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-2\Desktop\ОТЧЕТЫ\ОТЧЕТ КВАРТ. на сайт\Отчет на сайт 2020\"/>
    </mc:Choice>
  </mc:AlternateContent>
  <bookViews>
    <workbookView xWindow="-120" yWindow="-120" windowWidth="29040" windowHeight="15840"/>
  </bookViews>
  <sheets>
    <sheet name="Лист1" sheetId="1" r:id="rId1"/>
    <sheet name="Лист2" sheetId="22" r:id="rId2"/>
    <sheet name="Лист3" sheetId="3" r:id="rId3"/>
    <sheet name="Лист4" sheetId="20" r:id="rId4"/>
  </sheets>
  <definedNames>
    <definedName name="_xlnm._FilterDatabase" localSheetId="0" hidden="1">Лист1!$A$7:$EM$3918</definedName>
    <definedName name="_xlnm._FilterDatabase" localSheetId="1" hidden="1">Лист2!$A$5:$O$472</definedName>
    <definedName name="_xlnm._FilterDatabase" localSheetId="3" hidden="1">Лист4!$A$1:$A$4383</definedName>
    <definedName name="Z_C60E5BA6_A6E7_4E3A_AAB2_1E149F656BA0_.wvu.FilterData" localSheetId="0" hidden="1">Лист1!$A$7:$K$3901</definedName>
    <definedName name="Z_C60E5BA6_A6E7_4E3A_AAB2_1E149F656BA0_.wvu.PrintArea" localSheetId="0" hidden="1">Лист1!$A$1:$I$3901</definedName>
    <definedName name="Z_C60E5BA6_A6E7_4E3A_AAB2_1E149F656BA0_.wvu.PrintTitles" localSheetId="0" hidden="1">Лист1!$3:$7</definedName>
    <definedName name="Z_CFFFD976_7F67_4DB3_953E_F5646BB9D021_.wvu.FilterData" localSheetId="0" hidden="1">Лист1!$A$7:$K$3901</definedName>
    <definedName name="Z_CFFFD976_7F67_4DB3_953E_F5646BB9D021_.wvu.PrintArea" localSheetId="0" hidden="1">Лист1!$A$1:$I$3901</definedName>
    <definedName name="Z_CFFFD976_7F67_4DB3_953E_F5646BB9D021_.wvu.PrintTitles" localSheetId="0" hidden="1">Лист1!$3:$7</definedName>
    <definedName name="ааа" localSheetId="0">#REF!</definedName>
    <definedName name="ааа" localSheetId="3">#REF!</definedName>
    <definedName name="ааа">#REF!</definedName>
    <definedName name="_xlnm.Print_Titles" localSheetId="0">Лист1!$3:$7</definedName>
    <definedName name="каи" localSheetId="0">#REF!</definedName>
    <definedName name="каи" localSheetId="3">#REF!</definedName>
    <definedName name="каи">#REF!</definedName>
    <definedName name="_xlnm.Print_Area" localSheetId="0">Лист1!$A$1:$EM$3935</definedName>
    <definedName name="Перечень" localSheetId="0">#REF!</definedName>
    <definedName name="Перечень" localSheetId="3">#REF!</definedName>
    <definedName name="Перечень">#REF!</definedName>
    <definedName name="Перечень2" localSheetId="0">#REF!</definedName>
    <definedName name="Перечень2" localSheetId="3">#REF!</definedName>
    <definedName name="Перечень2">#REF!</definedName>
    <definedName name="Перечень3" localSheetId="0">#REF!</definedName>
    <definedName name="Перечень3" localSheetId="3">#REF!</definedName>
    <definedName name="Перечень3">#REF!</definedName>
  </definedNames>
  <calcPr calcId="152511"/>
</workbook>
</file>

<file path=xl/calcChain.xml><?xml version="1.0" encoding="utf-8"?>
<calcChain xmlns="http://schemas.openxmlformats.org/spreadsheetml/2006/main">
  <c r="J3788" i="1" l="1"/>
  <c r="J3479" i="1"/>
  <c r="J3756" i="1"/>
  <c r="J3728" i="1"/>
  <c r="J3608" i="1"/>
  <c r="J3542" i="1"/>
  <c r="J3506" i="1"/>
  <c r="J3832" i="1"/>
  <c r="J3715" i="1"/>
  <c r="J3539" i="1"/>
  <c r="J3688" i="1"/>
  <c r="J3739" i="1"/>
  <c r="K3246" i="1"/>
  <c r="K2420" i="1"/>
  <c r="K2419" i="1"/>
  <c r="K281" i="1"/>
  <c r="K2320" i="1"/>
  <c r="K2262" i="1"/>
  <c r="K2241" i="1"/>
  <c r="J2240" i="1"/>
  <c r="K2240" i="1"/>
  <c r="K2221" i="1"/>
  <c r="K2203" i="1"/>
  <c r="K2187" i="1"/>
  <c r="J2156" i="1"/>
  <c r="K2156" i="1"/>
  <c r="K2336" i="1"/>
  <c r="K2080" i="1"/>
  <c r="J1935" i="1"/>
  <c r="K1935" i="1"/>
  <c r="K1883" i="1"/>
  <c r="J1833" i="1"/>
  <c r="K1833" i="1"/>
  <c r="K1792" i="1"/>
  <c r="K1744" i="1"/>
  <c r="K1639" i="1"/>
  <c r="K1611" i="1"/>
  <c r="K1594" i="1"/>
  <c r="K1373" i="1"/>
  <c r="K1356" i="1"/>
  <c r="K1336" i="1"/>
  <c r="K1354" i="1"/>
  <c r="K1497" i="1"/>
  <c r="K1485" i="1"/>
  <c r="K1479" i="1"/>
  <c r="J1479" i="1"/>
  <c r="K1448" i="1"/>
  <c r="J1214" i="1"/>
  <c r="K1133" i="1"/>
  <c r="J988" i="1"/>
  <c r="J987" i="1"/>
  <c r="K860" i="1"/>
  <c r="K820" i="1"/>
  <c r="K799" i="1"/>
  <c r="J799" i="1"/>
  <c r="K615" i="1"/>
  <c r="K451" i="1"/>
  <c r="J401" i="1"/>
  <c r="K401" i="1"/>
  <c r="K338" i="1"/>
  <c r="K264" i="1"/>
  <c r="J295" i="1"/>
  <c r="J294" i="1"/>
  <c r="K255" i="1"/>
  <c r="K254" i="1"/>
  <c r="K241" i="1"/>
  <c r="K358" i="1"/>
  <c r="K1972" i="1"/>
  <c r="K831" i="1"/>
  <c r="J831" i="1"/>
  <c r="K20" i="1"/>
  <c r="J16" i="1"/>
  <c r="K1528" i="1"/>
  <c r="K1149" i="1"/>
  <c r="K11" i="1"/>
  <c r="J428" i="1"/>
  <c r="J425" i="1"/>
  <c r="K425" i="1"/>
  <c r="K1141" i="1"/>
  <c r="K2237" i="1"/>
  <c r="K2173" i="1"/>
  <c r="K2162" i="1"/>
  <c r="K424" i="1"/>
  <c r="D3904" i="1" l="1"/>
  <c r="D3906" i="1"/>
  <c r="D3903" i="1"/>
  <c r="D3905" i="1"/>
  <c r="D3907" i="1"/>
  <c r="D3909" i="1"/>
  <c r="D3911" i="1"/>
  <c r="D3915" i="1"/>
  <c r="D3917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459" i="1"/>
  <c r="G3818" i="20"/>
  <c r="G3816" i="20"/>
  <c r="G3815" i="20"/>
  <c r="G3803" i="20"/>
  <c r="G3802" i="20"/>
  <c r="G3496" i="20"/>
  <c r="G3497" i="20"/>
  <c r="G3498" i="20"/>
  <c r="G3499" i="20"/>
  <c r="G3500" i="20"/>
  <c r="G3501" i="20"/>
  <c r="G3503" i="20"/>
  <c r="G3504" i="20"/>
  <c r="G3505" i="20"/>
  <c r="G3506" i="20"/>
  <c r="G3507" i="20"/>
  <c r="G3508" i="20"/>
  <c r="G3511" i="20"/>
  <c r="G3512" i="20"/>
  <c r="G3513" i="20"/>
  <c r="G3515" i="20"/>
  <c r="G3516" i="20"/>
  <c r="G3517" i="20"/>
  <c r="G3519" i="20"/>
  <c r="G3521" i="20"/>
  <c r="G3523" i="20"/>
  <c r="G3524" i="20"/>
  <c r="G3525" i="20"/>
  <c r="G3526" i="20"/>
  <c r="G3527" i="20"/>
  <c r="G3528" i="20"/>
  <c r="G3529" i="20"/>
  <c r="G3531" i="20"/>
  <c r="G3532" i="20"/>
  <c r="G3533" i="20"/>
  <c r="G3534" i="20"/>
  <c r="G3535" i="20"/>
  <c r="G3536" i="20"/>
  <c r="G3537" i="20"/>
  <c r="G3539" i="20"/>
  <c r="G3540" i="20"/>
  <c r="G3541" i="20"/>
  <c r="G3542" i="20"/>
  <c r="G3543" i="20"/>
  <c r="G3544" i="20"/>
  <c r="G3545" i="20"/>
  <c r="G3547" i="20"/>
  <c r="G3548" i="20"/>
  <c r="G3551" i="20"/>
  <c r="G3552" i="20"/>
  <c r="G3553" i="20"/>
  <c r="G3555" i="20"/>
  <c r="G3556" i="20"/>
  <c r="G3557" i="20"/>
  <c r="G3558" i="20"/>
  <c r="G3559" i="20"/>
  <c r="G3560" i="20"/>
  <c r="G3561" i="20"/>
  <c r="G3562" i="20"/>
  <c r="G3563" i="20"/>
  <c r="G3564" i="20"/>
  <c r="G3567" i="20"/>
  <c r="G3569" i="20"/>
  <c r="G3571" i="20"/>
  <c r="G3572" i="20"/>
  <c r="G3573" i="20"/>
  <c r="G3576" i="20"/>
  <c r="G3577" i="20"/>
  <c r="G3578" i="20"/>
  <c r="G3579" i="20"/>
  <c r="G3580" i="20"/>
  <c r="G3581" i="20"/>
  <c r="G3582" i="20"/>
  <c r="G3583" i="20"/>
  <c r="G3584" i="20"/>
  <c r="G3585" i="20"/>
  <c r="G3587" i="20"/>
  <c r="G3588" i="20"/>
  <c r="G3589" i="20"/>
  <c r="G3591" i="20"/>
  <c r="G3592" i="20"/>
  <c r="G3593" i="20"/>
  <c r="G3594" i="20"/>
  <c r="G3595" i="20"/>
  <c r="G3597" i="20"/>
  <c r="G3598" i="20"/>
  <c r="G3599" i="20"/>
  <c r="G3600" i="20"/>
  <c r="G3601" i="20"/>
  <c r="G3602" i="20"/>
  <c r="G3603" i="20"/>
  <c r="G3604" i="20"/>
  <c r="G3606" i="20"/>
  <c r="G3607" i="20"/>
  <c r="G3608" i="20"/>
  <c r="G3609" i="20"/>
  <c r="G3610" i="20"/>
  <c r="G3611" i="20"/>
  <c r="G3612" i="20"/>
  <c r="G3613" i="20"/>
  <c r="G3615" i="20"/>
  <c r="G3616" i="20"/>
  <c r="G3617" i="20"/>
  <c r="G3618" i="20"/>
  <c r="G3621" i="20"/>
  <c r="G3622" i="20"/>
  <c r="G3623" i="20"/>
  <c r="G3624" i="20"/>
  <c r="G3625" i="20"/>
  <c r="G3626" i="20"/>
  <c r="G3627" i="20"/>
  <c r="G3628" i="20"/>
  <c r="G3629" i="20"/>
  <c r="G3631" i="20"/>
  <c r="G3632" i="20"/>
  <c r="G3633" i="20"/>
  <c r="G3634" i="20"/>
  <c r="G3635" i="20"/>
  <c r="G3636" i="20"/>
  <c r="G3637" i="20"/>
  <c r="G3639" i="20"/>
  <c r="G3640" i="20"/>
  <c r="G3641" i="20"/>
  <c r="G3642" i="20"/>
  <c r="G3643" i="20"/>
  <c r="G3644" i="20"/>
  <c r="G3646" i="20"/>
  <c r="G3647" i="20"/>
  <c r="G3648" i="20"/>
  <c r="G3649" i="20"/>
  <c r="G3651" i="20"/>
  <c r="G3652" i="20"/>
  <c r="G3653" i="20"/>
  <c r="G3654" i="20"/>
  <c r="G3655" i="20"/>
  <c r="G3656" i="20"/>
  <c r="G3657" i="20"/>
  <c r="G3659" i="20"/>
  <c r="G3660" i="20"/>
  <c r="G3663" i="20"/>
  <c r="G3664" i="20"/>
  <c r="G3665" i="20"/>
  <c r="G3666" i="20"/>
  <c r="G3667" i="20"/>
  <c r="G3668" i="20"/>
  <c r="G3669" i="20"/>
  <c r="G3670" i="20"/>
  <c r="G3671" i="20"/>
  <c r="G3672" i="20"/>
  <c r="G3673" i="20"/>
  <c r="G3674" i="20"/>
  <c r="G3675" i="20"/>
  <c r="G3676" i="20"/>
  <c r="G3677" i="20"/>
  <c r="G3679" i="20"/>
  <c r="G3680" i="20"/>
  <c r="G3681" i="20"/>
  <c r="G3682" i="20"/>
  <c r="G3684" i="20"/>
  <c r="G3685" i="20"/>
  <c r="G3686" i="20"/>
  <c r="G3687" i="20"/>
  <c r="G3688" i="20"/>
  <c r="G3689" i="20"/>
  <c r="G3692" i="20"/>
  <c r="G3693" i="20"/>
  <c r="G3694" i="20"/>
  <c r="G3695" i="20"/>
  <c r="G3699" i="20"/>
  <c r="G3700" i="20"/>
  <c r="G3701" i="20"/>
  <c r="G3702" i="20"/>
  <c r="G3703" i="20"/>
  <c r="G3704" i="20"/>
  <c r="G3705" i="20"/>
  <c r="G3706" i="20"/>
  <c r="G3707" i="20"/>
  <c r="G3708" i="20"/>
  <c r="G3709" i="20"/>
  <c r="G3711" i="20"/>
  <c r="G3712" i="20"/>
  <c r="G3713" i="20"/>
  <c r="G3715" i="20"/>
  <c r="G3716" i="20"/>
  <c r="G3717" i="20"/>
  <c r="G3719" i="20"/>
  <c r="G3720" i="20"/>
  <c r="G3721" i="20"/>
  <c r="G3723" i="20"/>
  <c r="G3724" i="20"/>
  <c r="G3725" i="20"/>
  <c r="G3727" i="20"/>
  <c r="G3728" i="20"/>
  <c r="G3729" i="20"/>
  <c r="G3731" i="20"/>
  <c r="G3732" i="20"/>
  <c r="G3733" i="20"/>
  <c r="G3734" i="20"/>
  <c r="G3735" i="20"/>
  <c r="G3736" i="20"/>
  <c r="G3738" i="20"/>
  <c r="G3739" i="20"/>
  <c r="G3740" i="20"/>
  <c r="G3741" i="20"/>
  <c r="G3743" i="20"/>
  <c r="G3744" i="20"/>
  <c r="G3745" i="20"/>
  <c r="G3747" i="20"/>
  <c r="G3748" i="20"/>
  <c r="G3750" i="20"/>
  <c r="G3751" i="20"/>
  <c r="G3752" i="20"/>
  <c r="G3753" i="20"/>
  <c r="G3755" i="20"/>
  <c r="G3757" i="20"/>
  <c r="G3758" i="20"/>
  <c r="G3759" i="20"/>
  <c r="G3760" i="20"/>
  <c r="G3761" i="20"/>
  <c r="G3763" i="20"/>
  <c r="G3764" i="20"/>
  <c r="G3765" i="20"/>
  <c r="G3767" i="20"/>
  <c r="G3768" i="20"/>
  <c r="G3769" i="20"/>
  <c r="G3770" i="20"/>
  <c r="G3771" i="20"/>
  <c r="G3772" i="20"/>
  <c r="G3773" i="20"/>
  <c r="G3775" i="20"/>
  <c r="G3776" i="20"/>
  <c r="G3777" i="20"/>
  <c r="G3778" i="20"/>
  <c r="G3779" i="20"/>
  <c r="G3780" i="20"/>
  <c r="G3781" i="20"/>
  <c r="G3783" i="20"/>
  <c r="G3784" i="20"/>
  <c r="G3785" i="20"/>
  <c r="G3787" i="20"/>
  <c r="G3788" i="20"/>
  <c r="G3789" i="20"/>
  <c r="G3791" i="20"/>
  <c r="G3792" i="20"/>
  <c r="G3793" i="20"/>
  <c r="G3794" i="20"/>
  <c r="G3795" i="20"/>
  <c r="G3797" i="20"/>
  <c r="G3799" i="20"/>
  <c r="G3800" i="20"/>
  <c r="G3804" i="20"/>
  <c r="G3805" i="20"/>
  <c r="G3806" i="20"/>
  <c r="G3807" i="20"/>
  <c r="G3808" i="20"/>
  <c r="G3809" i="20"/>
  <c r="G3811" i="20"/>
  <c r="G3813" i="20"/>
  <c r="G3817" i="20"/>
  <c r="G3819" i="20"/>
  <c r="G3820" i="20"/>
  <c r="G3821" i="20"/>
  <c r="G3823" i="20"/>
  <c r="G3824" i="20"/>
  <c r="G3826" i="20"/>
  <c r="G3827" i="20"/>
  <c r="G3828" i="20"/>
  <c r="G3829" i="20"/>
  <c r="G3830" i="20"/>
  <c r="G3831" i="20"/>
  <c r="G3832" i="20"/>
  <c r="G3833" i="20"/>
  <c r="G3834" i="20"/>
  <c r="G3835" i="20"/>
  <c r="G3837" i="20"/>
  <c r="G3839" i="20"/>
  <c r="G3840" i="20"/>
  <c r="G3841" i="20"/>
  <c r="G3842" i="20"/>
  <c r="G3843" i="20"/>
  <c r="G3844" i="20"/>
  <c r="G3845" i="20"/>
  <c r="G3848" i="20"/>
  <c r="G3849" i="20"/>
  <c r="G3850" i="20"/>
  <c r="G3851" i="20"/>
  <c r="G3852" i="20"/>
  <c r="G3853" i="20"/>
  <c r="G3855" i="20"/>
  <c r="G3857" i="20"/>
  <c r="G3858" i="20"/>
  <c r="G3860" i="20"/>
  <c r="G3862" i="20"/>
  <c r="G3863" i="20"/>
  <c r="G3864" i="20"/>
  <c r="G3865" i="20"/>
  <c r="G3866" i="20"/>
  <c r="G3867" i="20"/>
  <c r="G3868" i="20"/>
  <c r="G3869" i="20"/>
  <c r="G3871" i="20"/>
  <c r="G3872" i="20"/>
  <c r="G3873" i="20"/>
  <c r="G3874" i="20"/>
  <c r="G3875" i="20"/>
  <c r="G3876" i="20"/>
  <c r="G3877" i="20"/>
  <c r="G3879" i="20"/>
  <c r="G3880" i="20"/>
  <c r="G3881" i="20"/>
  <c r="G3882" i="20"/>
  <c r="G3883" i="20"/>
  <c r="G3884" i="20"/>
  <c r="G3885" i="20"/>
  <c r="G3887" i="20"/>
  <c r="G3889" i="20"/>
  <c r="G3890" i="20"/>
  <c r="G3892" i="20"/>
  <c r="G3893" i="20"/>
  <c r="G3894" i="20"/>
  <c r="G3895" i="20"/>
  <c r="G3896" i="20"/>
  <c r="G3897" i="20"/>
  <c r="G3898" i="20"/>
  <c r="G3899" i="20"/>
  <c r="G3900" i="20"/>
  <c r="G3901" i="20"/>
  <c r="G3903" i="20"/>
  <c r="G3904" i="20"/>
  <c r="G3905" i="20"/>
  <c r="G3906" i="20"/>
  <c r="G3907" i="20"/>
  <c r="G3908" i="20"/>
  <c r="G3909" i="20"/>
  <c r="G3912" i="20"/>
  <c r="G3913" i="20"/>
  <c r="G3914" i="20"/>
  <c r="G3915" i="20"/>
  <c r="G3916" i="20"/>
  <c r="G3917" i="20"/>
  <c r="G3919" i="20"/>
  <c r="G3495" i="20"/>
  <c r="G3502" i="20"/>
  <c r="G3509" i="20"/>
  <c r="G3510" i="20"/>
  <c r="G3514" i="20"/>
  <c r="G3518" i="20"/>
  <c r="G3530" i="20"/>
  <c r="G3538" i="20"/>
  <c r="G3546" i="20"/>
  <c r="G3549" i="20"/>
  <c r="G3550" i="20"/>
  <c r="G3554" i="20"/>
  <c r="G3565" i="20"/>
  <c r="G3566" i="20"/>
  <c r="G3574" i="20"/>
  <c r="G3575" i="20"/>
  <c r="G3590" i="20"/>
  <c r="G3605" i="20"/>
  <c r="G3614" i="20"/>
  <c r="G3619" i="20"/>
  <c r="G3630" i="20"/>
  <c r="G3638" i="20"/>
  <c r="G3645" i="20"/>
  <c r="G3650" i="20"/>
  <c r="G3658" i="20"/>
  <c r="G3661" i="20"/>
  <c r="G3662" i="20"/>
  <c r="G3683" i="20"/>
  <c r="G3690" i="20"/>
  <c r="G3691" i="20"/>
  <c r="G3697" i="20"/>
  <c r="G3698" i="20"/>
  <c r="G3710" i="20"/>
  <c r="G3714" i="20"/>
  <c r="G3718" i="20"/>
  <c r="G3722" i="20"/>
  <c r="G3726" i="20"/>
  <c r="G3730" i="20"/>
  <c r="G3737" i="20"/>
  <c r="G3742" i="20"/>
  <c r="G3749" i="20"/>
  <c r="G3754" i="20"/>
  <c r="G3762" i="20"/>
  <c r="G3766" i="20"/>
  <c r="G3774" i="20"/>
  <c r="G3782" i="20"/>
  <c r="G3786" i="20"/>
  <c r="G3798" i="20"/>
  <c r="G3801" i="20"/>
  <c r="G3810" i="20"/>
  <c r="G3814" i="20"/>
  <c r="G3822" i="20"/>
  <c r="G3825" i="20"/>
  <c r="G3838" i="20"/>
  <c r="G3846" i="20"/>
  <c r="G3847" i="20"/>
  <c r="G3854" i="20"/>
  <c r="G3859" i="20"/>
  <c r="G3870" i="20"/>
  <c r="G3878" i="20"/>
  <c r="G3886" i="20"/>
  <c r="G3891" i="20"/>
  <c r="G3902" i="20"/>
  <c r="G3910" i="20"/>
  <c r="G3911" i="20"/>
  <c r="G3918" i="20"/>
  <c r="G3461" i="20"/>
  <c r="G3462" i="20"/>
  <c r="G3463" i="20"/>
  <c r="G3464" i="20"/>
  <c r="G3465" i="20"/>
  <c r="G3466" i="20"/>
  <c r="G3467" i="20"/>
  <c r="G3468" i="20"/>
  <c r="G3469" i="20"/>
  <c r="G3470" i="20"/>
  <c r="G3471" i="20"/>
  <c r="G3472" i="20"/>
  <c r="G3473" i="20"/>
  <c r="G3474" i="20"/>
  <c r="G3475" i="20"/>
  <c r="G3476" i="20"/>
  <c r="G3477" i="20"/>
  <c r="G3478" i="20"/>
  <c r="G3479" i="20"/>
  <c r="G3480" i="20"/>
  <c r="G3481" i="20"/>
  <c r="G3482" i="20"/>
  <c r="G3483" i="20"/>
  <c r="G3484" i="20"/>
  <c r="G3485" i="20"/>
  <c r="G3486" i="20"/>
  <c r="G3487" i="20"/>
  <c r="G3488" i="20"/>
  <c r="G3489" i="20"/>
  <c r="G3490" i="20"/>
  <c r="G3491" i="20"/>
  <c r="G3492" i="20"/>
  <c r="G3493" i="20"/>
  <c r="G3494" i="20"/>
  <c r="G3520" i="20"/>
  <c r="G3522" i="20"/>
  <c r="G3568" i="20"/>
  <c r="G3570" i="20"/>
  <c r="G3586" i="20"/>
  <c r="G3596" i="20"/>
  <c r="G3620" i="20"/>
  <c r="G3678" i="20"/>
  <c r="G3696" i="20"/>
  <c r="G3746" i="20"/>
  <c r="G3756" i="20"/>
  <c r="G3790" i="20"/>
  <c r="G3796" i="20"/>
  <c r="G3812" i="20"/>
  <c r="G3836" i="20"/>
  <c r="G3856" i="20"/>
  <c r="G3861" i="20"/>
  <c r="G3888" i="20"/>
  <c r="G3920" i="20"/>
  <c r="D3916" i="1" l="1"/>
  <c r="C3916" i="1"/>
  <c r="D3908" i="1"/>
  <c r="D3913" i="1"/>
  <c r="D3912" i="1"/>
  <c r="D3918" i="1"/>
  <c r="D3914" i="1"/>
  <c r="D3910" i="1"/>
  <c r="C3909" i="1"/>
  <c r="C3904" i="1"/>
  <c r="C3906" i="1"/>
  <c r="C3917" i="1"/>
  <c r="C3905" i="1"/>
  <c r="C3915" i="1"/>
  <c r="C3911" i="1"/>
  <c r="C3907" i="1"/>
  <c r="C3903" i="1"/>
  <c r="C3914" i="1" l="1"/>
  <c r="C3912" i="1"/>
  <c r="C3908" i="1"/>
  <c r="C3910" i="1"/>
  <c r="C3913" i="1"/>
  <c r="C3918" i="1"/>
  <c r="G1094" i="20" l="1"/>
  <c r="K1651" i="1" l="1"/>
  <c r="K1071" i="1"/>
  <c r="K2161" i="1"/>
  <c r="K2175" i="1"/>
  <c r="K2321" i="1"/>
  <c r="K426" i="1"/>
  <c r="K428" i="1"/>
  <c r="K58" i="1"/>
  <c r="K115" i="1"/>
  <c r="K294" i="1"/>
  <c r="K295" i="1"/>
  <c r="K342" i="1"/>
  <c r="K450" i="1"/>
  <c r="K790" i="1"/>
  <c r="K199" i="1"/>
  <c r="K802" i="1"/>
  <c r="K819" i="1"/>
  <c r="K954" i="1"/>
  <c r="K987" i="1"/>
  <c r="K988" i="1"/>
  <c r="K1039" i="1"/>
  <c r="K811" i="1"/>
  <c r="K1212" i="1"/>
  <c r="K1214" i="1"/>
  <c r="K1457" i="1"/>
  <c r="K1489" i="1"/>
  <c r="K1507" i="1"/>
  <c r="K1339" i="1"/>
  <c r="K812" i="1"/>
  <c r="K1606" i="1"/>
  <c r="K1037" i="1"/>
  <c r="K1764" i="1"/>
  <c r="K1813" i="1"/>
  <c r="K1855" i="1"/>
  <c r="K1864" i="1"/>
  <c r="K2337" i="1"/>
  <c r="C3902" i="1" l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8" i="1"/>
  <c r="D3902" i="1" l="1"/>
  <c r="K2386" i="1" l="1"/>
  <c r="K2417" i="1"/>
  <c r="K2565" i="1"/>
  <c r="K1595" i="1"/>
  <c r="K446" i="1"/>
  <c r="K448" i="1"/>
  <c r="K1236" i="1"/>
  <c r="K120" i="1"/>
  <c r="K311" i="1"/>
  <c r="K359" i="1"/>
  <c r="K470" i="1"/>
  <c r="K836" i="1"/>
  <c r="K864" i="1"/>
  <c r="K1012" i="1"/>
  <c r="K1319" i="1"/>
  <c r="K1607" i="1"/>
  <c r="K1610" i="1"/>
  <c r="K1660" i="1"/>
  <c r="K1482" i="1"/>
  <c r="K1502" i="1"/>
  <c r="K1777" i="1"/>
  <c r="K2005" i="1"/>
  <c r="K2056" i="1"/>
  <c r="K2144" i="1"/>
  <c r="K2322" i="1"/>
  <c r="K3425" i="1"/>
  <c r="K1548" i="1" l="1"/>
  <c r="K1712" i="1"/>
  <c r="K1677" i="1"/>
  <c r="K1135" i="1"/>
  <c r="K863" i="1"/>
  <c r="K478" i="1"/>
  <c r="K320" i="1"/>
  <c r="K122" i="1"/>
  <c r="K60" i="1"/>
  <c r="K16" i="1"/>
  <c r="K1665" i="1"/>
  <c r="K2299" i="1" l="1"/>
  <c r="K2300" i="1"/>
  <c r="K2301" i="1"/>
  <c r="K2302" i="1"/>
  <c r="K2303" i="1"/>
  <c r="K2304" i="1"/>
  <c r="K3146" i="1" l="1"/>
  <c r="K3147" i="1"/>
  <c r="K3196" i="1"/>
  <c r="K3175" i="1"/>
  <c r="K3125" i="1"/>
  <c r="K3120" i="1"/>
  <c r="K3121" i="1"/>
  <c r="K3119" i="1"/>
  <c r="K3104" i="1"/>
  <c r="K3281" i="1"/>
  <c r="K2980" i="1"/>
  <c r="K2022" i="1"/>
  <c r="K2013" i="1"/>
  <c r="K2496" i="1"/>
  <c r="K2485" i="1"/>
  <c r="K1930" i="1"/>
  <c r="K3206" i="1"/>
  <c r="K1931" i="1"/>
  <c r="K1913" i="1"/>
  <c r="K1907" i="1"/>
  <c r="K1882" i="1"/>
  <c r="K1878" i="1"/>
  <c r="K1873" i="1"/>
  <c r="K801" i="1"/>
  <c r="K778" i="1"/>
  <c r="K767" i="1"/>
  <c r="K2403" i="1"/>
  <c r="K1811" i="1"/>
  <c r="K1398" i="1"/>
  <c r="K1412" i="1"/>
  <c r="K1406" i="1"/>
  <c r="K1402" i="1"/>
  <c r="K1401" i="1"/>
  <c r="K1400" i="1"/>
  <c r="K1399" i="1"/>
  <c r="K1396" i="1"/>
  <c r="K1395" i="1"/>
  <c r="K1392" i="1"/>
  <c r="K1390" i="1"/>
  <c r="K1381" i="1"/>
  <c r="K1379" i="1"/>
  <c r="K1360" i="1"/>
  <c r="K1304" i="1"/>
  <c r="K2346" i="1"/>
  <c r="K2349" i="1"/>
  <c r="K1783" i="1"/>
  <c r="K1303" i="1"/>
  <c r="K454" i="1"/>
  <c r="K1771" i="1"/>
  <c r="K1730" i="1"/>
  <c r="K1728" i="1"/>
  <c r="K1727" i="1"/>
  <c r="K1724" i="1"/>
  <c r="K1722" i="1"/>
  <c r="K1270" i="1"/>
  <c r="K1262" i="1"/>
  <c r="K1694" i="1"/>
  <c r="K1709" i="1"/>
  <c r="K2266" i="1"/>
  <c r="K1688" i="1"/>
  <c r="K1242" i="1"/>
  <c r="K1229" i="1"/>
  <c r="K2191" i="1"/>
  <c r="K1631" i="1"/>
  <c r="K1630" i="1"/>
  <c r="K141" i="1"/>
  <c r="K1546" i="1"/>
  <c r="K1107" i="1"/>
  <c r="K1051" i="1"/>
  <c r="K1101" i="1"/>
  <c r="K1099" i="1"/>
  <c r="K1082" i="1"/>
  <c r="K1080" i="1"/>
  <c r="K1075" i="1"/>
  <c r="K1065" i="1"/>
  <c r="K1053" i="1"/>
  <c r="K1048" i="1"/>
  <c r="K1562" i="1"/>
  <c r="K1027" i="1"/>
  <c r="K1517" i="1"/>
  <c r="K1512" i="1"/>
  <c r="K2037" i="1"/>
  <c r="K2034" i="1"/>
  <c r="K1499" i="1"/>
  <c r="K1669" i="1"/>
  <c r="K1658" i="1"/>
  <c r="K1653" i="1"/>
  <c r="K1496" i="1"/>
  <c r="K1831" i="1"/>
  <c r="K1830" i="1"/>
  <c r="K2213" i="1"/>
  <c r="K2443" i="1"/>
  <c r="K2298" i="1"/>
  <c r="K2297" i="1"/>
  <c r="K2163" i="1"/>
  <c r="K3436" i="1"/>
  <c r="K3398" i="1"/>
  <c r="K2772" i="1"/>
  <c r="K2765" i="1"/>
  <c r="K2757" i="1"/>
  <c r="K2758" i="1"/>
  <c r="K2759" i="1"/>
  <c r="K2760" i="1"/>
  <c r="K2756" i="1"/>
  <c r="K2718" i="1"/>
  <c r="K2705" i="1"/>
  <c r="K2703" i="1"/>
  <c r="K2691" i="1"/>
  <c r="K2690" i="1"/>
  <c r="K2684" i="1"/>
  <c r="K2676" i="1"/>
  <c r="K2674" i="1"/>
  <c r="K2673" i="1"/>
  <c r="K2671" i="1"/>
  <c r="K2663" i="1"/>
  <c r="K2652" i="1"/>
  <c r="K2651" i="1"/>
  <c r="K2650" i="1"/>
  <c r="K2648" i="1"/>
  <c r="K2644" i="1"/>
  <c r="K2637" i="1"/>
  <c r="K2623" i="1"/>
  <c r="K2617" i="1"/>
  <c r="K2612" i="1"/>
  <c r="K2610" i="1"/>
  <c r="K2608" i="1"/>
  <c r="K2606" i="1"/>
  <c r="K2582" i="1"/>
  <c r="K2576" i="1"/>
  <c r="K2572" i="1"/>
  <c r="K2567" i="1"/>
  <c r="K2566" i="1"/>
  <c r="K2563" i="1"/>
  <c r="K2562" i="1"/>
  <c r="K2557" i="1"/>
  <c r="K2555" i="1"/>
  <c r="K2553" i="1"/>
  <c r="K2753" i="1"/>
  <c r="K2742" i="1"/>
  <c r="K2041" i="1"/>
  <c r="K2104" i="1"/>
  <c r="K3131" i="1"/>
  <c r="K3130" i="1"/>
  <c r="K1917" i="1"/>
  <c r="K1405" i="1"/>
  <c r="K1698" i="1"/>
  <c r="K1054" i="1"/>
  <c r="K3282" i="1"/>
  <c r="K3279" i="1"/>
  <c r="K3259" i="1"/>
  <c r="K3249" i="1"/>
  <c r="K3248" i="1"/>
  <c r="K3162" i="1"/>
  <c r="K3163" i="1"/>
  <c r="K1477" i="1"/>
  <c r="K1444" i="1"/>
  <c r="K1443" i="1"/>
  <c r="K1442" i="1"/>
  <c r="K1440" i="1"/>
  <c r="K1438" i="1"/>
  <c r="K676" i="1"/>
  <c r="K1335" i="1"/>
  <c r="K1333" i="1"/>
  <c r="K1332" i="1"/>
  <c r="K1331" i="1"/>
  <c r="K1816" i="1"/>
  <c r="K1393" i="1" l="1"/>
  <c r="K1387" i="1"/>
  <c r="K1256" i="1"/>
  <c r="K1219" i="1"/>
  <c r="K1077" i="1"/>
  <c r="K1069" i="1"/>
  <c r="K1067" i="1"/>
  <c r="K1058" i="1"/>
  <c r="K2047" i="1"/>
  <c r="K1359" i="1"/>
  <c r="K2773" i="1"/>
  <c r="K3283" i="1"/>
  <c r="K3280" i="1"/>
  <c r="K3278" i="1"/>
  <c r="K980" i="1"/>
  <c r="K1880" i="1"/>
  <c r="K1687" i="1"/>
  <c r="K1010" i="1"/>
  <c r="K1500" i="1"/>
  <c r="K231" i="1"/>
  <c r="K1842" i="1"/>
  <c r="K1700" i="1"/>
  <c r="O334" i="22" l="1"/>
  <c r="N334" i="22"/>
  <c r="M334" i="22"/>
  <c r="L334" i="22"/>
  <c r="K334" i="22"/>
  <c r="J334" i="22"/>
  <c r="I334" i="22"/>
  <c r="H334" i="22"/>
  <c r="G334" i="22"/>
  <c r="F334" i="22"/>
  <c r="K3250" i="1" l="1"/>
  <c r="K3237" i="1"/>
  <c r="K3221" i="1"/>
  <c r="K3199" i="1"/>
  <c r="K3144" i="1"/>
  <c r="K3143" i="1"/>
  <c r="K3142" i="1"/>
  <c r="K3127" i="1"/>
  <c r="K3160" i="1"/>
  <c r="K3003" i="1"/>
  <c r="K2887" i="1"/>
  <c r="K2040" i="1"/>
  <c r="K2529" i="1"/>
  <c r="K2507" i="1"/>
  <c r="K1928" i="1"/>
  <c r="K1922" i="1"/>
  <c r="K1445" i="1"/>
  <c r="K1897" i="1"/>
  <c r="K1893" i="1"/>
  <c r="K806" i="1"/>
  <c r="K783" i="1" l="1"/>
  <c r="K772" i="1"/>
  <c r="K1872" i="1"/>
  <c r="K2425" i="1"/>
  <c r="K1826" i="1"/>
  <c r="K1411" i="1"/>
  <c r="K1410" i="1"/>
  <c r="K1409" i="1"/>
  <c r="K1408" i="1"/>
  <c r="K1389" i="1"/>
  <c r="K1314" i="1"/>
  <c r="K2371" i="1"/>
  <c r="K2368" i="1"/>
  <c r="K1280" i="1"/>
  <c r="K1272" i="1"/>
  <c r="K1713" i="1"/>
  <c r="K2286" i="1"/>
  <c r="K1703" i="1"/>
  <c r="K2211" i="1"/>
  <c r="K2123" i="1"/>
  <c r="K144" i="1"/>
  <c r="K1557" i="1"/>
  <c r="K1116" i="1"/>
  <c r="K1059" i="1"/>
  <c r="K1061" i="1"/>
  <c r="K1056" i="1"/>
  <c r="K2073" i="1"/>
  <c r="K1529" i="1"/>
  <c r="K1527" i="1"/>
  <c r="K1522" i="1"/>
  <c r="K2055" i="1"/>
  <c r="K2052" i="1"/>
  <c r="K1683" i="1"/>
  <c r="K1666" i="1"/>
  <c r="K1506" i="1"/>
  <c r="K1846" i="1"/>
  <c r="K2231" i="1"/>
  <c r="K1628" i="1"/>
  <c r="K2318" i="1"/>
  <c r="K2183" i="1"/>
  <c r="K3427" i="1"/>
  <c r="K2780" i="1"/>
  <c r="K2777" i="1"/>
  <c r="K2776" i="1"/>
  <c r="K2750" i="1"/>
  <c r="K2737" i="1"/>
  <c r="K2735" i="1"/>
  <c r="K2732" i="1"/>
  <c r="K2727" i="1"/>
  <c r="K2725" i="1"/>
  <c r="K2715" i="1"/>
  <c r="K2713" i="1"/>
  <c r="K2712" i="1"/>
  <c r="K2706" i="1"/>
  <c r="K2698" i="1"/>
  <c r="K2696" i="1"/>
  <c r="K2670" i="1"/>
  <c r="K2659" i="1"/>
  <c r="K2645" i="1"/>
  <c r="K2639" i="1"/>
  <c r="K2634" i="1"/>
  <c r="K2632" i="1"/>
  <c r="K2609" i="1"/>
  <c r="K2604" i="1"/>
  <c r="K2598" i="1"/>
  <c r="K2594" i="1"/>
  <c r="K2589" i="1"/>
  <c r="K2588" i="1"/>
  <c r="K2585" i="1"/>
  <c r="K2584" i="1"/>
  <c r="K2579" i="1"/>
  <c r="K2577" i="1"/>
  <c r="K2575" i="1"/>
  <c r="K2771" i="1"/>
  <c r="K2059" i="1"/>
  <c r="K3154" i="1"/>
  <c r="K3310" i="1"/>
  <c r="K3307" i="1"/>
  <c r="K3287" i="1"/>
  <c r="K3277" i="1"/>
  <c r="K3276" i="1"/>
  <c r="K3187" i="1"/>
  <c r="K1487" i="1"/>
  <c r="K1946" i="1"/>
  <c r="K1454" i="1"/>
  <c r="K1453" i="1"/>
  <c r="K1450" i="1"/>
  <c r="K1896" i="1"/>
  <c r="K1341" i="1"/>
  <c r="K1342" i="1"/>
  <c r="K1340" i="1"/>
  <c r="K1416" i="1"/>
  <c r="K1403" i="1"/>
  <c r="K400" i="1"/>
  <c r="K1266" i="1"/>
  <c r="K1228" i="1"/>
  <c r="K1042" i="1"/>
  <c r="K1085" i="1"/>
  <c r="K1073" i="1"/>
  <c r="K1066" i="1"/>
  <c r="K1064" i="1"/>
  <c r="K1786" i="1"/>
  <c r="K2793" i="1"/>
  <c r="K1258" i="1"/>
  <c r="K3311" i="1"/>
  <c r="K3306" i="1"/>
  <c r="K986" i="1"/>
  <c r="K1895" i="1"/>
  <c r="K1702" i="1"/>
  <c r="K1510" i="1"/>
  <c r="K1857" i="1"/>
  <c r="K235" i="1"/>
  <c r="K1407" i="1"/>
  <c r="K1715" i="1"/>
  <c r="K3305" i="1" l="1"/>
  <c r="K3304" i="1"/>
  <c r="K3303" i="1"/>
  <c r="K3284" i="1"/>
  <c r="K1004" i="1"/>
  <c r="K1508" i="1"/>
  <c r="K1975" i="1"/>
  <c r="K1474" i="1"/>
  <c r="K1924" i="1"/>
  <c r="K1923" i="1"/>
  <c r="K1429" i="1"/>
  <c r="K1426" i="1"/>
  <c r="K396" i="1"/>
  <c r="K1274" i="1"/>
  <c r="K2310" i="1"/>
  <c r="K1255" i="1"/>
  <c r="K1060" i="1"/>
  <c r="K1035" i="1"/>
  <c r="K1531" i="1"/>
  <c r="K233" i="1"/>
  <c r="K1884" i="1"/>
  <c r="K2212" i="1"/>
  <c r="K2672" i="1"/>
  <c r="K2655" i="1"/>
  <c r="C1060" i="1" l="1"/>
  <c r="K3385" i="1" l="1"/>
  <c r="K3156" i="1"/>
  <c r="K3155" i="1"/>
  <c r="K3153" i="1"/>
  <c r="K3152" i="1"/>
  <c r="K3151" i="1"/>
  <c r="K3150" i="1"/>
  <c r="K3149" i="1"/>
  <c r="K3148" i="1"/>
  <c r="K3401" i="1"/>
  <c r="K3189" i="1"/>
  <c r="K3188" i="1"/>
  <c r="K3308" i="1"/>
  <c r="K3296" i="1"/>
  <c r="K3291" i="1"/>
  <c r="K3137" i="1"/>
  <c r="K3135" i="1"/>
  <c r="K3132" i="1"/>
  <c r="K3129" i="1"/>
  <c r="K3126" i="1"/>
  <c r="K3112" i="1"/>
  <c r="K3106" i="1"/>
  <c r="K2770" i="1"/>
  <c r="K3012" i="1"/>
  <c r="K3011" i="1"/>
  <c r="K3008" i="1"/>
  <c r="K2991" i="1" l="1"/>
  <c r="K2985" i="1"/>
  <c r="K2924" i="1"/>
  <c r="K2903" i="1"/>
  <c r="K2899" i="1"/>
  <c r="K2898" i="1"/>
  <c r="K2897" i="1"/>
  <c r="K2896" i="1"/>
  <c r="K2891" i="1"/>
  <c r="K2881" i="1"/>
  <c r="K2880" i="1"/>
  <c r="K2870" i="1"/>
  <c r="K2871" i="1"/>
  <c r="K2869" i="1"/>
  <c r="K2862" i="1"/>
  <c r="K2860" i="1"/>
  <c r="K2854" i="1"/>
  <c r="K2841" i="1"/>
  <c r="K2839" i="1"/>
  <c r="K2627" i="1"/>
  <c r="K2822" i="1"/>
  <c r="K2811" i="1"/>
  <c r="K2810" i="1"/>
  <c r="K2808" i="1"/>
  <c r="K2807" i="1"/>
  <c r="K2805" i="1"/>
  <c r="K2804" i="1"/>
  <c r="K2802" i="1"/>
  <c r="K2801" i="1"/>
  <c r="K2997" i="1"/>
  <c r="K2919" i="1"/>
  <c r="K2918" i="1"/>
  <c r="K2916" i="1"/>
  <c r="K2914" i="1"/>
  <c r="K2911" i="1"/>
  <c r="K2074" i="1"/>
  <c r="K2068" i="1"/>
  <c r="K2065" i="1"/>
  <c r="K2063" i="1"/>
  <c r="K998" i="1"/>
  <c r="K2105" i="1"/>
  <c r="K1992" i="1"/>
  <c r="K1991" i="1"/>
  <c r="K1988" i="1"/>
  <c r="K1987" i="1"/>
  <c r="K1986" i="1"/>
  <c r="K1985" i="1"/>
  <c r="K1984" i="1"/>
  <c r="K2548" i="1"/>
  <c r="K2547" i="1"/>
  <c r="K2539" i="1"/>
  <c r="K2536" i="1"/>
  <c r="K2534" i="1"/>
  <c r="K2533" i="1"/>
  <c r="K1966" i="1"/>
  <c r="K1963" i="1"/>
  <c r="K1961" i="1"/>
  <c r="K1958" i="1"/>
  <c r="K1954" i="1"/>
  <c r="K1949" i="1"/>
  <c r="K1945" i="1"/>
  <c r="K1464" i="1"/>
  <c r="K1936" i="1"/>
  <c r="K1933" i="1"/>
  <c r="K1932" i="1"/>
  <c r="K1937" i="1"/>
  <c r="K705" i="1"/>
  <c r="K1911" i="1"/>
  <c r="K1906" i="1"/>
  <c r="K1904" i="1"/>
  <c r="K1901" i="1"/>
  <c r="K1899" i="1"/>
  <c r="K803" i="1"/>
  <c r="K798" i="1"/>
  <c r="K787" i="1"/>
  <c r="K785" i="1"/>
  <c r="K2487" i="1"/>
  <c r="K1363" i="1"/>
  <c r="K1362" i="1"/>
  <c r="K1358" i="1"/>
  <c r="K1351" i="1"/>
  <c r="K1349" i="1"/>
  <c r="K1849" i="1"/>
  <c r="K1848" i="1"/>
  <c r="K1845" i="1"/>
  <c r="K1435" i="1"/>
  <c r="K1425" i="1"/>
  <c r="K1424" i="1"/>
  <c r="K1420" i="1"/>
  <c r="K1388" i="1"/>
  <c r="K1385" i="1"/>
  <c r="K1374" i="1"/>
  <c r="K1372" i="1"/>
  <c r="K1327" i="1"/>
  <c r="K2398" i="1"/>
  <c r="K2392" i="1"/>
  <c r="K1810" i="1"/>
  <c r="K1807" i="1"/>
  <c r="K1805" i="1"/>
  <c r="K398" i="1"/>
  <c r="K394" i="1"/>
  <c r="K391" i="1"/>
  <c r="K1735" i="1"/>
  <c r="K1733" i="1"/>
  <c r="K1737" i="1"/>
  <c r="K1740" i="1"/>
  <c r="K1741" i="1"/>
  <c r="K1745" i="1"/>
  <c r="K1263" i="1"/>
  <c r="K1248" i="1"/>
  <c r="K1239" i="1"/>
  <c r="K1231" i="1"/>
  <c r="K2216" i="1"/>
  <c r="K1647" i="1"/>
  <c r="K2152" i="1"/>
  <c r="K2118" i="1"/>
  <c r="K2148" i="1"/>
  <c r="K142" i="1"/>
  <c r="K2145" i="1"/>
  <c r="K1626" i="1"/>
  <c r="K1615" i="1"/>
  <c r="K1605" i="1"/>
  <c r="K1167" i="1"/>
  <c r="K1150" i="1"/>
  <c r="K1126" i="1"/>
  <c r="K1125" i="1"/>
  <c r="K1123" i="1"/>
  <c r="K1121" i="1"/>
  <c r="K1120" i="1"/>
  <c r="K1118" i="1"/>
  <c r="K1097" i="1"/>
  <c r="K1095" i="1"/>
  <c r="K1092" i="1"/>
  <c r="K1090" i="1"/>
  <c r="K1088" i="1"/>
  <c r="K1084" i="1"/>
  <c r="K1083" i="1"/>
  <c r="K1587" i="1"/>
  <c r="K1583" i="1"/>
  <c r="K128" i="1"/>
  <c r="K1044" i="1"/>
  <c r="K1555" i="1"/>
  <c r="K2091" i="1"/>
  <c r="K2094" i="1"/>
  <c r="K2093" i="1"/>
  <c r="K2089" i="1"/>
  <c r="K2081" i="1"/>
  <c r="K1538" i="1"/>
  <c r="K1034" i="1"/>
  <c r="K1033" i="1"/>
  <c r="K1018" i="1"/>
  <c r="K1525" i="1"/>
  <c r="K2003" i="1"/>
  <c r="K2001" i="1"/>
  <c r="K1518" i="1" l="1"/>
  <c r="K2101" i="1"/>
  <c r="K2270" i="1"/>
  <c r="K2264" i="1"/>
  <c r="K2261" i="1"/>
  <c r="K1644" i="1"/>
  <c r="K1643" i="1"/>
  <c r="K2497" i="1"/>
  <c r="K3457" i="1"/>
  <c r="K3455" i="1"/>
  <c r="K3449" i="1"/>
  <c r="K3422" i="1"/>
  <c r="K3417" i="1"/>
  <c r="K2796" i="1"/>
  <c r="K2784" i="1"/>
  <c r="K3313" i="1"/>
  <c r="K2749" i="1"/>
  <c r="K2748" i="1"/>
  <c r="K2746" i="1"/>
  <c r="K2745" i="1"/>
  <c r="K2740" i="1"/>
  <c r="K2739" i="1"/>
  <c r="K2738" i="1"/>
  <c r="K2734" i="1"/>
  <c r="K2723" i="1"/>
  <c r="K2709" i="1"/>
  <c r="K2708" i="1"/>
  <c r="K2707" i="1"/>
  <c r="K2704" i="1"/>
  <c r="K2701" i="1"/>
  <c r="K2700" i="1"/>
  <c r="K2699" i="1"/>
  <c r="K2697" i="1"/>
  <c r="K2695" i="1"/>
  <c r="K2694" i="1"/>
  <c r="K2689" i="1"/>
  <c r="K2687" i="1"/>
  <c r="K2686" i="1"/>
  <c r="K2685" i="1"/>
  <c r="K2683" i="1"/>
  <c r="K2682" i="1"/>
  <c r="K2669" i="1"/>
  <c r="K2662" i="1"/>
  <c r="K2660" i="1"/>
  <c r="K2658" i="1"/>
  <c r="K2656" i="1"/>
  <c r="K2653" i="1"/>
  <c r="K2647" i="1"/>
  <c r="K2646" i="1"/>
  <c r="K2638" i="1"/>
  <c r="K2636" i="1"/>
  <c r="K2629" i="1"/>
  <c r="K2625" i="1"/>
  <c r="K2595" i="1"/>
  <c r="K2603" i="1"/>
  <c r="K2602" i="1"/>
  <c r="K2601" i="1"/>
  <c r="K2600" i="1"/>
  <c r="K2599" i="1"/>
  <c r="K2597" i="1"/>
  <c r="K2596" i="1"/>
  <c r="K2593" i="1"/>
  <c r="K2592" i="1"/>
  <c r="K2591" i="1"/>
  <c r="K2578" i="1"/>
  <c r="K2580" i="1"/>
  <c r="K2581" i="1"/>
  <c r="K2583" i="1"/>
  <c r="K2586" i="1"/>
  <c r="K2587" i="1"/>
  <c r="K2590" i="1"/>
  <c r="K3404" i="1" l="1"/>
  <c r="K3168" i="1"/>
  <c r="K3169" i="1"/>
  <c r="K3170" i="1"/>
  <c r="K3171" i="1"/>
  <c r="K3172" i="1"/>
  <c r="K3167" i="1"/>
  <c r="K3166" i="1"/>
  <c r="K3165" i="1"/>
  <c r="K3164" i="1"/>
  <c r="K3205" i="1"/>
  <c r="K3204" i="1"/>
  <c r="K3326" i="1"/>
  <c r="K3145" i="1"/>
  <c r="K3128" i="1"/>
  <c r="K3122" i="1"/>
  <c r="K3161" i="1"/>
  <c r="K2751" i="1"/>
  <c r="K2747" i="1"/>
  <c r="K2722" i="1"/>
  <c r="K2714" i="1"/>
  <c r="K2624" i="1"/>
  <c r="K2775" i="1"/>
  <c r="K3027" i="1"/>
  <c r="K3025" i="1"/>
  <c r="K3001" i="1"/>
  <c r="K2993" i="1"/>
  <c r="K2977" i="1"/>
  <c r="K2970" i="1"/>
  <c r="K2938" i="1"/>
  <c r="K2895" i="1"/>
  <c r="K2894" i="1"/>
  <c r="K2884" i="1"/>
  <c r="K2877" i="1"/>
  <c r="K2876" i="1"/>
  <c r="K2855" i="1"/>
  <c r="K2853" i="1"/>
  <c r="K2851" i="1"/>
  <c r="K2850" i="1"/>
  <c r="K2837" i="1"/>
  <c r="K2836" i="1"/>
  <c r="K2835" i="1"/>
  <c r="K2830" i="1"/>
  <c r="K2828" i="1"/>
  <c r="K2824" i="1"/>
  <c r="K2823" i="1"/>
  <c r="K2821" i="1"/>
  <c r="K2820" i="1"/>
  <c r="K2818" i="1"/>
  <c r="K2817" i="1"/>
  <c r="K2815" i="1"/>
  <c r="K2814" i="1"/>
  <c r="K2986" i="1"/>
  <c r="K2925" i="1"/>
  <c r="K2933" i="1"/>
  <c r="K2932" i="1"/>
  <c r="K2930" i="1"/>
  <c r="K2928" i="1"/>
  <c r="K2070" i="1"/>
  <c r="K1001" i="1"/>
  <c r="K2110" i="1"/>
  <c r="K2560" i="1"/>
  <c r="K2549" i="1"/>
  <c r="K2546" i="1"/>
  <c r="K1965" i="1"/>
  <c r="K1973" i="1"/>
  <c r="K1916" i="1"/>
  <c r="K1910" i="1"/>
  <c r="K805" i="1"/>
  <c r="K800" i="1"/>
  <c r="K786" i="1"/>
  <c r="K788" i="1"/>
  <c r="K2499" i="1" l="1"/>
  <c r="K2462" i="1"/>
  <c r="K1357" i="1"/>
  <c r="K1355" i="1"/>
  <c r="K1348" i="1"/>
  <c r="K1346" i="1"/>
  <c r="K1851" i="1"/>
  <c r="K1850" i="1"/>
  <c r="K1847" i="1"/>
  <c r="K1433" i="1"/>
  <c r="K1423" i="1"/>
  <c r="K1422" i="1"/>
  <c r="K1386" i="1"/>
  <c r="K1383" i="1"/>
  <c r="K1371" i="1"/>
  <c r="K1325" i="1"/>
  <c r="K2401" i="1"/>
  <c r="K1808" i="1"/>
  <c r="K1812" i="1"/>
  <c r="K392" i="1"/>
  <c r="K388" i="1"/>
  <c r="K385" i="1"/>
  <c r="K1293" i="1"/>
  <c r="K1726" i="1"/>
  <c r="K1725" i="1"/>
  <c r="K1739" i="1"/>
  <c r="K1738" i="1"/>
  <c r="K1275" i="1"/>
  <c r="K1269" i="1"/>
  <c r="K2218" i="1"/>
  <c r="K1189" i="1"/>
  <c r="K140" i="1"/>
  <c r="K2147" i="1"/>
  <c r="K1624" i="1"/>
  <c r="K1613" i="1"/>
  <c r="K1602" i="1"/>
  <c r="K1168" i="1"/>
  <c r="K1151" i="1"/>
  <c r="K1127" i="1"/>
  <c r="K1124" i="1"/>
  <c r="K1122" i="1"/>
  <c r="K1094" i="1"/>
  <c r="K1091" i="1"/>
  <c r="K1086" i="1"/>
  <c r="K1585" i="1"/>
  <c r="K1581" i="1"/>
  <c r="K1047" i="1"/>
  <c r="K1554" i="1"/>
  <c r="K2086" i="1"/>
  <c r="K1036" i="1"/>
  <c r="K1021" i="1"/>
  <c r="K1524" i="1"/>
  <c r="K1523" i="1"/>
  <c r="K2009" i="1"/>
  <c r="K2007" i="1"/>
  <c r="K1576" i="1"/>
  <c r="K1519" i="1"/>
  <c r="K1513" i="1"/>
  <c r="K2106" i="1"/>
  <c r="K2267" i="1"/>
  <c r="K1641" i="1"/>
  <c r="K2509" i="1"/>
  <c r="K3440" i="1"/>
  <c r="K2809" i="1"/>
  <c r="K2797" i="1"/>
  <c r="K2764" i="1"/>
  <c r="K2762" i="1"/>
  <c r="K2761" i="1"/>
  <c r="K3331" i="1"/>
  <c r="K2719" i="1"/>
  <c r="K2721" i="1"/>
  <c r="K2720" i="1"/>
  <c r="K2717" i="1"/>
  <c r="K2710" i="1"/>
  <c r="K2702" i="1"/>
  <c r="K2693" i="1"/>
  <c r="K2661" i="1"/>
  <c r="K2635" i="1"/>
  <c r="K2613" i="1"/>
  <c r="K2736" i="1"/>
  <c r="K1950" i="1"/>
  <c r="K456" i="1" l="1"/>
  <c r="K460" i="1"/>
  <c r="K3377" i="1"/>
  <c r="K2816" i="1"/>
  <c r="K2640" i="1"/>
  <c r="K2630" i="1"/>
  <c r="K2619" i="1"/>
  <c r="K2616" i="1"/>
  <c r="K2794" i="1"/>
  <c r="K2788" i="1"/>
  <c r="K2783" i="1"/>
  <c r="K2782" i="1"/>
  <c r="K2791" i="1"/>
  <c r="K2728" i="1"/>
  <c r="K2726" i="1"/>
  <c r="K2724" i="1"/>
  <c r="K2752" i="1"/>
  <c r="K2744" i="1"/>
  <c r="K2711" i="1"/>
  <c r="K2680" i="1"/>
  <c r="K2666" i="1"/>
  <c r="K2665" i="1"/>
  <c r="K2654" i="1"/>
  <c r="K3269" i="1"/>
  <c r="K3268" i="1"/>
  <c r="K3225" i="1"/>
  <c r="K3228" i="1"/>
  <c r="K3230" i="1"/>
  <c r="K3229" i="1"/>
  <c r="K3236" i="1"/>
  <c r="K3235" i="1"/>
  <c r="K3234" i="1"/>
  <c r="K3233" i="1"/>
  <c r="K3232" i="1"/>
  <c r="K3231" i="1"/>
  <c r="K3208" i="1"/>
  <c r="K3209" i="1"/>
  <c r="K3212" i="1"/>
  <c r="K3216" i="1"/>
  <c r="K3191" i="1"/>
  <c r="K3213" i="1"/>
  <c r="K3000" i="1"/>
  <c r="K2968" i="1"/>
  <c r="K2971" i="1"/>
  <c r="K2917" i="1"/>
  <c r="K2915" i="1"/>
  <c r="K2847" i="1"/>
  <c r="K2859" i="1"/>
  <c r="K2856" i="1"/>
  <c r="K2946" i="1"/>
  <c r="K2864" i="1"/>
  <c r="K2849" i="1"/>
  <c r="K2984" i="1"/>
  <c r="K2982" i="1"/>
  <c r="K2979" i="1"/>
  <c r="K2978" i="1"/>
  <c r="K2990" i="1"/>
  <c r="K2863" i="1"/>
  <c r="K2866" i="1"/>
  <c r="K2865" i="1"/>
  <c r="K2975" i="1"/>
  <c r="K2937" i="1"/>
  <c r="K3049" i="1"/>
  <c r="K1541" i="1"/>
  <c r="K1962" i="1"/>
  <c r="K1675" i="1"/>
  <c r="K1768" i="1"/>
  <c r="K1843" i="1"/>
  <c r="K1905" i="1"/>
  <c r="K1881" i="1"/>
  <c r="K1655" i="1"/>
  <c r="K1580" i="1"/>
  <c r="K1550" i="1"/>
  <c r="K1642" i="1"/>
  <c r="K1799" i="1"/>
  <c r="K1397" i="1"/>
  <c r="K1449" i="1"/>
  <c r="K1313" i="1"/>
  <c r="K1138" i="1"/>
  <c r="K1137" i="1"/>
  <c r="K1087" i="1"/>
  <c r="K1050" i="1"/>
  <c r="K1017" i="1"/>
  <c r="K825" i="1"/>
  <c r="K810" i="1"/>
  <c r="K792" i="1"/>
  <c r="K399" i="1"/>
  <c r="K2184" i="1"/>
  <c r="K2107" i="1"/>
  <c r="K2095" i="1"/>
  <c r="K2537" i="1"/>
  <c r="C2680" i="1" l="1"/>
  <c r="C2184" i="1"/>
  <c r="K2611" i="1" l="1"/>
  <c r="K2614" i="1"/>
  <c r="K2615" i="1"/>
  <c r="K2618" i="1"/>
  <c r="K2620" i="1"/>
  <c r="K2621" i="1"/>
  <c r="K2622" i="1"/>
  <c r="K2626" i="1"/>
  <c r="K2628" i="1"/>
  <c r="K2631" i="1"/>
  <c r="K2633" i="1"/>
  <c r="K2641" i="1"/>
  <c r="K2642" i="1"/>
  <c r="K2643" i="1"/>
  <c r="K2649" i="1"/>
  <c r="K2657" i="1"/>
  <c r="K2664" i="1"/>
  <c r="K2667" i="1"/>
  <c r="K2668" i="1"/>
  <c r="K2675" i="1"/>
  <c r="K2677" i="1"/>
  <c r="K2678" i="1"/>
  <c r="K2679" i="1"/>
  <c r="K2681" i="1"/>
  <c r="K2688" i="1"/>
  <c r="K2692" i="1"/>
  <c r="K2716" i="1"/>
  <c r="K2729" i="1"/>
  <c r="K2730" i="1"/>
  <c r="K2731" i="1"/>
  <c r="K2733" i="1"/>
  <c r="K2741" i="1"/>
  <c r="K2743" i="1"/>
  <c r="K2754" i="1"/>
  <c r="K2755" i="1"/>
  <c r="K2763" i="1"/>
  <c r="K2766" i="1"/>
  <c r="K2767" i="1"/>
  <c r="K2768" i="1"/>
  <c r="K2769" i="1"/>
  <c r="K2774" i="1"/>
  <c r="K2778" i="1"/>
  <c r="K2779" i="1"/>
  <c r="K2781" i="1"/>
  <c r="K2785" i="1"/>
  <c r="K2786" i="1"/>
  <c r="K2787" i="1"/>
  <c r="K2789" i="1"/>
  <c r="K2790" i="1"/>
  <c r="K2792" i="1"/>
  <c r="K2795" i="1"/>
  <c r="K2798" i="1"/>
  <c r="K2799" i="1"/>
  <c r="K2800" i="1"/>
  <c r="K2803" i="1"/>
  <c r="K2806" i="1"/>
  <c r="K2812" i="1"/>
  <c r="K2813" i="1"/>
  <c r="K2819" i="1"/>
  <c r="K2825" i="1"/>
  <c r="K2826" i="1"/>
  <c r="K2827" i="1"/>
  <c r="K2829" i="1"/>
  <c r="K2831" i="1"/>
  <c r="K2832" i="1"/>
  <c r="K2833" i="1"/>
  <c r="K2834" i="1"/>
  <c r="K2838" i="1"/>
  <c r="K2840" i="1"/>
  <c r="K2842" i="1"/>
  <c r="K2843" i="1"/>
  <c r="K2844" i="1"/>
  <c r="K2845" i="1"/>
  <c r="K2846" i="1"/>
  <c r="K2848" i="1"/>
  <c r="K2852" i="1"/>
  <c r="K2857" i="1"/>
  <c r="K2858" i="1"/>
  <c r="K2861" i="1"/>
  <c r="K2867" i="1"/>
  <c r="K2868" i="1"/>
  <c r="K2872" i="1"/>
  <c r="K2873" i="1"/>
  <c r="K2874" i="1"/>
  <c r="K2875" i="1"/>
  <c r="K2878" i="1"/>
  <c r="K2879" i="1"/>
  <c r="K2882" i="1"/>
  <c r="K2883" i="1"/>
  <c r="K2885" i="1"/>
  <c r="K2886" i="1"/>
  <c r="K2888" i="1"/>
  <c r="K2889" i="1"/>
  <c r="K2890" i="1"/>
  <c r="K2892" i="1"/>
  <c r="K2893" i="1"/>
  <c r="K2900" i="1"/>
  <c r="K2901" i="1"/>
  <c r="K2902" i="1"/>
  <c r="K2904" i="1"/>
  <c r="K2905" i="1"/>
  <c r="K2906" i="1"/>
  <c r="K2907" i="1"/>
  <c r="K2908" i="1"/>
  <c r="K2909" i="1"/>
  <c r="K2910" i="1"/>
  <c r="K2912" i="1"/>
  <c r="K2913" i="1"/>
  <c r="K2920" i="1"/>
  <c r="K2921" i="1"/>
  <c r="K2922" i="1"/>
  <c r="K2923" i="1"/>
  <c r="K2926" i="1"/>
  <c r="K2927" i="1"/>
  <c r="K2929" i="1"/>
  <c r="K2931" i="1"/>
  <c r="K2934" i="1"/>
  <c r="K2935" i="1"/>
  <c r="K2936" i="1"/>
  <c r="K2939" i="1"/>
  <c r="K2940" i="1"/>
  <c r="K2941" i="1"/>
  <c r="K2942" i="1"/>
  <c r="K2943" i="1"/>
  <c r="K2944" i="1"/>
  <c r="K2945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9" i="1"/>
  <c r="K2972" i="1"/>
  <c r="K2973" i="1"/>
  <c r="K2974" i="1"/>
  <c r="K2976" i="1"/>
  <c r="K2981" i="1"/>
  <c r="K2983" i="1"/>
  <c r="K2987" i="1"/>
  <c r="K2988" i="1"/>
  <c r="K2989" i="1"/>
  <c r="K2992" i="1"/>
  <c r="K2994" i="1"/>
  <c r="K2995" i="1"/>
  <c r="K2996" i="1"/>
  <c r="K2998" i="1"/>
  <c r="K2999" i="1"/>
  <c r="K3002" i="1"/>
  <c r="K3004" i="1"/>
  <c r="K3005" i="1"/>
  <c r="K3006" i="1"/>
  <c r="K3007" i="1"/>
  <c r="K3009" i="1"/>
  <c r="K3010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6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5" i="1"/>
  <c r="K3107" i="1"/>
  <c r="K3108" i="1"/>
  <c r="K3109" i="1"/>
  <c r="K3110" i="1"/>
  <c r="K3111" i="1"/>
  <c r="K3113" i="1"/>
  <c r="K3114" i="1"/>
  <c r="K3115" i="1"/>
  <c r="K3116" i="1"/>
  <c r="K3117" i="1"/>
  <c r="K3118" i="1"/>
  <c r="K3123" i="1"/>
  <c r="K3124" i="1"/>
  <c r="K3133" i="1"/>
  <c r="K3134" i="1"/>
  <c r="K3136" i="1"/>
  <c r="K3138" i="1"/>
  <c r="K3139" i="1"/>
  <c r="K3140" i="1"/>
  <c r="K3141" i="1"/>
  <c r="K3157" i="1"/>
  <c r="K3158" i="1"/>
  <c r="K3159" i="1"/>
  <c r="K3173" i="1"/>
  <c r="K3174" i="1"/>
  <c r="K3176" i="1"/>
  <c r="K3177" i="1"/>
  <c r="K3178" i="1"/>
  <c r="K3179" i="1"/>
  <c r="K3180" i="1"/>
  <c r="K3181" i="1"/>
  <c r="K3182" i="1"/>
  <c r="K3183" i="1"/>
  <c r="K3184" i="1"/>
  <c r="K3185" i="1"/>
  <c r="K3186" i="1"/>
  <c r="K3190" i="1"/>
  <c r="K3192" i="1"/>
  <c r="K3193" i="1"/>
  <c r="K3194" i="1"/>
  <c r="K3195" i="1"/>
  <c r="K3197" i="1"/>
  <c r="K3198" i="1"/>
  <c r="K3200" i="1"/>
  <c r="K3201" i="1"/>
  <c r="K3202" i="1"/>
  <c r="K3203" i="1"/>
  <c r="K3207" i="1"/>
  <c r="K3210" i="1"/>
  <c r="K3211" i="1"/>
  <c r="K3214" i="1"/>
  <c r="K3215" i="1"/>
  <c r="K3217" i="1"/>
  <c r="K3218" i="1"/>
  <c r="K3219" i="1"/>
  <c r="K3220" i="1"/>
  <c r="K3222" i="1"/>
  <c r="K3223" i="1"/>
  <c r="K3224" i="1"/>
  <c r="K3226" i="1"/>
  <c r="K3227" i="1"/>
  <c r="K3238" i="1"/>
  <c r="K3239" i="1"/>
  <c r="K3240" i="1"/>
  <c r="K3241" i="1"/>
  <c r="K3242" i="1"/>
  <c r="K3243" i="1"/>
  <c r="K3244" i="1"/>
  <c r="K3245" i="1"/>
  <c r="K3247" i="1"/>
  <c r="K3251" i="1"/>
  <c r="K3252" i="1"/>
  <c r="K3253" i="1"/>
  <c r="K3254" i="1"/>
  <c r="K3255" i="1"/>
  <c r="K3256" i="1"/>
  <c r="K3257" i="1"/>
  <c r="K3258" i="1"/>
  <c r="K3260" i="1"/>
  <c r="K3261" i="1"/>
  <c r="K3262" i="1"/>
  <c r="K3263" i="1"/>
  <c r="K3264" i="1"/>
  <c r="K3265" i="1"/>
  <c r="K3266" i="1"/>
  <c r="K3267" i="1"/>
  <c r="K3270" i="1"/>
  <c r="K3271" i="1"/>
  <c r="K3272" i="1"/>
  <c r="K3273" i="1"/>
  <c r="K3274" i="1"/>
  <c r="K3275" i="1"/>
  <c r="K3285" i="1"/>
  <c r="K3286" i="1"/>
  <c r="K3288" i="1"/>
  <c r="K3289" i="1"/>
  <c r="K3290" i="1"/>
  <c r="K3292" i="1"/>
  <c r="K3293" i="1"/>
  <c r="K3294" i="1"/>
  <c r="K3295" i="1"/>
  <c r="K3297" i="1"/>
  <c r="K3298" i="1"/>
  <c r="K3299" i="1"/>
  <c r="K3300" i="1"/>
  <c r="K3301" i="1"/>
  <c r="K3302" i="1"/>
  <c r="K3309" i="1"/>
  <c r="K3312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7" i="1"/>
  <c r="K3328" i="1"/>
  <c r="K3329" i="1"/>
  <c r="K3330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8" i="1"/>
  <c r="K3379" i="1"/>
  <c r="K3380" i="1"/>
  <c r="K3381" i="1"/>
  <c r="K3382" i="1"/>
  <c r="K3383" i="1"/>
  <c r="K3384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9" i="1"/>
  <c r="K3400" i="1"/>
  <c r="K3402" i="1"/>
  <c r="K3403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8" i="1"/>
  <c r="K3419" i="1"/>
  <c r="K3420" i="1"/>
  <c r="K3421" i="1"/>
  <c r="K3423" i="1"/>
  <c r="K3424" i="1"/>
  <c r="K3426" i="1"/>
  <c r="K3428" i="1"/>
  <c r="K3429" i="1"/>
  <c r="K3430" i="1"/>
  <c r="K3431" i="1"/>
  <c r="K3432" i="1"/>
  <c r="K3433" i="1"/>
  <c r="K3434" i="1"/>
  <c r="K3435" i="1"/>
  <c r="K3437" i="1"/>
  <c r="K3438" i="1"/>
  <c r="K3439" i="1"/>
  <c r="K3441" i="1"/>
  <c r="K3442" i="1"/>
  <c r="K3443" i="1"/>
  <c r="K3444" i="1"/>
  <c r="K3445" i="1"/>
  <c r="K3446" i="1"/>
  <c r="K3447" i="1"/>
  <c r="K3448" i="1"/>
  <c r="K3450" i="1"/>
  <c r="K3451" i="1"/>
  <c r="K3452" i="1"/>
  <c r="K3453" i="1"/>
  <c r="K3454" i="1"/>
  <c r="K3456" i="1"/>
  <c r="K3458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610" i="1"/>
  <c r="K2096" i="1"/>
  <c r="K2097" i="1"/>
  <c r="K2098" i="1"/>
  <c r="K2099" i="1"/>
  <c r="K2100" i="1"/>
  <c r="K2102" i="1"/>
  <c r="K2103" i="1"/>
  <c r="K2108" i="1"/>
  <c r="K2109" i="1"/>
  <c r="K2111" i="1"/>
  <c r="K2112" i="1"/>
  <c r="K2113" i="1"/>
  <c r="K2114" i="1"/>
  <c r="K2115" i="1"/>
  <c r="K2116" i="1"/>
  <c r="K2117" i="1"/>
  <c r="K2119" i="1"/>
  <c r="K2120" i="1"/>
  <c r="K2121" i="1"/>
  <c r="K2122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6" i="1"/>
  <c r="K2149" i="1"/>
  <c r="K2150" i="1"/>
  <c r="K2151" i="1"/>
  <c r="K2153" i="1"/>
  <c r="K2154" i="1"/>
  <c r="K2155" i="1"/>
  <c r="K2157" i="1"/>
  <c r="K2158" i="1"/>
  <c r="K2159" i="1"/>
  <c r="K2160" i="1"/>
  <c r="K2164" i="1"/>
  <c r="K2165" i="1"/>
  <c r="K2166" i="1"/>
  <c r="K2167" i="1"/>
  <c r="K2168" i="1"/>
  <c r="K2169" i="1"/>
  <c r="K2170" i="1"/>
  <c r="K2171" i="1"/>
  <c r="K2172" i="1"/>
  <c r="K2174" i="1"/>
  <c r="K2176" i="1"/>
  <c r="K2177" i="1"/>
  <c r="K2178" i="1"/>
  <c r="K2179" i="1"/>
  <c r="K2180" i="1"/>
  <c r="K2181" i="1"/>
  <c r="K2182" i="1"/>
  <c r="K2185" i="1"/>
  <c r="K2186" i="1"/>
  <c r="K2188" i="1"/>
  <c r="K2189" i="1"/>
  <c r="K2190" i="1"/>
  <c r="K2192" i="1"/>
  <c r="K2193" i="1"/>
  <c r="K2194" i="1"/>
  <c r="K2195" i="1"/>
  <c r="K2196" i="1"/>
  <c r="K2197" i="1"/>
  <c r="K2198" i="1"/>
  <c r="K2199" i="1"/>
  <c r="K2200" i="1"/>
  <c r="K2201" i="1"/>
  <c r="K2202" i="1"/>
  <c r="K2204" i="1"/>
  <c r="K2205" i="1"/>
  <c r="K2206" i="1"/>
  <c r="K2207" i="1"/>
  <c r="K2208" i="1"/>
  <c r="K2209" i="1"/>
  <c r="K2210" i="1"/>
  <c r="K2214" i="1"/>
  <c r="K2215" i="1"/>
  <c r="K2217" i="1"/>
  <c r="K2219" i="1"/>
  <c r="K2220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8" i="1"/>
  <c r="K2239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3" i="1"/>
  <c r="K2265" i="1"/>
  <c r="K2268" i="1"/>
  <c r="K2269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305" i="1"/>
  <c r="K2306" i="1"/>
  <c r="K2307" i="1"/>
  <c r="K2308" i="1"/>
  <c r="K2309" i="1"/>
  <c r="K2311" i="1"/>
  <c r="K2312" i="1"/>
  <c r="K2313" i="1"/>
  <c r="K2314" i="1"/>
  <c r="K2315" i="1"/>
  <c r="K2316" i="1"/>
  <c r="K2317" i="1"/>
  <c r="K2319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8" i="1"/>
  <c r="K2339" i="1"/>
  <c r="K2340" i="1"/>
  <c r="K2341" i="1"/>
  <c r="K2342" i="1"/>
  <c r="K2343" i="1"/>
  <c r="K2344" i="1"/>
  <c r="K2345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9" i="1"/>
  <c r="K2370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7" i="1"/>
  <c r="K2388" i="1"/>
  <c r="K2389" i="1"/>
  <c r="K2390" i="1"/>
  <c r="K2391" i="1"/>
  <c r="K2393" i="1"/>
  <c r="K2394" i="1"/>
  <c r="K2395" i="1"/>
  <c r="K2396" i="1"/>
  <c r="K2397" i="1"/>
  <c r="K2399" i="1"/>
  <c r="K2400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8" i="1"/>
  <c r="K2421" i="1"/>
  <c r="K2422" i="1"/>
  <c r="K2423" i="1"/>
  <c r="K2424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6" i="1"/>
  <c r="K2488" i="1"/>
  <c r="K2489" i="1"/>
  <c r="K2490" i="1"/>
  <c r="K2491" i="1"/>
  <c r="K2492" i="1"/>
  <c r="K2493" i="1"/>
  <c r="K2494" i="1"/>
  <c r="K2495" i="1"/>
  <c r="K2498" i="1"/>
  <c r="K2500" i="1"/>
  <c r="K2501" i="1"/>
  <c r="K2502" i="1"/>
  <c r="K2503" i="1"/>
  <c r="K2504" i="1"/>
  <c r="K2505" i="1"/>
  <c r="K2506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5" i="1"/>
  <c r="K2538" i="1"/>
  <c r="K2540" i="1"/>
  <c r="K2541" i="1"/>
  <c r="K2542" i="1"/>
  <c r="K2543" i="1"/>
  <c r="K2544" i="1"/>
  <c r="K2545" i="1"/>
  <c r="K2550" i="1"/>
  <c r="K2551" i="1"/>
  <c r="K2552" i="1"/>
  <c r="K2554" i="1"/>
  <c r="K2556" i="1"/>
  <c r="K2558" i="1"/>
  <c r="K2559" i="1"/>
  <c r="K2561" i="1"/>
  <c r="K2564" i="1"/>
  <c r="K2568" i="1"/>
  <c r="K2569" i="1"/>
  <c r="K2570" i="1"/>
  <c r="K2571" i="1"/>
  <c r="K2573" i="1"/>
  <c r="K2574" i="1"/>
  <c r="K2605" i="1"/>
  <c r="K2607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K1540" i="1"/>
  <c r="K1542" i="1"/>
  <c r="K1543" i="1"/>
  <c r="K1544" i="1"/>
  <c r="K1545" i="1"/>
  <c r="K1547" i="1"/>
  <c r="K1549" i="1"/>
  <c r="K1551" i="1"/>
  <c r="K1552" i="1"/>
  <c r="K1553" i="1"/>
  <c r="K1556" i="1"/>
  <c r="K1558" i="1"/>
  <c r="K1559" i="1"/>
  <c r="K1560" i="1"/>
  <c r="K1561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7" i="1"/>
  <c r="K1578" i="1"/>
  <c r="K1579" i="1"/>
  <c r="K1582" i="1"/>
  <c r="K1584" i="1"/>
  <c r="K1586" i="1"/>
  <c r="K1588" i="1"/>
  <c r="K1589" i="1"/>
  <c r="K1590" i="1"/>
  <c r="K1591" i="1"/>
  <c r="K1592" i="1"/>
  <c r="K1593" i="1"/>
  <c r="K1596" i="1"/>
  <c r="K1597" i="1"/>
  <c r="K1598" i="1"/>
  <c r="K1599" i="1"/>
  <c r="K1600" i="1"/>
  <c r="K1601" i="1"/>
  <c r="K1603" i="1"/>
  <c r="K1604" i="1"/>
  <c r="K1608" i="1"/>
  <c r="K1609" i="1"/>
  <c r="K1612" i="1"/>
  <c r="K1614" i="1"/>
  <c r="K1616" i="1"/>
  <c r="K1617" i="1"/>
  <c r="K1618" i="1"/>
  <c r="K1619" i="1"/>
  <c r="K1620" i="1"/>
  <c r="K1621" i="1"/>
  <c r="K1622" i="1"/>
  <c r="K1623" i="1"/>
  <c r="K1625" i="1"/>
  <c r="K1627" i="1"/>
  <c r="K1629" i="1"/>
  <c r="K1632" i="1"/>
  <c r="K1633" i="1"/>
  <c r="K1634" i="1"/>
  <c r="K1635" i="1"/>
  <c r="K1636" i="1"/>
  <c r="K1637" i="1"/>
  <c r="K1638" i="1"/>
  <c r="K1640" i="1"/>
  <c r="K1645" i="1"/>
  <c r="K1646" i="1"/>
  <c r="K1648" i="1"/>
  <c r="K1649" i="1"/>
  <c r="K1650" i="1"/>
  <c r="K1652" i="1"/>
  <c r="K1654" i="1"/>
  <c r="K1656" i="1"/>
  <c r="K1657" i="1"/>
  <c r="K1659" i="1"/>
  <c r="K1661" i="1"/>
  <c r="K1662" i="1"/>
  <c r="K1663" i="1"/>
  <c r="K1664" i="1"/>
  <c r="K1667" i="1"/>
  <c r="K1668" i="1"/>
  <c r="K1670" i="1"/>
  <c r="K1671" i="1"/>
  <c r="K1672" i="1"/>
  <c r="K1673" i="1"/>
  <c r="K1674" i="1"/>
  <c r="K1676" i="1"/>
  <c r="K1678" i="1"/>
  <c r="K1679" i="1"/>
  <c r="K1680" i="1"/>
  <c r="K1681" i="1"/>
  <c r="K1682" i="1"/>
  <c r="K1684" i="1"/>
  <c r="K1685" i="1"/>
  <c r="K1686" i="1"/>
  <c r="K1689" i="1"/>
  <c r="K1690" i="1"/>
  <c r="K1691" i="1"/>
  <c r="K1692" i="1"/>
  <c r="K1693" i="1"/>
  <c r="K1695" i="1"/>
  <c r="K1696" i="1"/>
  <c r="K1697" i="1"/>
  <c r="K1699" i="1"/>
  <c r="K1701" i="1"/>
  <c r="K1704" i="1"/>
  <c r="K1705" i="1"/>
  <c r="K1706" i="1"/>
  <c r="K1707" i="1"/>
  <c r="K1708" i="1"/>
  <c r="K1710" i="1"/>
  <c r="K1711" i="1"/>
  <c r="K1714" i="1"/>
  <c r="K1716" i="1"/>
  <c r="K1717" i="1"/>
  <c r="K1718" i="1"/>
  <c r="K1719" i="1"/>
  <c r="K1720" i="1"/>
  <c r="K1721" i="1"/>
  <c r="K1723" i="1"/>
  <c r="K1729" i="1"/>
  <c r="K1731" i="1"/>
  <c r="K1732" i="1"/>
  <c r="K1734" i="1"/>
  <c r="K1736" i="1"/>
  <c r="K1742" i="1"/>
  <c r="K1743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5" i="1"/>
  <c r="K1766" i="1"/>
  <c r="K1767" i="1"/>
  <c r="K1769" i="1"/>
  <c r="K1770" i="1"/>
  <c r="K1772" i="1"/>
  <c r="K1773" i="1"/>
  <c r="K1774" i="1"/>
  <c r="K1775" i="1"/>
  <c r="K1776" i="1"/>
  <c r="K1778" i="1"/>
  <c r="K1779" i="1"/>
  <c r="K1780" i="1"/>
  <c r="K1781" i="1"/>
  <c r="K1782" i="1"/>
  <c r="K1784" i="1"/>
  <c r="K1785" i="1"/>
  <c r="K1787" i="1"/>
  <c r="K1788" i="1"/>
  <c r="K1789" i="1"/>
  <c r="K1790" i="1"/>
  <c r="K1791" i="1"/>
  <c r="K1793" i="1"/>
  <c r="K1794" i="1"/>
  <c r="K1795" i="1"/>
  <c r="K1796" i="1"/>
  <c r="K1797" i="1"/>
  <c r="K1798" i="1"/>
  <c r="K1800" i="1"/>
  <c r="K1801" i="1"/>
  <c r="K1802" i="1"/>
  <c r="K1803" i="1"/>
  <c r="K1804" i="1"/>
  <c r="K1806" i="1"/>
  <c r="K1809" i="1"/>
  <c r="K1814" i="1"/>
  <c r="K1815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2" i="1"/>
  <c r="K1834" i="1"/>
  <c r="K1835" i="1"/>
  <c r="K1836" i="1"/>
  <c r="K1837" i="1"/>
  <c r="K1838" i="1"/>
  <c r="K1839" i="1"/>
  <c r="K1840" i="1"/>
  <c r="K1841" i="1"/>
  <c r="K1844" i="1"/>
  <c r="K1852" i="1"/>
  <c r="K1853" i="1"/>
  <c r="K1854" i="1"/>
  <c r="K1856" i="1"/>
  <c r="K1858" i="1"/>
  <c r="K1859" i="1"/>
  <c r="K1860" i="1"/>
  <c r="K1861" i="1"/>
  <c r="K1862" i="1"/>
  <c r="K1863" i="1"/>
  <c r="K1865" i="1"/>
  <c r="K1866" i="1"/>
  <c r="K1867" i="1"/>
  <c r="K1868" i="1"/>
  <c r="K1869" i="1"/>
  <c r="K1870" i="1"/>
  <c r="K1871" i="1"/>
  <c r="K1874" i="1"/>
  <c r="K1875" i="1"/>
  <c r="K1876" i="1"/>
  <c r="K1877" i="1"/>
  <c r="K1879" i="1"/>
  <c r="K1885" i="1"/>
  <c r="K1886" i="1"/>
  <c r="K1887" i="1"/>
  <c r="K1888" i="1"/>
  <c r="K1889" i="1"/>
  <c r="K1890" i="1"/>
  <c r="K1891" i="1"/>
  <c r="K1892" i="1"/>
  <c r="K1894" i="1"/>
  <c r="K1898" i="1"/>
  <c r="K1900" i="1"/>
  <c r="K1902" i="1"/>
  <c r="K1903" i="1"/>
  <c r="K1908" i="1"/>
  <c r="K1909" i="1"/>
  <c r="K1912" i="1"/>
  <c r="K1914" i="1"/>
  <c r="K1915" i="1"/>
  <c r="K1918" i="1"/>
  <c r="K1919" i="1"/>
  <c r="K1920" i="1"/>
  <c r="K1921" i="1"/>
  <c r="K1925" i="1"/>
  <c r="K1926" i="1"/>
  <c r="K1927" i="1"/>
  <c r="K1929" i="1"/>
  <c r="K1934" i="1"/>
  <c r="K1938" i="1"/>
  <c r="K1939" i="1"/>
  <c r="K1940" i="1"/>
  <c r="K1941" i="1"/>
  <c r="K1942" i="1"/>
  <c r="K1943" i="1"/>
  <c r="K1944" i="1"/>
  <c r="K1947" i="1"/>
  <c r="K1948" i="1"/>
  <c r="K1951" i="1"/>
  <c r="K1952" i="1"/>
  <c r="K1953" i="1"/>
  <c r="K1955" i="1"/>
  <c r="K1956" i="1"/>
  <c r="K1957" i="1"/>
  <c r="K1959" i="1"/>
  <c r="K1960" i="1"/>
  <c r="K1964" i="1"/>
  <c r="K1967" i="1"/>
  <c r="K1968" i="1"/>
  <c r="K1969" i="1"/>
  <c r="K1970" i="1"/>
  <c r="K1971" i="1"/>
  <c r="K1974" i="1"/>
  <c r="K1976" i="1"/>
  <c r="K1977" i="1"/>
  <c r="K1978" i="1"/>
  <c r="K1979" i="1"/>
  <c r="K1980" i="1"/>
  <c r="K1981" i="1"/>
  <c r="K1982" i="1"/>
  <c r="K1983" i="1"/>
  <c r="K1989" i="1"/>
  <c r="K1990" i="1"/>
  <c r="K1993" i="1"/>
  <c r="K1994" i="1"/>
  <c r="K1995" i="1"/>
  <c r="K1996" i="1"/>
  <c r="K1997" i="1"/>
  <c r="K1998" i="1"/>
  <c r="K1999" i="1"/>
  <c r="K2000" i="1"/>
  <c r="K2002" i="1"/>
  <c r="K2004" i="1"/>
  <c r="K2006" i="1"/>
  <c r="K2008" i="1"/>
  <c r="K2010" i="1"/>
  <c r="K2011" i="1"/>
  <c r="K2012" i="1"/>
  <c r="K2014" i="1"/>
  <c r="K2015" i="1"/>
  <c r="K2016" i="1"/>
  <c r="K2017" i="1"/>
  <c r="K2018" i="1"/>
  <c r="K2019" i="1"/>
  <c r="K2020" i="1"/>
  <c r="K2021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8" i="1"/>
  <c r="K2039" i="1"/>
  <c r="K2042" i="1"/>
  <c r="K2043" i="1"/>
  <c r="K2044" i="1"/>
  <c r="K2045" i="1"/>
  <c r="K2046" i="1"/>
  <c r="K2048" i="1"/>
  <c r="K2049" i="1"/>
  <c r="K2050" i="1"/>
  <c r="K2051" i="1"/>
  <c r="K2053" i="1"/>
  <c r="K2054" i="1"/>
  <c r="K2057" i="1"/>
  <c r="K2058" i="1"/>
  <c r="K2060" i="1"/>
  <c r="K2061" i="1"/>
  <c r="K2062" i="1"/>
  <c r="K2064" i="1"/>
  <c r="K2066" i="1"/>
  <c r="K2067" i="1"/>
  <c r="K2069" i="1"/>
  <c r="K2071" i="1"/>
  <c r="K2072" i="1"/>
  <c r="K2075" i="1"/>
  <c r="K2076" i="1"/>
  <c r="K2077" i="1"/>
  <c r="K2078" i="1"/>
  <c r="K2079" i="1"/>
  <c r="K2082" i="1"/>
  <c r="K2083" i="1"/>
  <c r="K2084" i="1"/>
  <c r="K2085" i="1"/>
  <c r="K2087" i="1"/>
  <c r="K2088" i="1"/>
  <c r="K2090" i="1"/>
  <c r="K2092" i="1"/>
  <c r="K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1539" i="1"/>
  <c r="K1022" i="1"/>
  <c r="K1023" i="1"/>
  <c r="K1024" i="1"/>
  <c r="K1025" i="1"/>
  <c r="K1026" i="1"/>
  <c r="K1028" i="1"/>
  <c r="K1029" i="1"/>
  <c r="K1030" i="1"/>
  <c r="K1031" i="1"/>
  <c r="K1032" i="1"/>
  <c r="K1038" i="1"/>
  <c r="K1040" i="1"/>
  <c r="K1041" i="1"/>
  <c r="K1043" i="1"/>
  <c r="K1045" i="1"/>
  <c r="K1046" i="1"/>
  <c r="K1049" i="1"/>
  <c r="K1052" i="1"/>
  <c r="K1055" i="1"/>
  <c r="K1057" i="1"/>
  <c r="K1062" i="1"/>
  <c r="K1063" i="1"/>
  <c r="K1068" i="1"/>
  <c r="K1070" i="1"/>
  <c r="K1072" i="1"/>
  <c r="K1074" i="1"/>
  <c r="K1076" i="1"/>
  <c r="K1078" i="1"/>
  <c r="K1079" i="1"/>
  <c r="K1081" i="1"/>
  <c r="K1089" i="1"/>
  <c r="K1093" i="1"/>
  <c r="K1096" i="1"/>
  <c r="K1098" i="1"/>
  <c r="K1100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7" i="1"/>
  <c r="K1119" i="1"/>
  <c r="K1128" i="1"/>
  <c r="K1129" i="1"/>
  <c r="K1130" i="1"/>
  <c r="K1131" i="1"/>
  <c r="K1132" i="1"/>
  <c r="K1134" i="1"/>
  <c r="K1136" i="1"/>
  <c r="K1139" i="1"/>
  <c r="K1140" i="1"/>
  <c r="K1142" i="1"/>
  <c r="K1143" i="1"/>
  <c r="K1144" i="1"/>
  <c r="K1145" i="1"/>
  <c r="K1146" i="1"/>
  <c r="K1147" i="1"/>
  <c r="K1148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3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30" i="1"/>
  <c r="K1232" i="1"/>
  <c r="K1233" i="1"/>
  <c r="K1234" i="1"/>
  <c r="K1235" i="1"/>
  <c r="K1237" i="1"/>
  <c r="K1238" i="1"/>
  <c r="K1240" i="1"/>
  <c r="K1241" i="1"/>
  <c r="K1243" i="1"/>
  <c r="K1244" i="1"/>
  <c r="K1245" i="1"/>
  <c r="K1246" i="1"/>
  <c r="K1247" i="1"/>
  <c r="K1249" i="1"/>
  <c r="K1250" i="1"/>
  <c r="K1251" i="1"/>
  <c r="K1252" i="1"/>
  <c r="K1253" i="1"/>
  <c r="K1254" i="1"/>
  <c r="K1257" i="1"/>
  <c r="K1259" i="1"/>
  <c r="K1260" i="1"/>
  <c r="K1261" i="1"/>
  <c r="K1264" i="1"/>
  <c r="K1265" i="1"/>
  <c r="K1267" i="1"/>
  <c r="K1268" i="1"/>
  <c r="K1271" i="1"/>
  <c r="K1273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4" i="1"/>
  <c r="K1295" i="1"/>
  <c r="K1296" i="1"/>
  <c r="K1297" i="1"/>
  <c r="K1298" i="1"/>
  <c r="K1299" i="1"/>
  <c r="K1300" i="1"/>
  <c r="K1301" i="1"/>
  <c r="K1302" i="1"/>
  <c r="K1305" i="1"/>
  <c r="K1306" i="1"/>
  <c r="K1307" i="1"/>
  <c r="K1308" i="1"/>
  <c r="K1309" i="1"/>
  <c r="K1310" i="1"/>
  <c r="K1311" i="1"/>
  <c r="K1312" i="1"/>
  <c r="K1315" i="1"/>
  <c r="K1316" i="1"/>
  <c r="K1317" i="1"/>
  <c r="K1318" i="1"/>
  <c r="K1320" i="1"/>
  <c r="K1321" i="1"/>
  <c r="K1322" i="1"/>
  <c r="K1323" i="1"/>
  <c r="K1324" i="1"/>
  <c r="K1326" i="1"/>
  <c r="K1328" i="1"/>
  <c r="K1329" i="1"/>
  <c r="K1330" i="1"/>
  <c r="K1334" i="1"/>
  <c r="K1337" i="1"/>
  <c r="K1338" i="1"/>
  <c r="K1343" i="1"/>
  <c r="K1344" i="1"/>
  <c r="K1345" i="1"/>
  <c r="K1347" i="1"/>
  <c r="K1350" i="1"/>
  <c r="K1352" i="1"/>
  <c r="K1353" i="1"/>
  <c r="K1361" i="1"/>
  <c r="K1364" i="1"/>
  <c r="K1365" i="1"/>
  <c r="K1366" i="1"/>
  <c r="K1367" i="1"/>
  <c r="K1368" i="1"/>
  <c r="K1369" i="1"/>
  <c r="K1370" i="1"/>
  <c r="K1375" i="1"/>
  <c r="K1376" i="1"/>
  <c r="K1377" i="1"/>
  <c r="K1378" i="1"/>
  <c r="K1380" i="1"/>
  <c r="K1382" i="1"/>
  <c r="K1384" i="1"/>
  <c r="K1391" i="1"/>
  <c r="K1394" i="1"/>
  <c r="K1404" i="1"/>
  <c r="K1413" i="1"/>
  <c r="K1414" i="1"/>
  <c r="K1415" i="1"/>
  <c r="K1417" i="1"/>
  <c r="K1418" i="1"/>
  <c r="K1419" i="1"/>
  <c r="K1421" i="1"/>
  <c r="K1427" i="1"/>
  <c r="K1428" i="1"/>
  <c r="K1430" i="1"/>
  <c r="K1431" i="1"/>
  <c r="K1432" i="1"/>
  <c r="K1434" i="1"/>
  <c r="K1436" i="1"/>
  <c r="K1437" i="1"/>
  <c r="K1439" i="1"/>
  <c r="K1441" i="1"/>
  <c r="K1446" i="1"/>
  <c r="K1447" i="1"/>
  <c r="K1451" i="1"/>
  <c r="K1452" i="1"/>
  <c r="K1455" i="1"/>
  <c r="K1456" i="1"/>
  <c r="K1458" i="1"/>
  <c r="K1459" i="1"/>
  <c r="K1460" i="1"/>
  <c r="K1461" i="1"/>
  <c r="K1462" i="1"/>
  <c r="K1463" i="1"/>
  <c r="K1465" i="1"/>
  <c r="K1466" i="1"/>
  <c r="K1467" i="1"/>
  <c r="K1468" i="1"/>
  <c r="K1469" i="1"/>
  <c r="K1470" i="1"/>
  <c r="K1471" i="1"/>
  <c r="K1472" i="1"/>
  <c r="K1473" i="1"/>
  <c r="K1475" i="1"/>
  <c r="K1476" i="1"/>
  <c r="K1478" i="1"/>
  <c r="K1480" i="1"/>
  <c r="K1481" i="1"/>
  <c r="K1483" i="1"/>
  <c r="K1484" i="1"/>
  <c r="K1486" i="1"/>
  <c r="K1488" i="1"/>
  <c r="K1490" i="1"/>
  <c r="K1491" i="1"/>
  <c r="K1492" i="1"/>
  <c r="K1493" i="1"/>
  <c r="K1494" i="1"/>
  <c r="K1495" i="1"/>
  <c r="K1498" i="1"/>
  <c r="K1501" i="1"/>
  <c r="K1503" i="1"/>
  <c r="K1504" i="1"/>
  <c r="K1505" i="1"/>
  <c r="K1509" i="1"/>
  <c r="K1511" i="1"/>
  <c r="K1514" i="1"/>
  <c r="K1515" i="1"/>
  <c r="K1516" i="1"/>
  <c r="K1520" i="1"/>
  <c r="K1521" i="1"/>
  <c r="K1526" i="1"/>
  <c r="K1530" i="1"/>
  <c r="K1532" i="1"/>
  <c r="K1533" i="1"/>
  <c r="K1534" i="1"/>
  <c r="K1535" i="1"/>
  <c r="K1536" i="1"/>
  <c r="K1537" i="1"/>
  <c r="K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020" i="1"/>
  <c r="K8" i="1"/>
  <c r="K9" i="1"/>
  <c r="K10" i="1"/>
  <c r="K12" i="1"/>
  <c r="K13" i="1"/>
  <c r="K14" i="1"/>
  <c r="K15" i="1"/>
  <c r="K17" i="1"/>
  <c r="K18" i="1"/>
  <c r="K19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9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6" i="1"/>
  <c r="K117" i="1"/>
  <c r="K118" i="1"/>
  <c r="K119" i="1"/>
  <c r="K121" i="1"/>
  <c r="K123" i="1"/>
  <c r="K124" i="1"/>
  <c r="K125" i="1"/>
  <c r="K126" i="1"/>
  <c r="K127" i="1"/>
  <c r="K129" i="1"/>
  <c r="K130" i="1"/>
  <c r="K131" i="1"/>
  <c r="K132" i="1"/>
  <c r="K133" i="1"/>
  <c r="K134" i="1"/>
  <c r="K135" i="1"/>
  <c r="K136" i="1"/>
  <c r="K137" i="1"/>
  <c r="K138" i="1"/>
  <c r="K139" i="1"/>
  <c r="K143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2" i="1"/>
  <c r="K234" i="1"/>
  <c r="K236" i="1"/>
  <c r="K237" i="1"/>
  <c r="K238" i="1"/>
  <c r="K239" i="1"/>
  <c r="K240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6" i="1"/>
  <c r="K387" i="1"/>
  <c r="K389" i="1"/>
  <c r="K390" i="1"/>
  <c r="K393" i="1"/>
  <c r="K395" i="1"/>
  <c r="K397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7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7" i="1"/>
  <c r="K449" i="1"/>
  <c r="K452" i="1"/>
  <c r="K453" i="1"/>
  <c r="K455" i="1"/>
  <c r="K457" i="1"/>
  <c r="K458" i="1"/>
  <c r="K459" i="1"/>
  <c r="K461" i="1"/>
  <c r="K462" i="1"/>
  <c r="K463" i="1"/>
  <c r="K464" i="1"/>
  <c r="K465" i="1"/>
  <c r="K466" i="1"/>
  <c r="K467" i="1"/>
  <c r="K468" i="1"/>
  <c r="K469" i="1"/>
  <c r="K471" i="1"/>
  <c r="K472" i="1"/>
  <c r="K473" i="1"/>
  <c r="K474" i="1"/>
  <c r="K475" i="1"/>
  <c r="K476" i="1"/>
  <c r="K477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3" i="1"/>
  <c r="K774" i="1"/>
  <c r="K775" i="1"/>
  <c r="K776" i="1"/>
  <c r="K777" i="1"/>
  <c r="K779" i="1"/>
  <c r="K780" i="1"/>
  <c r="K781" i="1"/>
  <c r="K782" i="1"/>
  <c r="K784" i="1"/>
  <c r="K789" i="1"/>
  <c r="K791" i="1"/>
  <c r="K793" i="1"/>
  <c r="K794" i="1"/>
  <c r="K795" i="1"/>
  <c r="K796" i="1"/>
  <c r="K797" i="1"/>
  <c r="K804" i="1"/>
  <c r="K807" i="1"/>
  <c r="K808" i="1"/>
  <c r="K809" i="1"/>
  <c r="K813" i="1"/>
  <c r="K814" i="1"/>
  <c r="K815" i="1"/>
  <c r="K816" i="1"/>
  <c r="K817" i="1"/>
  <c r="K818" i="1"/>
  <c r="K821" i="1"/>
  <c r="K822" i="1"/>
  <c r="K823" i="1"/>
  <c r="K824" i="1"/>
  <c r="K826" i="1"/>
  <c r="K827" i="1"/>
  <c r="K828" i="1"/>
  <c r="K829" i="1"/>
  <c r="K830" i="1"/>
  <c r="K832" i="1"/>
  <c r="K833" i="1"/>
  <c r="K834" i="1"/>
  <c r="K835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1" i="1"/>
  <c r="K982" i="1"/>
  <c r="K983" i="1"/>
  <c r="K984" i="1"/>
  <c r="K985" i="1"/>
  <c r="K989" i="1"/>
  <c r="K990" i="1"/>
  <c r="K991" i="1"/>
  <c r="K992" i="1"/>
  <c r="K993" i="1"/>
  <c r="K994" i="1"/>
  <c r="K995" i="1"/>
  <c r="K996" i="1"/>
  <c r="K997" i="1"/>
  <c r="K999" i="1"/>
  <c r="K1000" i="1"/>
  <c r="K1002" i="1"/>
  <c r="K1003" i="1"/>
  <c r="K1005" i="1"/>
  <c r="K1006" i="1"/>
  <c r="K1007" i="1"/>
  <c r="K1008" i="1"/>
  <c r="K1009" i="1"/>
  <c r="K1011" i="1"/>
  <c r="K1013" i="1"/>
  <c r="K1014" i="1"/>
  <c r="K1015" i="1"/>
  <c r="K1016" i="1"/>
  <c r="K1019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C8" i="1" l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1" i="1"/>
  <c r="C1062" i="1"/>
  <c r="C1063" i="1"/>
  <c r="C1064" i="1"/>
  <c r="C1065" i="1"/>
  <c r="C1066" i="1"/>
  <c r="C1067" i="1"/>
  <c r="C1068" i="1"/>
  <c r="C1070" i="1"/>
  <c r="C1071" i="1"/>
  <c r="C1072" i="1"/>
  <c r="C1073" i="1"/>
  <c r="C1074" i="1"/>
  <c r="C1075" i="1"/>
  <c r="C1076" i="1"/>
  <c r="C1077" i="1"/>
  <c r="C1078" i="1"/>
  <c r="C1079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8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4" i="1"/>
  <c r="C1295" i="1"/>
  <c r="C1297" i="1"/>
  <c r="C1299" i="1"/>
  <c r="C1301" i="1"/>
  <c r="C1302" i="1"/>
  <c r="C1303" i="1"/>
  <c r="C1304" i="1"/>
  <c r="C1305" i="1"/>
  <c r="C1306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6" i="1"/>
  <c r="C1388" i="1"/>
  <c r="C1389" i="1"/>
  <c r="C1390" i="1"/>
  <c r="C1391" i="1"/>
  <c r="C1392" i="1"/>
  <c r="C1393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7" i="1"/>
  <c r="C1428" i="1"/>
  <c r="C1429" i="1"/>
  <c r="C1430" i="1"/>
  <c r="C1431" i="1"/>
  <c r="C1432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1" i="1"/>
  <c r="C1563" i="1"/>
  <c r="C1564" i="1"/>
  <c r="C1565" i="1"/>
  <c r="C1567" i="1"/>
  <c r="C1568" i="1"/>
  <c r="C1569" i="1"/>
  <c r="C1570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8" i="1"/>
  <c r="C1629" i="1"/>
  <c r="C1630" i="1"/>
  <c r="C1631" i="1"/>
  <c r="C1632" i="1"/>
  <c r="C1633" i="1"/>
  <c r="C1634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1" i="1"/>
  <c r="C1872" i="1"/>
  <c r="C1873" i="1"/>
  <c r="C1874" i="1"/>
  <c r="C1875" i="1"/>
  <c r="C1876" i="1"/>
  <c r="C1877" i="1"/>
  <c r="C1878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2" i="1"/>
  <c r="C1963" i="1"/>
  <c r="C1964" i="1"/>
  <c r="C1965" i="1"/>
  <c r="C1966" i="1"/>
  <c r="C1967" i="1"/>
  <c r="C1968" i="1"/>
  <c r="C1969" i="1"/>
  <c r="C1970" i="1"/>
  <c r="C1971" i="1"/>
  <c r="C1972" i="1"/>
  <c r="C1974" i="1"/>
  <c r="C1975" i="1"/>
  <c r="C1976" i="1"/>
  <c r="C1978" i="1"/>
  <c r="C1979" i="1"/>
  <c r="C1980" i="1"/>
  <c r="C1981" i="1"/>
  <c r="C1982" i="1"/>
  <c r="C1983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4" i="1"/>
  <c r="C2005" i="1"/>
  <c r="C2006" i="1"/>
  <c r="C2007" i="1"/>
  <c r="C2008" i="1"/>
  <c r="C2009" i="1"/>
  <c r="C2010" i="1"/>
  <c r="C2011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8" i="1"/>
  <c r="C2029" i="1"/>
  <c r="C2030" i="1"/>
  <c r="C2031" i="1"/>
  <c r="C2032" i="1"/>
  <c r="C2034" i="1"/>
  <c r="C2035" i="1"/>
  <c r="C2036" i="1"/>
  <c r="C2037" i="1"/>
  <c r="C2038" i="1"/>
  <c r="C2042" i="1"/>
  <c r="C2043" i="1"/>
  <c r="C2044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2" i="1"/>
  <c r="C2103" i="1"/>
  <c r="C2104" i="1"/>
  <c r="C2105" i="1"/>
  <c r="C2106" i="1"/>
  <c r="C2107" i="1"/>
  <c r="C2109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7" i="1"/>
  <c r="C2158" i="1"/>
  <c r="C2159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6" i="1"/>
  <c r="C2217" i="1"/>
  <c r="C2218" i="1"/>
  <c r="C2219" i="1"/>
  <c r="C2220" i="1"/>
  <c r="C2221" i="1"/>
  <c r="C2222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3" i="1"/>
  <c r="C2524" i="1"/>
  <c r="C2525" i="1"/>
  <c r="C2526" i="1"/>
  <c r="C2527" i="1"/>
  <c r="C2528" i="1"/>
  <c r="C2529" i="1"/>
  <c r="C2530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3" i="1"/>
  <c r="C2644" i="1"/>
  <c r="C2645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6" i="1"/>
  <c r="C2679" i="1"/>
  <c r="C2681" i="1"/>
  <c r="C2682" i="1"/>
  <c r="C2683" i="1"/>
  <c r="C2684" i="1"/>
  <c r="C2685" i="1"/>
  <c r="C2686" i="1"/>
  <c r="C2687" i="1"/>
  <c r="C2688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2" i="1"/>
  <c r="C2723" i="1"/>
  <c r="C2724" i="1"/>
  <c r="C2725" i="1"/>
  <c r="C2726" i="1"/>
  <c r="C2727" i="1"/>
  <c r="C2728" i="1"/>
  <c r="C2730" i="1"/>
  <c r="C2731" i="1"/>
  <c r="C2733" i="1"/>
  <c r="C2734" i="1"/>
  <c r="C2735" i="1"/>
  <c r="C2736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3" i="1"/>
  <c r="C2834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8" i="1"/>
  <c r="C2889" i="1"/>
  <c r="C2890" i="1"/>
  <c r="C2891" i="1"/>
  <c r="C2893" i="1"/>
  <c r="C2894" i="1"/>
  <c r="C2895" i="1"/>
  <c r="C2896" i="1"/>
  <c r="C2898" i="1"/>
  <c r="C2899" i="1"/>
  <c r="C2900" i="1"/>
  <c r="C2901" i="1"/>
  <c r="C2902" i="1"/>
  <c r="C2904" i="1"/>
  <c r="C2905" i="1"/>
  <c r="C2906" i="1"/>
  <c r="C2907" i="1"/>
  <c r="C2908" i="1"/>
  <c r="C2909" i="1"/>
  <c r="C2910" i="1"/>
  <c r="C2911" i="1"/>
  <c r="C2913" i="1"/>
  <c r="C2914" i="1"/>
  <c r="C2915" i="1"/>
  <c r="C2916" i="1"/>
  <c r="C2917" i="1"/>
  <c r="C2918" i="1"/>
  <c r="C2919" i="1"/>
  <c r="C2920" i="1"/>
  <c r="C2921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1" i="1"/>
  <c r="C2942" i="1"/>
  <c r="C2943" i="1"/>
  <c r="C2944" i="1"/>
  <c r="C2945" i="1"/>
  <c r="C2947" i="1"/>
  <c r="C2948" i="1"/>
  <c r="C2949" i="1"/>
  <c r="C2950" i="1"/>
  <c r="C2951" i="1"/>
  <c r="C2952" i="1"/>
  <c r="C2953" i="1"/>
  <c r="C2954" i="1"/>
  <c r="C2955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40" i="1"/>
  <c r="C3041" i="1"/>
  <c r="C3042" i="1"/>
  <c r="C3043" i="1"/>
  <c r="C3045" i="1"/>
  <c r="C3047" i="1"/>
  <c r="C3048" i="1"/>
  <c r="C3050" i="1"/>
  <c r="C3052" i="1"/>
  <c r="C3053" i="1"/>
  <c r="C3054" i="1"/>
  <c r="C3055" i="1"/>
  <c r="C3056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3" i="1"/>
  <c r="C3154" i="1"/>
  <c r="C3155" i="1"/>
  <c r="C3156" i="1"/>
  <c r="C3157" i="1"/>
  <c r="C3158" i="1"/>
  <c r="C3159" i="1"/>
  <c r="C3160" i="1"/>
  <c r="C3161" i="1"/>
  <c r="C3162" i="1"/>
  <c r="C3164" i="1"/>
  <c r="C3165" i="1"/>
  <c r="C3166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4" i="1"/>
  <c r="C3206" i="1"/>
  <c r="C3207" i="1"/>
  <c r="C3208" i="1"/>
  <c r="C3209" i="1"/>
  <c r="C3210" i="1"/>
  <c r="C3211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3" i="1"/>
  <c r="C3234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3" i="1"/>
  <c r="C3254" i="1"/>
  <c r="C3255" i="1"/>
  <c r="C3256" i="1"/>
  <c r="C3257" i="1"/>
  <c r="C3258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5" i="1"/>
  <c r="C3276" i="1"/>
  <c r="C3277" i="1"/>
  <c r="C3278" i="1"/>
  <c r="C3279" i="1"/>
  <c r="C3280" i="1"/>
  <c r="C3281" i="1"/>
  <c r="C3282" i="1"/>
  <c r="C3283" i="1"/>
  <c r="C3284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1" i="1"/>
  <c r="C3352" i="1"/>
  <c r="C3353" i="1"/>
  <c r="C3354" i="1"/>
  <c r="C3355" i="1"/>
  <c r="C3356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20" i="1"/>
  <c r="C3422" i="1"/>
  <c r="C3424" i="1"/>
  <c r="C3425" i="1"/>
  <c r="C3426" i="1"/>
  <c r="C3427" i="1"/>
  <c r="C3428" i="1"/>
  <c r="C3432" i="1"/>
  <c r="C3433" i="1"/>
  <c r="C3434" i="1"/>
  <c r="C3436" i="1"/>
  <c r="C3437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2" i="1"/>
  <c r="C3463" i="1"/>
  <c r="C3464" i="1"/>
  <c r="C3465" i="1"/>
  <c r="C3466" i="1"/>
  <c r="C3467" i="1"/>
  <c r="C3468" i="1"/>
  <c r="C3470" i="1"/>
  <c r="C3471" i="1"/>
  <c r="C3473" i="1"/>
  <c r="C3474" i="1"/>
  <c r="C3475" i="1"/>
  <c r="C3476" i="1"/>
  <c r="C3477" i="1"/>
  <c r="C3478" i="1"/>
  <c r="C3479" i="1"/>
  <c r="C3481" i="1"/>
  <c r="C3482" i="1"/>
  <c r="C3483" i="1"/>
  <c r="C3484" i="1"/>
  <c r="C3485" i="1"/>
  <c r="C3486" i="1"/>
  <c r="C3487" i="1"/>
  <c r="C3488" i="1"/>
  <c r="C3489" i="1"/>
  <c r="C3490" i="1"/>
  <c r="C3491" i="1"/>
  <c r="C3493" i="1"/>
  <c r="C3495" i="1"/>
  <c r="C3496" i="1"/>
  <c r="C3497" i="1"/>
  <c r="C3499" i="1"/>
  <c r="C3500" i="1"/>
  <c r="C3501" i="1"/>
  <c r="C3503" i="1"/>
  <c r="C3504" i="1"/>
  <c r="C3505" i="1"/>
  <c r="C3506" i="1"/>
  <c r="C3507" i="1"/>
  <c r="C3509" i="1"/>
  <c r="C3511" i="1"/>
  <c r="C3512" i="1"/>
  <c r="C3513" i="1"/>
  <c r="C3514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30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3" i="1"/>
  <c r="C3575" i="1"/>
  <c r="C3576" i="1"/>
  <c r="C3577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4" i="1"/>
  <c r="C3605" i="1"/>
  <c r="C3606" i="1"/>
  <c r="C3608" i="1"/>
  <c r="C3609" i="1"/>
  <c r="C3610" i="1"/>
  <c r="C3611" i="1"/>
  <c r="C3612" i="1"/>
  <c r="C3613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5" i="1"/>
  <c r="C3836" i="1"/>
  <c r="C3837" i="1"/>
  <c r="C3838" i="1"/>
  <c r="C3839" i="1"/>
  <c r="C3840" i="1"/>
  <c r="C3841" i="1"/>
  <c r="C3842" i="1"/>
  <c r="C3843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C2223" i="1"/>
  <c r="C2594" i="1"/>
  <c r="C1961" i="1" l="1"/>
  <c r="C2478" i="1"/>
  <c r="C3163" i="1" l="1"/>
  <c r="C3232" i="1"/>
  <c r="C3124" i="1"/>
  <c r="C3167" i="1"/>
  <c r="C3044" i="1"/>
  <c r="C3235" i="1"/>
  <c r="C3125" i="1"/>
  <c r="C3203" i="1"/>
  <c r="C3049" i="1"/>
  <c r="C3259" i="1"/>
  <c r="C3834" i="1"/>
  <c r="C3152" i="1"/>
  <c r="C3205" i="1"/>
  <c r="C3231" i="1"/>
  <c r="C3252" i="1"/>
  <c r="C3844" i="1"/>
  <c r="C2946" i="1"/>
  <c r="C2522" i="1"/>
  <c r="C2721" i="1"/>
  <c r="C2531" i="1"/>
  <c r="G102" i="20"/>
  <c r="G211" i="20"/>
  <c r="G342" i="20"/>
  <c r="G398" i="20"/>
  <c r="G455" i="20"/>
  <c r="G623" i="20"/>
  <c r="G679" i="20"/>
  <c r="G735" i="20"/>
  <c r="G849" i="20"/>
  <c r="G903" i="20"/>
  <c r="G959" i="20"/>
  <c r="G1684" i="20"/>
  <c r="G1748" i="20"/>
  <c r="G1812" i="20"/>
  <c r="G1834" i="20"/>
  <c r="G1876" i="20"/>
  <c r="G1898" i="20"/>
  <c r="G1940" i="20"/>
  <c r="G1962" i="20"/>
  <c r="G2004" i="20"/>
  <c r="G2025" i="20"/>
  <c r="G2067" i="20"/>
  <c r="G2089" i="20"/>
  <c r="G2131" i="20"/>
  <c r="G2153" i="20"/>
  <c r="G2193" i="20"/>
  <c r="G2215" i="20"/>
  <c r="G2257" i="20"/>
  <c r="G2279" i="20"/>
  <c r="G2320" i="20"/>
  <c r="G2342" i="20"/>
  <c r="G2384" i="20"/>
  <c r="G2406" i="20"/>
  <c r="G2448" i="20"/>
  <c r="G2470" i="20"/>
  <c r="G2512" i="20"/>
  <c r="G2532" i="20"/>
  <c r="G2576" i="20"/>
  <c r="G2596" i="20"/>
  <c r="G2605" i="20"/>
  <c r="G2624" i="20"/>
  <c r="G2785" i="20"/>
  <c r="G2815" i="20"/>
  <c r="G2847" i="20"/>
  <c r="G2879" i="20"/>
  <c r="G2911" i="20"/>
  <c r="G2943" i="20"/>
  <c r="G2975" i="20"/>
  <c r="G3007" i="20"/>
  <c r="G3039" i="20"/>
  <c r="G3048" i="20"/>
  <c r="G3049" i="20"/>
  <c r="G3060" i="20"/>
  <c r="G3080" i="20"/>
  <c r="G3081" i="20"/>
  <c r="G3092" i="20"/>
  <c r="G3112" i="20"/>
  <c r="G3113" i="20"/>
  <c r="G3124" i="20"/>
  <c r="G3144" i="20"/>
  <c r="G3145" i="20"/>
  <c r="G3156" i="20"/>
  <c r="G3176" i="20"/>
  <c r="G3177" i="20"/>
  <c r="G3188" i="20"/>
  <c r="G3208" i="20"/>
  <c r="G3209" i="20"/>
  <c r="G3220" i="20"/>
  <c r="G3240" i="20"/>
  <c r="G3241" i="20"/>
  <c r="G3252" i="20"/>
  <c r="G3272" i="20"/>
  <c r="G3273" i="20"/>
  <c r="G3284" i="20"/>
  <c r="G3304" i="20"/>
  <c r="G3305" i="20"/>
  <c r="G3316" i="20"/>
  <c r="G3336" i="20"/>
  <c r="G3337" i="20"/>
  <c r="G3348" i="20"/>
  <c r="G3368" i="20"/>
  <c r="G3369" i="20"/>
  <c r="G3380" i="20"/>
  <c r="G3400" i="20"/>
  <c r="G3401" i="20"/>
  <c r="G3412" i="20"/>
  <c r="G3432" i="20"/>
  <c r="G3433" i="20"/>
  <c r="G3444" i="20"/>
  <c r="G3059" i="20"/>
  <c r="G3071" i="20"/>
  <c r="G3091" i="20"/>
  <c r="G3103" i="20"/>
  <c r="G3123" i="20"/>
  <c r="G3135" i="20"/>
  <c r="G3155" i="20"/>
  <c r="G3167" i="20"/>
  <c r="G3187" i="20"/>
  <c r="G3199" i="20"/>
  <c r="G3219" i="20"/>
  <c r="G3231" i="20"/>
  <c r="G3251" i="20"/>
  <c r="G3263" i="20"/>
  <c r="G3283" i="20"/>
  <c r="G3295" i="20"/>
  <c r="G3315" i="20"/>
  <c r="G3327" i="20"/>
  <c r="G3347" i="20"/>
  <c r="G3359" i="20"/>
  <c r="G3379" i="20"/>
  <c r="G3391" i="20"/>
  <c r="G3411" i="20"/>
  <c r="G3423" i="20"/>
  <c r="G3443" i="20"/>
  <c r="G3454" i="20"/>
  <c r="G3042" i="20"/>
  <c r="G3043" i="20"/>
  <c r="G3044" i="20"/>
  <c r="G3045" i="20"/>
  <c r="G3046" i="20"/>
  <c r="G3050" i="20"/>
  <c r="G3052" i="20"/>
  <c r="G3053" i="20"/>
  <c r="G3054" i="20"/>
  <c r="G3055" i="20"/>
  <c r="G3056" i="20"/>
  <c r="G3057" i="20"/>
  <c r="G3058" i="20"/>
  <c r="G3061" i="20"/>
  <c r="G3062" i="20"/>
  <c r="G3064" i="20"/>
  <c r="G3065" i="20"/>
  <c r="G3066" i="20"/>
  <c r="G3068" i="20"/>
  <c r="G3069" i="20"/>
  <c r="G3070" i="20"/>
  <c r="G3072" i="20"/>
  <c r="G3073" i="20"/>
  <c r="G3074" i="20"/>
  <c r="G3075" i="20"/>
  <c r="G3076" i="20"/>
  <c r="G3077" i="20"/>
  <c r="G3078" i="20"/>
  <c r="G3082" i="20"/>
  <c r="G3084" i="20"/>
  <c r="G3085" i="20"/>
  <c r="G3086" i="20"/>
  <c r="G3087" i="20"/>
  <c r="G3088" i="20"/>
  <c r="G3089" i="20"/>
  <c r="G3090" i="20"/>
  <c r="G3093" i="20"/>
  <c r="G3094" i="20"/>
  <c r="G3096" i="20"/>
  <c r="G3097" i="20"/>
  <c r="G3098" i="20"/>
  <c r="G3100" i="20"/>
  <c r="G3101" i="20"/>
  <c r="G3102" i="20"/>
  <c r="G3104" i="20"/>
  <c r="G3105" i="20"/>
  <c r="G3106" i="20"/>
  <c r="G3107" i="20"/>
  <c r="G3108" i="20"/>
  <c r="G3109" i="20"/>
  <c r="G3110" i="20"/>
  <c r="G3114" i="20"/>
  <c r="G3116" i="20"/>
  <c r="G3117" i="20"/>
  <c r="G3118" i="20"/>
  <c r="G3119" i="20"/>
  <c r="G3120" i="20"/>
  <c r="G3121" i="20"/>
  <c r="G3122" i="20"/>
  <c r="G3125" i="20"/>
  <c r="G3126" i="20"/>
  <c r="G3128" i="20"/>
  <c r="G3129" i="20"/>
  <c r="G3130" i="20"/>
  <c r="G3132" i="20"/>
  <c r="G3133" i="20"/>
  <c r="G3134" i="20"/>
  <c r="G3136" i="20"/>
  <c r="G3137" i="20"/>
  <c r="G3138" i="20"/>
  <c r="G3139" i="20"/>
  <c r="G3140" i="20"/>
  <c r="G3141" i="20"/>
  <c r="G3142" i="20"/>
  <c r="G3146" i="20"/>
  <c r="G3148" i="20"/>
  <c r="G3149" i="20"/>
  <c r="G3150" i="20"/>
  <c r="G3151" i="20"/>
  <c r="G3152" i="20"/>
  <c r="G3153" i="20"/>
  <c r="G3154" i="20"/>
  <c r="G3157" i="20"/>
  <c r="G3158" i="20"/>
  <c r="G3160" i="20"/>
  <c r="G3161" i="20"/>
  <c r="G3162" i="20"/>
  <c r="G3164" i="20"/>
  <c r="G3165" i="20"/>
  <c r="G3166" i="20"/>
  <c r="G3168" i="20"/>
  <c r="G3169" i="20"/>
  <c r="G3170" i="20"/>
  <c r="G3171" i="20"/>
  <c r="G3172" i="20"/>
  <c r="G3173" i="20"/>
  <c r="G3174" i="20"/>
  <c r="G3178" i="20"/>
  <c r="G3180" i="20"/>
  <c r="G3181" i="20"/>
  <c r="G3182" i="20"/>
  <c r="G3183" i="20"/>
  <c r="G3184" i="20"/>
  <c r="G3185" i="20"/>
  <c r="G3186" i="20"/>
  <c r="G3189" i="20"/>
  <c r="G3190" i="20"/>
  <c r="G3192" i="20"/>
  <c r="G3193" i="20"/>
  <c r="G3194" i="20"/>
  <c r="G3196" i="20"/>
  <c r="G3197" i="20"/>
  <c r="G3198" i="20"/>
  <c r="G3200" i="20"/>
  <c r="G3201" i="20"/>
  <c r="G3202" i="20"/>
  <c r="G3203" i="20"/>
  <c r="G3204" i="20"/>
  <c r="G3205" i="20"/>
  <c r="G3206" i="20"/>
  <c r="G3210" i="20"/>
  <c r="G3212" i="20"/>
  <c r="G3213" i="20"/>
  <c r="G3214" i="20"/>
  <c r="G3215" i="20"/>
  <c r="G3216" i="20"/>
  <c r="G3217" i="20"/>
  <c r="G3218" i="20"/>
  <c r="G3221" i="20"/>
  <c r="G3222" i="20"/>
  <c r="G3224" i="20"/>
  <c r="G3225" i="20"/>
  <c r="G3226" i="20"/>
  <c r="G3228" i="20"/>
  <c r="G3229" i="20"/>
  <c r="G3230" i="20"/>
  <c r="G3232" i="20"/>
  <c r="G3233" i="20"/>
  <c r="G3234" i="20"/>
  <c r="G3235" i="20"/>
  <c r="G3236" i="20"/>
  <c r="G3237" i="20"/>
  <c r="G3238" i="20"/>
  <c r="G3242" i="20"/>
  <c r="G3244" i="20"/>
  <c r="G3245" i="20"/>
  <c r="G3246" i="20"/>
  <c r="G3247" i="20"/>
  <c r="G3248" i="20"/>
  <c r="G3249" i="20"/>
  <c r="G3250" i="20"/>
  <c r="G3253" i="20"/>
  <c r="G3254" i="20"/>
  <c r="G3256" i="20"/>
  <c r="G3257" i="20"/>
  <c r="G3258" i="20"/>
  <c r="G3260" i="20"/>
  <c r="G3261" i="20"/>
  <c r="G3262" i="20"/>
  <c r="G3264" i="20"/>
  <c r="G3265" i="20"/>
  <c r="G3266" i="20"/>
  <c r="G3267" i="20"/>
  <c r="G3268" i="20"/>
  <c r="G3269" i="20"/>
  <c r="G3270" i="20"/>
  <c r="G3274" i="20"/>
  <c r="G3276" i="20"/>
  <c r="G3277" i="20"/>
  <c r="G3278" i="20"/>
  <c r="G3279" i="20"/>
  <c r="G3280" i="20"/>
  <c r="G3281" i="20"/>
  <c r="G3282" i="20"/>
  <c r="G3285" i="20"/>
  <c r="G3286" i="20"/>
  <c r="G3288" i="20"/>
  <c r="G3289" i="20"/>
  <c r="G3290" i="20"/>
  <c r="G3292" i="20"/>
  <c r="G3293" i="20"/>
  <c r="G3294" i="20"/>
  <c r="G3296" i="20"/>
  <c r="G3297" i="20"/>
  <c r="G3298" i="20"/>
  <c r="G3299" i="20"/>
  <c r="G3300" i="20"/>
  <c r="G3301" i="20"/>
  <c r="G3302" i="20"/>
  <c r="G3306" i="20"/>
  <c r="G3308" i="20"/>
  <c r="G3309" i="20"/>
  <c r="G3310" i="20"/>
  <c r="G3311" i="20"/>
  <c r="G3312" i="20"/>
  <c r="G3313" i="20"/>
  <c r="G3314" i="20"/>
  <c r="G3317" i="20"/>
  <c r="G3318" i="20"/>
  <c r="G3320" i="20"/>
  <c r="G3321" i="20"/>
  <c r="G3322" i="20"/>
  <c r="G3324" i="20"/>
  <c r="G3325" i="20"/>
  <c r="G3326" i="20"/>
  <c r="G3328" i="20"/>
  <c r="G3329" i="20"/>
  <c r="G3330" i="20"/>
  <c r="G3331" i="20"/>
  <c r="G3332" i="20"/>
  <c r="G3333" i="20"/>
  <c r="G3334" i="20"/>
  <c r="G3338" i="20"/>
  <c r="G3340" i="20"/>
  <c r="G3341" i="20"/>
  <c r="G3342" i="20"/>
  <c r="G3343" i="20"/>
  <c r="G3344" i="20"/>
  <c r="G3345" i="20"/>
  <c r="G3346" i="20"/>
  <c r="G3349" i="20"/>
  <c r="G3350" i="20"/>
  <c r="G3352" i="20"/>
  <c r="G3353" i="20"/>
  <c r="G3354" i="20"/>
  <c r="G3356" i="20"/>
  <c r="G3357" i="20"/>
  <c r="G3358" i="20"/>
  <c r="G3360" i="20"/>
  <c r="G3361" i="20"/>
  <c r="G3362" i="20"/>
  <c r="G3363" i="20"/>
  <c r="G3364" i="20"/>
  <c r="G3365" i="20"/>
  <c r="G3366" i="20"/>
  <c r="G3370" i="20"/>
  <c r="G3372" i="20"/>
  <c r="G3373" i="20"/>
  <c r="G3374" i="20"/>
  <c r="G3375" i="20"/>
  <c r="G3376" i="20"/>
  <c r="G3377" i="20"/>
  <c r="G3378" i="20"/>
  <c r="G3381" i="20"/>
  <c r="G3382" i="20"/>
  <c r="G3384" i="20"/>
  <c r="G3385" i="20"/>
  <c r="G3386" i="20"/>
  <c r="G3388" i="20"/>
  <c r="G3389" i="20"/>
  <c r="G3390" i="20"/>
  <c r="G3392" i="20"/>
  <c r="G3393" i="20"/>
  <c r="G3394" i="20"/>
  <c r="G3395" i="20"/>
  <c r="G3396" i="20"/>
  <c r="G3397" i="20"/>
  <c r="G3398" i="20"/>
  <c r="G3402" i="20"/>
  <c r="G3404" i="20"/>
  <c r="G3405" i="20"/>
  <c r="G3406" i="20"/>
  <c r="G3407" i="20"/>
  <c r="G3408" i="20"/>
  <c r="G3409" i="20"/>
  <c r="G3410" i="20"/>
  <c r="G3413" i="20"/>
  <c r="G3414" i="20"/>
  <c r="G3416" i="20"/>
  <c r="G3417" i="20"/>
  <c r="G3418" i="20"/>
  <c r="G3420" i="20"/>
  <c r="G3421" i="20"/>
  <c r="G3422" i="20"/>
  <c r="G3424" i="20"/>
  <c r="G3425" i="20"/>
  <c r="G3426" i="20"/>
  <c r="G3427" i="20"/>
  <c r="G3428" i="20"/>
  <c r="G3429" i="20"/>
  <c r="G3430" i="20"/>
  <c r="G3434" i="20"/>
  <c r="G3436" i="20"/>
  <c r="G3437" i="20"/>
  <c r="G3438" i="20"/>
  <c r="G3439" i="20"/>
  <c r="G3440" i="20"/>
  <c r="G3441" i="20"/>
  <c r="G3442" i="20"/>
  <c r="G3445" i="20"/>
  <c r="G3446" i="20"/>
  <c r="G3447" i="20"/>
  <c r="G3448" i="20"/>
  <c r="G3449" i="20"/>
  <c r="G3451" i="20"/>
  <c r="G3452" i="20"/>
  <c r="G3453" i="20"/>
  <c r="G3455" i="20"/>
  <c r="G3456" i="20"/>
  <c r="G3457" i="20"/>
  <c r="G3458" i="20"/>
  <c r="G3459" i="20"/>
  <c r="G3460" i="20"/>
  <c r="G2534" i="20"/>
  <c r="G2598" i="20"/>
  <c r="G2626" i="20"/>
  <c r="G2665" i="20"/>
  <c r="G2666" i="20"/>
  <c r="G2681" i="20"/>
  <c r="G2682" i="20"/>
  <c r="G2697" i="20"/>
  <c r="G2698" i="20"/>
  <c r="G2713" i="20"/>
  <c r="G2714" i="20"/>
  <c r="G2729" i="20"/>
  <c r="G2730" i="20"/>
  <c r="G2745" i="20"/>
  <c r="G2746" i="20"/>
  <c r="G2761" i="20"/>
  <c r="G2762" i="20"/>
  <c r="G2773" i="20"/>
  <c r="G2774" i="20"/>
  <c r="G2803" i="20"/>
  <c r="G2804" i="20"/>
  <c r="G2835" i="20"/>
  <c r="G2836" i="20"/>
  <c r="G2867" i="20"/>
  <c r="G2868" i="20"/>
  <c r="G2899" i="20"/>
  <c r="G2900" i="20"/>
  <c r="G2931" i="20"/>
  <c r="G2932" i="20"/>
  <c r="G2963" i="20"/>
  <c r="G2964" i="20"/>
  <c r="G2995" i="20"/>
  <c r="G2996" i="20"/>
  <c r="G3027" i="20"/>
  <c r="G3028" i="20"/>
  <c r="G2487" i="20"/>
  <c r="G2488" i="20"/>
  <c r="G2490" i="20"/>
  <c r="G2491" i="20"/>
  <c r="G2492" i="20"/>
  <c r="G2495" i="20"/>
  <c r="G2496" i="20"/>
  <c r="G2499" i="20"/>
  <c r="G2500" i="20"/>
  <c r="G2502" i="20"/>
  <c r="G2503" i="20"/>
  <c r="G2504" i="20"/>
  <c r="G2507" i="20"/>
  <c r="G2508" i="20"/>
  <c r="G2511" i="20"/>
  <c r="G2515" i="20"/>
  <c r="G2516" i="20"/>
  <c r="G2519" i="20"/>
  <c r="G2520" i="20"/>
  <c r="G2522" i="20"/>
  <c r="G2523" i="20"/>
  <c r="G2524" i="20"/>
  <c r="G2527" i="20"/>
  <c r="G2528" i="20"/>
  <c r="G2531" i="20"/>
  <c r="G2535" i="20"/>
  <c r="G2536" i="20"/>
  <c r="G2539" i="20"/>
  <c r="G2540" i="20"/>
  <c r="G2543" i="20"/>
  <c r="G2544" i="20"/>
  <c r="G2547" i="20"/>
  <c r="G2548" i="20"/>
  <c r="G2551" i="20"/>
  <c r="G2552" i="20"/>
  <c r="G2554" i="20"/>
  <c r="G2555" i="20"/>
  <c r="G2556" i="20"/>
  <c r="G2559" i="20"/>
  <c r="G2560" i="20"/>
  <c r="G2563" i="20"/>
  <c r="G2564" i="20"/>
  <c r="G2566" i="20"/>
  <c r="G2567" i="20"/>
  <c r="G2568" i="20"/>
  <c r="G2571" i="20"/>
  <c r="G2572" i="20"/>
  <c r="G2575" i="20"/>
  <c r="G2579" i="20"/>
  <c r="G2580" i="20"/>
  <c r="G2583" i="20"/>
  <c r="G2584" i="20"/>
  <c r="G2586" i="20"/>
  <c r="G2587" i="20"/>
  <c r="G2588" i="20"/>
  <c r="G2591" i="20"/>
  <c r="G2592" i="20"/>
  <c r="G2595" i="20"/>
  <c r="G2599" i="20"/>
  <c r="G2600" i="20"/>
  <c r="G2601" i="20"/>
  <c r="G2604" i="20"/>
  <c r="G2608" i="20"/>
  <c r="G2609" i="20"/>
  <c r="G2611" i="20"/>
  <c r="G2612" i="20"/>
  <c r="G2614" i="20"/>
  <c r="G2615" i="20"/>
  <c r="G2616" i="20"/>
  <c r="G2619" i="20"/>
  <c r="G2620" i="20"/>
  <c r="G2623" i="20"/>
  <c r="G2627" i="20"/>
  <c r="G2628" i="20"/>
  <c r="G2631" i="20"/>
  <c r="G2632" i="20"/>
  <c r="G2635" i="20"/>
  <c r="G2636" i="20"/>
  <c r="G2639" i="20"/>
  <c r="G2640" i="20"/>
  <c r="G2643" i="20"/>
  <c r="G2644" i="20"/>
  <c r="G2646" i="20"/>
  <c r="G2647" i="20"/>
  <c r="G2648" i="20"/>
  <c r="G2651" i="20"/>
  <c r="G2652" i="20"/>
  <c r="G2655" i="20"/>
  <c r="G2656" i="20"/>
  <c r="G2658" i="20"/>
  <c r="G2659" i="20"/>
  <c r="G2660" i="20"/>
  <c r="G2663" i="20"/>
  <c r="G2664" i="20"/>
  <c r="G2667" i="20"/>
  <c r="G2668" i="20"/>
  <c r="G2671" i="20"/>
  <c r="G2672" i="20"/>
  <c r="G2673" i="20"/>
  <c r="G2674" i="20"/>
  <c r="G2675" i="20"/>
  <c r="G2676" i="20"/>
  <c r="G2679" i="20"/>
  <c r="G2680" i="20"/>
  <c r="G2683" i="20"/>
  <c r="G2684" i="20"/>
  <c r="G2687" i="20"/>
  <c r="G2688" i="20"/>
  <c r="G2689" i="20"/>
  <c r="G2690" i="20"/>
  <c r="G2691" i="20"/>
  <c r="G2692" i="20"/>
  <c r="G2695" i="20"/>
  <c r="G2696" i="20"/>
  <c r="G2699" i="20"/>
  <c r="G2700" i="20"/>
  <c r="G2703" i="20"/>
  <c r="G2704" i="20"/>
  <c r="G2705" i="20"/>
  <c r="G2706" i="20"/>
  <c r="G2707" i="20"/>
  <c r="G2708" i="20"/>
  <c r="G2711" i="20"/>
  <c r="G2712" i="20"/>
  <c r="G2715" i="20"/>
  <c r="G2716" i="20"/>
  <c r="G2719" i="20"/>
  <c r="G2720" i="20"/>
  <c r="G2721" i="20"/>
  <c r="G2722" i="20"/>
  <c r="G2723" i="20"/>
  <c r="G2724" i="20"/>
  <c r="G2727" i="20"/>
  <c r="G2728" i="20"/>
  <c r="G2731" i="20"/>
  <c r="G2732" i="20"/>
  <c r="G2735" i="20"/>
  <c r="G2736" i="20"/>
  <c r="G2737" i="20"/>
  <c r="G2738" i="20"/>
  <c r="G2739" i="20"/>
  <c r="G2740" i="20"/>
  <c r="G2743" i="20"/>
  <c r="G2744" i="20"/>
  <c r="G2747" i="20"/>
  <c r="G2748" i="20"/>
  <c r="G2751" i="20"/>
  <c r="G2752" i="20"/>
  <c r="G2753" i="20"/>
  <c r="G2754" i="20"/>
  <c r="G2755" i="20"/>
  <c r="G2756" i="20"/>
  <c r="G2759" i="20"/>
  <c r="G2760" i="20"/>
  <c r="G2763" i="20"/>
  <c r="G2764" i="20"/>
  <c r="G2767" i="20"/>
  <c r="G2768" i="20"/>
  <c r="G2769" i="20"/>
  <c r="G2771" i="20"/>
  <c r="G2772" i="20"/>
  <c r="G2775" i="20"/>
  <c r="G2776" i="20"/>
  <c r="G2778" i="20"/>
  <c r="G2779" i="20"/>
  <c r="G2780" i="20"/>
  <c r="G2783" i="20"/>
  <c r="G2784" i="20"/>
  <c r="G2787" i="20"/>
  <c r="G2788" i="20"/>
  <c r="G2789" i="20"/>
  <c r="G2790" i="20"/>
  <c r="G2791" i="20"/>
  <c r="G2792" i="20"/>
  <c r="G2794" i="20"/>
  <c r="G2795" i="20"/>
  <c r="G2797" i="20"/>
  <c r="G2798" i="20"/>
  <c r="G2799" i="20"/>
  <c r="G2801" i="20"/>
  <c r="G2802" i="20"/>
  <c r="G2805" i="20"/>
  <c r="G2806" i="20"/>
  <c r="G2808" i="20"/>
  <c r="G2809" i="20"/>
  <c r="G2810" i="20"/>
  <c r="G2813" i="20"/>
  <c r="G2814" i="20"/>
  <c r="G2817" i="20"/>
  <c r="G2818" i="20"/>
  <c r="G2819" i="20"/>
  <c r="G2820" i="20"/>
  <c r="G2821" i="20"/>
  <c r="G2822" i="20"/>
  <c r="G2824" i="20"/>
  <c r="G2825" i="20"/>
  <c r="G2826" i="20"/>
  <c r="G2829" i="20"/>
  <c r="G2830" i="20"/>
  <c r="G2831" i="20"/>
  <c r="G2833" i="20"/>
  <c r="G2834" i="20"/>
  <c r="G2837" i="20"/>
  <c r="G2838" i="20"/>
  <c r="G2840" i="20"/>
  <c r="G2841" i="20"/>
  <c r="G2842" i="20"/>
  <c r="G2845" i="20"/>
  <c r="G2846" i="20"/>
  <c r="G2849" i="20"/>
  <c r="G2850" i="20"/>
  <c r="G2851" i="20"/>
  <c r="G2852" i="20"/>
  <c r="G2853" i="20"/>
  <c r="G2854" i="20"/>
  <c r="G2856" i="20"/>
  <c r="G2857" i="20"/>
  <c r="G2858" i="20"/>
  <c r="G2861" i="20"/>
  <c r="G2862" i="20"/>
  <c r="G2863" i="20"/>
  <c r="G2865" i="20"/>
  <c r="G2866" i="20"/>
  <c r="G2869" i="20"/>
  <c r="G2870" i="20"/>
  <c r="G2872" i="20"/>
  <c r="G2873" i="20"/>
  <c r="G2874" i="20"/>
  <c r="G2877" i="20"/>
  <c r="G2878" i="20"/>
  <c r="G2881" i="20"/>
  <c r="G2882" i="20"/>
  <c r="G2883" i="20"/>
  <c r="G2884" i="20"/>
  <c r="G2885" i="20"/>
  <c r="G2886" i="20"/>
  <c r="G2888" i="20"/>
  <c r="G2889" i="20"/>
  <c r="G2890" i="20"/>
  <c r="G2893" i="20"/>
  <c r="G2894" i="20"/>
  <c r="G2895" i="20"/>
  <c r="G2897" i="20"/>
  <c r="G2898" i="20"/>
  <c r="G2901" i="20"/>
  <c r="G2902" i="20"/>
  <c r="G2904" i="20"/>
  <c r="G2905" i="20"/>
  <c r="G2906" i="20"/>
  <c r="G2909" i="20"/>
  <c r="G2910" i="20"/>
  <c r="G2913" i="20"/>
  <c r="G2914" i="20"/>
  <c r="G2915" i="20"/>
  <c r="G2916" i="20"/>
  <c r="G2917" i="20"/>
  <c r="G2918" i="20"/>
  <c r="G2920" i="20"/>
  <c r="G2921" i="20"/>
  <c r="G2922" i="20"/>
  <c r="G2925" i="20"/>
  <c r="G2926" i="20"/>
  <c r="G2927" i="20"/>
  <c r="G2929" i="20"/>
  <c r="G2930" i="20"/>
  <c r="G2933" i="20"/>
  <c r="G2934" i="20"/>
  <c r="G2936" i="20"/>
  <c r="G2937" i="20"/>
  <c r="G2938" i="20"/>
  <c r="G2941" i="20"/>
  <c r="G2942" i="20"/>
  <c r="G2945" i="20"/>
  <c r="G2946" i="20"/>
  <c r="G2947" i="20"/>
  <c r="G2948" i="20"/>
  <c r="G2949" i="20"/>
  <c r="G2950" i="20"/>
  <c r="G2952" i="20"/>
  <c r="G2953" i="20"/>
  <c r="G2954" i="20"/>
  <c r="G2957" i="20"/>
  <c r="G2958" i="20"/>
  <c r="G2959" i="20"/>
  <c r="G2961" i="20"/>
  <c r="G2962" i="20"/>
  <c r="G2965" i="20"/>
  <c r="G2966" i="20"/>
  <c r="G2968" i="20"/>
  <c r="G2969" i="20"/>
  <c r="G2970" i="20"/>
  <c r="G2973" i="20"/>
  <c r="G2974" i="20"/>
  <c r="G2977" i="20"/>
  <c r="G2978" i="20"/>
  <c r="G2979" i="20"/>
  <c r="G2980" i="20"/>
  <c r="G2981" i="20"/>
  <c r="G2982" i="20"/>
  <c r="G2984" i="20"/>
  <c r="G2985" i="20"/>
  <c r="G2986" i="20"/>
  <c r="G2989" i="20"/>
  <c r="G2990" i="20"/>
  <c r="G2991" i="20"/>
  <c r="G2993" i="20"/>
  <c r="G2994" i="20"/>
  <c r="G2997" i="20"/>
  <c r="G2998" i="20"/>
  <c r="G3000" i="20"/>
  <c r="G3001" i="20"/>
  <c r="G3002" i="20"/>
  <c r="G3005" i="20"/>
  <c r="G3006" i="20"/>
  <c r="G3009" i="20"/>
  <c r="G3010" i="20"/>
  <c r="G3011" i="20"/>
  <c r="G3012" i="20"/>
  <c r="G3013" i="20"/>
  <c r="G3014" i="20"/>
  <c r="G3016" i="20"/>
  <c r="G3017" i="20"/>
  <c r="G3018" i="20"/>
  <c r="G3021" i="20"/>
  <c r="G3022" i="20"/>
  <c r="G3023" i="20"/>
  <c r="G3025" i="20"/>
  <c r="G3026" i="20"/>
  <c r="G3029" i="20"/>
  <c r="G3030" i="20"/>
  <c r="G3032" i="20"/>
  <c r="G3033" i="20"/>
  <c r="G3034" i="20"/>
  <c r="G3037" i="20"/>
  <c r="G3038" i="20"/>
  <c r="G3041" i="20"/>
  <c r="G2485" i="20"/>
  <c r="G1791" i="20"/>
  <c r="G1855" i="20"/>
  <c r="G1919" i="20"/>
  <c r="G1983" i="20"/>
  <c r="G2046" i="20"/>
  <c r="G2110" i="20"/>
  <c r="G2172" i="20"/>
  <c r="G2236" i="20"/>
  <c r="G2300" i="20"/>
  <c r="G2363" i="20"/>
  <c r="G2427" i="20"/>
  <c r="G1788" i="20"/>
  <c r="G1789" i="20"/>
  <c r="G1790" i="20"/>
  <c r="G1792" i="20"/>
  <c r="G1793" i="20"/>
  <c r="G1796" i="20"/>
  <c r="G1797" i="20"/>
  <c r="G1800" i="20"/>
  <c r="G1801" i="20"/>
  <c r="G1802" i="20"/>
  <c r="G1804" i="20"/>
  <c r="G1805" i="20"/>
  <c r="G1808" i="20"/>
  <c r="G1809" i="20"/>
  <c r="G1811" i="20"/>
  <c r="G1813" i="20"/>
  <c r="G1816" i="20"/>
  <c r="G1817" i="20"/>
  <c r="G1820" i="20"/>
  <c r="G1821" i="20"/>
  <c r="G1822" i="20"/>
  <c r="G1823" i="20"/>
  <c r="G1824" i="20"/>
  <c r="G1825" i="20"/>
  <c r="G1828" i="20"/>
  <c r="G1829" i="20"/>
  <c r="G1832" i="20"/>
  <c r="G1833" i="20"/>
  <c r="G1836" i="20"/>
  <c r="G1837" i="20"/>
  <c r="G1840" i="20"/>
  <c r="G1841" i="20"/>
  <c r="G1843" i="20"/>
  <c r="G1844" i="20"/>
  <c r="G1845" i="20"/>
  <c r="G1848" i="20"/>
  <c r="G1849" i="20"/>
  <c r="G1852" i="20"/>
  <c r="G1853" i="20"/>
  <c r="G1854" i="20"/>
  <c r="G1856" i="20"/>
  <c r="G1857" i="20"/>
  <c r="G1860" i="20"/>
  <c r="G1861" i="20"/>
  <c r="G1864" i="20"/>
  <c r="G1865" i="20"/>
  <c r="G1866" i="20"/>
  <c r="G1868" i="20"/>
  <c r="G1869" i="20"/>
  <c r="G1872" i="20"/>
  <c r="G1873" i="20"/>
  <c r="G1875" i="20"/>
  <c r="G1877" i="20"/>
  <c r="G1880" i="20"/>
  <c r="G1881" i="20"/>
  <c r="G1884" i="20"/>
  <c r="G1885" i="20"/>
  <c r="G1886" i="20"/>
  <c r="G1887" i="20"/>
  <c r="G1888" i="20"/>
  <c r="G1889" i="20"/>
  <c r="G1892" i="20"/>
  <c r="G1893" i="20"/>
  <c r="G1896" i="20"/>
  <c r="G1897" i="20"/>
  <c r="G1900" i="20"/>
  <c r="G1901" i="20"/>
  <c r="G1904" i="20"/>
  <c r="G1905" i="20"/>
  <c r="G1907" i="20"/>
  <c r="G1908" i="20"/>
  <c r="G1909" i="20"/>
  <c r="G1912" i="20"/>
  <c r="G1913" i="20"/>
  <c r="G1916" i="20"/>
  <c r="G1917" i="20"/>
  <c r="G1918" i="20"/>
  <c r="G1920" i="20"/>
  <c r="G1921" i="20"/>
  <c r="G1924" i="20"/>
  <c r="G1925" i="20"/>
  <c r="G1928" i="20"/>
  <c r="G1929" i="20"/>
  <c r="G1930" i="20"/>
  <c r="G1932" i="20"/>
  <c r="G1933" i="20"/>
  <c r="G1936" i="20"/>
  <c r="G1937" i="20"/>
  <c r="G1939" i="20"/>
  <c r="G1941" i="20"/>
  <c r="G1944" i="20"/>
  <c r="G1945" i="20"/>
  <c r="G1948" i="20"/>
  <c r="G1949" i="20"/>
  <c r="G1950" i="20"/>
  <c r="G1951" i="20"/>
  <c r="G1952" i="20"/>
  <c r="G1953" i="20"/>
  <c r="G1956" i="20"/>
  <c r="G1957" i="20"/>
  <c r="G1960" i="20"/>
  <c r="G1961" i="20"/>
  <c r="G1964" i="20"/>
  <c r="G1965" i="20"/>
  <c r="G1968" i="20"/>
  <c r="G1969" i="20"/>
  <c r="G1971" i="20"/>
  <c r="G1972" i="20"/>
  <c r="G1973" i="20"/>
  <c r="G1976" i="20"/>
  <c r="G1977" i="20"/>
  <c r="G1980" i="20"/>
  <c r="G1981" i="20"/>
  <c r="G1982" i="20"/>
  <c r="G1984" i="20"/>
  <c r="G1985" i="20"/>
  <c r="G1988" i="20"/>
  <c r="G1989" i="20"/>
  <c r="G1992" i="20"/>
  <c r="G1993" i="20"/>
  <c r="G1994" i="20"/>
  <c r="G1996" i="20"/>
  <c r="G1997" i="20"/>
  <c r="G2000" i="20"/>
  <c r="G2001" i="20"/>
  <c r="G2003" i="20"/>
  <c r="G2005" i="20"/>
  <c r="G2007" i="20"/>
  <c r="G2008" i="20"/>
  <c r="G2011" i="20"/>
  <c r="G2012" i="20"/>
  <c r="G2013" i="20"/>
  <c r="G2014" i="20"/>
  <c r="G2015" i="20"/>
  <c r="G2016" i="20"/>
  <c r="G2019" i="20"/>
  <c r="G2020" i="20"/>
  <c r="G2023" i="20"/>
  <c r="G2024" i="20"/>
  <c r="G2027" i="20"/>
  <c r="G2028" i="20"/>
  <c r="G2031" i="20"/>
  <c r="G2032" i="20"/>
  <c r="G2034" i="20"/>
  <c r="G2035" i="20"/>
  <c r="G2036" i="20"/>
  <c r="G2039" i="20"/>
  <c r="G2040" i="20"/>
  <c r="G2043" i="20"/>
  <c r="G2044" i="20"/>
  <c r="G2045" i="20"/>
  <c r="G2047" i="20"/>
  <c r="G2048" i="20"/>
  <c r="G2051" i="20"/>
  <c r="G2052" i="20"/>
  <c r="G2055" i="20"/>
  <c r="G2056" i="20"/>
  <c r="G2057" i="20"/>
  <c r="G2059" i="20"/>
  <c r="G2060" i="20"/>
  <c r="G2063" i="20"/>
  <c r="G2064" i="20"/>
  <c r="G2066" i="20"/>
  <c r="G2068" i="20"/>
  <c r="G2071" i="20"/>
  <c r="G2072" i="20"/>
  <c r="G2075" i="20"/>
  <c r="G2076" i="20"/>
  <c r="G2077" i="20"/>
  <c r="G2078" i="20"/>
  <c r="G2079" i="20"/>
  <c r="G2080" i="20"/>
  <c r="G2083" i="20"/>
  <c r="G2084" i="20"/>
  <c r="G2087" i="20"/>
  <c r="G2088" i="20"/>
  <c r="G2091" i="20"/>
  <c r="G2092" i="20"/>
  <c r="G2095" i="20"/>
  <c r="G2096" i="20"/>
  <c r="G2098" i="20"/>
  <c r="G2099" i="20"/>
  <c r="G2100" i="20"/>
  <c r="G2103" i="20"/>
  <c r="G2104" i="20"/>
  <c r="G2107" i="20"/>
  <c r="G2108" i="20"/>
  <c r="G2109" i="20"/>
  <c r="G2111" i="20"/>
  <c r="G2112" i="20"/>
  <c r="G2115" i="20"/>
  <c r="G2116" i="20"/>
  <c r="G2119" i="20"/>
  <c r="G2120" i="20"/>
  <c r="G2121" i="20"/>
  <c r="G2123" i="20"/>
  <c r="G2124" i="20"/>
  <c r="G2127" i="20"/>
  <c r="G2128" i="20"/>
  <c r="G2130" i="20"/>
  <c r="G2132" i="20"/>
  <c r="G2135" i="20"/>
  <c r="G2136" i="20"/>
  <c r="G2139" i="20"/>
  <c r="G2140" i="20"/>
  <c r="G2141" i="20"/>
  <c r="G2142" i="20"/>
  <c r="G2143" i="20"/>
  <c r="G2144" i="20"/>
  <c r="G2147" i="20"/>
  <c r="G2148" i="20"/>
  <c r="G2151" i="20"/>
  <c r="G2152" i="20"/>
  <c r="G2155" i="20"/>
  <c r="G2156" i="20"/>
  <c r="G2158" i="20"/>
  <c r="G2159" i="20"/>
  <c r="G2161" i="20"/>
  <c r="G2162" i="20"/>
  <c r="G2165" i="20"/>
  <c r="G2166" i="20"/>
  <c r="G2169" i="20"/>
  <c r="G2170" i="20"/>
  <c r="G2171" i="20"/>
  <c r="G2173" i="20"/>
  <c r="G2174" i="20"/>
  <c r="G2177" i="20"/>
  <c r="G2178" i="20"/>
  <c r="G2181" i="20"/>
  <c r="G2182" i="20"/>
  <c r="G2183" i="20"/>
  <c r="G2185" i="20"/>
  <c r="G2186" i="20"/>
  <c r="G2189" i="20"/>
  <c r="G2190" i="20"/>
  <c r="G2192" i="20"/>
  <c r="G2194" i="20"/>
  <c r="G2197" i="20"/>
  <c r="G2198" i="20"/>
  <c r="G2201" i="20"/>
  <c r="G2202" i="20"/>
  <c r="G2203" i="20"/>
  <c r="G2204" i="20"/>
  <c r="G2205" i="20"/>
  <c r="G2206" i="20"/>
  <c r="G2209" i="20"/>
  <c r="G2210" i="20"/>
  <c r="G2213" i="20"/>
  <c r="G2214" i="20"/>
  <c r="G2217" i="20"/>
  <c r="G2218" i="20"/>
  <c r="G2221" i="20"/>
  <c r="G2222" i="20"/>
  <c r="G2224" i="20"/>
  <c r="G2225" i="20"/>
  <c r="G2226" i="20"/>
  <c r="G2229" i="20"/>
  <c r="G2230" i="20"/>
  <c r="G2233" i="20"/>
  <c r="G2234" i="20"/>
  <c r="G2235" i="20"/>
  <c r="G2237" i="20"/>
  <c r="G2238" i="20"/>
  <c r="G2241" i="20"/>
  <c r="G2242" i="20"/>
  <c r="G2245" i="20"/>
  <c r="G2246" i="20"/>
  <c r="G2247" i="20"/>
  <c r="G2249" i="20"/>
  <c r="G2250" i="20"/>
  <c r="G2253" i="20"/>
  <c r="G2254" i="20"/>
  <c r="G2256" i="20"/>
  <c r="G2258" i="20"/>
  <c r="G2261" i="20"/>
  <c r="G2262" i="20"/>
  <c r="G2265" i="20"/>
  <c r="G2266" i="20"/>
  <c r="G2267" i="20"/>
  <c r="G2268" i="20"/>
  <c r="G2269" i="20"/>
  <c r="G2270" i="20"/>
  <c r="G2273" i="20"/>
  <c r="G2274" i="20"/>
  <c r="G2277" i="20"/>
  <c r="G2278" i="20"/>
  <c r="G2281" i="20"/>
  <c r="G2282" i="20"/>
  <c r="G2285" i="20"/>
  <c r="G2286" i="20"/>
  <c r="G2288" i="20"/>
  <c r="G2289" i="20"/>
  <c r="G2290" i="20"/>
  <c r="G2293" i="20"/>
  <c r="G2294" i="20"/>
  <c r="G2297" i="20"/>
  <c r="G2298" i="20"/>
  <c r="G2299" i="20"/>
  <c r="G2301" i="20"/>
  <c r="G2302" i="20"/>
  <c r="G2305" i="20"/>
  <c r="G2306" i="20"/>
  <c r="G2309" i="20"/>
  <c r="G2310" i="20"/>
  <c r="G2312" i="20"/>
  <c r="G2313" i="20"/>
  <c r="G2316" i="20"/>
  <c r="G2317" i="20"/>
  <c r="G2319" i="20"/>
  <c r="G2321" i="20"/>
  <c r="G2324" i="20"/>
  <c r="G2325" i="20"/>
  <c r="G2328" i="20"/>
  <c r="G2329" i="20"/>
  <c r="G2330" i="20"/>
  <c r="G2331" i="20"/>
  <c r="G2332" i="20"/>
  <c r="G2333" i="20"/>
  <c r="G2336" i="20"/>
  <c r="G2337" i="20"/>
  <c r="G2340" i="20"/>
  <c r="G2341" i="20"/>
  <c r="G2344" i="20"/>
  <c r="G2345" i="20"/>
  <c r="G2348" i="20"/>
  <c r="G2349" i="20"/>
  <c r="G2351" i="20"/>
  <c r="G2352" i="20"/>
  <c r="G2353" i="20"/>
  <c r="G2356" i="20"/>
  <c r="G2357" i="20"/>
  <c r="G2360" i="20"/>
  <c r="G2361" i="20"/>
  <c r="G2362" i="20"/>
  <c r="G2364" i="20"/>
  <c r="G2365" i="20"/>
  <c r="G2368" i="20"/>
  <c r="G2369" i="20"/>
  <c r="G2372" i="20"/>
  <c r="G2373" i="20"/>
  <c r="G2374" i="20"/>
  <c r="G2376" i="20"/>
  <c r="G2377" i="20"/>
  <c r="G2380" i="20"/>
  <c r="G2381" i="20"/>
  <c r="G2383" i="20"/>
  <c r="G2385" i="20"/>
  <c r="G2388" i="20"/>
  <c r="G2389" i="20"/>
  <c r="G2392" i="20"/>
  <c r="G2393" i="20"/>
  <c r="G2394" i="20"/>
  <c r="G2395" i="20"/>
  <c r="G2396" i="20"/>
  <c r="G2397" i="20"/>
  <c r="G2400" i="20"/>
  <c r="G2401" i="20"/>
  <c r="G2404" i="20"/>
  <c r="G2405" i="20"/>
  <c r="G2408" i="20"/>
  <c r="G2409" i="20"/>
  <c r="G2412" i="20"/>
  <c r="G2413" i="20"/>
  <c r="G2415" i="20"/>
  <c r="G2416" i="20"/>
  <c r="G2417" i="20"/>
  <c r="G2420" i="20"/>
  <c r="G2421" i="20"/>
  <c r="G2424" i="20"/>
  <c r="G2425" i="20"/>
  <c r="G2426" i="20"/>
  <c r="G2428" i="20"/>
  <c r="G2429" i="20"/>
  <c r="G2432" i="20"/>
  <c r="G2433" i="20"/>
  <c r="G2436" i="20"/>
  <c r="G2437" i="20"/>
  <c r="G2438" i="20"/>
  <c r="G2440" i="20"/>
  <c r="G2441" i="20"/>
  <c r="G2444" i="20"/>
  <c r="G2445" i="20"/>
  <c r="G2447" i="20"/>
  <c r="G2449" i="20"/>
  <c r="G2452" i="20"/>
  <c r="G2453" i="20"/>
  <c r="G2456" i="20"/>
  <c r="G2457" i="20"/>
  <c r="G2458" i="20"/>
  <c r="G2459" i="20"/>
  <c r="G2460" i="20"/>
  <c r="G2461" i="20"/>
  <c r="G2464" i="20"/>
  <c r="G2465" i="20"/>
  <c r="G2468" i="20"/>
  <c r="G2469" i="20"/>
  <c r="G2472" i="20"/>
  <c r="G2473" i="20"/>
  <c r="G2476" i="20"/>
  <c r="G2477" i="20"/>
  <c r="G2479" i="20"/>
  <c r="G2480" i="20"/>
  <c r="G2481" i="20"/>
  <c r="G2484" i="20"/>
  <c r="G1787" i="20"/>
  <c r="G1706" i="20"/>
  <c r="G1770" i="20"/>
  <c r="G1155" i="20"/>
  <c r="G1159" i="20"/>
  <c r="G1161" i="20"/>
  <c r="G1162" i="20"/>
  <c r="G1166" i="20"/>
  <c r="G1170" i="20"/>
  <c r="G1174" i="20"/>
  <c r="G1177" i="20"/>
  <c r="G1178" i="20"/>
  <c r="G1182" i="20"/>
  <c r="G1186" i="20"/>
  <c r="G1190" i="20"/>
  <c r="G1193" i="20"/>
  <c r="G1197" i="20"/>
  <c r="G1201" i="20"/>
  <c r="G1205" i="20"/>
  <c r="G1208" i="20"/>
  <c r="G1209" i="20"/>
  <c r="G1213" i="20"/>
  <c r="G1217" i="20"/>
  <c r="G1221" i="20"/>
  <c r="G1224" i="20"/>
  <c r="G1225" i="20"/>
  <c r="G1232" i="20"/>
  <c r="G1236" i="20"/>
  <c r="G1239" i="20"/>
  <c r="G1240" i="20"/>
  <c r="G1244" i="20"/>
  <c r="G1248" i="20"/>
  <c r="G1252" i="20"/>
  <c r="G1255" i="20"/>
  <c r="G1256" i="20"/>
  <c r="G1260" i="20"/>
  <c r="G1264" i="20"/>
  <c r="G1268" i="20"/>
  <c r="G1271" i="20"/>
  <c r="G1272" i="20"/>
  <c r="G1276" i="20"/>
  <c r="G1280" i="20"/>
  <c r="G1284" i="20"/>
  <c r="G1287" i="20"/>
  <c r="G1288" i="20"/>
  <c r="G1292" i="20"/>
  <c r="G1296" i="20"/>
  <c r="G1300" i="20"/>
  <c r="G1303" i="20"/>
  <c r="G1304" i="20"/>
  <c r="G1308" i="20"/>
  <c r="G1312" i="20"/>
  <c r="G1316" i="20"/>
  <c r="G1319" i="20"/>
  <c r="G1320" i="20"/>
  <c r="G1324" i="20"/>
  <c r="G1328" i="20"/>
  <c r="G1332" i="20"/>
  <c r="G1335" i="20"/>
  <c r="G1336" i="20"/>
  <c r="G1340" i="20"/>
  <c r="G1344" i="20"/>
  <c r="G1348" i="20"/>
  <c r="G1351" i="20"/>
  <c r="G1352" i="20"/>
  <c r="G1356" i="20"/>
  <c r="G1360" i="20"/>
  <c r="G1364" i="20"/>
  <c r="G1367" i="20"/>
  <c r="G1368" i="20"/>
  <c r="G1372" i="20"/>
  <c r="G1376" i="20"/>
  <c r="G1380" i="20"/>
  <c r="G1383" i="20"/>
  <c r="G1384" i="20"/>
  <c r="G1388" i="20"/>
  <c r="G1392" i="20"/>
  <c r="G1396" i="20"/>
  <c r="G1399" i="20"/>
  <c r="G1400" i="20"/>
  <c r="G1404" i="20"/>
  <c r="G1408" i="20"/>
  <c r="G1412" i="20"/>
  <c r="G1415" i="20"/>
  <c r="G1416" i="20"/>
  <c r="G1420" i="20"/>
  <c r="G1424" i="20"/>
  <c r="G1428" i="20"/>
  <c r="G1431" i="20"/>
  <c r="G1432" i="20"/>
  <c r="G1436" i="20"/>
  <c r="G1440" i="20"/>
  <c r="G1444" i="20"/>
  <c r="G1447" i="20"/>
  <c r="G1448" i="20"/>
  <c r="G1452" i="20"/>
  <c r="G1456" i="20"/>
  <c r="G1460" i="20"/>
  <c r="G1463" i="20"/>
  <c r="G1464" i="20"/>
  <c r="G1468" i="20"/>
  <c r="G1472" i="20"/>
  <c r="G1476" i="20"/>
  <c r="G1479" i="20"/>
  <c r="G1480" i="20"/>
  <c r="G1484" i="20"/>
  <c r="G1488" i="20"/>
  <c r="G1492" i="20"/>
  <c r="G1495" i="20"/>
  <c r="G1496" i="20"/>
  <c r="G1500" i="20"/>
  <c r="G1504" i="20"/>
  <c r="G1508" i="20"/>
  <c r="G1511" i="20"/>
  <c r="G1512" i="20"/>
  <c r="G1516" i="20"/>
  <c r="G1520" i="20"/>
  <c r="G1524" i="20"/>
  <c r="G1527" i="20"/>
  <c r="G1531" i="20"/>
  <c r="G1535" i="20"/>
  <c r="G1539" i="20"/>
  <c r="G1542" i="20"/>
  <c r="G1543" i="20"/>
  <c r="G1547" i="20"/>
  <c r="G1551" i="20"/>
  <c r="G1555" i="20"/>
  <c r="G1558" i="20"/>
  <c r="G1559" i="20"/>
  <c r="G1563" i="20"/>
  <c r="G1567" i="20"/>
  <c r="G1571" i="20"/>
  <c r="G1573" i="20"/>
  <c r="G1577" i="20"/>
  <c r="G1581" i="20"/>
  <c r="G1585" i="20"/>
  <c r="G1588" i="20"/>
  <c r="G1591" i="20"/>
  <c r="G1595" i="20"/>
  <c r="G1599" i="20"/>
  <c r="G1602" i="20"/>
  <c r="G1603" i="20"/>
  <c r="G1607" i="20"/>
  <c r="G1611" i="20"/>
  <c r="G1615" i="20"/>
  <c r="G1618" i="20"/>
  <c r="G1619" i="20"/>
  <c r="G1623" i="20"/>
  <c r="G1627" i="20"/>
  <c r="G1631" i="20"/>
  <c r="G1634" i="20"/>
  <c r="G1635" i="20"/>
  <c r="G1639" i="20"/>
  <c r="G1643" i="20"/>
  <c r="G1647" i="20"/>
  <c r="G1650" i="20"/>
  <c r="G1651" i="20"/>
  <c r="G1655" i="20"/>
  <c r="G1659" i="20"/>
  <c r="G1662" i="20"/>
  <c r="G1663" i="20"/>
  <c r="G1667" i="20"/>
  <c r="G1671" i="20"/>
  <c r="G1672" i="20"/>
  <c r="G1674" i="20"/>
  <c r="G1675" i="20"/>
  <c r="G1679" i="20"/>
  <c r="G1683" i="20"/>
  <c r="G1687" i="20"/>
  <c r="G1691" i="20"/>
  <c r="G1694" i="20"/>
  <c r="G1695" i="20"/>
  <c r="G1699" i="20"/>
  <c r="G1703" i="20"/>
  <c r="G1704" i="20"/>
  <c r="G1707" i="20"/>
  <c r="G1711" i="20"/>
  <c r="G1715" i="20"/>
  <c r="G1716" i="20"/>
  <c r="G1719" i="20"/>
  <c r="G1723" i="20"/>
  <c r="G1726" i="20"/>
  <c r="G1727" i="20"/>
  <c r="G1731" i="20"/>
  <c r="G1735" i="20"/>
  <c r="G1736" i="20"/>
  <c r="G1738" i="20"/>
  <c r="G1739" i="20"/>
  <c r="G1743" i="20"/>
  <c r="G1747" i="20"/>
  <c r="G1751" i="20"/>
  <c r="G1755" i="20"/>
  <c r="G1758" i="20"/>
  <c r="G1759" i="20"/>
  <c r="G1763" i="20"/>
  <c r="G1767" i="20"/>
  <c r="G1768" i="20"/>
  <c r="G1771" i="20"/>
  <c r="G1775" i="20"/>
  <c r="G1779" i="20"/>
  <c r="G1780" i="20"/>
  <c r="G1783" i="20"/>
  <c r="G1152" i="20"/>
  <c r="G7" i="20"/>
  <c r="G11" i="20"/>
  <c r="G17" i="20"/>
  <c r="G21" i="20"/>
  <c r="G25" i="20"/>
  <c r="G29" i="20"/>
  <c r="G33" i="20"/>
  <c r="G37" i="20"/>
  <c r="G38" i="20"/>
  <c r="G41" i="20"/>
  <c r="G45" i="20"/>
  <c r="G49" i="20"/>
  <c r="G53" i="20"/>
  <c r="G57" i="20"/>
  <c r="G61" i="20"/>
  <c r="G65" i="20"/>
  <c r="G69" i="20"/>
  <c r="G73" i="20"/>
  <c r="G77" i="20"/>
  <c r="G81" i="20"/>
  <c r="G85" i="20"/>
  <c r="G89" i="20"/>
  <c r="G93" i="20"/>
  <c r="G97" i="20"/>
  <c r="G101" i="20"/>
  <c r="G105" i="20"/>
  <c r="G109" i="20"/>
  <c r="G113" i="20"/>
  <c r="G117" i="20"/>
  <c r="G121" i="20"/>
  <c r="G125" i="20"/>
  <c r="G129" i="20"/>
  <c r="G133" i="20"/>
  <c r="G137" i="20"/>
  <c r="G141" i="20"/>
  <c r="G145" i="20"/>
  <c r="G149" i="20"/>
  <c r="G153" i="20"/>
  <c r="G157" i="20"/>
  <c r="G161" i="20"/>
  <c r="G164" i="20"/>
  <c r="G165" i="20"/>
  <c r="G168" i="20"/>
  <c r="G171" i="20"/>
  <c r="G175" i="20"/>
  <c r="G179" i="20"/>
  <c r="G183" i="20"/>
  <c r="G186" i="20"/>
  <c r="G190" i="20"/>
  <c r="G194" i="20"/>
  <c r="G198" i="20"/>
  <c r="G202" i="20"/>
  <c r="G206" i="20"/>
  <c r="G210" i="20"/>
  <c r="G214" i="20"/>
  <c r="G218" i="20"/>
  <c r="G225" i="20"/>
  <c r="G229" i="20"/>
  <c r="G233" i="20"/>
  <c r="G237" i="20"/>
  <c r="G241" i="20"/>
  <c r="G245" i="20"/>
  <c r="G249" i="20"/>
  <c r="G251" i="20"/>
  <c r="G253" i="20"/>
  <c r="G257" i="20"/>
  <c r="G261" i="20"/>
  <c r="G265" i="20"/>
  <c r="G269" i="20"/>
  <c r="G273" i="20"/>
  <c r="G277" i="20"/>
  <c r="G281" i="20"/>
  <c r="G283" i="20"/>
  <c r="G285" i="20"/>
  <c r="G289" i="20"/>
  <c r="G293" i="20"/>
  <c r="G297" i="20"/>
  <c r="G301" i="20"/>
  <c r="G305" i="20"/>
  <c r="G309" i="20"/>
  <c r="G311" i="20"/>
  <c r="G313" i="20"/>
  <c r="G317" i="20"/>
  <c r="G321" i="20"/>
  <c r="G325" i="20"/>
  <c r="G329" i="20"/>
  <c r="G333" i="20"/>
  <c r="G337" i="20"/>
  <c r="G339" i="20"/>
  <c r="G341" i="20"/>
  <c r="G345" i="20"/>
  <c r="G349" i="20"/>
  <c r="G353" i="20"/>
  <c r="G357" i="20"/>
  <c r="G361" i="20"/>
  <c r="G365" i="20"/>
  <c r="G369" i="20"/>
  <c r="G370" i="20"/>
  <c r="G373" i="20"/>
  <c r="G377" i="20"/>
  <c r="G381" i="20"/>
  <c r="G385" i="20"/>
  <c r="G389" i="20"/>
  <c r="G393" i="20"/>
  <c r="G397" i="20"/>
  <c r="G401" i="20"/>
  <c r="G405" i="20"/>
  <c r="G409" i="20"/>
  <c r="G413" i="20"/>
  <c r="G417" i="20"/>
  <c r="G421" i="20"/>
  <c r="G425" i="20"/>
  <c r="G427" i="20"/>
  <c r="G429" i="20"/>
  <c r="G433" i="20"/>
  <c r="G437" i="20"/>
  <c r="G441" i="20"/>
  <c r="G445" i="20"/>
  <c r="G449" i="20"/>
  <c r="G453" i="20"/>
  <c r="G454" i="20"/>
  <c r="G457" i="20"/>
  <c r="G461" i="20"/>
  <c r="G465" i="20"/>
  <c r="G469" i="20"/>
  <c r="G473" i="20"/>
  <c r="G477" i="20"/>
  <c r="G481" i="20"/>
  <c r="G482" i="20"/>
  <c r="G483" i="20"/>
  <c r="G485" i="20"/>
  <c r="G489" i="20"/>
  <c r="G493" i="20"/>
  <c r="G497" i="20"/>
  <c r="G501" i="20"/>
  <c r="G505" i="20"/>
  <c r="G509" i="20"/>
  <c r="G510" i="20"/>
  <c r="G513" i="20"/>
  <c r="G516" i="20"/>
  <c r="G520" i="20"/>
  <c r="G524" i="20"/>
  <c r="G528" i="20"/>
  <c r="G532" i="20"/>
  <c r="G536" i="20"/>
  <c r="G538" i="20"/>
  <c r="G540" i="20"/>
  <c r="G544" i="20"/>
  <c r="G548" i="20"/>
  <c r="G552" i="20"/>
  <c r="G556" i="20"/>
  <c r="G560" i="20"/>
  <c r="G564" i="20"/>
  <c r="G566" i="20"/>
  <c r="G568" i="20"/>
  <c r="G572" i="20"/>
  <c r="G576" i="20"/>
  <c r="G580" i="20"/>
  <c r="G584" i="20"/>
  <c r="G588" i="20"/>
  <c r="G593" i="20"/>
  <c r="G595" i="20"/>
  <c r="G596" i="20"/>
  <c r="G599" i="20"/>
  <c r="G603" i="20"/>
  <c r="G607" i="20"/>
  <c r="G611" i="20"/>
  <c r="G614" i="20"/>
  <c r="G618" i="20"/>
  <c r="G622" i="20"/>
  <c r="G626" i="20"/>
  <c r="G629" i="20"/>
  <c r="G633" i="20"/>
  <c r="G637" i="20"/>
  <c r="G641" i="20"/>
  <c r="G645" i="20"/>
  <c r="G649" i="20"/>
  <c r="G650" i="20"/>
  <c r="G653" i="20"/>
  <c r="G657" i="20"/>
  <c r="G661" i="20"/>
  <c r="G665" i="20"/>
  <c r="G669" i="20"/>
  <c r="G673" i="20"/>
  <c r="G677" i="20"/>
  <c r="G681" i="20"/>
  <c r="G685" i="20"/>
  <c r="G689" i="20"/>
  <c r="G693" i="20"/>
  <c r="G697" i="20"/>
  <c r="G701" i="20"/>
  <c r="G705" i="20"/>
  <c r="G706" i="20"/>
  <c r="G707" i="20"/>
  <c r="G709" i="20"/>
  <c r="G713" i="20"/>
  <c r="G717" i="20"/>
  <c r="G721" i="20"/>
  <c r="G725" i="20"/>
  <c r="G729" i="20"/>
  <c r="G733" i="20"/>
  <c r="G734" i="20"/>
  <c r="G737" i="20"/>
  <c r="G741" i="20"/>
  <c r="G745" i="20"/>
  <c r="G749" i="20"/>
  <c r="G753" i="20"/>
  <c r="G757" i="20"/>
  <c r="G761" i="20"/>
  <c r="G762" i="20"/>
  <c r="G765" i="20"/>
  <c r="G769" i="20"/>
  <c r="G773" i="20"/>
  <c r="G777" i="20"/>
  <c r="G780" i="20"/>
  <c r="G784" i="20"/>
  <c r="G788" i="20"/>
  <c r="G790" i="20"/>
  <c r="G792" i="20"/>
  <c r="G796" i="20"/>
  <c r="G800" i="20"/>
  <c r="G804" i="20"/>
  <c r="G808" i="20"/>
  <c r="G812" i="20"/>
  <c r="G816" i="20"/>
  <c r="G818" i="20"/>
  <c r="G820" i="20"/>
  <c r="G824" i="20"/>
  <c r="G828" i="20"/>
  <c r="G832" i="20"/>
  <c r="G836" i="20"/>
  <c r="G840" i="20"/>
  <c r="G844" i="20"/>
  <c r="G846" i="20"/>
  <c r="G848" i="20"/>
  <c r="G852" i="20"/>
  <c r="G856" i="20"/>
  <c r="G860" i="20"/>
  <c r="G867" i="20"/>
  <c r="G870" i="20"/>
  <c r="G874" i="20"/>
  <c r="G875" i="20"/>
  <c r="G878" i="20"/>
  <c r="G882" i="20"/>
  <c r="G886" i="20"/>
  <c r="G890" i="20"/>
  <c r="G894" i="20"/>
  <c r="G898" i="20"/>
  <c r="G902" i="20"/>
  <c r="G906" i="20"/>
  <c r="G910" i="20"/>
  <c r="G914" i="20"/>
  <c r="G918" i="20"/>
  <c r="G922" i="20"/>
  <c r="G926" i="20"/>
  <c r="G930" i="20"/>
  <c r="G932" i="20"/>
  <c r="G934" i="20"/>
  <c r="G938" i="20"/>
  <c r="G942" i="20"/>
  <c r="G946" i="20"/>
  <c r="G949" i="20"/>
  <c r="G953" i="20"/>
  <c r="G957" i="20"/>
  <c r="G958" i="20"/>
  <c r="G961" i="20"/>
  <c r="G965" i="20"/>
  <c r="G969" i="20"/>
  <c r="G973" i="20"/>
  <c r="G977" i="20"/>
  <c r="G981" i="20"/>
  <c r="G985" i="20"/>
  <c r="G986" i="20"/>
  <c r="G988" i="20"/>
  <c r="G992" i="20"/>
  <c r="G996" i="20"/>
  <c r="G1000" i="20"/>
  <c r="G1004" i="20"/>
  <c r="G1008" i="20"/>
  <c r="G1012" i="20"/>
  <c r="G1013" i="20"/>
  <c r="G1016" i="20"/>
  <c r="G1020" i="20"/>
  <c r="G1024" i="20"/>
  <c r="G1028" i="20"/>
  <c r="G1032" i="20"/>
  <c r="G1036" i="20"/>
  <c r="G1039" i="20"/>
  <c r="G1041" i="20"/>
  <c r="G1043" i="20"/>
  <c r="G1047" i="20"/>
  <c r="G1051" i="20"/>
  <c r="G1055" i="20"/>
  <c r="G1059" i="20"/>
  <c r="G1063" i="20"/>
  <c r="G1067" i="20"/>
  <c r="G1072" i="20"/>
  <c r="G1076" i="20"/>
  <c r="G1080" i="20"/>
  <c r="G1084" i="20"/>
  <c r="G1088" i="20"/>
  <c r="G1092" i="20"/>
  <c r="G1093" i="20"/>
  <c r="G1095" i="20"/>
  <c r="G1096" i="20"/>
  <c r="G1099" i="20"/>
  <c r="G1103" i="20"/>
  <c r="G1107" i="20"/>
  <c r="G1111" i="20"/>
  <c r="G1115" i="20"/>
  <c r="G1119" i="20"/>
  <c r="G1121" i="20"/>
  <c r="G1123" i="20"/>
  <c r="G1127" i="20"/>
  <c r="G1131" i="20"/>
  <c r="G1135" i="20"/>
  <c r="G1139" i="20"/>
  <c r="G1143" i="20"/>
  <c r="G1144" i="20"/>
  <c r="G1147" i="20"/>
  <c r="G1151" i="20"/>
  <c r="G1138" i="20" l="1"/>
  <c r="G1126" i="20"/>
  <c r="G1110" i="20"/>
  <c r="G1098" i="20"/>
  <c r="G1083" i="20"/>
  <c r="G1071" i="20"/>
  <c r="G1058" i="20"/>
  <c r="G1046" i="20"/>
  <c r="G1035" i="20"/>
  <c r="G1023" i="20"/>
  <c r="G1007" i="20"/>
  <c r="G995" i="20"/>
  <c r="G980" i="20"/>
  <c r="G968" i="20"/>
  <c r="G952" i="20"/>
  <c r="G941" i="20"/>
  <c r="G925" i="20"/>
  <c r="G913" i="20"/>
  <c r="G897" i="20"/>
  <c r="G885" i="20"/>
  <c r="G873" i="20"/>
  <c r="G859" i="20"/>
  <c r="G847" i="20"/>
  <c r="G835" i="20"/>
  <c r="G819" i="20"/>
  <c r="G807" i="20"/>
  <c r="G795" i="20"/>
  <c r="G783" i="20"/>
  <c r="G768" i="20"/>
  <c r="G756" i="20"/>
  <c r="G744" i="20"/>
  <c r="G728" i="20"/>
  <c r="G716" i="20"/>
  <c r="G700" i="20"/>
  <c r="G688" i="20"/>
  <c r="G676" i="20"/>
  <c r="G664" i="20"/>
  <c r="G652" i="20"/>
  <c r="G640" i="20"/>
  <c r="G625" i="20"/>
  <c r="G613" i="20"/>
  <c r="G602" i="20"/>
  <c r="G591" i="20"/>
  <c r="G575" i="20"/>
  <c r="G563" i="20"/>
  <c r="G551" i="20"/>
  <c r="G535" i="20"/>
  <c r="G523" i="20"/>
  <c r="G508" i="20"/>
  <c r="G496" i="20"/>
  <c r="G480" i="20"/>
  <c r="G468" i="20"/>
  <c r="G452" i="20"/>
  <c r="G440" i="20"/>
  <c r="G424" i="20"/>
  <c r="G412" i="20"/>
  <c r="G400" i="20"/>
  <c r="G380" i="20"/>
  <c r="G368" i="20"/>
  <c r="G356" i="20"/>
  <c r="G340" i="20"/>
  <c r="G328" i="20"/>
  <c r="G316" i="20"/>
  <c r="G300" i="20"/>
  <c r="G284" i="20"/>
  <c r="G268" i="20"/>
  <c r="G256" i="20"/>
  <c r="G240" i="20"/>
  <c r="G228" i="20"/>
  <c r="G217" i="20"/>
  <c r="G205" i="20"/>
  <c r="G197" i="20"/>
  <c r="G178" i="20"/>
  <c r="G167" i="20"/>
  <c r="G152" i="20"/>
  <c r="G140" i="20"/>
  <c r="G128" i="20"/>
  <c r="G116" i="20"/>
  <c r="G100" i="20"/>
  <c r="G88" i="20"/>
  <c r="G76" i="20"/>
  <c r="G64" i="20"/>
  <c r="G48" i="20"/>
  <c r="G36" i="20"/>
  <c r="G24" i="20"/>
  <c r="G10" i="20"/>
  <c r="G1778" i="20"/>
  <c r="G1754" i="20"/>
  <c r="G1742" i="20"/>
  <c r="G1710" i="20"/>
  <c r="G1690" i="20"/>
  <c r="G1678" i="20"/>
  <c r="G1666" i="20"/>
  <c r="G1646" i="20"/>
  <c r="G1630" i="20"/>
  <c r="G1606" i="20"/>
  <c r="G1594" i="20"/>
  <c r="G1580" i="20"/>
  <c r="G1566" i="20"/>
  <c r="G1550" i="20"/>
  <c r="G1534" i="20"/>
  <c r="G1519" i="20"/>
  <c r="G1503" i="20"/>
  <c r="G1491" i="20"/>
  <c r="G1475" i="20"/>
  <c r="G1459" i="20"/>
  <c r="G1435" i="20"/>
  <c r="G1419" i="20"/>
  <c r="G1407" i="20"/>
  <c r="G1391" i="20"/>
  <c r="G1379" i="20"/>
  <c r="G1355" i="20"/>
  <c r="G1339" i="20"/>
  <c r="G1323" i="20"/>
  <c r="G1311" i="20"/>
  <c r="G1295" i="20"/>
  <c r="G1283" i="20"/>
  <c r="G1243" i="20"/>
  <c r="G1228" i="20"/>
  <c r="G1216" i="20"/>
  <c r="G1200" i="20"/>
  <c r="G1189" i="20"/>
  <c r="G1165" i="20"/>
  <c r="G1154" i="20"/>
  <c r="G3040" i="20"/>
  <c r="G3036" i="20"/>
  <c r="G3024" i="20"/>
  <c r="G3020" i="20"/>
  <c r="G3008" i="20"/>
  <c r="G3004" i="20"/>
  <c r="G2992" i="20"/>
  <c r="G2988" i="20"/>
  <c r="G2976" i="20"/>
  <c r="G2972" i="20"/>
  <c r="G2960" i="20"/>
  <c r="G2956" i="20"/>
  <c r="G2944" i="20"/>
  <c r="G2940" i="20"/>
  <c r="G2928" i="20"/>
  <c r="G2924" i="20"/>
  <c r="G2912" i="20"/>
  <c r="G2908" i="20"/>
  <c r="G2896" i="20"/>
  <c r="G2892" i="20"/>
  <c r="G2880" i="20"/>
  <c r="G2876" i="20"/>
  <c r="G2864" i="20"/>
  <c r="G2860" i="20"/>
  <c r="G2848" i="20"/>
  <c r="G2844" i="20"/>
  <c r="G2832" i="20"/>
  <c r="G2828" i="20"/>
  <c r="G2816" i="20"/>
  <c r="G2812" i="20"/>
  <c r="G2800" i="20"/>
  <c r="G2796" i="20"/>
  <c r="G2786" i="20"/>
  <c r="G2782" i="20"/>
  <c r="G2770" i="20"/>
  <c r="G2766" i="20"/>
  <c r="G2758" i="20"/>
  <c r="G2750" i="20"/>
  <c r="G2742" i="20"/>
  <c r="G2734" i="20"/>
  <c r="G2726" i="20"/>
  <c r="G2718" i="20"/>
  <c r="G2710" i="20"/>
  <c r="G2702" i="20"/>
  <c r="G2694" i="20"/>
  <c r="G2686" i="20"/>
  <c r="G2678" i="20"/>
  <c r="G2670" i="20"/>
  <c r="G2662" i="20"/>
  <c r="G2654" i="20"/>
  <c r="G2650" i="20"/>
  <c r="G2642" i="20"/>
  <c r="G2638" i="20"/>
  <c r="G2634" i="20"/>
  <c r="G2630" i="20"/>
  <c r="G2622" i="20"/>
  <c r="G2618" i="20"/>
  <c r="G2607" i="20"/>
  <c r="G2603" i="20"/>
  <c r="G2594" i="20"/>
  <c r="G2590" i="20"/>
  <c r="G2582" i="20"/>
  <c r="G2578" i="20"/>
  <c r="G2574" i="20"/>
  <c r="G2570" i="20"/>
  <c r="G2562" i="20"/>
  <c r="G2558" i="20"/>
  <c r="G2550" i="20"/>
  <c r="G2546" i="20"/>
  <c r="G2542" i="20"/>
  <c r="G2538" i="20"/>
  <c r="G2530" i="20"/>
  <c r="G2526" i="20"/>
  <c r="G2518" i="20"/>
  <c r="G2514" i="20"/>
  <c r="G2510" i="20"/>
  <c r="G2506" i="20"/>
  <c r="G2498" i="20"/>
  <c r="G2494" i="20"/>
  <c r="G2486" i="20"/>
  <c r="G1146" i="20"/>
  <c r="G1134" i="20"/>
  <c r="G1118" i="20"/>
  <c r="G1102" i="20"/>
  <c r="G1091" i="20"/>
  <c r="G1079" i="20"/>
  <c r="G1065" i="20"/>
  <c r="G1054" i="20"/>
  <c r="G1038" i="20"/>
  <c r="G1027" i="20"/>
  <c r="G1015" i="20"/>
  <c r="G999" i="20"/>
  <c r="G987" i="20"/>
  <c r="G976" i="20"/>
  <c r="G960" i="20"/>
  <c r="G948" i="20"/>
  <c r="G933" i="20"/>
  <c r="G921" i="20"/>
  <c r="G909" i="20"/>
  <c r="G893" i="20"/>
  <c r="G881" i="20"/>
  <c r="G869" i="20"/>
  <c r="G855" i="20"/>
  <c r="G843" i="20"/>
  <c r="G831" i="20"/>
  <c r="G815" i="20"/>
  <c r="G803" i="20"/>
  <c r="G787" i="20"/>
  <c r="G776" i="20"/>
  <c r="G764" i="20"/>
  <c r="G748" i="20"/>
  <c r="G736" i="20"/>
  <c r="G720" i="20"/>
  <c r="G708" i="20"/>
  <c r="G696" i="20"/>
  <c r="G684" i="20"/>
  <c r="G672" i="20"/>
  <c r="G656" i="20"/>
  <c r="G644" i="20"/>
  <c r="G632" i="20"/>
  <c r="G621" i="20"/>
  <c r="G610" i="20"/>
  <c r="G598" i="20"/>
  <c r="G587" i="20"/>
  <c r="G571" i="20"/>
  <c r="G559" i="20"/>
  <c r="G543" i="20"/>
  <c r="G531" i="20"/>
  <c r="G515" i="20"/>
  <c r="G504" i="20"/>
  <c r="G488" i="20"/>
  <c r="G476" i="20"/>
  <c r="G464" i="20"/>
  <c r="G448" i="20"/>
  <c r="G432" i="20"/>
  <c r="G420" i="20"/>
  <c r="G408" i="20"/>
  <c r="G396" i="20"/>
  <c r="G384" i="20"/>
  <c r="G372" i="20"/>
  <c r="G360" i="20"/>
  <c r="G348" i="20"/>
  <c r="G336" i="20"/>
  <c r="G324" i="20"/>
  <c r="G308" i="20"/>
  <c r="G292" i="20"/>
  <c r="G280" i="20"/>
  <c r="G272" i="20"/>
  <c r="G260" i="20"/>
  <c r="G248" i="20"/>
  <c r="G232" i="20"/>
  <c r="G221" i="20"/>
  <c r="G209" i="20"/>
  <c r="G193" i="20"/>
  <c r="G182" i="20"/>
  <c r="G160" i="20"/>
  <c r="G148" i="20"/>
  <c r="G132" i="20"/>
  <c r="G120" i="20"/>
  <c r="G108" i="20"/>
  <c r="G92" i="20"/>
  <c r="G80" i="20"/>
  <c r="G68" i="20"/>
  <c r="G56" i="20"/>
  <c r="G44" i="20"/>
  <c r="G32" i="20"/>
  <c r="G20" i="20"/>
  <c r="G6" i="20"/>
  <c r="G1782" i="20"/>
  <c r="G1766" i="20"/>
  <c r="G1750" i="20"/>
  <c r="G1734" i="20"/>
  <c r="G1718" i="20"/>
  <c r="G1702" i="20"/>
  <c r="G1682" i="20"/>
  <c r="G1654" i="20"/>
  <c r="G1642" i="20"/>
  <c r="G1626" i="20"/>
  <c r="G1610" i="20"/>
  <c r="G1598" i="20"/>
  <c r="G1584" i="20"/>
  <c r="G1570" i="20"/>
  <c r="G1546" i="20"/>
  <c r="G1530" i="20"/>
  <c r="G1515" i="20"/>
  <c r="G1499" i="20"/>
  <c r="G1487" i="20"/>
  <c r="G1471" i="20"/>
  <c r="G1455" i="20"/>
  <c r="G1443" i="20"/>
  <c r="G1427" i="20"/>
  <c r="G1403" i="20"/>
  <c r="G1387" i="20"/>
  <c r="G1371" i="20"/>
  <c r="G1363" i="20"/>
  <c r="G1347" i="20"/>
  <c r="G1331" i="20"/>
  <c r="G1315" i="20"/>
  <c r="G1291" i="20"/>
  <c r="G1275" i="20"/>
  <c r="G1263" i="20"/>
  <c r="G1247" i="20"/>
  <c r="G1235" i="20"/>
  <c r="G1212" i="20"/>
  <c r="G1196" i="20"/>
  <c r="G1185" i="20"/>
  <c r="G1169" i="20"/>
  <c r="G1149" i="20"/>
  <c r="G1145" i="20"/>
  <c r="G1141" i="20"/>
  <c r="G1137" i="20"/>
  <c r="G1133" i="20"/>
  <c r="G1129" i="20"/>
  <c r="G1125" i="20"/>
  <c r="G1117" i="20"/>
  <c r="G1113" i="20"/>
  <c r="G1109" i="20"/>
  <c r="G1105" i="20"/>
  <c r="G1101" i="20"/>
  <c r="G1097" i="20"/>
  <c r="G1090" i="20"/>
  <c r="G1086" i="20"/>
  <c r="G1082" i="20"/>
  <c r="G1078" i="20"/>
  <c r="G1074" i="20"/>
  <c r="G1070" i="20"/>
  <c r="G1064" i="20"/>
  <c r="G1061" i="20"/>
  <c r="G1057" i="20"/>
  <c r="G1053" i="20"/>
  <c r="G1049" i="20"/>
  <c r="G1045" i="20"/>
  <c r="G1034" i="20"/>
  <c r="G1030" i="20"/>
  <c r="G1026" i="20"/>
  <c r="G1022" i="20"/>
  <c r="G1018" i="20"/>
  <c r="G1014" i="20"/>
  <c r="G1010" i="20"/>
  <c r="G1006" i="20"/>
  <c r="G1002" i="20"/>
  <c r="G998" i="20"/>
  <c r="G994" i="20"/>
  <c r="G990" i="20"/>
  <c r="G983" i="20"/>
  <c r="G979" i="20"/>
  <c r="G975" i="20"/>
  <c r="G971" i="20"/>
  <c r="G967" i="20"/>
  <c r="G963" i="20"/>
  <c r="G955" i="20"/>
  <c r="G951" i="20"/>
  <c r="G944" i="20"/>
  <c r="G940" i="20"/>
  <c r="G936" i="20"/>
  <c r="G928" i="20"/>
  <c r="G924" i="20"/>
  <c r="G920" i="20"/>
  <c r="G916" i="20"/>
  <c r="G912" i="20"/>
  <c r="G908" i="20"/>
  <c r="G904" i="20"/>
  <c r="G900" i="20"/>
  <c r="G896" i="20"/>
  <c r="G892" i="20"/>
  <c r="G888" i="20"/>
  <c r="G884" i="20"/>
  <c r="G880" i="20"/>
  <c r="G876" i="20"/>
  <c r="G872" i="20"/>
  <c r="G865" i="20"/>
  <c r="G862" i="20"/>
  <c r="G858" i="20"/>
  <c r="G854" i="20"/>
  <c r="G850" i="20"/>
  <c r="G842" i="20"/>
  <c r="G838" i="20"/>
  <c r="G834" i="20"/>
  <c r="G830" i="20"/>
  <c r="G826" i="20"/>
  <c r="G822" i="20"/>
  <c r="G814" i="20"/>
  <c r="G810" i="20"/>
  <c r="G806" i="20"/>
  <c r="G802" i="20"/>
  <c r="G798" i="20"/>
  <c r="G794" i="20"/>
  <c r="G786" i="20"/>
  <c r="G782" i="20"/>
  <c r="G778" i="20"/>
  <c r="G775" i="20"/>
  <c r="G771" i="20"/>
  <c r="G767" i="20"/>
  <c r="G763" i="20"/>
  <c r="G759" i="20"/>
  <c r="G755" i="20"/>
  <c r="G751" i="20"/>
  <c r="G747" i="20"/>
  <c r="G743" i="20"/>
  <c r="G739" i="20"/>
  <c r="G731" i="20"/>
  <c r="G727" i="20"/>
  <c r="G723" i="20"/>
  <c r="G719" i="20"/>
  <c r="G715" i="20"/>
  <c r="G711" i="20"/>
  <c r="G703" i="20"/>
  <c r="G699" i="20"/>
  <c r="G695" i="20"/>
  <c r="G691" i="20"/>
  <c r="G687" i="20"/>
  <c r="G683" i="20"/>
  <c r="G675" i="20"/>
  <c r="G671" i="20"/>
  <c r="G667" i="20"/>
  <c r="G663" i="20"/>
  <c r="G659" i="20"/>
  <c r="G655" i="20"/>
  <c r="G651" i="20"/>
  <c r="G647" i="20"/>
  <c r="G643" i="20"/>
  <c r="G639" i="20"/>
  <c r="G635" i="20"/>
  <c r="G631" i="20"/>
  <c r="G627" i="20"/>
  <c r="G624" i="20"/>
  <c r="G620" i="20"/>
  <c r="G616" i="20"/>
  <c r="G609" i="20"/>
  <c r="G605" i="20"/>
  <c r="G601" i="20"/>
  <c r="G597" i="20"/>
  <c r="G590" i="20"/>
  <c r="G586" i="20"/>
  <c r="G582" i="20"/>
  <c r="G578" i="20"/>
  <c r="G574" i="20"/>
  <c r="G570" i="20"/>
  <c r="G562" i="20"/>
  <c r="G558" i="20"/>
  <c r="G554" i="20"/>
  <c r="G550" i="20"/>
  <c r="G546" i="20"/>
  <c r="G542" i="20"/>
  <c r="G534" i="20"/>
  <c r="G530" i="20"/>
  <c r="G526" i="20"/>
  <c r="G522" i="20"/>
  <c r="G518" i="20"/>
  <c r="G511" i="20"/>
  <c r="G507" i="20"/>
  <c r="G503" i="20"/>
  <c r="G499" i="20"/>
  <c r="G495" i="20"/>
  <c r="G491" i="20"/>
  <c r="G487" i="20"/>
  <c r="G479" i="20"/>
  <c r="G475" i="20"/>
  <c r="G471" i="20"/>
  <c r="G467" i="20"/>
  <c r="G463" i="20"/>
  <c r="G459" i="20"/>
  <c r="G451" i="20"/>
  <c r="G447" i="20"/>
  <c r="G443" i="20"/>
  <c r="G439" i="20"/>
  <c r="G435" i="20"/>
  <c r="G431" i="20"/>
  <c r="G423" i="20"/>
  <c r="G419" i="20"/>
  <c r="G415" i="20"/>
  <c r="G411" i="20"/>
  <c r="G407" i="20"/>
  <c r="G403" i="20"/>
  <c r="G399" i="20"/>
  <c r="G395" i="20"/>
  <c r="G391" i="20"/>
  <c r="G387" i="20"/>
  <c r="G383" i="20"/>
  <c r="G379" i="20"/>
  <c r="G375" i="20"/>
  <c r="G371" i="20"/>
  <c r="G367" i="20"/>
  <c r="G363" i="20"/>
  <c r="G359" i="20"/>
  <c r="G355" i="20"/>
  <c r="G351" i="20"/>
  <c r="G347" i="20"/>
  <c r="G343" i="20"/>
  <c r="G335" i="20"/>
  <c r="G331" i="20"/>
  <c r="G327" i="20"/>
  <c r="G323" i="20"/>
  <c r="G319" i="20"/>
  <c r="G315" i="20"/>
  <c r="G307" i="20"/>
  <c r="G303" i="20"/>
  <c r="G299" i="20"/>
  <c r="G295" i="20"/>
  <c r="G291" i="20"/>
  <c r="G287" i="20"/>
  <c r="G279" i="20"/>
  <c r="G275" i="20"/>
  <c r="G271" i="20"/>
  <c r="G267" i="20"/>
  <c r="G263" i="20"/>
  <c r="G259" i="20"/>
  <c r="G255" i="20"/>
  <c r="G247" i="20"/>
  <c r="G243" i="20"/>
  <c r="G239" i="20"/>
  <c r="G235" i="20"/>
  <c r="G231" i="20"/>
  <c r="G227" i="20"/>
  <c r="G223" i="20"/>
  <c r="G220" i="20"/>
  <c r="G216" i="20"/>
  <c r="G212" i="20"/>
  <c r="G208" i="20"/>
  <c r="G204" i="20"/>
  <c r="G200" i="20"/>
  <c r="G196" i="20"/>
  <c r="G192" i="20"/>
  <c r="G188" i="20"/>
  <c r="G181" i="20"/>
  <c r="G177" i="20"/>
  <c r="G173" i="20"/>
  <c r="G170" i="20"/>
  <c r="G166" i="20"/>
  <c r="G159" i="20"/>
  <c r="G155" i="20"/>
  <c r="G151" i="20"/>
  <c r="G147" i="20"/>
  <c r="G143" i="20"/>
  <c r="G139" i="20"/>
  <c r="G135" i="20"/>
  <c r="G131" i="20"/>
  <c r="G127" i="20"/>
  <c r="G123" i="20"/>
  <c r="G119" i="20"/>
  <c r="G115" i="20"/>
  <c r="G111" i="20"/>
  <c r="G107" i="20"/>
  <c r="G103" i="20"/>
  <c r="G99" i="20"/>
  <c r="G95" i="20"/>
  <c r="G91" i="20"/>
  <c r="G87" i="20"/>
  <c r="G83" i="20"/>
  <c r="G79" i="20"/>
  <c r="G75" i="20"/>
  <c r="G71" i="20"/>
  <c r="G67" i="20"/>
  <c r="G63" i="20"/>
  <c r="G59" i="20"/>
  <c r="G55" i="20"/>
  <c r="G51" i="20"/>
  <c r="G47" i="20"/>
  <c r="G43" i="20"/>
  <c r="G39" i="20"/>
  <c r="G35" i="20"/>
  <c r="G31" i="20"/>
  <c r="G27" i="20"/>
  <c r="G23" i="20"/>
  <c r="G19" i="20"/>
  <c r="G15" i="20"/>
  <c r="G9" i="20"/>
  <c r="G1785" i="20"/>
  <c r="G1781" i="20"/>
  <c r="G1777" i="20"/>
  <c r="G1773" i="20"/>
  <c r="G1769" i="20"/>
  <c r="G1765" i="20"/>
  <c r="G1761" i="20"/>
  <c r="G1757" i="20"/>
  <c r="G1753" i="20"/>
  <c r="G1749" i="20"/>
  <c r="G1745" i="20"/>
  <c r="G1741" i="20"/>
  <c r="G1737" i="20"/>
  <c r="G1733" i="20"/>
  <c r="G1729" i="20"/>
  <c r="G1725" i="20"/>
  <c r="G1721" i="20"/>
  <c r="G1717" i="20"/>
  <c r="G1713" i="20"/>
  <c r="G1709" i="20"/>
  <c r="G1705" i="20"/>
  <c r="G1701" i="20"/>
  <c r="G1697" i="20"/>
  <c r="G1693" i="20"/>
  <c r="G1689" i="20"/>
  <c r="G1685" i="20"/>
  <c r="G1681" i="20"/>
  <c r="G1677" i="20"/>
  <c r="G1673" i="20"/>
  <c r="G1669" i="20"/>
  <c r="G1665" i="20"/>
  <c r="G1661" i="20"/>
  <c r="G1657" i="20"/>
  <c r="G1653" i="20"/>
  <c r="G1649" i="20"/>
  <c r="G1645" i="20"/>
  <c r="G1641" i="20"/>
  <c r="G1637" i="20"/>
  <c r="G1633" i="20"/>
  <c r="G1629" i="20"/>
  <c r="G1625" i="20"/>
  <c r="G1621" i="20"/>
  <c r="G1617" i="20"/>
  <c r="G1613" i="20"/>
  <c r="G1609" i="20"/>
  <c r="G1605" i="20"/>
  <c r="G1601" i="20"/>
  <c r="G1597" i="20"/>
  <c r="G1593" i="20"/>
  <c r="G1587" i="20"/>
  <c r="G1583" i="20"/>
  <c r="G1579" i="20"/>
  <c r="G1575" i="20"/>
  <c r="G1569" i="20"/>
  <c r="G1565" i="20"/>
  <c r="G1561" i="20"/>
  <c r="G1557" i="20"/>
  <c r="G1553" i="20"/>
  <c r="G1549" i="20"/>
  <c r="G1545" i="20"/>
  <c r="G1541" i="20"/>
  <c r="G1537" i="20"/>
  <c r="G1533" i="20"/>
  <c r="G1529" i="20"/>
  <c r="G1526" i="20"/>
  <c r="G1522" i="20"/>
  <c r="G1518" i="20"/>
  <c r="G1514" i="20"/>
  <c r="G1510" i="20"/>
  <c r="G1506" i="20"/>
  <c r="G1502" i="20"/>
  <c r="G1498" i="20"/>
  <c r="G1494" i="20"/>
  <c r="G1490" i="20"/>
  <c r="G1486" i="20"/>
  <c r="G1482" i="20"/>
  <c r="G1478" i="20"/>
  <c r="G1474" i="20"/>
  <c r="G1470" i="20"/>
  <c r="G1466" i="20"/>
  <c r="G1462" i="20"/>
  <c r="G1458" i="20"/>
  <c r="G1454" i="20"/>
  <c r="G1450" i="20"/>
  <c r="G1446" i="20"/>
  <c r="G1442" i="20"/>
  <c r="G1438" i="20"/>
  <c r="G1434" i="20"/>
  <c r="G1430" i="20"/>
  <c r="G1426" i="20"/>
  <c r="G1422" i="20"/>
  <c r="G1418" i="20"/>
  <c r="G1414" i="20"/>
  <c r="G1410" i="20"/>
  <c r="G1406" i="20"/>
  <c r="G1402" i="20"/>
  <c r="G1398" i="20"/>
  <c r="G1394" i="20"/>
  <c r="G1390" i="20"/>
  <c r="G1386" i="20"/>
  <c r="G1382" i="20"/>
  <c r="G1378" i="20"/>
  <c r="G1374" i="20"/>
  <c r="G1370" i="20"/>
  <c r="G1366" i="20"/>
  <c r="G1362" i="20"/>
  <c r="G1358" i="20"/>
  <c r="G1354" i="20"/>
  <c r="G1350" i="20"/>
  <c r="G1346" i="20"/>
  <c r="G1342" i="20"/>
  <c r="G1338" i="20"/>
  <c r="G1334" i="20"/>
  <c r="G1330" i="20"/>
  <c r="G1326" i="20"/>
  <c r="G1322" i="20"/>
  <c r="G1318" i="20"/>
  <c r="G1314" i="20"/>
  <c r="G1310" i="20"/>
  <c r="G1306" i="20"/>
  <c r="G1302" i="20"/>
  <c r="G1298" i="20"/>
  <c r="G1294" i="20"/>
  <c r="G1290" i="20"/>
  <c r="G1286" i="20"/>
  <c r="G1282" i="20"/>
  <c r="G1278" i="20"/>
  <c r="G1274" i="20"/>
  <c r="G1270" i="20"/>
  <c r="G1266" i="20"/>
  <c r="G1262" i="20"/>
  <c r="G1258" i="20"/>
  <c r="G1254" i="20"/>
  <c r="G1250" i="20"/>
  <c r="G1246" i="20"/>
  <c r="G1242" i="20"/>
  <c r="G1238" i="20"/>
  <c r="G1234" i="20"/>
  <c r="G1230" i="20"/>
  <c r="G1227" i="20"/>
  <c r="G1223" i="20"/>
  <c r="G1219" i="20"/>
  <c r="G1215" i="20"/>
  <c r="G1211" i="20"/>
  <c r="G1207" i="20"/>
  <c r="G1203" i="20"/>
  <c r="G1199" i="20"/>
  <c r="G1195" i="20"/>
  <c r="G1192" i="20"/>
  <c r="G1188" i="20"/>
  <c r="G1184" i="20"/>
  <c r="G1180" i="20"/>
  <c r="G1176" i="20"/>
  <c r="G1172" i="20"/>
  <c r="G1168" i="20"/>
  <c r="G1164" i="20"/>
  <c r="G1157" i="20"/>
  <c r="G1153" i="20"/>
  <c r="G2483" i="20"/>
  <c r="G2475" i="20"/>
  <c r="G2471" i="20"/>
  <c r="G2467" i="20"/>
  <c r="G2463" i="20"/>
  <c r="G2455" i="20"/>
  <c r="G2451" i="20"/>
  <c r="G2443" i="20"/>
  <c r="G2439" i="20"/>
  <c r="G2435" i="20"/>
  <c r="G2431" i="20"/>
  <c r="G2423" i="20"/>
  <c r="G2419" i="20"/>
  <c r="G2411" i="20"/>
  <c r="G2407" i="20"/>
  <c r="G2403" i="20"/>
  <c r="G2399" i="20"/>
  <c r="G2391" i="20"/>
  <c r="G2387" i="20"/>
  <c r="G2379" i="20"/>
  <c r="G2375" i="20"/>
  <c r="G2371" i="20"/>
  <c r="G2367" i="20"/>
  <c r="G2359" i="20"/>
  <c r="G2355" i="20"/>
  <c r="G2347" i="20"/>
  <c r="G2343" i="20"/>
  <c r="G2339" i="20"/>
  <c r="G2335" i="20"/>
  <c r="G2327" i="20"/>
  <c r="G2323" i="20"/>
  <c r="G2315" i="20"/>
  <c r="G2311" i="20"/>
  <c r="G2308" i="20"/>
  <c r="G2304" i="20"/>
  <c r="G2296" i="20"/>
  <c r="G2292" i="20"/>
  <c r="G2284" i="20"/>
  <c r="G2280" i="20"/>
  <c r="G2276" i="20"/>
  <c r="G2272" i="20"/>
  <c r="G2264" i="20"/>
  <c r="G2260" i="20"/>
  <c r="G2252" i="20"/>
  <c r="G2248" i="20"/>
  <c r="G2244" i="20"/>
  <c r="G2240" i="20"/>
  <c r="G2232" i="20"/>
  <c r="G2228" i="20"/>
  <c r="G2220" i="20"/>
  <c r="G2216" i="20"/>
  <c r="G2212" i="20"/>
  <c r="G2208" i="20"/>
  <c r="G2200" i="20"/>
  <c r="G2196" i="20"/>
  <c r="G2188" i="20"/>
  <c r="G2184" i="20"/>
  <c r="G2180" i="20"/>
  <c r="G2176" i="20"/>
  <c r="G2168" i="20"/>
  <c r="G2164" i="20"/>
  <c r="G2157" i="20"/>
  <c r="G2154" i="20"/>
  <c r="G2150" i="20"/>
  <c r="G2146" i="20"/>
  <c r="G2138" i="20"/>
  <c r="G2134" i="20"/>
  <c r="G2126" i="20"/>
  <c r="G2122" i="20"/>
  <c r="G2118" i="20"/>
  <c r="G2114" i="20"/>
  <c r="G2106" i="20"/>
  <c r="G2102" i="20"/>
  <c r="G2094" i="20"/>
  <c r="G2090" i="20"/>
  <c r="G2086" i="20"/>
  <c r="G2082" i="20"/>
  <c r="G2074" i="20"/>
  <c r="G2070" i="20"/>
  <c r="G2062" i="20"/>
  <c r="G2058" i="20"/>
  <c r="G2054" i="20"/>
  <c r="G2050" i="20"/>
  <c r="G2042" i="20"/>
  <c r="G2038" i="20"/>
  <c r="G2030" i="20"/>
  <c r="G2026" i="20"/>
  <c r="G2022" i="20"/>
  <c r="G2018" i="20"/>
  <c r="G2010" i="20"/>
  <c r="G2006" i="20"/>
  <c r="G1999" i="20"/>
  <c r="G1995" i="20"/>
  <c r="G1991" i="20"/>
  <c r="G1987" i="20"/>
  <c r="G1979" i="20"/>
  <c r="G1975" i="20"/>
  <c r="G1967" i="20"/>
  <c r="G1963" i="20"/>
  <c r="G1959" i="20"/>
  <c r="G1955" i="20"/>
  <c r="G1947" i="20"/>
  <c r="G1943" i="20"/>
  <c r="G1935" i="20"/>
  <c r="G1931" i="20"/>
  <c r="G1927" i="20"/>
  <c r="G1923" i="20"/>
  <c r="G1915" i="20"/>
  <c r="G1911" i="20"/>
  <c r="G1903" i="20"/>
  <c r="G1899" i="20"/>
  <c r="G1895" i="20"/>
  <c r="G1891" i="20"/>
  <c r="G1883" i="20"/>
  <c r="G1879" i="20"/>
  <c r="G1871" i="20"/>
  <c r="G1867" i="20"/>
  <c r="G1863" i="20"/>
  <c r="G1859" i="20"/>
  <c r="G1851" i="20"/>
  <c r="G1847" i="20"/>
  <c r="G1839" i="20"/>
  <c r="G1835" i="20"/>
  <c r="G1831" i="20"/>
  <c r="G1827" i="20"/>
  <c r="G1819" i="20"/>
  <c r="G1815" i="20"/>
  <c r="G1807" i="20"/>
  <c r="G1803" i="20"/>
  <c r="G1799" i="20"/>
  <c r="G1795" i="20"/>
  <c r="G3035" i="20"/>
  <c r="G3031" i="20"/>
  <c r="G3019" i="20"/>
  <c r="G3015" i="20"/>
  <c r="G3003" i="20"/>
  <c r="G2999" i="20"/>
  <c r="G2987" i="20"/>
  <c r="G2983" i="20"/>
  <c r="G2971" i="20"/>
  <c r="G2967" i="20"/>
  <c r="G2955" i="20"/>
  <c r="G2951" i="20"/>
  <c r="G2939" i="20"/>
  <c r="G2935" i="20"/>
  <c r="G2923" i="20"/>
  <c r="G2919" i="20"/>
  <c r="G2907" i="20"/>
  <c r="G2903" i="20"/>
  <c r="G2891" i="20"/>
  <c r="G2887" i="20"/>
  <c r="G2875" i="20"/>
  <c r="G2871" i="20"/>
  <c r="G2859" i="20"/>
  <c r="G2855" i="20"/>
  <c r="G2843" i="20"/>
  <c r="G2839" i="20"/>
  <c r="G2827" i="20"/>
  <c r="G2823" i="20"/>
  <c r="G2811" i="20"/>
  <c r="G2807" i="20"/>
  <c r="G2793" i="20"/>
  <c r="G2781" i="20"/>
  <c r="G2777" i="20"/>
  <c r="G2765" i="20"/>
  <c r="G2757" i="20"/>
  <c r="G2749" i="20"/>
  <c r="G2741" i="20"/>
  <c r="G2733" i="20"/>
  <c r="G2725" i="20"/>
  <c r="G2717" i="20"/>
  <c r="G2709" i="20"/>
  <c r="G2701" i="20"/>
  <c r="G2693" i="20"/>
  <c r="G2685" i="20"/>
  <c r="G2677" i="20"/>
  <c r="G2669" i="20"/>
  <c r="G2661" i="20"/>
  <c r="G2657" i="20"/>
  <c r="G2653" i="20"/>
  <c r="G2649" i="20"/>
  <c r="G2645" i="20"/>
  <c r="G2641" i="20"/>
  <c r="G2637" i="20"/>
  <c r="G2633" i="20"/>
  <c r="G2629" i="20"/>
  <c r="G2625" i="20"/>
  <c r="G2621" i="20"/>
  <c r="G2617" i="20"/>
  <c r="G2613" i="20"/>
  <c r="G2610" i="20"/>
  <c r="G2606" i="20"/>
  <c r="G2602" i="20"/>
  <c r="G2597" i="20"/>
  <c r="G2593" i="20"/>
  <c r="G2589" i="20"/>
  <c r="G2585" i="20"/>
  <c r="G2581" i="20"/>
  <c r="G2577" i="20"/>
  <c r="G2573" i="20"/>
  <c r="G2569" i="20"/>
  <c r="G2565" i="20"/>
  <c r="G2561" i="20"/>
  <c r="G2557" i="20"/>
  <c r="G2553" i="20"/>
  <c r="G2549" i="20"/>
  <c r="G2545" i="20"/>
  <c r="G2541" i="20"/>
  <c r="G2537" i="20"/>
  <c r="G2533" i="20"/>
  <c r="G2529" i="20"/>
  <c r="G2525" i="20"/>
  <c r="G2521" i="20"/>
  <c r="G2517" i="20"/>
  <c r="G2513" i="20"/>
  <c r="G2509" i="20"/>
  <c r="G2505" i="20"/>
  <c r="G2501" i="20"/>
  <c r="G2497" i="20"/>
  <c r="G2493" i="20"/>
  <c r="G2489" i="20"/>
  <c r="G1150" i="20"/>
  <c r="G1142" i="20"/>
  <c r="G1130" i="20"/>
  <c r="G1122" i="20"/>
  <c r="G1114" i="20"/>
  <c r="G1106" i="20"/>
  <c r="G1087" i="20"/>
  <c r="G1075" i="20"/>
  <c r="G1068" i="20"/>
  <c r="G1062" i="20"/>
  <c r="G1050" i="20"/>
  <c r="G1042" i="20"/>
  <c r="G1031" i="20"/>
  <c r="G1019" i="20"/>
  <c r="G1011" i="20"/>
  <c r="G1003" i="20"/>
  <c r="G991" i="20"/>
  <c r="G984" i="20"/>
  <c r="G972" i="20"/>
  <c r="G964" i="20"/>
  <c r="G956" i="20"/>
  <c r="G945" i="20"/>
  <c r="G937" i="20"/>
  <c r="G929" i="20"/>
  <c r="G917" i="20"/>
  <c r="G905" i="20"/>
  <c r="G901" i="20"/>
  <c r="G889" i="20"/>
  <c r="G877" i="20"/>
  <c r="G866" i="20"/>
  <c r="G863" i="20"/>
  <c r="G851" i="20"/>
  <c r="G839" i="20"/>
  <c r="G827" i="20"/>
  <c r="G823" i="20"/>
  <c r="G811" i="20"/>
  <c r="G799" i="20"/>
  <c r="G791" i="20"/>
  <c r="G779" i="20"/>
  <c r="G772" i="20"/>
  <c r="G760" i="20"/>
  <c r="G752" i="20"/>
  <c r="G740" i="20"/>
  <c r="G732" i="20"/>
  <c r="G724" i="20"/>
  <c r="G712" i="20"/>
  <c r="G704" i="20"/>
  <c r="G692" i="20"/>
  <c r="G680" i="20"/>
  <c r="G668" i="20"/>
  <c r="G660" i="20"/>
  <c r="G648" i="20"/>
  <c r="G636" i="20"/>
  <c r="G628" i="20"/>
  <c r="G617" i="20"/>
  <c r="G606" i="20"/>
  <c r="G594" i="20"/>
  <c r="G583" i="20"/>
  <c r="G579" i="20"/>
  <c r="G567" i="20"/>
  <c r="G555" i="20"/>
  <c r="G547" i="20"/>
  <c r="G539" i="20"/>
  <c r="G527" i="20"/>
  <c r="G519" i="20"/>
  <c r="G512" i="20"/>
  <c r="G500" i="20"/>
  <c r="G492" i="20"/>
  <c r="G484" i="20"/>
  <c r="G472" i="20"/>
  <c r="G460" i="20"/>
  <c r="G456" i="20"/>
  <c r="G444" i="20"/>
  <c r="G436" i="20"/>
  <c r="G428" i="20"/>
  <c r="G416" i="20"/>
  <c r="G404" i="20"/>
  <c r="G392" i="20"/>
  <c r="G388" i="20"/>
  <c r="G376" i="20"/>
  <c r="G364" i="20"/>
  <c r="G352" i="20"/>
  <c r="G344" i="20"/>
  <c r="G332" i="20"/>
  <c r="G320" i="20"/>
  <c r="G312" i="20"/>
  <c r="G304" i="20"/>
  <c r="G296" i="20"/>
  <c r="G288" i="20"/>
  <c r="G276" i="20"/>
  <c r="G264" i="20"/>
  <c r="G252" i="20"/>
  <c r="G244" i="20"/>
  <c r="G236" i="20"/>
  <c r="G224" i="20"/>
  <c r="G213" i="20"/>
  <c r="G201" i="20"/>
  <c r="G189" i="20"/>
  <c r="G185" i="20"/>
  <c r="G174" i="20"/>
  <c r="G163" i="20"/>
  <c r="G156" i="20"/>
  <c r="G144" i="20"/>
  <c r="G136" i="20"/>
  <c r="G124" i="20"/>
  <c r="G112" i="20"/>
  <c r="G104" i="20"/>
  <c r="G96" i="20"/>
  <c r="G84" i="20"/>
  <c r="G72" i="20"/>
  <c r="G60" i="20"/>
  <c r="G52" i="20"/>
  <c r="G40" i="20"/>
  <c r="G28" i="20"/>
  <c r="G16" i="20"/>
  <c r="G13" i="20"/>
  <c r="G1786" i="20"/>
  <c r="G1774" i="20"/>
  <c r="G1762" i="20"/>
  <c r="G1746" i="20"/>
  <c r="G1730" i="20"/>
  <c r="G1722" i="20"/>
  <c r="G1714" i="20"/>
  <c r="G1698" i="20"/>
  <c r="G1686" i="20"/>
  <c r="G1670" i="20"/>
  <c r="G1658" i="20"/>
  <c r="G1638" i="20"/>
  <c r="G1622" i="20"/>
  <c r="G1614" i="20"/>
  <c r="G1590" i="20"/>
  <c r="G1576" i="20"/>
  <c r="G1562" i="20"/>
  <c r="G1554" i="20"/>
  <c r="G1538" i="20"/>
  <c r="G1523" i="20"/>
  <c r="G1507" i="20"/>
  <c r="G1483" i="20"/>
  <c r="G1467" i="20"/>
  <c r="G1451" i="20"/>
  <c r="G1439" i="20"/>
  <c r="G1423" i="20"/>
  <c r="G1411" i="20"/>
  <c r="G1395" i="20"/>
  <c r="G1375" i="20"/>
  <c r="G1359" i="20"/>
  <c r="G1343" i="20"/>
  <c r="G1327" i="20"/>
  <c r="G1307" i="20"/>
  <c r="G1299" i="20"/>
  <c r="G1279" i="20"/>
  <c r="G1267" i="20"/>
  <c r="G1259" i="20"/>
  <c r="G1251" i="20"/>
  <c r="G1231" i="20"/>
  <c r="G1220" i="20"/>
  <c r="G1204" i="20"/>
  <c r="G1181" i="20"/>
  <c r="G1173" i="20"/>
  <c r="G1158" i="20"/>
  <c r="G1148" i="20"/>
  <c r="G1140" i="20"/>
  <c r="G1136" i="20"/>
  <c r="G1132" i="20"/>
  <c r="G1128" i="20"/>
  <c r="G1124" i="20"/>
  <c r="G1120" i="20"/>
  <c r="G1116" i="20"/>
  <c r="G1112" i="20"/>
  <c r="G1108" i="20"/>
  <c r="G1104" i="20"/>
  <c r="G1100" i="20"/>
  <c r="G1089" i="20"/>
  <c r="G1085" i="20"/>
  <c r="G1081" i="20"/>
  <c r="G1077" i="20"/>
  <c r="G1073" i="20"/>
  <c r="G1069" i="20"/>
  <c r="G1066" i="20"/>
  <c r="G1060" i="20"/>
  <c r="G1056" i="20"/>
  <c r="G1052" i="20"/>
  <c r="G1048" i="20"/>
  <c r="G1044" i="20"/>
  <c r="G1040" i="20"/>
  <c r="G1037" i="20"/>
  <c r="G1033" i="20"/>
  <c r="G1029" i="20"/>
  <c r="G1025" i="20"/>
  <c r="G1021" i="20"/>
  <c r="G1017" i="20"/>
  <c r="G1009" i="20"/>
  <c r="G1005" i="20"/>
  <c r="G1001" i="20"/>
  <c r="G997" i="20"/>
  <c r="G993" i="20"/>
  <c r="G989" i="20"/>
  <c r="G982" i="20"/>
  <c r="G978" i="20"/>
  <c r="G974" i="20"/>
  <c r="G970" i="20"/>
  <c r="G966" i="20"/>
  <c r="G962" i="20"/>
  <c r="G954" i="20"/>
  <c r="G950" i="20"/>
  <c r="G947" i="20"/>
  <c r="G943" i="20"/>
  <c r="G939" i="20"/>
  <c r="G935" i="20"/>
  <c r="G931" i="20"/>
  <c r="G927" i="20"/>
  <c r="G923" i="20"/>
  <c r="G919" i="20"/>
  <c r="G915" i="20"/>
  <c r="G911" i="20"/>
  <c r="G907" i="20"/>
  <c r="G899" i="20"/>
  <c r="G895" i="20"/>
  <c r="G891" i="20"/>
  <c r="G887" i="20"/>
  <c r="G883" i="20"/>
  <c r="G879" i="20"/>
  <c r="G871" i="20"/>
  <c r="G868" i="20"/>
  <c r="G864" i="20"/>
  <c r="G861" i="20"/>
  <c r="G857" i="20"/>
  <c r="G853" i="20"/>
  <c r="G845" i="20"/>
  <c r="G841" i="20"/>
  <c r="G837" i="20"/>
  <c r="G833" i="20"/>
  <c r="G829" i="20"/>
  <c r="G825" i="20"/>
  <c r="G821" i="20"/>
  <c r="G817" i="20"/>
  <c r="G813" i="20"/>
  <c r="G809" i="20"/>
  <c r="G805" i="20"/>
  <c r="G801" i="20"/>
  <c r="G797" i="20"/>
  <c r="G793" i="20"/>
  <c r="G789" i="20"/>
  <c r="G785" i="20"/>
  <c r="G781" i="20"/>
  <c r="G774" i="20"/>
  <c r="G770" i="20"/>
  <c r="G766" i="20"/>
  <c r="G758" i="20"/>
  <c r="G754" i="20"/>
  <c r="G750" i="20"/>
  <c r="G746" i="20"/>
  <c r="G742" i="20"/>
  <c r="G738" i="20"/>
  <c r="G730" i="20"/>
  <c r="G726" i="20"/>
  <c r="G722" i="20"/>
  <c r="G718" i="20"/>
  <c r="G714" i="20"/>
  <c r="G710" i="20"/>
  <c r="G702" i="20"/>
  <c r="G698" i="20"/>
  <c r="G694" i="20"/>
  <c r="G690" i="20"/>
  <c r="G686" i="20"/>
  <c r="G682" i="20"/>
  <c r="G678" i="20"/>
  <c r="G674" i="20"/>
  <c r="G670" i="20"/>
  <c r="G666" i="20"/>
  <c r="G662" i="20"/>
  <c r="G658" i="20"/>
  <c r="G654" i="20"/>
  <c r="G646" i="20"/>
  <c r="G642" i="20"/>
  <c r="G638" i="20"/>
  <c r="G634" i="20"/>
  <c r="G630" i="20"/>
  <c r="G619" i="20"/>
  <c r="G615" i="20"/>
  <c r="G612" i="20"/>
  <c r="G608" i="20"/>
  <c r="G604" i="20"/>
  <c r="G600" i="20"/>
  <c r="G592" i="20"/>
  <c r="G589" i="20"/>
  <c r="G585" i="20"/>
  <c r="G581" i="20"/>
  <c r="G577" i="20"/>
  <c r="G573" i="20"/>
  <c r="G569" i="20"/>
  <c r="G565" i="20"/>
  <c r="G561" i="20"/>
  <c r="G557" i="20"/>
  <c r="G553" i="20"/>
  <c r="G549" i="20"/>
  <c r="G545" i="20"/>
  <c r="G541" i="20"/>
  <c r="G537" i="20"/>
  <c r="G533" i="20"/>
  <c r="G529" i="20"/>
  <c r="G525" i="20"/>
  <c r="G521" i="20"/>
  <c r="G517" i="20"/>
  <c r="G514" i="20"/>
  <c r="G506" i="20"/>
  <c r="G502" i="20"/>
  <c r="G498" i="20"/>
  <c r="G494" i="20"/>
  <c r="G490" i="20"/>
  <c r="G486" i="20"/>
  <c r="G478" i="20"/>
  <c r="G474" i="20"/>
  <c r="G470" i="20"/>
  <c r="G466" i="20"/>
  <c r="G462" i="20"/>
  <c r="G458" i="20"/>
  <c r="G450" i="20"/>
  <c r="G446" i="20"/>
  <c r="G442" i="20"/>
  <c r="G438" i="20"/>
  <c r="G434" i="20"/>
  <c r="G430" i="20"/>
  <c r="G426" i="20"/>
  <c r="G422" i="20"/>
  <c r="G418" i="20"/>
  <c r="G414" i="20"/>
  <c r="G410" i="20"/>
  <c r="G406" i="20"/>
  <c r="G402" i="20"/>
  <c r="G394" i="20"/>
  <c r="G390" i="20"/>
  <c r="G386" i="20"/>
  <c r="G382" i="20"/>
  <c r="G378" i="20"/>
  <c r="G374" i="20"/>
  <c r="G366" i="20"/>
  <c r="G362" i="20"/>
  <c r="G358" i="20"/>
  <c r="G354" i="20"/>
  <c r="G350" i="20"/>
  <c r="G346" i="20"/>
  <c r="G338" i="20"/>
  <c r="G334" i="20"/>
  <c r="G330" i="20"/>
  <c r="G326" i="20"/>
  <c r="G322" i="20"/>
  <c r="G318" i="20"/>
  <c r="G314" i="20"/>
  <c r="G310" i="20"/>
  <c r="G306" i="20"/>
  <c r="G302" i="20"/>
  <c r="G298" i="20"/>
  <c r="G294" i="20"/>
  <c r="G290" i="20"/>
  <c r="G286" i="20"/>
  <c r="G282" i="20"/>
  <c r="G278" i="20"/>
  <c r="G274" i="20"/>
  <c r="G270" i="20"/>
  <c r="G266" i="20"/>
  <c r="G262" i="20"/>
  <c r="G258" i="20"/>
  <c r="G254" i="20"/>
  <c r="G250" i="20"/>
  <c r="G246" i="20"/>
  <c r="G242" i="20"/>
  <c r="G238" i="20"/>
  <c r="G234" i="20"/>
  <c r="G230" i="20"/>
  <c r="G226" i="20"/>
  <c r="G222" i="20"/>
  <c r="G219" i="20"/>
  <c r="G215" i="20"/>
  <c r="G207" i="20"/>
  <c r="G203" i="20"/>
  <c r="G199" i="20"/>
  <c r="G195" i="20"/>
  <c r="G191" i="20"/>
  <c r="G187" i="20"/>
  <c r="G184" i="20"/>
  <c r="G180" i="20"/>
  <c r="G176" i="20"/>
  <c r="G172" i="20"/>
  <c r="G169" i="20"/>
  <c r="G162" i="20"/>
  <c r="G158" i="20"/>
  <c r="G154" i="20"/>
  <c r="G150" i="20"/>
  <c r="G146" i="20"/>
  <c r="G142" i="20"/>
  <c r="G138" i="20"/>
  <c r="G134" i="20"/>
  <c r="G130" i="20"/>
  <c r="G126" i="20"/>
  <c r="G122" i="20"/>
  <c r="G118" i="20"/>
  <c r="G114" i="20"/>
  <c r="G110" i="20"/>
  <c r="G106" i="20"/>
  <c r="G98" i="20"/>
  <c r="G94" i="20"/>
  <c r="G90" i="20"/>
  <c r="G86" i="20"/>
  <c r="G82" i="20"/>
  <c r="G78" i="20"/>
  <c r="G74" i="20"/>
  <c r="G70" i="20"/>
  <c r="G66" i="20"/>
  <c r="G62" i="20"/>
  <c r="G58" i="20"/>
  <c r="G54" i="20"/>
  <c r="G50" i="20"/>
  <c r="G46" i="20"/>
  <c r="G42" i="20"/>
  <c r="G34" i="20"/>
  <c r="G30" i="20"/>
  <c r="G26" i="20"/>
  <c r="G22" i="20"/>
  <c r="G18" i="20"/>
  <c r="G14" i="20"/>
  <c r="G12" i="20"/>
  <c r="G8" i="20"/>
  <c r="G1784" i="20"/>
  <c r="G1776" i="20"/>
  <c r="G1772" i="20"/>
  <c r="G1764" i="20"/>
  <c r="G1760" i="20"/>
  <c r="G1756" i="20"/>
  <c r="G1752" i="20"/>
  <c r="G1744" i="20"/>
  <c r="G1740" i="20"/>
  <c r="G1732" i="20"/>
  <c r="G1728" i="20"/>
  <c r="G1724" i="20"/>
  <c r="G1720" i="20"/>
  <c r="G1712" i="20"/>
  <c r="G1708" i="20"/>
  <c r="G1700" i="20"/>
  <c r="G1696" i="20"/>
  <c r="G1692" i="20"/>
  <c r="G1688" i="20"/>
  <c r="G1680" i="20"/>
  <c r="G1676" i="20"/>
  <c r="G1668" i="20"/>
  <c r="G1664" i="20"/>
  <c r="G1660" i="20"/>
  <c r="G1656" i="20"/>
  <c r="G1652" i="20"/>
  <c r="G1648" i="20"/>
  <c r="G1644" i="20"/>
  <c r="G1640" i="20"/>
  <c r="G1636" i="20"/>
  <c r="G1632" i="20"/>
  <c r="G1628" i="20"/>
  <c r="G1624" i="20"/>
  <c r="G1620" i="20"/>
  <c r="G1616" i="20"/>
  <c r="G1612" i="20"/>
  <c r="G1608" i="20"/>
  <c r="G1604" i="20"/>
  <c r="G1600" i="20"/>
  <c r="G1596" i="20"/>
  <c r="G1592" i="20"/>
  <c r="G1589" i="20"/>
  <c r="G1586" i="20"/>
  <c r="G1582" i="20"/>
  <c r="G1578" i="20"/>
  <c r="G1574" i="20"/>
  <c r="G1572" i="20"/>
  <c r="G1568" i="20"/>
  <c r="G1564" i="20"/>
  <c r="G1560" i="20"/>
  <c r="G1556" i="20"/>
  <c r="G1552" i="20"/>
  <c r="G1548" i="20"/>
  <c r="G1544" i="20"/>
  <c r="G1540" i="20"/>
  <c r="G1536" i="20"/>
  <c r="G1532" i="20"/>
  <c r="G1528" i="20"/>
  <c r="G1525" i="20"/>
  <c r="G1521" i="20"/>
  <c r="G1517" i="20"/>
  <c r="G1513" i="20"/>
  <c r="G1509" i="20"/>
  <c r="G1505" i="20"/>
  <c r="G1501" i="20"/>
  <c r="G1497" i="20"/>
  <c r="G1493" i="20"/>
  <c r="G1489" i="20"/>
  <c r="G1485" i="20"/>
  <c r="G1481" i="20"/>
  <c r="G1477" i="20"/>
  <c r="G1473" i="20"/>
  <c r="G1469" i="20"/>
  <c r="G1465" i="20"/>
  <c r="G1461" i="20"/>
  <c r="G1457" i="20"/>
  <c r="G1453" i="20"/>
  <c r="G1449" i="20"/>
  <c r="G1445" i="20"/>
  <c r="G1441" i="20"/>
  <c r="G1437" i="20"/>
  <c r="G1433" i="20"/>
  <c r="G1429" i="20"/>
  <c r="G1425" i="20"/>
  <c r="G1421" i="20"/>
  <c r="G1417" i="20"/>
  <c r="G1413" i="20"/>
  <c r="G1409" i="20"/>
  <c r="G1405" i="20"/>
  <c r="G1401" i="20"/>
  <c r="G1397" i="20"/>
  <c r="G1393" i="20"/>
  <c r="G1389" i="20"/>
  <c r="G1385" i="20"/>
  <c r="G1381" i="20"/>
  <c r="G1377" i="20"/>
  <c r="G1373" i="20"/>
  <c r="G1369" i="20"/>
  <c r="G1365" i="20"/>
  <c r="G1361" i="20"/>
  <c r="G1357" i="20"/>
  <c r="G1353" i="20"/>
  <c r="G1349" i="20"/>
  <c r="G1345" i="20"/>
  <c r="G1341" i="20"/>
  <c r="G1337" i="20"/>
  <c r="G1333" i="20"/>
  <c r="G1329" i="20"/>
  <c r="G1325" i="20"/>
  <c r="G1321" i="20"/>
  <c r="G1317" i="20"/>
  <c r="G1313" i="20"/>
  <c r="G1309" i="20"/>
  <c r="G1305" i="20"/>
  <c r="G1301" i="20"/>
  <c r="G1297" i="20"/>
  <c r="G1293" i="20"/>
  <c r="G1289" i="20"/>
  <c r="G1285" i="20"/>
  <c r="G1281" i="20"/>
  <c r="G1277" i="20"/>
  <c r="G1273" i="20"/>
  <c r="G1269" i="20"/>
  <c r="G1265" i="20"/>
  <c r="G1261" i="20"/>
  <c r="G1257" i="20"/>
  <c r="G1253" i="20"/>
  <c r="G1249" i="20"/>
  <c r="G1245" i="20"/>
  <c r="G1241" i="20"/>
  <c r="G1237" i="20"/>
  <c r="G1233" i="20"/>
  <c r="G1229" i="20"/>
  <c r="G1226" i="20"/>
  <c r="G1222" i="20"/>
  <c r="G1218" i="20"/>
  <c r="G1214" i="20"/>
  <c r="G1210" i="20"/>
  <c r="G1206" i="20"/>
  <c r="G1202" i="20"/>
  <c r="G1198" i="20"/>
  <c r="G1194" i="20"/>
  <c r="G1191" i="20"/>
  <c r="G1187" i="20"/>
  <c r="G1183" i="20"/>
  <c r="G1179" i="20"/>
  <c r="G1175" i="20"/>
  <c r="G1171" i="20"/>
  <c r="G1167" i="20"/>
  <c r="G1163" i="20"/>
  <c r="G1160" i="20"/>
  <c r="G1156" i="20"/>
  <c r="G2482" i="20"/>
  <c r="G2478" i="20"/>
  <c r="G2474" i="20"/>
  <c r="G2466" i="20"/>
  <c r="G2462" i="20"/>
  <c r="G2454" i="20"/>
  <c r="G2450" i="20"/>
  <c r="G2446" i="20"/>
  <c r="G2442" i="20"/>
  <c r="G2434" i="20"/>
  <c r="G2430" i="20"/>
  <c r="G2422" i="20"/>
  <c r="G2418" i="20"/>
  <c r="G2414" i="20"/>
  <c r="G2410" i="20"/>
  <c r="G2402" i="20"/>
  <c r="G2398" i="20"/>
  <c r="G2390" i="20"/>
  <c r="G2386" i="20"/>
  <c r="G2382" i="20"/>
  <c r="G2378" i="20"/>
  <c r="G2370" i="20"/>
  <c r="G2366" i="20"/>
  <c r="G2358" i="20"/>
  <c r="G2354" i="20"/>
  <c r="G2350" i="20"/>
  <c r="G2346" i="20"/>
  <c r="G2338" i="20"/>
  <c r="G2334" i="20"/>
  <c r="G2326" i="20"/>
  <c r="G2322" i="20"/>
  <c r="G2318" i="20"/>
  <c r="G2314" i="20"/>
  <c r="G2307" i="20"/>
  <c r="G2303" i="20"/>
  <c r="G2295" i="20"/>
  <c r="G2291" i="20"/>
  <c r="G2287" i="20"/>
  <c r="G2283" i="20"/>
  <c r="G2275" i="20"/>
  <c r="G2271" i="20"/>
  <c r="G2263" i="20"/>
  <c r="G2259" i="20"/>
  <c r="G2255" i="20"/>
  <c r="G2251" i="20"/>
  <c r="G2243" i="20"/>
  <c r="G2239" i="20"/>
  <c r="G2231" i="20"/>
  <c r="G2227" i="20"/>
  <c r="G2223" i="20"/>
  <c r="G2219" i="20"/>
  <c r="G2211" i="20"/>
  <c r="G2207" i="20"/>
  <c r="G2199" i="20"/>
  <c r="G2195" i="20"/>
  <c r="G2191" i="20"/>
  <c r="G2187" i="20"/>
  <c r="G2179" i="20"/>
  <c r="G2175" i="20"/>
  <c r="G2167" i="20"/>
  <c r="G2163" i="20"/>
  <c r="G2160" i="20"/>
  <c r="G2149" i="20"/>
  <c r="G2145" i="20"/>
  <c r="G2137" i="20"/>
  <c r="G2133" i="20"/>
  <c r="G2129" i="20"/>
  <c r="G2125" i="20"/>
  <c r="G2117" i="20"/>
  <c r="G2113" i="20"/>
  <c r="G2105" i="20"/>
  <c r="G2101" i="20"/>
  <c r="G2097" i="20"/>
  <c r="G2093" i="20"/>
  <c r="G2085" i="20"/>
  <c r="G2081" i="20"/>
  <c r="G2073" i="20"/>
  <c r="G2069" i="20"/>
  <c r="G2065" i="20"/>
  <c r="G2061" i="20"/>
  <c r="G2053" i="20"/>
  <c r="G2049" i="20"/>
  <c r="G2041" i="20"/>
  <c r="G2037" i="20"/>
  <c r="G2033" i="20"/>
  <c r="G2029" i="20"/>
  <c r="G2021" i="20"/>
  <c r="G2017" i="20"/>
  <c r="G2009" i="20"/>
  <c r="G2002" i="20"/>
  <c r="G1998" i="20"/>
  <c r="G1990" i="20"/>
  <c r="G1986" i="20"/>
  <c r="G1978" i="20"/>
  <c r="G1974" i="20"/>
  <c r="G1970" i="20"/>
  <c r="G1966" i="20"/>
  <c r="G1958" i="20"/>
  <c r="G1954" i="20"/>
  <c r="G1946" i="20"/>
  <c r="G1942" i="20"/>
  <c r="G1938" i="20"/>
  <c r="G1934" i="20"/>
  <c r="G1926" i="20"/>
  <c r="G1922" i="20"/>
  <c r="G1914" i="20"/>
  <c r="G1910" i="20"/>
  <c r="G1906" i="20"/>
  <c r="G1902" i="20"/>
  <c r="G1894" i="20"/>
  <c r="G1890" i="20"/>
  <c r="G1882" i="20"/>
  <c r="G1878" i="20"/>
  <c r="G1874" i="20"/>
  <c r="G1870" i="20"/>
  <c r="G1862" i="20"/>
  <c r="G1858" i="20"/>
  <c r="G1850" i="20"/>
  <c r="G1846" i="20"/>
  <c r="G1842" i="20"/>
  <c r="G1838" i="20"/>
  <c r="G1830" i="20"/>
  <c r="G1826" i="20"/>
  <c r="G1818" i="20"/>
  <c r="G1814" i="20"/>
  <c r="G1810" i="20"/>
  <c r="G1806" i="20"/>
  <c r="G1798" i="20"/>
  <c r="G1794" i="20"/>
  <c r="G3450" i="20"/>
  <c r="G3435" i="20"/>
  <c r="G3431" i="20"/>
  <c r="G3419" i="20"/>
  <c r="G3415" i="20"/>
  <c r="G3403" i="20"/>
  <c r="G3399" i="20"/>
  <c r="G3387" i="20"/>
  <c r="G3383" i="20"/>
  <c r="G3371" i="20"/>
  <c r="G3367" i="20"/>
  <c r="G3355" i="20"/>
  <c r="G3351" i="20"/>
  <c r="G3339" i="20"/>
  <c r="G3335" i="20"/>
  <c r="G3323" i="20"/>
  <c r="G3319" i="20"/>
  <c r="G3307" i="20"/>
  <c r="G3303" i="20"/>
  <c r="G3291" i="20"/>
  <c r="G3287" i="20"/>
  <c r="G3275" i="20"/>
  <c r="G3271" i="20"/>
  <c r="G3259" i="20"/>
  <c r="G3255" i="20"/>
  <c r="G3243" i="20"/>
  <c r="G3239" i="20"/>
  <c r="G3227" i="20"/>
  <c r="G3223" i="20"/>
  <c r="G3211" i="20"/>
  <c r="G3207" i="20"/>
  <c r="G3195" i="20"/>
  <c r="G3191" i="20"/>
  <c r="G3179" i="20"/>
  <c r="G3175" i="20"/>
  <c r="G3163" i="20"/>
  <c r="G3159" i="20"/>
  <c r="G3147" i="20"/>
  <c r="G3143" i="20"/>
  <c r="G3131" i="20"/>
  <c r="G3127" i="20"/>
  <c r="G3115" i="20"/>
  <c r="G3111" i="20"/>
  <c r="G3099" i="20"/>
  <c r="G3095" i="20"/>
  <c r="G3083" i="20"/>
  <c r="G3079" i="20"/>
  <c r="G3067" i="20"/>
  <c r="G3063" i="20"/>
  <c r="G3051" i="20"/>
  <c r="G3047" i="20"/>
  <c r="C2940" i="1"/>
  <c r="C1538" i="1"/>
  <c r="C1293" i="1"/>
  <c r="C2041" i="1"/>
  <c r="C3350" i="1"/>
  <c r="C3431" i="1"/>
  <c r="C3435" i="1"/>
  <c r="C3472" i="1"/>
  <c r="C3510" i="1"/>
  <c r="C3285" i="1"/>
  <c r="C144" i="1"/>
  <c r="C1195" i="1"/>
  <c r="C1433" i="1"/>
  <c r="C2040" i="1"/>
  <c r="C3357" i="1"/>
  <c r="C3419" i="1"/>
  <c r="C3438" i="1"/>
  <c r="C3480" i="1"/>
  <c r="C3515" i="1"/>
  <c r="C3630" i="1"/>
  <c r="C64" i="1"/>
  <c r="C1296" i="1"/>
  <c r="C1482" i="1"/>
  <c r="C2039" i="1"/>
  <c r="C3429" i="1"/>
  <c r="C3421" i="1"/>
  <c r="C3439" i="1"/>
  <c r="C3494" i="1"/>
  <c r="C3315" i="1"/>
  <c r="C3051" i="1"/>
  <c r="C2646" i="1"/>
  <c r="C2642" i="1"/>
  <c r="C165" i="1"/>
  <c r="C1298" i="1"/>
  <c r="C1627" i="1"/>
  <c r="C1851" i="1"/>
  <c r="C3430" i="1"/>
  <c r="C3423" i="1"/>
  <c r="C3461" i="1"/>
  <c r="C3498" i="1"/>
  <c r="C3531" i="1"/>
  <c r="C1984" i="1"/>
  <c r="C1300" i="1"/>
  <c r="C1870" i="1"/>
  <c r="C1387" i="1"/>
  <c r="C1804" i="1"/>
  <c r="C1635" i="1"/>
  <c r="C1217" i="1"/>
  <c r="C1822" i="1"/>
  <c r="C2101" i="1"/>
  <c r="C2912" i="1"/>
  <c r="C1394" i="1"/>
  <c r="C1080" i="1"/>
  <c r="C1463" i="1"/>
  <c r="C2012" i="1"/>
  <c r="C3615" i="1"/>
  <c r="C3057" i="1"/>
  <c r="C2832" i="1"/>
  <c r="C2956" i="1"/>
  <c r="C2925" i="1"/>
  <c r="C2160" i="1"/>
  <c r="C3761" i="1"/>
  <c r="C3273" i="1"/>
  <c r="C3272" i="1"/>
  <c r="C3214" i="1"/>
  <c r="C1973" i="1"/>
  <c r="C1307" i="1"/>
  <c r="C3607" i="1"/>
  <c r="C1117" i="1"/>
  <c r="C2110" i="1"/>
  <c r="C2835" i="1"/>
  <c r="C3574" i="1"/>
  <c r="C1666" i="1"/>
  <c r="C3379" i="1"/>
  <c r="C1385" i="1"/>
  <c r="C2045" i="1"/>
  <c r="C2737" i="1"/>
  <c r="C3502" i="1"/>
  <c r="C1426" i="1"/>
  <c r="C1069" i="1"/>
  <c r="C1571" i="1"/>
  <c r="C3213" i="1"/>
  <c r="C3572" i="1"/>
  <c r="C1562" i="1"/>
  <c r="C2991" i="1"/>
  <c r="C2729" i="1"/>
  <c r="C1462" i="1"/>
  <c r="C1097" i="1"/>
  <c r="C3508" i="1"/>
  <c r="C3603" i="1"/>
  <c r="C2923" i="1"/>
  <c r="C2892" i="1"/>
  <c r="C1327" i="1"/>
  <c r="C2330" i="1"/>
  <c r="C2922" i="1"/>
  <c r="C3395" i="1"/>
  <c r="C2108" i="1"/>
  <c r="C1784" i="1"/>
  <c r="C2033" i="1"/>
  <c r="C2903" i="1"/>
  <c r="C2678" i="1"/>
  <c r="C2732" i="1"/>
  <c r="C2027" i="1"/>
  <c r="C2345" i="1"/>
  <c r="C2675" i="1"/>
  <c r="C1879" i="1"/>
  <c r="C2924" i="1"/>
  <c r="C1344" i="1"/>
  <c r="C2002" i="1"/>
  <c r="C1566" i="1"/>
  <c r="C3039" i="1"/>
  <c r="C2689" i="1"/>
  <c r="C3578" i="1"/>
  <c r="C3212" i="1"/>
  <c r="C1177" i="1"/>
  <c r="C1977" i="1"/>
  <c r="C3046" i="1"/>
  <c r="C2003" i="1"/>
  <c r="C1560" i="1"/>
  <c r="C2990" i="1"/>
  <c r="C2897" i="1"/>
  <c r="C3008" i="1"/>
  <c r="C1099" i="1"/>
  <c r="C3614" i="1"/>
  <c r="C2215" i="1"/>
  <c r="C1711" i="1"/>
  <c r="C2677" i="1"/>
  <c r="C3492" i="1"/>
  <c r="C2887" i="1"/>
  <c r="C2156" i="1"/>
  <c r="C3469" i="1"/>
  <c r="C3274" i="1"/>
  <c r="C3529" i="1"/>
  <c r="C2575" i="1"/>
</calcChain>
</file>

<file path=xl/comments1.xml><?xml version="1.0" encoding="utf-8"?>
<comments xmlns="http://schemas.openxmlformats.org/spreadsheetml/2006/main">
  <authors>
    <author>1</author>
    <author>Корнилова Екатерина Борисовна</author>
    <author>ASUS</author>
    <author>Автор</author>
  </authors>
  <commentList>
    <comment ref="A383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трус. Р-н и управления</t>
        </r>
      </text>
    </comment>
    <comment ref="A586" authorId="1" shapeId="0">
      <text>
        <r>
          <rPr>
            <b/>
            <sz val="9"/>
            <color indexed="81"/>
            <rFont val="Tahoma"/>
            <family val="2"/>
            <charset val="204"/>
          </rPr>
          <t>был д. 28А</t>
        </r>
      </text>
    </comment>
    <comment ref="A591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пер. 1-й Минусинский,8, литер А, письмо МО от 30.06.2015 №30-1-01-3178</t>
        </r>
      </text>
    </comment>
    <comment ref="A597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26.12.2016  № 30-11-01-6671</t>
        </r>
      </text>
    </comment>
    <comment ref="A621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пл. К.Маркса, 60 литер А, письмо МО от 30.06.2015 №30-1-01-3178</t>
        </r>
      </text>
    </comment>
    <comment ref="A634" authorId="1" shapeId="0">
      <text>
        <r>
          <rPr>
            <b/>
            <sz val="9"/>
            <color indexed="81"/>
            <rFont val="Tahoma"/>
            <family val="2"/>
            <charset val="204"/>
          </rPr>
          <t>Шаумяна, 16, литер А исключен и добавлен Капитана Краснова,16 - письмо мо от 12.04.2016</t>
        </r>
      </text>
    </comment>
    <comment ref="A699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уточнение сведений по мКД- от МО</t>
        </r>
      </text>
    </comment>
    <comment ref="A712" authorId="1" shapeId="0">
      <text>
        <r>
          <rPr>
            <b/>
            <sz val="8"/>
            <color indexed="81"/>
            <rFont val="Tahoma"/>
            <family val="2"/>
            <charset val="204"/>
          </rPr>
          <t>объединяется с № 759  и стается просто №38</t>
        </r>
      </text>
    </comment>
    <comment ref="A727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16.10.2015 -ул. Ак.Королева,16. литер А -2-х квартирных дом</t>
        </r>
      </text>
    </comment>
    <comment ref="A768" authorId="1" shapeId="0">
      <text>
        <r>
          <rPr>
            <b/>
            <sz val="8"/>
            <color indexed="81"/>
            <rFont val="Tahoma"/>
            <family val="2"/>
            <charset val="204"/>
          </rPr>
          <t>техпаспорт, письмо от09.04.2015 № 0372Ог</t>
        </r>
      </text>
    </comment>
    <comment ref="A783" authorId="0" shapeId="0">
      <text>
        <r>
          <rPr>
            <b/>
            <sz val="9"/>
            <color indexed="81"/>
            <rFont val="Tahoma"/>
            <family val="2"/>
            <charset val="204"/>
          </rPr>
          <t>был литер А,-сейчаслитер Б</t>
        </r>
      </text>
    </comment>
    <comment ref="A817" authorId="1" shapeId="0">
      <text>
        <r>
          <rPr>
            <b/>
            <sz val="9"/>
            <color indexed="81"/>
            <rFont val="Tahoma"/>
            <family val="2"/>
            <charset val="204"/>
          </rPr>
          <t>г.Астрахань, ул. Бакинская/  пер. Ленский, 19/20 литер А- признан аварийным</t>
        </r>
      </text>
    </comment>
    <comment ref="A1019" authorId="1" shapeId="0">
      <text>
        <r>
          <rPr>
            <b/>
            <sz val="8"/>
            <color indexed="81"/>
            <rFont val="Tahoma"/>
            <family val="2"/>
            <charset val="204"/>
          </rPr>
          <t>икслючили Калинина,50, сгорел, письмо от 18.05.2015 №01-21-1959</t>
        </r>
      </text>
    </comment>
    <comment ref="A1240" authorId="1" shapeId="0">
      <text>
        <r>
          <rPr>
            <b/>
            <sz val="8"/>
            <color indexed="81"/>
            <rFont val="Tahoma"/>
            <family val="2"/>
            <charset val="204"/>
          </rPr>
          <t>письмо  службы от 08.05.2015 об изменение способа на определение обшего счета</t>
        </r>
      </text>
    </comment>
    <comment ref="A1245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25.07.2016 № 01-21-3014- изменение названия в адресе было литер А`</t>
        </r>
      </text>
    </comment>
    <comment ref="A1260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12.01.2017 № 30-11-01-43</t>
        </r>
      </text>
    </comment>
    <comment ref="A1338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письмо МО № 01-21-1524 от 22.04.2016 вместо литер В считать литер А </t>
        </r>
      </text>
    </comment>
    <comment ref="A1544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Рылеева,16, литер Б-2 письмо МО от 30.06.2015 №30-1-01-3178</t>
        </r>
      </text>
    </comment>
    <comment ref="A1545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Релеева,22, письмо МО от 30.06.2015 №30-1-01-3178</t>
        </r>
      </text>
    </comment>
    <comment ref="A1571" authorId="0" shapeId="0">
      <text>
        <r>
          <rPr>
            <b/>
            <sz val="9"/>
            <color indexed="81"/>
            <rFont val="Tahoma"/>
            <family val="2"/>
            <charset val="204"/>
          </rPr>
          <t>ул. С.Перовской, 12 литер Д-письмо МО от 16.10.2015 -2-х квартирный</t>
        </r>
      </text>
    </comment>
    <comment ref="A1572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16.10.2015 -дом снесен ул. С.Перовской, 53, литер А</t>
        </r>
      </text>
    </comment>
    <comment ref="A1620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измененн литер письмо мо от 11.11.2016 № 30-11-01-5761</t>
        </r>
      </text>
    </comment>
    <comment ref="A1724" authorId="1" shapeId="0">
      <text>
        <r>
          <rPr>
            <b/>
            <sz val="8"/>
            <color indexed="81"/>
            <rFont val="Tahoma"/>
            <family val="2"/>
            <charset val="204"/>
          </rPr>
          <t>обязанность с 01.11.2014</t>
        </r>
      </text>
    </comment>
    <comment ref="A1755" authorId="3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дом без литера А</t>
        </r>
      </text>
    </comment>
    <comment ref="A1769" authorId="1" shapeId="0">
      <text>
        <r>
          <rPr>
            <b/>
            <sz val="9"/>
            <color indexed="81"/>
            <rFont val="Tahoma"/>
            <family val="2"/>
            <charset val="204"/>
          </rPr>
          <t>литер А убрать и уточнение сведений</t>
        </r>
      </text>
    </comment>
    <comment ref="A1936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письом МО от 29.07.2015 -добавить литер А</t>
        </r>
      </text>
    </comment>
    <comment ref="A2052" authorId="1" shapeId="0">
      <text>
        <r>
          <rPr>
            <b/>
            <sz val="9"/>
            <color indexed="81"/>
            <rFont val="Tahoma"/>
            <family val="2"/>
            <charset val="204"/>
          </rPr>
          <t>г.Астрахань, ул. Адм.Нахимова/  ул. Артезианская, 16/25 литер А-признан аварийным</t>
        </r>
      </text>
    </comment>
    <comment ref="A2509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29.07.2015 № 05/15-4308-0-1-тезнич. Ошибка считать вместод.13-д. 113</t>
        </r>
      </text>
    </comment>
    <comment ref="A2572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Солнечная,27- 2-х квартирный МКД</t>
        </r>
      </text>
    </comment>
    <comment ref="A2796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МО, считать аадрес как корп. 12 ( было просто 12)</t>
        </r>
      </text>
    </comment>
    <comment ref="A3002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письмо мо от 21.12.2016 №30-11-01-6550
</t>
        </r>
      </text>
    </comment>
    <comment ref="A3006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№30-11-01-5144- значится Ак.Королева,35 повторно письмо МО от 29.07.2015 №30-11-01-3844, считать № дома- 35/8</t>
        </r>
      </text>
    </comment>
    <comment ref="A3069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>письмо от 16.10.2015 -повтор адреса Ак.Королева,7 (№3705) исключить</t>
        </r>
      </text>
    </comment>
    <comment ref="A3088" authorId="0" shapeId="0">
      <text>
        <r>
          <rPr>
            <b/>
            <sz val="9"/>
            <color indexed="81"/>
            <rFont val="Tahoma"/>
            <family val="2"/>
            <charset val="204"/>
          </rPr>
          <t>пиьсом Мо от 16.10.15 -повторно куйбышева,41 с № 3645</t>
        </r>
      </text>
    </comment>
    <comment ref="A3090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исключили дом Куйбышева,58.повтор письмо от 20.05.2015 № 01-22-1735</t>
        </r>
      </text>
    </comment>
    <comment ref="A3091" authorId="0" shapeId="0">
      <text>
        <r>
          <rPr>
            <b/>
            <sz val="9"/>
            <color indexed="81"/>
            <rFont val="Tahoma"/>
            <family val="2"/>
            <charset val="204"/>
          </rPr>
          <t>пиьсом Мо от 16.10.15 -повторно куйбышева,63 с № 3642</t>
        </r>
      </text>
    </comment>
    <comment ref="A3101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исключаем дом  ул. Московская,30 - аварийный, письмо МО</t>
        </r>
      </text>
    </comment>
    <comment ref="A3103" authorId="1" shapeId="0">
      <text>
        <r>
          <rPr>
            <b/>
            <sz val="8"/>
            <color indexed="81"/>
            <rFont val="Tahoma"/>
            <family val="2"/>
            <charset val="204"/>
          </rPr>
          <t>уточнение сведений по мкд, добавили литер а</t>
        </r>
      </text>
    </comment>
    <comment ref="A3158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от 16.10.15-ул.Астрономическа/Галлея,4/53-частный дом</t>
        </r>
      </text>
    </comment>
    <comment ref="A3188" authorId="1" shapeId="0">
      <text>
        <r>
          <rPr>
            <b/>
            <sz val="9"/>
            <color indexed="81"/>
            <rFont val="Tahoma"/>
            <family val="2"/>
            <charset val="204"/>
          </rPr>
          <t>уточнение адрес, добавился литер А, письмо МО  по обращению Асадова</t>
        </r>
      </text>
    </comment>
    <comment ref="A3189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исключили дом ул. Куйбышева,96 - 2-х кв., письмо МО</t>
        </r>
      </text>
    </comment>
    <comment ref="A3190" authorId="1" shapeId="0">
      <text>
        <r>
          <rPr>
            <b/>
            <sz val="8"/>
            <color indexed="81"/>
            <rFont val="Tahoma"/>
            <family val="2"/>
            <charset val="204"/>
          </rPr>
          <t>уточнение адреса Куйбышева/ул. Адмиралтейская, 1/70 
письмо МО</t>
        </r>
      </text>
    </comment>
    <comment ref="A3197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от 29.07.2015 № 30-11-01-3844, добавить литер б</t>
        </r>
      </text>
    </comment>
    <comment ref="A3198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ул.Максаковой, 53- частный дом</t>
        </r>
      </text>
    </comment>
    <comment ref="A3199" authorId="1" shapeId="0">
      <text>
        <r>
          <rPr>
            <b/>
            <sz val="9"/>
            <color indexed="81"/>
            <rFont val="Tahoma"/>
            <family val="2"/>
            <charset val="204"/>
          </rPr>
          <t>письмо мо изменился номер дома (бал просто д.61)</t>
        </r>
      </text>
    </comment>
    <comment ref="A3219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измение адреса - было 41/82 литер А от 03.10.2016 № 30-11-01-4815</t>
        </r>
      </text>
    </comment>
    <comment ref="A3224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изменение сведений от 21.12.2016 № 30-11-01-6550</t>
        </r>
      </text>
    </comment>
    <comment ref="A3258" authorId="1" shapeId="0">
      <text>
        <r>
          <rPr>
            <b/>
            <sz val="8"/>
            <color indexed="81"/>
            <rFont val="Tahoma"/>
            <family val="2"/>
            <charset val="204"/>
          </rPr>
          <t>08.09.15-ошибочно указаны лифты 8ед. 12800т.р.</t>
        </r>
      </text>
    </comment>
    <comment ref="A3259" authorId="1" shapeId="0">
      <text>
        <r>
          <rPr>
            <b/>
            <sz val="8"/>
            <color indexed="81"/>
            <rFont val="Tahoma"/>
            <family val="2"/>
            <charset val="204"/>
          </rPr>
          <t>08.09.15-ошибочно указаны лифты 8ед. 12800т.р.</t>
        </r>
      </text>
    </comment>
    <comment ref="A3373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20.08.2015 №0455</t>
        </r>
      </text>
    </comment>
  </commentList>
</comments>
</file>

<file path=xl/sharedStrings.xml><?xml version="1.0" encoding="utf-8"?>
<sst xmlns="http://schemas.openxmlformats.org/spreadsheetml/2006/main" count="7854" uniqueCount="4091">
  <si>
    <t>Адрес МКД</t>
  </si>
  <si>
    <t>Остаток средств на начало отчетного периода</t>
  </si>
  <si>
    <t>Поступило в отчетном периоде</t>
  </si>
  <si>
    <t>в т.ч.</t>
  </si>
  <si>
    <t>взносов</t>
  </si>
  <si>
    <t>пеней</t>
  </si>
  <si>
    <t>доходов от передачи в пользование объектов общего имущества в многоквартирном доме, средств товарищества собственников жилья, кооператива</t>
  </si>
  <si>
    <t>иных не запрещенных законодательством средств</t>
  </si>
  <si>
    <t>Остаток средств на конец отчетного периода</t>
  </si>
  <si>
    <t>УТВЕРЖДЕНА                                                          приказом Министерства строительства и жилищно-коммунального хозяйства Российской Федерации
от 30 декабря 2015 г. № 965/пр</t>
  </si>
  <si>
    <t>Всего                                сверх минимального размера взноса</t>
  </si>
  <si>
    <t>Всего                                     за счет минимального взноса</t>
  </si>
  <si>
    <t>№
п/п</t>
  </si>
  <si>
    <t>Виды работ и услуг по капитальному ремонту общего имущества в многоквартирном доме</t>
  </si>
  <si>
    <t>Размер средств, направленных на капитальный ремонт</t>
  </si>
  <si>
    <t>Размер предоставленной рассрочки оплаты услуг и работ по капитальному ремонту</t>
  </si>
  <si>
    <t>Оплата работ и услуг в отчетом периоде</t>
  </si>
  <si>
    <t>фонда капитального ремонта, сверх сформированного исходя из минимального размера взноса</t>
  </si>
  <si>
    <t>государственной, муниципальной поддержки</t>
  </si>
  <si>
    <t>процентов от размещения временно свободных средств фондов капитального ремонта в кредитных организациях</t>
  </si>
  <si>
    <t>средства фондов капитального ремонта других домов</t>
  </si>
  <si>
    <t>Кредит *</t>
  </si>
  <si>
    <t>Заем **</t>
  </si>
  <si>
    <t>задолженность на начало периода</t>
  </si>
  <si>
    <t>I. ФОРМА ОТЧЕТА
СПЕЦИАЛИЗИРОВАННОЙ НЕКОММЕРЧЕСКОЙ ОРГАНИЗАЦИИ, ОСУЩЕСТВЛЯЮЩЕЙ ДЕЯТЕЛЬНОСТЬ, НАПРАВЛЕННУЮ НА ОБЕСПЕЧЕНИЕ
ПРОВЕДЕНИЯ КАПИТАЛЬНОГО РЕМОНТА ОБЩЕГО ИМУЩЕСТВА В МНОГОКВАРТИРНЫХ ДОМАХ</t>
  </si>
  <si>
    <t>III. ПРИВЛЕЧЕННЫЕ КРЕДИТЫ, ЗАЙМЫ, СРЕДСТВА ФОНДОВ КАПИТАЛЬНОГО РЕМОНТА ДРУГИХ МНОГОКВАРТИРНЫХ ДОМОВ</t>
  </si>
  <si>
    <t>руб.</t>
  </si>
  <si>
    <t>Вид задолженности</t>
  </si>
  <si>
    <t>Всего
задолженность</t>
  </si>
  <si>
    <t>Остаток задолженности на начало отчетного периода</t>
  </si>
  <si>
    <t>Погашено за отчетный период</t>
  </si>
  <si>
    <t>Остаток задолженности на конец отчетного периода</t>
  </si>
  <si>
    <t>всего</t>
  </si>
  <si>
    <t>в т.ч. за счет</t>
  </si>
  <si>
    <t>фонда капитального ремонта, сформированного исходя из минимального взноса</t>
  </si>
  <si>
    <t>фонда капитального ремонта сверх сформированного исходя из минимального размера взноса</t>
  </si>
  <si>
    <t>Возврат кредита</t>
  </si>
  <si>
    <t>Уплата процентов по кредиту</t>
  </si>
  <si>
    <t>Заем</t>
  </si>
  <si>
    <t>Уплата процентов по займу</t>
  </si>
  <si>
    <t>Возврат средств фондов капитального ремонта других многоквартирных домов</t>
  </si>
  <si>
    <t>Итого</t>
  </si>
  <si>
    <t>№
помещения</t>
  </si>
  <si>
    <t>Информация о расчетах по уплате взноса на начало отчетного периода</t>
  </si>
  <si>
    <t>Уплата взноса с начала отчетного года на конец отчетного периода (нарастающим итогом)</t>
  </si>
  <si>
    <t>Информация о расчетах по уплате взноса на конец отчетного периода</t>
  </si>
  <si>
    <t>Уплачено пени
с начала отчетного года на конец отчетного периода (нарастающим итогом)</t>
  </si>
  <si>
    <t>задолженность</t>
  </si>
  <si>
    <t>аванс
(переплата)</t>
  </si>
  <si>
    <t>начислено</t>
  </si>
  <si>
    <t>уплачено</t>
  </si>
  <si>
    <t>засчитано за оказанные услуги
и (или) выполненные работы
по капитальному ремонту</t>
  </si>
  <si>
    <t>Адрес многоквартирного дома</t>
  </si>
  <si>
    <t>Использовано в отчетном периоде</t>
  </si>
  <si>
    <t>Всего, руб.</t>
  </si>
  <si>
    <t>фонда капитального ремонта, сформированного исходя из минимального размера взноса, руб.</t>
  </si>
  <si>
    <t>сумма произведенных оплат в отчетном периоде, руб.</t>
  </si>
  <si>
    <t>задолженность по оплате капитального ремонта
на конец отчетного периода, руб.</t>
  </si>
  <si>
    <t>Ремонт внутридомовых инженерных систем электроснабжения</t>
  </si>
  <si>
    <t>Ремонт крыши</t>
  </si>
  <si>
    <t>Ремонт внутридомовых инженерных систем теплоснабжения</t>
  </si>
  <si>
    <t>Ремонт внутридомовых инженерных систем водоотведения</t>
  </si>
  <si>
    <t>Ремонт подвальных помещений, относящихся к общему имуществу в многоквартирном доме</t>
  </si>
  <si>
    <t>Ремонт внутридомовых инженерных систем водоснабжения</t>
  </si>
  <si>
    <t>Ремонт подъездов</t>
  </si>
  <si>
    <t>Ремонт фасада</t>
  </si>
  <si>
    <t xml:space="preserve">Населенный пункт </t>
  </si>
  <si>
    <t>г. Астрахань</t>
  </si>
  <si>
    <t>Населенный пункт</t>
  </si>
  <si>
    <t xml:space="preserve">11-й Красной Армии ул. д.13 - корп. 1 </t>
  </si>
  <si>
    <t xml:space="preserve">11-й Красной Армии ул. д.15 - корп. 1 </t>
  </si>
  <si>
    <t xml:space="preserve">11-й Красной Армии ул. д.15 - корп. 2 </t>
  </si>
  <si>
    <t xml:space="preserve">11-й Красной Армии ул. д.4 - корп. 1 </t>
  </si>
  <si>
    <t xml:space="preserve">11-й Красной Армии ул. д.5 </t>
  </si>
  <si>
    <t xml:space="preserve">11-й Красной Армии ул. д.6 </t>
  </si>
  <si>
    <t xml:space="preserve">11-й Красной Армии ул. д.7 </t>
  </si>
  <si>
    <t xml:space="preserve">Адмиралтейская ул. д.13 </t>
  </si>
  <si>
    <t xml:space="preserve">Адмиралтейская ул. д.17 </t>
  </si>
  <si>
    <t xml:space="preserve">Адмиралтейская ул. д.18/16 </t>
  </si>
  <si>
    <t xml:space="preserve">Адмиралтейская ул. д.28 </t>
  </si>
  <si>
    <t xml:space="preserve">Адмиралтейская ул. д.30 </t>
  </si>
  <si>
    <t xml:space="preserve">Адмиралтейская ул. д.32 </t>
  </si>
  <si>
    <t xml:space="preserve">Адмиралтейская ул. д.33 </t>
  </si>
  <si>
    <t xml:space="preserve">Адмиралтейская ул. д.34 </t>
  </si>
  <si>
    <t xml:space="preserve">Адмиралтейская ул. д.38 </t>
  </si>
  <si>
    <t xml:space="preserve">Адмиралтейская ул. д.39 </t>
  </si>
  <si>
    <t xml:space="preserve">Адмиралтейская ул. д.39/14 </t>
  </si>
  <si>
    <t xml:space="preserve">Адмиралтейская ул. д.40 </t>
  </si>
  <si>
    <t xml:space="preserve">Адмиралтейская ул. д.40/2 </t>
  </si>
  <si>
    <t xml:space="preserve">Адмиралтейская ул. д.41 </t>
  </si>
  <si>
    <t xml:space="preserve">Адмиралтейская ул. д.41/9 </t>
  </si>
  <si>
    <t xml:space="preserve">Адмиралтейская ул. д.8 </t>
  </si>
  <si>
    <t xml:space="preserve">Академика Королева ул. д.10 </t>
  </si>
  <si>
    <t xml:space="preserve">Академика Королева ул. д.2 </t>
  </si>
  <si>
    <t xml:space="preserve">Академика Королева ул. д.22 </t>
  </si>
  <si>
    <t xml:space="preserve">Академика Королева ул. д.38 </t>
  </si>
  <si>
    <t xml:space="preserve">Анатолия Сергеева ул. д.12 </t>
  </si>
  <si>
    <t xml:space="preserve">Анатолия Сергеева ул. д.14 </t>
  </si>
  <si>
    <t xml:space="preserve">Анатолия Сергеева ул. д.16 </t>
  </si>
  <si>
    <t xml:space="preserve">Анатолия Сергеева ул. д.17 </t>
  </si>
  <si>
    <t xml:space="preserve">Анатолия Сергеева ул. д.18 </t>
  </si>
  <si>
    <t xml:space="preserve">Анатолия Сергеева ул. д.23 </t>
  </si>
  <si>
    <t xml:space="preserve">Анатолия Сергеева ул. д.23А </t>
  </si>
  <si>
    <t xml:space="preserve">Анатолия Сергеева ул. д.45 </t>
  </si>
  <si>
    <t xml:space="preserve">Анатолия Сергеева ул. д.7 </t>
  </si>
  <si>
    <t xml:space="preserve">Ахматовская ул. д.10 </t>
  </si>
  <si>
    <t xml:space="preserve">Ахматовская ул. д.13 </t>
  </si>
  <si>
    <t xml:space="preserve">Ахматовская ул. д.6/15 </t>
  </si>
  <si>
    <t xml:space="preserve">Ахматовская ул. д.9/13 </t>
  </si>
  <si>
    <t xml:space="preserve">Бабефа ул. д.2 </t>
  </si>
  <si>
    <t xml:space="preserve">Бабефа ул. д.7 </t>
  </si>
  <si>
    <t xml:space="preserve">Бабефа ул. д.7Б </t>
  </si>
  <si>
    <t xml:space="preserve">Бабефа ул. д.9 </t>
  </si>
  <si>
    <t xml:space="preserve">Бабушкина ул. д.110 </t>
  </si>
  <si>
    <t xml:space="preserve">Бабушкина ул. д.2 </t>
  </si>
  <si>
    <t xml:space="preserve">Бабушкина ул. д.23 </t>
  </si>
  <si>
    <t xml:space="preserve">Бабушкина ул. д.24 </t>
  </si>
  <si>
    <t xml:space="preserve">Бабушкина ул. д.3 </t>
  </si>
  <si>
    <t xml:space="preserve">Бабушкина ул. д.4 </t>
  </si>
  <si>
    <t xml:space="preserve">Бабушкина ул. д.49 </t>
  </si>
  <si>
    <t xml:space="preserve">Бабушкина ул. д.5 </t>
  </si>
  <si>
    <t xml:space="preserve">Бабушкина ул. д.53 </t>
  </si>
  <si>
    <t xml:space="preserve">Бабушкина ул. д.6 </t>
  </si>
  <si>
    <t xml:space="preserve">Бабушкина ул. д.86 </t>
  </si>
  <si>
    <t xml:space="preserve">Бабушкина ул. д.98 </t>
  </si>
  <si>
    <t xml:space="preserve">Бакинская ул. д.175 </t>
  </si>
  <si>
    <t xml:space="preserve">Бакинская ул. д.177 </t>
  </si>
  <si>
    <t xml:space="preserve">Бакинская ул. д.183 </t>
  </si>
  <si>
    <t xml:space="preserve">Бакинская ул. д.49 </t>
  </si>
  <si>
    <t xml:space="preserve">Бакинская ул. д.97 </t>
  </si>
  <si>
    <t xml:space="preserve">Баумана ул. д.11 - корп. 1 </t>
  </si>
  <si>
    <t xml:space="preserve">Баумана ул. д.11 - корп. 3 </t>
  </si>
  <si>
    <t xml:space="preserve">Баумана ул. д.13 </t>
  </si>
  <si>
    <t xml:space="preserve">Баумана ул. д.13 - корп. 1 </t>
  </si>
  <si>
    <t xml:space="preserve">Баумана ул. д.13 - корп. 2 </t>
  </si>
  <si>
    <t xml:space="preserve">Баумана ул. д.13 - корп. 4 </t>
  </si>
  <si>
    <t xml:space="preserve">Белгородская ул. д.1 </t>
  </si>
  <si>
    <t xml:space="preserve">Белгородская ул. д.11 - корп. 1 </t>
  </si>
  <si>
    <t xml:space="preserve">Белгородская ул. д.15 - корп. 1 </t>
  </si>
  <si>
    <t xml:space="preserve">Березовский пер. д.13 </t>
  </si>
  <si>
    <t xml:space="preserve">Березовский пер. д.15 </t>
  </si>
  <si>
    <t xml:space="preserve">Березовский пер. д.18 </t>
  </si>
  <si>
    <t xml:space="preserve">Березовский пер. д.30 </t>
  </si>
  <si>
    <t xml:space="preserve">Березовский пер. д.7 </t>
  </si>
  <si>
    <t xml:space="preserve">Бехтерева ул. д.10 </t>
  </si>
  <si>
    <t xml:space="preserve">Бехтерева ул. д.19 </t>
  </si>
  <si>
    <t xml:space="preserve">Бориса Алексеева ул. д.20 - корп. 3 </t>
  </si>
  <si>
    <t xml:space="preserve">Бориса Алексеева ул. д.30 </t>
  </si>
  <si>
    <t xml:space="preserve">Бориса Алексеева ул. д.32 </t>
  </si>
  <si>
    <t xml:space="preserve">Бориса Алексеева ул. д.32 - корп. 1 </t>
  </si>
  <si>
    <t xml:space="preserve">Бориса Алексеева ул. д.34 </t>
  </si>
  <si>
    <t xml:space="preserve">Бориса Алексеева ул. д.36 </t>
  </si>
  <si>
    <t xml:space="preserve">Бориса Алексеева ул. д.36 - корп. 1 </t>
  </si>
  <si>
    <t xml:space="preserve">Бориса Алексеева ул. д.51 </t>
  </si>
  <si>
    <t xml:space="preserve">Бориса Алексеева ул. д.51 - корп. 1 </t>
  </si>
  <si>
    <t xml:space="preserve">Бориса Алексеева ул. д.61 - корп. 1 </t>
  </si>
  <si>
    <t xml:space="preserve">Бориса Алексеева ул. д.63 </t>
  </si>
  <si>
    <t xml:space="preserve">Бориса Алексеева ул. д.63 - корп. 1 </t>
  </si>
  <si>
    <t xml:space="preserve">Бориса Алексеева ул. д.65 </t>
  </si>
  <si>
    <t xml:space="preserve">Бориса Алексеева ул. д.65 - корп. 1 </t>
  </si>
  <si>
    <t xml:space="preserve">Бориса Алексеева ул. д.65 - корп. 2 </t>
  </si>
  <si>
    <t xml:space="preserve">Бориса Алексеева ул. д.67 </t>
  </si>
  <si>
    <t xml:space="preserve">Бориса Алексеева ул. д.67 - корп. 1 </t>
  </si>
  <si>
    <t xml:space="preserve">Бориса Алексеева ул. д.67 - корп. 2 </t>
  </si>
  <si>
    <t xml:space="preserve">Бурова ул. д.12 </t>
  </si>
  <si>
    <t xml:space="preserve">Бурова ул. д.4 </t>
  </si>
  <si>
    <t xml:space="preserve">Бурова ул. д.6 </t>
  </si>
  <si>
    <t xml:space="preserve">Бэра ул. д.20 </t>
  </si>
  <si>
    <t xml:space="preserve">Бэра ул. д.3 </t>
  </si>
  <si>
    <t xml:space="preserve">Бэра ул. д.4 </t>
  </si>
  <si>
    <t xml:space="preserve">Бэра ул. д.5 </t>
  </si>
  <si>
    <t xml:space="preserve">Валерии Барсовой ул. д.12 </t>
  </si>
  <si>
    <t xml:space="preserve">Валерии Барсовой ул. д.12 - корп. 1 </t>
  </si>
  <si>
    <t xml:space="preserve">Валерии Барсовой ул. д.12 - корп. 2 </t>
  </si>
  <si>
    <t xml:space="preserve">Валерии Барсовой ул. д.15 - корп. 2 </t>
  </si>
  <si>
    <t xml:space="preserve">Валерии Барсовой ул. д.15 - корп. 4 </t>
  </si>
  <si>
    <t xml:space="preserve">Валерии Барсовой ул. д.17 </t>
  </si>
  <si>
    <t xml:space="preserve">Валерии Барсовой ул. д.17 - корп. 1 </t>
  </si>
  <si>
    <t xml:space="preserve">Валерии Барсовой ул. д.18 </t>
  </si>
  <si>
    <t xml:space="preserve">Валерии Барсовой ул. д.2 </t>
  </si>
  <si>
    <t xml:space="preserve">Валерии Барсовой ул. д.8 </t>
  </si>
  <si>
    <t xml:space="preserve">Волжская ул. д.3 </t>
  </si>
  <si>
    <t xml:space="preserve">Волжская ул. д.8 </t>
  </si>
  <si>
    <t xml:space="preserve">Володарского ул. д.10 </t>
  </si>
  <si>
    <t xml:space="preserve">Володарского ул. д.14 </t>
  </si>
  <si>
    <t xml:space="preserve">Володарского ул. д.2/21/34 </t>
  </si>
  <si>
    <t xml:space="preserve">Володарского ул. д.22 </t>
  </si>
  <si>
    <t xml:space="preserve">Володарского ул. д.8 </t>
  </si>
  <si>
    <t xml:space="preserve">Всеволода Ноздрина ул. д.67 </t>
  </si>
  <si>
    <t xml:space="preserve">Генерала Герасименко ул. д.2 </t>
  </si>
  <si>
    <t xml:space="preserve">Генерала Герасименко ул. д.6 </t>
  </si>
  <si>
    <t xml:space="preserve">Генерала Герасименко ул. д.6 - корп. 1 </t>
  </si>
  <si>
    <t xml:space="preserve">Генерала Герасименко ул. д.6 - корп. 2 </t>
  </si>
  <si>
    <t xml:space="preserve">Генерала Герасименко ул. д.6 - корп. 3 </t>
  </si>
  <si>
    <t xml:space="preserve">Генерала Герасименко ул. д.8 - корп. 1 </t>
  </si>
  <si>
    <t xml:space="preserve">Гилянская ул. д.10 </t>
  </si>
  <si>
    <t xml:space="preserve">Гилянская ул. д.12 </t>
  </si>
  <si>
    <t xml:space="preserve">Гилянская ул. д.36 </t>
  </si>
  <si>
    <t xml:space="preserve">Гилянская ул. д.79 </t>
  </si>
  <si>
    <t xml:space="preserve">Грузинская ул. д.29 </t>
  </si>
  <si>
    <t xml:space="preserve">Грузинская ул. д.44 </t>
  </si>
  <si>
    <t xml:space="preserve">Дантона ул. д.4 </t>
  </si>
  <si>
    <t xml:space="preserve">Дантона ул. д.7 </t>
  </si>
  <si>
    <t xml:space="preserve">Дарвина ул. д.1 </t>
  </si>
  <si>
    <t xml:space="preserve">Дарвина ул. д.11 </t>
  </si>
  <si>
    <t xml:space="preserve">Дарвина ул. д.15 </t>
  </si>
  <si>
    <t xml:space="preserve">Дарвина ул. д.25 </t>
  </si>
  <si>
    <t xml:space="preserve">Дарвина ул. д.3 </t>
  </si>
  <si>
    <t xml:space="preserve">Дарвина ул. д.35 </t>
  </si>
  <si>
    <t xml:space="preserve">Дарвина ул. д.6 </t>
  </si>
  <si>
    <t xml:space="preserve">Дарвина ул. д.9 </t>
  </si>
  <si>
    <t xml:space="preserve">Донбасская ул. д. 54 </t>
  </si>
  <si>
    <t xml:space="preserve">Донбасская ул. д.14 </t>
  </si>
  <si>
    <t xml:space="preserve">Донбасская ул. д.26 </t>
  </si>
  <si>
    <t xml:space="preserve">Донбасская ул. д.28 </t>
  </si>
  <si>
    <t xml:space="preserve">Донбасская ул. д.30 </t>
  </si>
  <si>
    <t xml:space="preserve">Донбасская ул. д.4 </t>
  </si>
  <si>
    <t xml:space="preserve">Донбасская ул. д.8 </t>
  </si>
  <si>
    <t xml:space="preserve">Епишина ул. д.45 </t>
  </si>
  <si>
    <t xml:space="preserve">Епишина ул. д.58 </t>
  </si>
  <si>
    <t xml:space="preserve">Епишина ул. д.62 </t>
  </si>
  <si>
    <t xml:space="preserve">Епишина ул. д.67А </t>
  </si>
  <si>
    <t xml:space="preserve">Епишина ул. д.72 </t>
  </si>
  <si>
    <t xml:space="preserve">Епишина ул. д.88 </t>
  </si>
  <si>
    <t xml:space="preserve">Жана Жореса ул. д.15 </t>
  </si>
  <si>
    <t xml:space="preserve">Зеленая ул. д.1 - корп. 1 </t>
  </si>
  <si>
    <t xml:space="preserve">Зеленая ул. д.1 - корп. 3 </t>
  </si>
  <si>
    <t xml:space="preserve">Зеленая ул. д.1 - корп. 4 </t>
  </si>
  <si>
    <t xml:space="preserve">Зеленая ул. д.1 - корп. 5 </t>
  </si>
  <si>
    <t xml:space="preserve">Зеленая ул. д.1 - корп. 6 </t>
  </si>
  <si>
    <t xml:space="preserve">Зеленгинская 2-я ул. д.1 </t>
  </si>
  <si>
    <t xml:space="preserve">Зеленгинская 2-я ул. д.1 - корп. 1 </t>
  </si>
  <si>
    <t xml:space="preserve">Зеленгинская 2-я ул. д.1 - корп. 2 </t>
  </si>
  <si>
    <t xml:space="preserve">Зеленгинская 2-я ул. д.3 </t>
  </si>
  <si>
    <t xml:space="preserve">Зеленгинская 2-я ул. д.3 - корп. 2 </t>
  </si>
  <si>
    <t xml:space="preserve">Зеленгинская 2-я ул. д.3 - корп. 4 </t>
  </si>
  <si>
    <t xml:space="preserve">Зеленгинская 3-я ул. д.2 </t>
  </si>
  <si>
    <t xml:space="preserve">Зеленгинская 3-я ул. д.2 - корп. 3 </t>
  </si>
  <si>
    <t xml:space="preserve">Зеленгинская 3-я ул. д.4 </t>
  </si>
  <si>
    <t xml:space="preserve">Зеленгинская 3-я ул. д.4 - корп. 1 </t>
  </si>
  <si>
    <t xml:space="preserve">Зеленгинская 4-я ул. д.39 </t>
  </si>
  <si>
    <t xml:space="preserve">Зеленгинская ул. д.51 </t>
  </si>
  <si>
    <t xml:space="preserve">Зои Космодемьянской ул. д.121 </t>
  </si>
  <si>
    <t xml:space="preserve">Зои Космодемьянской ул. д.32 </t>
  </si>
  <si>
    <t xml:space="preserve">Зои Космодемьянской ул. д.67 </t>
  </si>
  <si>
    <t xml:space="preserve">Зои Космодемьянской ул. д.82 </t>
  </si>
  <si>
    <t xml:space="preserve">Зои Космодемьянской ул. д.82А </t>
  </si>
  <si>
    <t xml:space="preserve">Интернациональная 3-я ул. д.1 </t>
  </si>
  <si>
    <t xml:space="preserve">Интернациональная 3-я ул. д.14 </t>
  </si>
  <si>
    <t xml:space="preserve">Интернациональная 3-я ул. д.22 </t>
  </si>
  <si>
    <t xml:space="preserve">Интернациональная 3-я ул. д.26 </t>
  </si>
  <si>
    <t xml:space="preserve">Казанская (Кировский район) ул. д.1 </t>
  </si>
  <si>
    <t xml:space="preserve">Казанская (Кировский район) ул. д.100 </t>
  </si>
  <si>
    <t xml:space="preserve">Казанская (Кировский район) ул. д.111 </t>
  </si>
  <si>
    <t xml:space="preserve">Казанская (Кировский район) ул. д.112 </t>
  </si>
  <si>
    <t xml:space="preserve">Казанская (Кировский район) ул. д.113 </t>
  </si>
  <si>
    <t xml:space="preserve">Казанская (Кировский район) ул. д.116 </t>
  </si>
  <si>
    <t xml:space="preserve">Казанская (Кировский район) ул. д.119 </t>
  </si>
  <si>
    <t xml:space="preserve">Казанская (Кировский район) ул. д.124 </t>
  </si>
  <si>
    <t xml:space="preserve">Казанская (Кировский район) ул. д.57 </t>
  </si>
  <si>
    <t xml:space="preserve">Казанская (Кировский район) ул. д.59 </t>
  </si>
  <si>
    <t xml:space="preserve">Калинина ул. д.2 </t>
  </si>
  <si>
    <t xml:space="preserve">Калинина ул. д.24 </t>
  </si>
  <si>
    <t xml:space="preserve">Калинина ул. д.30/60 </t>
  </si>
  <si>
    <t xml:space="preserve">Калинина ул. д.33 </t>
  </si>
  <si>
    <t xml:space="preserve">Калинина ул. д.36 </t>
  </si>
  <si>
    <t xml:space="preserve">Калинина ул. д.40 </t>
  </si>
  <si>
    <t xml:space="preserve">Калинина ул. д.45 </t>
  </si>
  <si>
    <t xml:space="preserve">Калинина ул. д.48 </t>
  </si>
  <si>
    <t xml:space="preserve">Карла Маркса пл д.1 </t>
  </si>
  <si>
    <t xml:space="preserve">Карла Маркса пл д.21 </t>
  </si>
  <si>
    <t xml:space="preserve">Карла Маркса пл д.23 </t>
  </si>
  <si>
    <t xml:space="preserve">Карла Маркса пл д.3 </t>
  </si>
  <si>
    <t xml:space="preserve">Карла Маркса пл д.33 - корп. 1 </t>
  </si>
  <si>
    <t xml:space="preserve">Карла Маркса пл д.5 </t>
  </si>
  <si>
    <t xml:space="preserve">Каховского ул. д.24 </t>
  </si>
  <si>
    <t xml:space="preserve">Кибальчича ул. д.3 </t>
  </si>
  <si>
    <t xml:space="preserve">Кирова ул. д.17 </t>
  </si>
  <si>
    <t xml:space="preserve">Кирова ул. д.20 </t>
  </si>
  <si>
    <t xml:space="preserve">Кирова ул. д.22 </t>
  </si>
  <si>
    <t xml:space="preserve">Кирова ул. д.24 </t>
  </si>
  <si>
    <t xml:space="preserve">Кирова ул. д.32 </t>
  </si>
  <si>
    <t xml:space="preserve">Кирова ул. д.42 </t>
  </si>
  <si>
    <t xml:space="preserve">Кирова ул. д.42А </t>
  </si>
  <si>
    <t xml:space="preserve">Кирова ул. д.43 </t>
  </si>
  <si>
    <t xml:space="preserve">Коммунистическая ул. д.2/4 </t>
  </si>
  <si>
    <t xml:space="preserve">Коммунистическая ул. д.24 </t>
  </si>
  <si>
    <t xml:space="preserve">Коммунистическая ул. д.25 </t>
  </si>
  <si>
    <t xml:space="preserve">Коммунистическая ул. д.3А </t>
  </si>
  <si>
    <t xml:space="preserve">Коммунистическая ул. д.40 </t>
  </si>
  <si>
    <t xml:space="preserve">Коммунистическая ул. д.44 </t>
  </si>
  <si>
    <t xml:space="preserve">Костина ул. д.4 </t>
  </si>
  <si>
    <t xml:space="preserve">Котовского ул. д.1/3 </t>
  </si>
  <si>
    <t xml:space="preserve">Красная Набережная ул. д.104 </t>
  </si>
  <si>
    <t xml:space="preserve">Красная Набережная ул. д.125 </t>
  </si>
  <si>
    <t xml:space="preserve">Красная Набережная ул. д.149 </t>
  </si>
  <si>
    <t xml:space="preserve">Красная Набережная ул. д.16 </t>
  </si>
  <si>
    <t xml:space="preserve">Красная Набережная ул. д.171А </t>
  </si>
  <si>
    <t xml:space="preserve">Красная Набережная ул. д.21 </t>
  </si>
  <si>
    <t xml:space="preserve">Красная Набережная ул. д.227 </t>
  </si>
  <si>
    <t xml:space="preserve">Красная Набережная ул. д.231 </t>
  </si>
  <si>
    <t xml:space="preserve">Красная Набережная ул. д.231 - корп. 1 </t>
  </si>
  <si>
    <t xml:space="preserve">Красная Набережная ул. д.28 </t>
  </si>
  <si>
    <t xml:space="preserve">Красная Набережная ул. д.33 </t>
  </si>
  <si>
    <t xml:space="preserve">Красная Набережная ул. д.38 </t>
  </si>
  <si>
    <t xml:space="preserve">Красная Набережная ул. д.46 </t>
  </si>
  <si>
    <t xml:space="preserve">Красная Набережная ул. д.47 </t>
  </si>
  <si>
    <t xml:space="preserve">Красная Набережная ул. д.48 </t>
  </si>
  <si>
    <t xml:space="preserve">Красная Набережная ул. д.5 </t>
  </si>
  <si>
    <t xml:space="preserve">Красная Набережная ул. д.50 </t>
  </si>
  <si>
    <t xml:space="preserve">Красная Набережная ул. д.52 </t>
  </si>
  <si>
    <t xml:space="preserve">Красная Набережная ул. д.55 </t>
  </si>
  <si>
    <t xml:space="preserve">Красная Набережная ул. д.59 </t>
  </si>
  <si>
    <t xml:space="preserve">Красная Набережная ул. д.63 </t>
  </si>
  <si>
    <t xml:space="preserve">Красная Набережная ул. д.64 </t>
  </si>
  <si>
    <t xml:space="preserve">Красная Набережная ул. д.65 </t>
  </si>
  <si>
    <t xml:space="preserve">Красная Набережная ул. д.67 </t>
  </si>
  <si>
    <t xml:space="preserve">Красная Набережная ул. д.70/75 </t>
  </si>
  <si>
    <t xml:space="preserve">Красная Набережная ул. д.72 </t>
  </si>
  <si>
    <t xml:space="preserve">Красная Набережная ул. д.73 </t>
  </si>
  <si>
    <t xml:space="preserve">Красная Набережная ул. д.76 </t>
  </si>
  <si>
    <t xml:space="preserve">Красная Набережная ул. д.77 </t>
  </si>
  <si>
    <t xml:space="preserve">Красная Набережная ул. д.78 </t>
  </si>
  <si>
    <t xml:space="preserve">Красная Набережная ул. д.92 </t>
  </si>
  <si>
    <t xml:space="preserve">Красная Набережная ул. д.94 </t>
  </si>
  <si>
    <t xml:space="preserve">Красная Набережная ул. д.97 </t>
  </si>
  <si>
    <t xml:space="preserve">Красного Знамени ул. д.1 </t>
  </si>
  <si>
    <t xml:space="preserve">Красного Знамени ул. д.11 </t>
  </si>
  <si>
    <t xml:space="preserve">Кремлевская ул. д.7 </t>
  </si>
  <si>
    <t xml:space="preserve">Куйбышева ул. д.11 </t>
  </si>
  <si>
    <t xml:space="preserve">Куйбышева ул. д.21 </t>
  </si>
  <si>
    <t xml:space="preserve">Куйбышева ул. д.22 </t>
  </si>
  <si>
    <t xml:space="preserve">Куйбышева ул. д.22/10 </t>
  </si>
  <si>
    <t xml:space="preserve">Куйбышева ул. д.23 </t>
  </si>
  <si>
    <t xml:space="preserve">Куйбышева ул. д.9 </t>
  </si>
  <si>
    <t xml:space="preserve">Куликова ул. д.13 - корп. 1 </t>
  </si>
  <si>
    <t xml:space="preserve">Куликова ул. д.13 - корп. 2 </t>
  </si>
  <si>
    <t xml:space="preserve">Куликова ул. д.15 - корп. 1 </t>
  </si>
  <si>
    <t xml:space="preserve">Куликова ул. д.15 - корп. 2 </t>
  </si>
  <si>
    <t xml:space="preserve">Куликова ул. д.15 - корп. 3 </t>
  </si>
  <si>
    <t xml:space="preserve">Куликова ул. д.15А </t>
  </si>
  <si>
    <t xml:space="preserve">Куликова ул. д.25 </t>
  </si>
  <si>
    <t xml:space="preserve">Куликова ул. д.36 </t>
  </si>
  <si>
    <t xml:space="preserve">Куликова ул. д.36 - корп. 1 </t>
  </si>
  <si>
    <t xml:space="preserve">Куликова ул. д.36 - корп. 2 </t>
  </si>
  <si>
    <t xml:space="preserve">Куликова ул. д.36 - корп. 3 </t>
  </si>
  <si>
    <t xml:space="preserve">Куликова ул. д.38 </t>
  </si>
  <si>
    <t xml:space="preserve">Куликова ул. д.38 - корп. 1 </t>
  </si>
  <si>
    <t xml:space="preserve">Куликова ул. д.40 - корп. 1 </t>
  </si>
  <si>
    <t xml:space="preserve">Куликова ул. д.42 - корп. 1 </t>
  </si>
  <si>
    <t xml:space="preserve">Куликова ул. д.42 - корп. 2 </t>
  </si>
  <si>
    <t xml:space="preserve">Куликова ул. д.42 - корп. 3 </t>
  </si>
  <si>
    <t xml:space="preserve">Куликова ул. д.44 </t>
  </si>
  <si>
    <t xml:space="preserve">Куликова ул. д.44А </t>
  </si>
  <si>
    <t xml:space="preserve">Куликова ул. д.46 </t>
  </si>
  <si>
    <t xml:space="preserve">Куликова ул. д.46 - корп. 2 </t>
  </si>
  <si>
    <t xml:space="preserve">Куликова ул. д.52 </t>
  </si>
  <si>
    <t xml:space="preserve">Куликова ул. д.56 </t>
  </si>
  <si>
    <t xml:space="preserve">Куликова ул. д.58 </t>
  </si>
  <si>
    <t xml:space="preserve">Куликова ул. д.62 </t>
  </si>
  <si>
    <t xml:space="preserve">Куликова ул. д.63 </t>
  </si>
  <si>
    <t xml:space="preserve">Куликова ул. д.64 </t>
  </si>
  <si>
    <t xml:space="preserve">Куликова ул. д.64 - корп. 1 </t>
  </si>
  <si>
    <t xml:space="preserve">Куликова ул. д.66 </t>
  </si>
  <si>
    <t xml:space="preserve">Куликова ул. д.73 - корп. 1 </t>
  </si>
  <si>
    <t xml:space="preserve">Куликова ул. д.73 - корп. 4 </t>
  </si>
  <si>
    <t xml:space="preserve">Куликова ул. д.77 </t>
  </si>
  <si>
    <t xml:space="preserve">Куликова ул. д.77 - корп. 1 </t>
  </si>
  <si>
    <t xml:space="preserve">Куликова ул. д.77 - корп. 2 </t>
  </si>
  <si>
    <t xml:space="preserve">Куликова ул. д.77 - корп. 3 </t>
  </si>
  <si>
    <t xml:space="preserve">Куликова ул. д.79 </t>
  </si>
  <si>
    <t xml:space="preserve">Куликова ул. д.79 - корп. 1 </t>
  </si>
  <si>
    <t xml:space="preserve">Куликова ул. д.79 - корп. 2 </t>
  </si>
  <si>
    <t xml:space="preserve">Куликова ул. д.79 - корп. 3 </t>
  </si>
  <si>
    <t xml:space="preserve">Куликова ул. д.81 - корп. 1 </t>
  </si>
  <si>
    <t xml:space="preserve">Куликова ул. д.81 - корп. 3 </t>
  </si>
  <si>
    <t xml:space="preserve">Куликова ул. д.81 корп. 2 </t>
  </si>
  <si>
    <t xml:space="preserve">Куликова ул. д.83 </t>
  </si>
  <si>
    <t xml:space="preserve">Куликова ул. д.83 - корп. 1 </t>
  </si>
  <si>
    <t xml:space="preserve">Куликова ул. д.85 - корп. 1 </t>
  </si>
  <si>
    <t xml:space="preserve">Куликова ул. д.85 - корп. 2 </t>
  </si>
  <si>
    <t xml:space="preserve">Курская ул. д.53 </t>
  </si>
  <si>
    <t xml:space="preserve">Курская ул. д.53 - корп. 1 </t>
  </si>
  <si>
    <t xml:space="preserve">Курская ул. д.57 </t>
  </si>
  <si>
    <t xml:space="preserve">Курская ул. д.57 - корп. 1 </t>
  </si>
  <si>
    <t xml:space="preserve">Курская ул. д.59 </t>
  </si>
  <si>
    <t xml:space="preserve">Курская ул. д.78 </t>
  </si>
  <si>
    <t xml:space="preserve">Ленина пл д.10 </t>
  </si>
  <si>
    <t xml:space="preserve">Ленина пл д.12 </t>
  </si>
  <si>
    <t xml:space="preserve">Ленина пл д.14 </t>
  </si>
  <si>
    <t xml:space="preserve">Ленина пл д.2 </t>
  </si>
  <si>
    <t xml:space="preserve">Ленина пл д.6 </t>
  </si>
  <si>
    <t xml:space="preserve">Ленина пл д.8 </t>
  </si>
  <si>
    <t xml:space="preserve">Ленина ул. д.1 </t>
  </si>
  <si>
    <t xml:space="preserve">Ленина ул. д.10 </t>
  </si>
  <si>
    <t xml:space="preserve">Ленина ул. д.11 </t>
  </si>
  <si>
    <t xml:space="preserve">Ленина ул. д.12 </t>
  </si>
  <si>
    <t xml:space="preserve">Ленина ул. д.14 </t>
  </si>
  <si>
    <t xml:space="preserve">Ленина ул. д.16 </t>
  </si>
  <si>
    <t xml:space="preserve">Ленина ул. д.19/1 </t>
  </si>
  <si>
    <t xml:space="preserve">Ленина ул. д.24 </t>
  </si>
  <si>
    <t xml:space="preserve">Ленина ул. д.4 </t>
  </si>
  <si>
    <t xml:space="preserve">Ленина ул. д.48 </t>
  </si>
  <si>
    <t xml:space="preserve">Ленина ул. д.5 </t>
  </si>
  <si>
    <t xml:space="preserve">Ленина ул. д.52 </t>
  </si>
  <si>
    <t xml:space="preserve">Ленина ул. д.6 </t>
  </si>
  <si>
    <t xml:space="preserve">Ленина ул. д.8 </t>
  </si>
  <si>
    <t xml:space="preserve">Лычманова ул. д.2 </t>
  </si>
  <si>
    <t xml:space="preserve">Лычманова ул. д.27 </t>
  </si>
  <si>
    <t xml:space="preserve">Лычманова ул. д.28 </t>
  </si>
  <si>
    <t xml:space="preserve">Лычманова ул. д.3 </t>
  </si>
  <si>
    <t xml:space="preserve">Лычманова ул. д.40 </t>
  </si>
  <si>
    <t xml:space="preserve">Лычманова ул. д.5 </t>
  </si>
  <si>
    <t xml:space="preserve">М.Горького ул. д.11 </t>
  </si>
  <si>
    <t xml:space="preserve">М.Горького ул. д.15 </t>
  </si>
  <si>
    <t xml:space="preserve">М.Горького ул. д.16 </t>
  </si>
  <si>
    <t xml:space="preserve">М.Горького ул. д.17 </t>
  </si>
  <si>
    <t xml:space="preserve">М.Горького ул. д.21 </t>
  </si>
  <si>
    <t xml:space="preserve">М.Горького ул. д.23 </t>
  </si>
  <si>
    <t xml:space="preserve">М.Горького ул. д.25 </t>
  </si>
  <si>
    <t xml:space="preserve">М.Горького ул. д.27 </t>
  </si>
  <si>
    <t xml:space="preserve">М.Горького ул. д.3 </t>
  </si>
  <si>
    <t xml:space="preserve">М.Горького ул. д.33 </t>
  </si>
  <si>
    <t xml:space="preserve">М.Горького ул. д.37 </t>
  </si>
  <si>
    <t xml:space="preserve">М.Горького ул. д.37/3 </t>
  </si>
  <si>
    <t xml:space="preserve">М.Горького ул. д.41 </t>
  </si>
  <si>
    <t xml:space="preserve">М.Горького ул. д.41/44 </t>
  </si>
  <si>
    <t xml:space="preserve">М.Горького ул. д.43 </t>
  </si>
  <si>
    <t xml:space="preserve">М.Горького ул. д.45 </t>
  </si>
  <si>
    <t xml:space="preserve">М.Горького ул. д.47 </t>
  </si>
  <si>
    <t xml:space="preserve">М.Горького ул. д.52/11 </t>
  </si>
  <si>
    <t xml:space="preserve">М.Горького ул. д.55 </t>
  </si>
  <si>
    <t xml:space="preserve">М.Горького ул. д.6 </t>
  </si>
  <si>
    <t xml:space="preserve">М.Горького ул. д.6/2 </t>
  </si>
  <si>
    <t xml:space="preserve">М.Горького ул. д.8 </t>
  </si>
  <si>
    <t xml:space="preserve">Маяковского ул. д.17 </t>
  </si>
  <si>
    <t xml:space="preserve">Маяковского ул. д.2 </t>
  </si>
  <si>
    <t xml:space="preserve">Маяковского ул. д.23 </t>
  </si>
  <si>
    <t xml:space="preserve">Маяковского ул. д.26 </t>
  </si>
  <si>
    <t xml:space="preserve">Маяковского ул. д.27 </t>
  </si>
  <si>
    <t xml:space="preserve">Маяковского ул. д.4 </t>
  </si>
  <si>
    <t xml:space="preserve">Маяковского ул. д.41 </t>
  </si>
  <si>
    <t xml:space="preserve">Мельникова ул. д.10 </t>
  </si>
  <si>
    <t xml:space="preserve">Мельникова ул. д.4 </t>
  </si>
  <si>
    <t xml:space="preserve">Мельникова ул. д.8 </t>
  </si>
  <si>
    <t xml:space="preserve">Минусинская ул. д.2 </t>
  </si>
  <si>
    <t xml:space="preserve">Минусинская ул. д.5 </t>
  </si>
  <si>
    <t xml:space="preserve">Михаила Аладьина ул. д.3 </t>
  </si>
  <si>
    <t xml:space="preserve">Михаила Аладьина ул. д.6 </t>
  </si>
  <si>
    <t xml:space="preserve">Михаила Аладьина ул. д.8 </t>
  </si>
  <si>
    <t xml:space="preserve">Молодой Гвардии ул. д.15/36 </t>
  </si>
  <si>
    <t xml:space="preserve">Молодой Гвардии ул. д.9 </t>
  </si>
  <si>
    <t xml:space="preserve">Московская ул. д.12 </t>
  </si>
  <si>
    <t xml:space="preserve">Московская ул. д.13 </t>
  </si>
  <si>
    <t xml:space="preserve">Московская ул. д.17Б </t>
  </si>
  <si>
    <t xml:space="preserve">Московская ул. д.2 </t>
  </si>
  <si>
    <t xml:space="preserve">Московская ул. д.22 </t>
  </si>
  <si>
    <t xml:space="preserve">Набережная 1-го Мая ул. д.101 </t>
  </si>
  <si>
    <t xml:space="preserve">Набережная 1-го Мая ул. д.104 </t>
  </si>
  <si>
    <t xml:space="preserve">Набережная 1-го Мая ул. д.106 </t>
  </si>
  <si>
    <t xml:space="preserve">Набережная 1-го Мая ул. д.109 </t>
  </si>
  <si>
    <t xml:space="preserve">Набережная 1-го Мая ул. д.111 </t>
  </si>
  <si>
    <t xml:space="preserve">Набережная 1-го Мая ул. д.113 </t>
  </si>
  <si>
    <t xml:space="preserve">Набережная 1-го Мая ул. д.114 </t>
  </si>
  <si>
    <t xml:space="preserve">Набережная 1-го Мая ул. д.119 </t>
  </si>
  <si>
    <t xml:space="preserve">Набережная 1-го Мая ул. д.122 </t>
  </si>
  <si>
    <t xml:space="preserve">Набережная 1-го Мая ул. д.123 </t>
  </si>
  <si>
    <t xml:space="preserve">Набережная 1-го Мая ул. д.126 </t>
  </si>
  <si>
    <t xml:space="preserve">Набережная 1-го Мая ул. д.127 </t>
  </si>
  <si>
    <t xml:space="preserve">Набережная 1-го Мая ул. д.129 </t>
  </si>
  <si>
    <t xml:space="preserve">Набережная 1-го Мая ул. д.133 </t>
  </si>
  <si>
    <t xml:space="preserve">Набережная 1-го Мая ул. д.134 </t>
  </si>
  <si>
    <t xml:space="preserve">Набережная 1-го Мая ул. д.136 </t>
  </si>
  <si>
    <t xml:space="preserve">Набережная 1-го Мая ул. д.140 </t>
  </si>
  <si>
    <t xml:space="preserve">Набережная 1-го Мая ул. д.147 </t>
  </si>
  <si>
    <t xml:space="preserve">Набережная 1-го Мая ул. д.15 </t>
  </si>
  <si>
    <t xml:space="preserve">Набережная 1-го Мая ул. д.154А </t>
  </si>
  <si>
    <t xml:space="preserve">Набережная 1-го Мая ул. д.23 </t>
  </si>
  <si>
    <t xml:space="preserve">Набережная 1-го Мая ул. д.26 </t>
  </si>
  <si>
    <t xml:space="preserve">Набережная 1-го Мая ул. д.3 </t>
  </si>
  <si>
    <t xml:space="preserve">Набережная 1-го Мая ул. д.31 </t>
  </si>
  <si>
    <t xml:space="preserve">Набережная 1-го Мая ул. д.35 </t>
  </si>
  <si>
    <t xml:space="preserve">Набережная 1-го Мая ул. д.37 </t>
  </si>
  <si>
    <t xml:space="preserve">Набережная 1-го Мая ул. д.48 </t>
  </si>
  <si>
    <t xml:space="preserve">Набережная 1-го Мая ул. д.57 </t>
  </si>
  <si>
    <t xml:space="preserve">Набережная 1-го Мая ул. д.6 </t>
  </si>
  <si>
    <t xml:space="preserve">Набережная 1-го Мая ул. д.61 </t>
  </si>
  <si>
    <t xml:space="preserve">Набережная 1-го Мая ул. д.65 </t>
  </si>
  <si>
    <t xml:space="preserve">Набережная 1-го Мая ул. д.67 </t>
  </si>
  <si>
    <t xml:space="preserve">Набережная 1-го Мая ул. д.71 </t>
  </si>
  <si>
    <t xml:space="preserve">Набережная 1-го Мая ул. д.88 </t>
  </si>
  <si>
    <t xml:space="preserve">Набережная 1-го Мая ул. д.9 </t>
  </si>
  <si>
    <t xml:space="preserve">Набережная 1-го Мая ул. д.90 </t>
  </si>
  <si>
    <t xml:space="preserve">Набережная 1-го Мая ул. д.92 </t>
  </si>
  <si>
    <t xml:space="preserve">Набережная 1-го Мая ул. д.93 </t>
  </si>
  <si>
    <t xml:space="preserve">Набережная 1-го Мая ул. д.94 </t>
  </si>
  <si>
    <t xml:space="preserve">Набережная 1-го Мая ул. д.97 </t>
  </si>
  <si>
    <t xml:space="preserve">Набережная Приволжского затона ул. д.11 </t>
  </si>
  <si>
    <t xml:space="preserve">Набережная Приволжского затона ул. д.14 - корп. 2 </t>
  </si>
  <si>
    <t xml:space="preserve">Набережная Приволжского затона ул. д.16 - корп. 1 </t>
  </si>
  <si>
    <t xml:space="preserve">Набережная Приволжского затона ул. д.16 - корп. 2 </t>
  </si>
  <si>
    <t xml:space="preserve">Набережная Приволжского затона ул. д.18 </t>
  </si>
  <si>
    <t xml:space="preserve">Набережная Приволжского затона ул. д.18И </t>
  </si>
  <si>
    <t xml:space="preserve">Набережная Приволжского затона ул. д.18К </t>
  </si>
  <si>
    <t xml:space="preserve">Набережная Приволжского затона ул. д.18Л </t>
  </si>
  <si>
    <t xml:space="preserve">Набережная Приволжского затона ул. д.34 </t>
  </si>
  <si>
    <t xml:space="preserve">Набережная Приволжского затона ул. д.36 </t>
  </si>
  <si>
    <t xml:space="preserve">Наташи Качуевской ул. д.12 </t>
  </si>
  <si>
    <t xml:space="preserve">Наташи Качуевской ул. д.18 </t>
  </si>
  <si>
    <t xml:space="preserve">Наташи Качуевской ул. д.19 </t>
  </si>
  <si>
    <t xml:space="preserve">Наташи Качуевской ул. д.3 </t>
  </si>
  <si>
    <t xml:space="preserve">Наташи Качуевской ул. д.5 </t>
  </si>
  <si>
    <t xml:space="preserve">Наташи Качуевской ул. д.6 </t>
  </si>
  <si>
    <t xml:space="preserve">Началовское Шоссе ул. д.5 </t>
  </si>
  <si>
    <t xml:space="preserve">Началовское Шоссе ул. д.5 - корп. 1 </t>
  </si>
  <si>
    <t xml:space="preserve">Нечаева ул. д.24 </t>
  </si>
  <si>
    <t xml:space="preserve">Нечаева ул. д.32 </t>
  </si>
  <si>
    <t xml:space="preserve">Нечаева ул. д.49 </t>
  </si>
  <si>
    <t xml:space="preserve">Нечаева ул. д.61 </t>
  </si>
  <si>
    <t xml:space="preserve">Никольская(Кировский) ул. д.14 </t>
  </si>
  <si>
    <t xml:space="preserve">Ногина ул. д.3 </t>
  </si>
  <si>
    <t xml:space="preserve">Огарева ул. д.18 </t>
  </si>
  <si>
    <t xml:space="preserve">Пестеля ул. д.12 </t>
  </si>
  <si>
    <t xml:space="preserve">Пестеля ул. д.2 </t>
  </si>
  <si>
    <t xml:space="preserve">Пестеля ул. д.24 </t>
  </si>
  <si>
    <t xml:space="preserve">Пионерский пер. д.13 </t>
  </si>
  <si>
    <t xml:space="preserve">Победы ул. д.1 </t>
  </si>
  <si>
    <t xml:space="preserve">Победы ул. д.17 </t>
  </si>
  <si>
    <t xml:space="preserve">Победы ул. д.23 </t>
  </si>
  <si>
    <t xml:space="preserve">Победы ул. д.29 </t>
  </si>
  <si>
    <t xml:space="preserve">Победы ул. д.39 </t>
  </si>
  <si>
    <t xml:space="preserve">Победы ул. д.50 </t>
  </si>
  <si>
    <t xml:space="preserve">Победы ул. д.52 - корп. 1 </t>
  </si>
  <si>
    <t xml:space="preserve">Победы ул. д.54 - корп. 3 </t>
  </si>
  <si>
    <t xml:space="preserve">Победы ул. д.54 - корп. 4 </t>
  </si>
  <si>
    <t xml:space="preserve">Победы ул. д.54 - корп. 5 </t>
  </si>
  <si>
    <t xml:space="preserve">Победы ул. д.58 </t>
  </si>
  <si>
    <t xml:space="preserve">Псковская ул. д.32 </t>
  </si>
  <si>
    <t xml:space="preserve">Пугачева ул. д.11 </t>
  </si>
  <si>
    <t xml:space="preserve">Пугачева ул. д.3/37 </t>
  </si>
  <si>
    <t xml:space="preserve">Пугачева ул. д.5/40 </t>
  </si>
  <si>
    <t xml:space="preserve">Пугачева ул. д.9 </t>
  </si>
  <si>
    <t xml:space="preserve">Рабочая ул. д.18 </t>
  </si>
  <si>
    <t xml:space="preserve">Раскольникова ул. д.10 </t>
  </si>
  <si>
    <t xml:space="preserve">Раскольникова ул. д.10А </t>
  </si>
  <si>
    <t xml:space="preserve">Раскольникова ул. д.13 </t>
  </si>
  <si>
    <t xml:space="preserve">Раскольникова ул. д.3 </t>
  </si>
  <si>
    <t xml:space="preserve">Рылеева ул. д.10 </t>
  </si>
  <si>
    <t xml:space="preserve">Рылеева ул. д.32А </t>
  </si>
  <si>
    <t xml:space="preserve">Рылеева ул. д.34А </t>
  </si>
  <si>
    <t xml:space="preserve">Рылеева ул. д.6 - корп. 2 </t>
  </si>
  <si>
    <t xml:space="preserve">Рылеева ул. д.82 </t>
  </si>
  <si>
    <t xml:space="preserve">Рылеева ул. д.82 - корп. 1 </t>
  </si>
  <si>
    <t xml:space="preserve">Рылеева ул. д.86 </t>
  </si>
  <si>
    <t xml:space="preserve">Саратовская ул. д.12 </t>
  </si>
  <si>
    <t xml:space="preserve">Свердлова ул. д. 46 </t>
  </si>
  <si>
    <t xml:space="preserve">Свердлова ул. д.103 </t>
  </si>
  <si>
    <t xml:space="preserve">Свердлова ул. д.105 </t>
  </si>
  <si>
    <t xml:space="preserve">Свердлова ул. д.109 </t>
  </si>
  <si>
    <t xml:space="preserve">Свердлова ул. д.115 </t>
  </si>
  <si>
    <t xml:space="preserve">Свердлова ул. д.12 </t>
  </si>
  <si>
    <t xml:space="preserve">Свердлова ул. д.15 </t>
  </si>
  <si>
    <t xml:space="preserve">Свердлова ул. д.18 </t>
  </si>
  <si>
    <t xml:space="preserve">Свердлова ул. д.19 </t>
  </si>
  <si>
    <t xml:space="preserve">Свердлова ул. д.21 </t>
  </si>
  <si>
    <t xml:space="preserve">Свердлова ул. д.31 </t>
  </si>
  <si>
    <t xml:space="preserve">Свердлова ул. д.41 </t>
  </si>
  <si>
    <t xml:space="preserve">Свердлова ул. д.44 </t>
  </si>
  <si>
    <t xml:space="preserve">Свердлова ул. д.47 </t>
  </si>
  <si>
    <t xml:space="preserve">Свердлова ул. д.48 </t>
  </si>
  <si>
    <t xml:space="preserve">Свердлова ул. д.51 </t>
  </si>
  <si>
    <t xml:space="preserve">Свердлова ул. д.53 </t>
  </si>
  <si>
    <t xml:space="preserve">Свердлова ул. д.54 </t>
  </si>
  <si>
    <t xml:space="preserve">Свердлова ул. д.55 </t>
  </si>
  <si>
    <t xml:space="preserve">Свердлова ул. д.57 </t>
  </si>
  <si>
    <t xml:space="preserve">Свердлова ул. д.58 </t>
  </si>
  <si>
    <t xml:space="preserve">Свердлова ул. д.59 </t>
  </si>
  <si>
    <t xml:space="preserve">Свердлова ул. д.60 </t>
  </si>
  <si>
    <t xml:space="preserve">Свердлова ул. д.61А </t>
  </si>
  <si>
    <t xml:space="preserve">Свердлова ул. д.62 </t>
  </si>
  <si>
    <t xml:space="preserve">Свердлова ул. д.66 </t>
  </si>
  <si>
    <t xml:space="preserve">Свердлова ул. д.70 </t>
  </si>
  <si>
    <t xml:space="preserve">Свердлова ул. д.76 </t>
  </si>
  <si>
    <t xml:space="preserve">Свердлова ул. д.77 </t>
  </si>
  <si>
    <t xml:space="preserve">Свердлова ул. д.78 </t>
  </si>
  <si>
    <t xml:space="preserve">Свердлова ул. д.79 </t>
  </si>
  <si>
    <t xml:space="preserve">Свердлова ул. д.83 </t>
  </si>
  <si>
    <t xml:space="preserve">Свердлова ул. д.91 </t>
  </si>
  <si>
    <t xml:space="preserve">Свердлова ул. д.93 </t>
  </si>
  <si>
    <t xml:space="preserve">Свердлова ул. д.95 </t>
  </si>
  <si>
    <t xml:space="preserve">Свердлова ул. д.96 </t>
  </si>
  <si>
    <t xml:space="preserve">Свердлова ул. д.97 </t>
  </si>
  <si>
    <t xml:space="preserve">Свободы пл д.13 </t>
  </si>
  <si>
    <t xml:space="preserve">Сен-Симона ул. д.35/8 </t>
  </si>
  <si>
    <t xml:space="preserve">Сен-Симона ул. д.38 </t>
  </si>
  <si>
    <t xml:space="preserve">Сен-Симона ул. д.42 - корп. 2 </t>
  </si>
  <si>
    <t xml:space="preserve">Сен-Симона ул. д.6 </t>
  </si>
  <si>
    <t xml:space="preserve">Советская ул. д.10 </t>
  </si>
  <si>
    <t xml:space="preserve">Советская ул. д.11 </t>
  </si>
  <si>
    <t xml:space="preserve">Советская ул. д.11/16 </t>
  </si>
  <si>
    <t xml:space="preserve">Советская ул. д.17 </t>
  </si>
  <si>
    <t xml:space="preserve">Советская ул. д.2 </t>
  </si>
  <si>
    <t xml:space="preserve">Советская ул. д.24 </t>
  </si>
  <si>
    <t xml:space="preserve">Советская ул. д.25 </t>
  </si>
  <si>
    <t xml:space="preserve">Советская ул. д.32 </t>
  </si>
  <si>
    <t xml:space="preserve">Советская ул. д.36 </t>
  </si>
  <si>
    <t xml:space="preserve">Советская ул. д.8 </t>
  </si>
  <si>
    <t xml:space="preserve">Советская ул. д.9 </t>
  </si>
  <si>
    <t xml:space="preserve">Советской Милиции ул. д.1 </t>
  </si>
  <si>
    <t xml:space="preserve">Советской Милиции ул. д.2 </t>
  </si>
  <si>
    <t xml:space="preserve">Советской Милиции ул. д.3 </t>
  </si>
  <si>
    <t xml:space="preserve">Советской Милиции ул. д.4 </t>
  </si>
  <si>
    <t xml:space="preserve">Советской Милиции ул. д.6 </t>
  </si>
  <si>
    <t xml:space="preserve">Советской Милиции ул. д.8 </t>
  </si>
  <si>
    <t xml:space="preserve">Советской Милиции ул. д.9 </t>
  </si>
  <si>
    <t xml:space="preserve">Софьи Перовской ул. д.101/10 </t>
  </si>
  <si>
    <t xml:space="preserve">Софьи Перовской ул. д.101/11 </t>
  </si>
  <si>
    <t xml:space="preserve">Софьи Перовской ул. д.101/12 </t>
  </si>
  <si>
    <t xml:space="preserve">Софьи Перовской ул. д.101/7 </t>
  </si>
  <si>
    <t xml:space="preserve">Софьи Перовской ул. д.101/8 </t>
  </si>
  <si>
    <t xml:space="preserve">Софьи Перовской ул. д.101/9 </t>
  </si>
  <si>
    <t xml:space="preserve">Софьи Перовской ул. д.103 - корп. 25 </t>
  </si>
  <si>
    <t xml:space="preserve">Софьи Перовской ул. д.103/20 </t>
  </si>
  <si>
    <t xml:space="preserve">Софьи Перовской ул. д.103/21 </t>
  </si>
  <si>
    <t xml:space="preserve">Софьи Перовской ул. д.105 </t>
  </si>
  <si>
    <t xml:space="preserve">Софьи Перовской ул. д.109 </t>
  </si>
  <si>
    <t xml:space="preserve">Софьи Перовской ул. д.111 </t>
  </si>
  <si>
    <t xml:space="preserve">Софьи Перовской ул. д.6 - корп. 3 </t>
  </si>
  <si>
    <t xml:space="preserve">Софьи Перовской ул. д.71 </t>
  </si>
  <si>
    <t xml:space="preserve">Софьи Перовской ул. д.73 </t>
  </si>
  <si>
    <t xml:space="preserve">Софьи Перовской ул. д.75 </t>
  </si>
  <si>
    <t xml:space="preserve">Софьи Перовской ул. д.77 </t>
  </si>
  <si>
    <t xml:space="preserve">Софьи Перовской ул. д.77 - корп. 1 </t>
  </si>
  <si>
    <t xml:space="preserve">Софьи Перовской ул. д.79 </t>
  </si>
  <si>
    <t xml:space="preserve">Софьи Перовской ул. д.79 - корп. 1 </t>
  </si>
  <si>
    <t xml:space="preserve">Софьи Перовской ул. д.80 - корп. 1 </t>
  </si>
  <si>
    <t xml:space="preserve">Софьи Перовской ул. д.81 </t>
  </si>
  <si>
    <t xml:space="preserve">Софьи Перовской ул. д.82 - корп. 1 </t>
  </si>
  <si>
    <t xml:space="preserve">Софьи Перовской ул. д.82 - корп. 2 </t>
  </si>
  <si>
    <t xml:space="preserve">Софьи Перовской ул. д.84 - корп. 1 </t>
  </si>
  <si>
    <t xml:space="preserve">Софьи Перовской ул. д.91 </t>
  </si>
  <si>
    <t xml:space="preserve">Софьи Перовской ул. д.94/1а </t>
  </si>
  <si>
    <t xml:space="preserve">Студенческая ул. д.1 </t>
  </si>
  <si>
    <t xml:space="preserve">Студенческая ул. д.4 </t>
  </si>
  <si>
    <t xml:space="preserve">Студенческая ул. д.6 </t>
  </si>
  <si>
    <t xml:space="preserve">Сун-Ят-Сена ул. д.64 </t>
  </si>
  <si>
    <t xml:space="preserve">Сун-Ят-Сена ул. д.64А </t>
  </si>
  <si>
    <t xml:space="preserve">Сун-Ят-Сена ул. д.64Б </t>
  </si>
  <si>
    <t xml:space="preserve">Сун-Ят-Сена ул. д.66А </t>
  </si>
  <si>
    <t xml:space="preserve">Тамбовская ул. д.13 </t>
  </si>
  <si>
    <t xml:space="preserve">Тамбовская ул. д.33 </t>
  </si>
  <si>
    <t xml:space="preserve">Тамбовская ул. д.5 </t>
  </si>
  <si>
    <t xml:space="preserve">Ташкентская ул. д.19 </t>
  </si>
  <si>
    <t xml:space="preserve">Театральный пер. д.2/8 </t>
  </si>
  <si>
    <t xml:space="preserve">Театральный пер. д.3 </t>
  </si>
  <si>
    <t xml:space="preserve">Тихий пер. д.6 </t>
  </si>
  <si>
    <t xml:space="preserve">Тредиаковского ул. д.9 </t>
  </si>
  <si>
    <t xml:space="preserve">Тургенева ул. д.11 </t>
  </si>
  <si>
    <t xml:space="preserve">Тургенева ул. д.6 </t>
  </si>
  <si>
    <t xml:space="preserve">Тургенева ул. д.6А </t>
  </si>
  <si>
    <t xml:space="preserve">Узенькая ул. д.21 </t>
  </si>
  <si>
    <t xml:space="preserve">Ульяновых ул. д.10 </t>
  </si>
  <si>
    <t xml:space="preserve">Ульяновых ул. д.2 </t>
  </si>
  <si>
    <t xml:space="preserve">Ульяновых ул. д.7 </t>
  </si>
  <si>
    <t xml:space="preserve">Урицкого ул. д.10 </t>
  </si>
  <si>
    <t xml:space="preserve">Урицкого ул. д.11 </t>
  </si>
  <si>
    <t xml:space="preserve">Урицкого ул. д.13 </t>
  </si>
  <si>
    <t xml:space="preserve">Урицкого ул. д.16 </t>
  </si>
  <si>
    <t xml:space="preserve">Урицкого ул. д.18 </t>
  </si>
  <si>
    <t xml:space="preserve">Урицкого ул. д.19 </t>
  </si>
  <si>
    <t xml:space="preserve">Урицкого ул. д.20 </t>
  </si>
  <si>
    <t xml:space="preserve">Урицкого ул. д.21 </t>
  </si>
  <si>
    <t xml:space="preserve">Урицкого ул. д.22 </t>
  </si>
  <si>
    <t xml:space="preserve">Урицкого ул. д.23 </t>
  </si>
  <si>
    <t xml:space="preserve">Урицкого ул. д.24 </t>
  </si>
  <si>
    <t xml:space="preserve">Урицкого ул. д.25 </t>
  </si>
  <si>
    <t xml:space="preserve">Урицкого ул. д.26 </t>
  </si>
  <si>
    <t xml:space="preserve">Урицкого ул. д.27 </t>
  </si>
  <si>
    <t xml:space="preserve">Урицкого ул. д.3 </t>
  </si>
  <si>
    <t xml:space="preserve">Урицкого ул. д.31 </t>
  </si>
  <si>
    <t xml:space="preserve">Урицкого ул. д.32 </t>
  </si>
  <si>
    <t xml:space="preserve">Урицкого ул. д.33 </t>
  </si>
  <si>
    <t xml:space="preserve">Урицкого ул. д.35 </t>
  </si>
  <si>
    <t xml:space="preserve">Урицкого ул. д.37 </t>
  </si>
  <si>
    <t xml:space="preserve">Урицкого ул. д.40 </t>
  </si>
  <si>
    <t xml:space="preserve">Урицкого ул. д.43 </t>
  </si>
  <si>
    <t xml:space="preserve">Урицкого ул. д.44 </t>
  </si>
  <si>
    <t xml:space="preserve">Урицкого ул. д.48 </t>
  </si>
  <si>
    <t xml:space="preserve">Урицкого ул. д.49 </t>
  </si>
  <si>
    <t xml:space="preserve">Урицкого ул. д.50 </t>
  </si>
  <si>
    <t xml:space="preserve">Урицкого ул. д.58 </t>
  </si>
  <si>
    <t xml:space="preserve">Урицкого ул. д.6/5 </t>
  </si>
  <si>
    <t xml:space="preserve">Фадеева ул. д.13 </t>
  </si>
  <si>
    <t xml:space="preserve">Фадеева ул. д.5 </t>
  </si>
  <si>
    <t xml:space="preserve">Фиолетова ул. д.1/3 </t>
  </si>
  <si>
    <t xml:space="preserve">Фиолетова ул. д.11 </t>
  </si>
  <si>
    <t xml:space="preserve">Фиолетова ул. д.13 </t>
  </si>
  <si>
    <t xml:space="preserve">Фиолетова ул. д.16 </t>
  </si>
  <si>
    <t xml:space="preserve">Фиолетова ул. д.18 </t>
  </si>
  <si>
    <t xml:space="preserve">Фиолетова ул. д.20 </t>
  </si>
  <si>
    <t xml:space="preserve">Фиолетова ул. д.21 </t>
  </si>
  <si>
    <t xml:space="preserve">Фиолетова ул. д.22 </t>
  </si>
  <si>
    <t xml:space="preserve">Фиолетова ул. д.24 </t>
  </si>
  <si>
    <t xml:space="preserve">Фиолетова ул. д.27 </t>
  </si>
  <si>
    <t xml:space="preserve">Фиолетова ул. д.28 </t>
  </si>
  <si>
    <t xml:space="preserve">Фиолетова ул. д.30 </t>
  </si>
  <si>
    <t xml:space="preserve">Фиолетова ул. д.36 </t>
  </si>
  <si>
    <t xml:space="preserve">Фиолетова ул. д.52 </t>
  </si>
  <si>
    <t xml:space="preserve">Фиолетова ул. д.6 </t>
  </si>
  <si>
    <t xml:space="preserve">Фиолетова ул. д.7 </t>
  </si>
  <si>
    <t xml:space="preserve">Хлебникова ул. д.12 </t>
  </si>
  <si>
    <t xml:space="preserve">Хлебникова ул. д.14 </t>
  </si>
  <si>
    <t xml:space="preserve">Хлебникова ул. д.3 </t>
  </si>
  <si>
    <t xml:space="preserve">Хлебникова ул. д.5 </t>
  </si>
  <si>
    <t xml:space="preserve">Хлебникова ул. д.7/32 </t>
  </si>
  <si>
    <t xml:space="preserve">Циолковского ул. д.2 </t>
  </si>
  <si>
    <t xml:space="preserve">Циолковского ул. д.24 </t>
  </si>
  <si>
    <t xml:space="preserve">Чалабяна ул. д.12 </t>
  </si>
  <si>
    <t xml:space="preserve">Чалабяна ул. д.18 </t>
  </si>
  <si>
    <t xml:space="preserve">Чалабяна ул. д.21 </t>
  </si>
  <si>
    <t xml:space="preserve">Чалабяна ул. д.24 </t>
  </si>
  <si>
    <t xml:space="preserve">Чалабяна ул. д.9 </t>
  </si>
  <si>
    <t xml:space="preserve">Челюскинцев ул. д.48 </t>
  </si>
  <si>
    <t xml:space="preserve">Челюскинцев ул. д.62 </t>
  </si>
  <si>
    <t xml:space="preserve">Челюскинцев ул. д.88 </t>
  </si>
  <si>
    <t xml:space="preserve">Чернышевского ул. д.7 </t>
  </si>
  <si>
    <t xml:space="preserve">Чехова ул. д.14 </t>
  </si>
  <si>
    <t xml:space="preserve">Чехова ул. д.2 </t>
  </si>
  <si>
    <t xml:space="preserve">Чехова ул. д.7 </t>
  </si>
  <si>
    <t xml:space="preserve">Чехова ул. д.8 </t>
  </si>
  <si>
    <t xml:space="preserve">Чехова ул. д.9 </t>
  </si>
  <si>
    <t xml:space="preserve">Чугунова ул. д.17 </t>
  </si>
  <si>
    <t xml:space="preserve">Чугунова ул. д.8 </t>
  </si>
  <si>
    <t xml:space="preserve">Шаумяна пл д.10 </t>
  </si>
  <si>
    <t xml:space="preserve">Шаумяна пл д.15 </t>
  </si>
  <si>
    <t xml:space="preserve">Шаумяна пл д.16 </t>
  </si>
  <si>
    <t xml:space="preserve">Шаумяна пл д.18 </t>
  </si>
  <si>
    <t xml:space="preserve">Шаумяна пл д.28 </t>
  </si>
  <si>
    <t xml:space="preserve">Шаумяна ул. д.1 </t>
  </si>
  <si>
    <t xml:space="preserve">Шаумяна ул. д.19 </t>
  </si>
  <si>
    <t xml:space="preserve">Шаумяна ул. д.22 </t>
  </si>
  <si>
    <t xml:space="preserve">Шаумяна ул. д.26 </t>
  </si>
  <si>
    <t xml:space="preserve">Шаумяна ул. д.27 </t>
  </si>
  <si>
    <t xml:space="preserve">Шаумяна ул. д.29 </t>
  </si>
  <si>
    <t xml:space="preserve">Шаумяна ул. д.35 </t>
  </si>
  <si>
    <t xml:space="preserve">Шаумяна ул. д.37 </t>
  </si>
  <si>
    <t xml:space="preserve">Шаумяна ул. д.41 </t>
  </si>
  <si>
    <t xml:space="preserve">Шаумяна ул. д.42 </t>
  </si>
  <si>
    <t xml:space="preserve">Шаумяна ул. д.59 </t>
  </si>
  <si>
    <t xml:space="preserve">Шаумяна ул. д.87/8 </t>
  </si>
  <si>
    <t xml:space="preserve">Шелгунова ул. д.10 </t>
  </si>
  <si>
    <t xml:space="preserve">Шелгунова ул. д.9 </t>
  </si>
  <si>
    <t xml:space="preserve">Энзелийская ул. д.4 </t>
  </si>
  <si>
    <t xml:space="preserve">Эспланадная ул. д.1 </t>
  </si>
  <si>
    <t xml:space="preserve">Эспланадная ул. д.16 </t>
  </si>
  <si>
    <t xml:space="preserve">Эспланадная ул. д.23 </t>
  </si>
  <si>
    <t xml:space="preserve">Эспланадная ул. д.25 </t>
  </si>
  <si>
    <t xml:space="preserve">Эспланадная ул. д.26 </t>
  </si>
  <si>
    <t xml:space="preserve">Эспланадная ул. д.29 </t>
  </si>
  <si>
    <t xml:space="preserve">Эспланадная ул. д.34 </t>
  </si>
  <si>
    <t xml:space="preserve">Эспланадная ул. д.35 </t>
  </si>
  <si>
    <t xml:space="preserve">Эспланадная ул. д.38 </t>
  </si>
  <si>
    <t xml:space="preserve">Эспланадная ул. д.47 </t>
  </si>
  <si>
    <t xml:space="preserve">Эспланадная ул. д.7 </t>
  </si>
  <si>
    <t xml:space="preserve">Ярославская ул. д.16 </t>
  </si>
  <si>
    <t xml:space="preserve">9-й пер. д.13 </t>
  </si>
  <si>
    <t xml:space="preserve">Адмирала Макарова ул. д.6 </t>
  </si>
  <si>
    <t xml:space="preserve">Адмирала Нахимова ул. д.107А </t>
  </si>
  <si>
    <t xml:space="preserve">Адмирала Нахимова ул. д.109А </t>
  </si>
  <si>
    <t xml:space="preserve">Адмирала Нахимова ул. д.111 </t>
  </si>
  <si>
    <t xml:space="preserve">Адмирала Нахимова ул. д.113 </t>
  </si>
  <si>
    <t xml:space="preserve">Адмирала Нахимова ул. д.117 </t>
  </si>
  <si>
    <t xml:space="preserve">Адмирала Нахимова ул. д.125 </t>
  </si>
  <si>
    <t xml:space="preserve">Адмирала Нахимова ул. д.127 </t>
  </si>
  <si>
    <t xml:space="preserve">Адмирала Нахимова ул. д.129 </t>
  </si>
  <si>
    <t xml:space="preserve">Адмирала Нахимова ул. д.131 </t>
  </si>
  <si>
    <t xml:space="preserve">Адмирала Нахимова ул. д.137 </t>
  </si>
  <si>
    <t xml:space="preserve">Адмирала Нахимова ул. д.137 - корп. 1 </t>
  </si>
  <si>
    <t xml:space="preserve">Адмирала Нахимова ул. д.139 </t>
  </si>
  <si>
    <t xml:space="preserve">Адмирала Нахимова ул. д.139 - корп. 1 </t>
  </si>
  <si>
    <t xml:space="preserve">Адмирала Нахимова ул. д.141 </t>
  </si>
  <si>
    <t xml:space="preserve">Адмирала Нахимова ул. д.147 </t>
  </si>
  <si>
    <t xml:space="preserve">Адмирала Нахимова ул. д.16 </t>
  </si>
  <si>
    <t xml:space="preserve">Адмирала Нахимова ул. д.187 </t>
  </si>
  <si>
    <t xml:space="preserve">Адмирала Нахимова ул. д.191 </t>
  </si>
  <si>
    <t xml:space="preserve">Адмирала Нахимова ул. д.201 </t>
  </si>
  <si>
    <t xml:space="preserve">Адмирала Нахимова ул. д.38А </t>
  </si>
  <si>
    <t xml:space="preserve">Адмирала Нахимова ул. д.38Б </t>
  </si>
  <si>
    <t xml:space="preserve">Адмирала Нахимова ул. д.40 </t>
  </si>
  <si>
    <t xml:space="preserve">Адмирала Нахимова ул. д.44 - корп. 1 </t>
  </si>
  <si>
    <t xml:space="preserve">Адмирала Нахимова ул. д.46 </t>
  </si>
  <si>
    <t xml:space="preserve">Адмирала Нахимова ул. д.46 - корп. 1 </t>
  </si>
  <si>
    <t xml:space="preserve">Адмирала Нахимова ул. д.48 </t>
  </si>
  <si>
    <t xml:space="preserve">Адмирала Нахимова ул. д.48 А </t>
  </si>
  <si>
    <t xml:space="preserve">Адмирала Нахимова ул. д.52 </t>
  </si>
  <si>
    <t xml:space="preserve">Александрова ул. д.1 </t>
  </si>
  <si>
    <t xml:space="preserve">Александрова ул. д.11 </t>
  </si>
  <si>
    <t xml:space="preserve">Александрова ул. д.13 </t>
  </si>
  <si>
    <t xml:space="preserve">Александрова ул. д.17 </t>
  </si>
  <si>
    <t xml:space="preserve">Александрова ул. д.3 </t>
  </si>
  <si>
    <t xml:space="preserve">Александрова ул. д.6 </t>
  </si>
  <si>
    <t xml:space="preserve">Александрова ул. д.7 </t>
  </si>
  <si>
    <t xml:space="preserve">Ахшарумова ул. д.2/41 </t>
  </si>
  <si>
    <t xml:space="preserve">Ахшарумова ул. д.34 </t>
  </si>
  <si>
    <t xml:space="preserve">Ахшарумова ул. д.54 </t>
  </si>
  <si>
    <t xml:space="preserve">Ахшарумова ул. д.56 </t>
  </si>
  <si>
    <t xml:space="preserve">Ахшарумова ул. д.6 </t>
  </si>
  <si>
    <t xml:space="preserve">Бакинская ул. д.136 </t>
  </si>
  <si>
    <t xml:space="preserve">Бакинская ул. д.208 </t>
  </si>
  <si>
    <t xml:space="preserve">Бакинская ул. д.4 - корп. 2 </t>
  </si>
  <si>
    <t xml:space="preserve">Батайская ул. д.18 </t>
  </si>
  <si>
    <t xml:space="preserve">Батайская ул. д.23 </t>
  </si>
  <si>
    <t xml:space="preserve">Бежецкая ул. д.10 </t>
  </si>
  <si>
    <t xml:space="preserve">Бежецкая ул. д.12 </t>
  </si>
  <si>
    <t xml:space="preserve">Бежецкая ул. д.14 </t>
  </si>
  <si>
    <t xml:space="preserve">Бежецкая ул. д.16 </t>
  </si>
  <si>
    <t xml:space="preserve">Безжонова ул. д.155 </t>
  </si>
  <si>
    <t xml:space="preserve">Безжонова ул. д.157 </t>
  </si>
  <si>
    <t xml:space="preserve">Безжонова ул. д.2 </t>
  </si>
  <si>
    <t xml:space="preserve">Безжонова ул. д.4 </t>
  </si>
  <si>
    <t xml:space="preserve">Безжонова ул. д.76 </t>
  </si>
  <si>
    <t xml:space="preserve">Безжонова ул. д.80 </t>
  </si>
  <si>
    <t xml:space="preserve">Безжонова ул. д.84 </t>
  </si>
  <si>
    <t xml:space="preserve">Безжонова ул. д.86 </t>
  </si>
  <si>
    <t xml:space="preserve">Безжонова ул. д.88 </t>
  </si>
  <si>
    <t xml:space="preserve">Безжонова ул. д.90 </t>
  </si>
  <si>
    <t xml:space="preserve">Безжонова ул. д.92 </t>
  </si>
  <si>
    <t xml:space="preserve">Богдана Хмельницкого ул. д.11 - корп. 1 </t>
  </si>
  <si>
    <t xml:space="preserve">Богдана Хмельницкого ул. д.11 - корп. 2 </t>
  </si>
  <si>
    <t xml:space="preserve">Богдана Хмельницкого ул. д.11 - корп. 3 </t>
  </si>
  <si>
    <t xml:space="preserve">Богдана Хмельницкого ул. д.11 - корп. 4 </t>
  </si>
  <si>
    <t xml:space="preserve">Богдана Хмельницкого ул. д.12 </t>
  </si>
  <si>
    <t xml:space="preserve">Богдана Хмельницкого ул. д.13 </t>
  </si>
  <si>
    <t xml:space="preserve">Богдана Хмельницкого ул. д.13 - корп. 1 </t>
  </si>
  <si>
    <t xml:space="preserve">Богдана Хмельницкого ул. д.13 - корп. 3 </t>
  </si>
  <si>
    <t xml:space="preserve">Богдана Хмельницкого ул. д.14 </t>
  </si>
  <si>
    <t xml:space="preserve">Богдана Хмельницкого ул. д.15 </t>
  </si>
  <si>
    <t xml:space="preserve">Богдана Хмельницкого ул. д.17/47 </t>
  </si>
  <si>
    <t xml:space="preserve">Богдана Хмельницкого ул. д.19 </t>
  </si>
  <si>
    <t xml:space="preserve">Богдана Хмельницкого ул. д.2 </t>
  </si>
  <si>
    <t xml:space="preserve">Богдана Хмельницкого ул. д.2 - корп. 1 </t>
  </si>
  <si>
    <t xml:space="preserve">Богдана Хмельницкого ул. д.2 - корп. 2 </t>
  </si>
  <si>
    <t xml:space="preserve">Богдана Хмельницкого ул. д.2 - корп. 5 </t>
  </si>
  <si>
    <t xml:space="preserve">Богдана Хмельницкого ул. д.21 </t>
  </si>
  <si>
    <t xml:space="preserve">Богдана Хмельницкого ул. д.21 - корп. 1 </t>
  </si>
  <si>
    <t xml:space="preserve">Богдана Хмельницкого ул. д.23 </t>
  </si>
  <si>
    <t xml:space="preserve">Богдана Хмельницкого ул. д.23 - корп. 1 </t>
  </si>
  <si>
    <t xml:space="preserve">Богдана Хмельницкого ул. д.24/45 </t>
  </si>
  <si>
    <t xml:space="preserve">Богдана Хмельницкого ул. д.25 </t>
  </si>
  <si>
    <t xml:space="preserve">Богдана Хмельницкого ул. д.26 </t>
  </si>
  <si>
    <t xml:space="preserve">Богдана Хмельницкого ул. д.27/48 </t>
  </si>
  <si>
    <t xml:space="preserve">Богдана Хмельницкого ул. д.28 </t>
  </si>
  <si>
    <t xml:space="preserve">Богдана Хмельницкого ул. д.30 </t>
  </si>
  <si>
    <t xml:space="preserve">Богдана Хмельницкого ул. д.31 </t>
  </si>
  <si>
    <t xml:space="preserve">Богдана Хмельницкого ул. д.32/46 </t>
  </si>
  <si>
    <t xml:space="preserve">Богдана Хмельницкого ул. д.33 </t>
  </si>
  <si>
    <t xml:space="preserve">Богдана Хмельницкого ул. д.35 </t>
  </si>
  <si>
    <t xml:space="preserve">Богдана Хмельницкого ул. д.36 </t>
  </si>
  <si>
    <t xml:space="preserve">Богдана Хмельницкого ул. д.37 </t>
  </si>
  <si>
    <t xml:space="preserve">Богдана Хмельницкого ул. д.38 </t>
  </si>
  <si>
    <t xml:space="preserve">Богдана Хмельницкого ул. д.38 - корп. 1 </t>
  </si>
  <si>
    <t xml:space="preserve">Богдана Хмельницкого ул. д.39 </t>
  </si>
  <si>
    <t xml:space="preserve">Богдана Хмельницкого ул. д.4 - корп. 1 </t>
  </si>
  <si>
    <t xml:space="preserve">Богдана Хмельницкого ул. д.41 </t>
  </si>
  <si>
    <t xml:space="preserve">Богдана Хмельницкого ул. д.41 - корп. 1 </t>
  </si>
  <si>
    <t xml:space="preserve">Богдана Хмельницкого ул. д.42 </t>
  </si>
  <si>
    <t xml:space="preserve">Богдана Хмельницкого ул. д.43 </t>
  </si>
  <si>
    <t xml:space="preserve">Богдана Хмельницкого ул. д.44 - корп. 1 </t>
  </si>
  <si>
    <t xml:space="preserve">Богдана Хмельницкого ул. д.44/45 </t>
  </si>
  <si>
    <t xml:space="preserve">Богдана Хмельницкого ул. д.45 - корп. 2 </t>
  </si>
  <si>
    <t xml:space="preserve">Богдана Хмельницкого ул. д.46 </t>
  </si>
  <si>
    <t xml:space="preserve">Богдана Хмельницкого ул. д.47 </t>
  </si>
  <si>
    <t xml:space="preserve">Богдана Хмельницкого ул. д.48 </t>
  </si>
  <si>
    <t xml:space="preserve">Богдана Хмельницкого ул. д.5 </t>
  </si>
  <si>
    <t xml:space="preserve">Богдана Хмельницкого ул. д.5 - корп. 2 </t>
  </si>
  <si>
    <t xml:space="preserve">Богдана Хмельницкого ул. д.50 </t>
  </si>
  <si>
    <t xml:space="preserve">Богдана Хмельницкого ул. д.52 </t>
  </si>
  <si>
    <t xml:space="preserve">Богдана Хмельницкого ул. д.56 </t>
  </si>
  <si>
    <t xml:space="preserve">Богдана Хмельницкого ул. д.57 </t>
  </si>
  <si>
    <t xml:space="preserve">Богдана Хмельницкого ул. д.7 </t>
  </si>
  <si>
    <t xml:space="preserve">Богдана Хмельницкого ул. д.7 - корп. 1 </t>
  </si>
  <si>
    <t xml:space="preserve">Богдана Хмельницкого ул. д.8 </t>
  </si>
  <si>
    <t xml:space="preserve">Богдана Хмельницкого ул. д.9 </t>
  </si>
  <si>
    <t xml:space="preserve">Богдана Хмельницкого ул. д.9 - корп. 1 </t>
  </si>
  <si>
    <t xml:space="preserve">Богдана Хмельницкого ул. д.9 - корп. 2 </t>
  </si>
  <si>
    <t xml:space="preserve">Боевая ул. д.126/87 - корп. 1 </t>
  </si>
  <si>
    <t xml:space="preserve">Боевая ул. д.126/87 - корп. 2 </t>
  </si>
  <si>
    <t xml:space="preserve">Боевая ул. д.126/87 - корп. 3 </t>
  </si>
  <si>
    <t xml:space="preserve">Боевая ул. д.126/87 - корп. 4 </t>
  </si>
  <si>
    <t xml:space="preserve">Боевая ул. д.126/87 - корп. 6 </t>
  </si>
  <si>
    <t xml:space="preserve">Боевая ул. д.126/87 - корп. 7 </t>
  </si>
  <si>
    <t xml:space="preserve">Боевая ул. д.126/87 - корп. 8 </t>
  </si>
  <si>
    <t xml:space="preserve">Боевая ул. д.36 - корп. 1 </t>
  </si>
  <si>
    <t xml:space="preserve">Боевая ул. д.40 </t>
  </si>
  <si>
    <t xml:space="preserve">Боевая ул. д.50 </t>
  </si>
  <si>
    <t xml:space="preserve">Боевая ул. д.52 </t>
  </si>
  <si>
    <t xml:space="preserve">Боевая ул. д.54 </t>
  </si>
  <si>
    <t xml:space="preserve">Боевая ул. д.55 </t>
  </si>
  <si>
    <t xml:space="preserve">Боевая ул. д.56 </t>
  </si>
  <si>
    <t xml:space="preserve">Боевая ул. д.57 </t>
  </si>
  <si>
    <t xml:space="preserve">Боевая ул. д.58 </t>
  </si>
  <si>
    <t xml:space="preserve">Боевая ул. д.59 </t>
  </si>
  <si>
    <t xml:space="preserve">Боевая ул. д.60 </t>
  </si>
  <si>
    <t xml:space="preserve">Боевая ул. д.61 </t>
  </si>
  <si>
    <t xml:space="preserve">Боевая ул. д.62 </t>
  </si>
  <si>
    <t xml:space="preserve">Боевая ул. д.65 - корп. 1 </t>
  </si>
  <si>
    <t xml:space="preserve">Боевая ул. д.65 - корп. 2 </t>
  </si>
  <si>
    <t xml:space="preserve">Боевая ул. д.66А </t>
  </si>
  <si>
    <t xml:space="preserve">Боевая ул. д.66Б </t>
  </si>
  <si>
    <t xml:space="preserve">Боевая ул. д.66В </t>
  </si>
  <si>
    <t xml:space="preserve">Боевая ул. д.67 </t>
  </si>
  <si>
    <t xml:space="preserve">Боевая ул. д.67 - корп. 1 </t>
  </si>
  <si>
    <t xml:space="preserve">Боевая ул. д.67 - корп. 2 </t>
  </si>
  <si>
    <t xml:space="preserve">Боевая ул. д.67 - корп. 3 </t>
  </si>
  <si>
    <t xml:space="preserve">Боевая ул. д.68 </t>
  </si>
  <si>
    <t xml:space="preserve">Боевая ул. д.69/70 </t>
  </si>
  <si>
    <t xml:space="preserve">Боевая ул. д.70 </t>
  </si>
  <si>
    <t xml:space="preserve">Боевая ул. д.71/67 </t>
  </si>
  <si>
    <t xml:space="preserve">Боевая ул. д.72А - корп. 1 </t>
  </si>
  <si>
    <t xml:space="preserve">Боевая ул. д.72Б </t>
  </si>
  <si>
    <t xml:space="preserve">Боевая ул. д.74 </t>
  </si>
  <si>
    <t xml:space="preserve">Боевая ул. д.75 </t>
  </si>
  <si>
    <t xml:space="preserve">Боевая ул. д.77 </t>
  </si>
  <si>
    <t xml:space="preserve">Боевая ул. д.79 </t>
  </si>
  <si>
    <t xml:space="preserve">Боевая ул. д.80 </t>
  </si>
  <si>
    <t xml:space="preserve">Боевая ул. д.81 </t>
  </si>
  <si>
    <t xml:space="preserve">Боевая ул. д.83 </t>
  </si>
  <si>
    <t xml:space="preserve">Боевая ул. д.83 - корп. 1 </t>
  </si>
  <si>
    <t xml:space="preserve">Боевая ул. д.83 - корп. 2 </t>
  </si>
  <si>
    <t xml:space="preserve">Боевая ул. д.85 </t>
  </si>
  <si>
    <t xml:space="preserve">Боевая ул. д.85 - корп. 1 </t>
  </si>
  <si>
    <t xml:space="preserve">Боевая ул. д.85 - корп. 2 </t>
  </si>
  <si>
    <t xml:space="preserve">Боевая ул. д.85 - корп. 3 </t>
  </si>
  <si>
    <t xml:space="preserve">Бэра ул. д.57 </t>
  </si>
  <si>
    <t xml:space="preserve">Васильковая ул. д.17 </t>
  </si>
  <si>
    <t xml:space="preserve">Васильковая ул. д.19 </t>
  </si>
  <si>
    <t xml:space="preserve">Власова ул. д.2/18 </t>
  </si>
  <si>
    <t xml:space="preserve">Власова ул. д.4 - корп. 1 </t>
  </si>
  <si>
    <t xml:space="preserve">Волжская ул. д.43 </t>
  </si>
  <si>
    <t xml:space="preserve">Волжская ул. д.49 </t>
  </si>
  <si>
    <t xml:space="preserve">Волжская ул. д.60 </t>
  </si>
  <si>
    <t xml:space="preserve">Волжская ул. д.62 </t>
  </si>
  <si>
    <t xml:space="preserve">Воробьева пр. д.14 - корп. 2 </t>
  </si>
  <si>
    <t xml:space="preserve">Воробьева пр. д.3 </t>
  </si>
  <si>
    <t xml:space="preserve">Генерала армии Епишева ул. д.16 </t>
  </si>
  <si>
    <t xml:space="preserve">Генерала армии Епишева ул. д.24 </t>
  </si>
  <si>
    <t xml:space="preserve">Генерала армии Епишева ул. д.26 </t>
  </si>
  <si>
    <t xml:space="preserve">Генерала армии Епишева ул. д.28 </t>
  </si>
  <si>
    <t xml:space="preserve">Генерала армии Епишева ул. д.30/35 </t>
  </si>
  <si>
    <t xml:space="preserve">Генерала армии Епишева ул. д.34 </t>
  </si>
  <si>
    <t xml:space="preserve">Генерала армии Епишева ул. д.49 </t>
  </si>
  <si>
    <t xml:space="preserve">Генерала армии Епишева ул. д.51 </t>
  </si>
  <si>
    <t xml:space="preserve">Генерала армии Епишева ул. д.53 </t>
  </si>
  <si>
    <t xml:space="preserve">Генерала армии Епишева ул. д.55 </t>
  </si>
  <si>
    <t xml:space="preserve">Генерала армии Епишева ул. д.61/12 </t>
  </si>
  <si>
    <t xml:space="preserve">Гурьевская ул. д.5 </t>
  </si>
  <si>
    <t xml:space="preserve">Декабристов пл д.21 </t>
  </si>
  <si>
    <t xml:space="preserve">Декабристов пл д.8 </t>
  </si>
  <si>
    <t xml:space="preserve">Дербентская 2-я ул. д.34 </t>
  </si>
  <si>
    <t xml:space="preserve">Джона Рида пл д.7 - корп. 1 </t>
  </si>
  <si>
    <t xml:space="preserve">Джона Рида ул. д.1 </t>
  </si>
  <si>
    <t xml:space="preserve">Джона Рида ул. д.33 </t>
  </si>
  <si>
    <t xml:space="preserve">Джона Рида ул. д.39 </t>
  </si>
  <si>
    <t xml:space="preserve">Джона Рида ул. д.39/1 </t>
  </si>
  <si>
    <t xml:space="preserve">Джона Рида ул. д.39/2 </t>
  </si>
  <si>
    <t xml:space="preserve">Дорожная 1-я ул. д.15 </t>
  </si>
  <si>
    <t xml:space="preserve">Дорожная 2-я ул. д.34 </t>
  </si>
  <si>
    <t xml:space="preserve">Дубровинского ул. д.52 - корп. 1 </t>
  </si>
  <si>
    <t xml:space="preserve">Дубровинского ул. д.52 - корп. 2 </t>
  </si>
  <si>
    <t xml:space="preserve">Дубровинского ул. д.58 </t>
  </si>
  <si>
    <t xml:space="preserve">Дубровинского ул. д.60 </t>
  </si>
  <si>
    <t xml:space="preserve">Дубровинского ул. д.64 - корп. 1 </t>
  </si>
  <si>
    <t xml:space="preserve">Дубровинского ул. д.68 - корп. 1 </t>
  </si>
  <si>
    <t xml:space="preserve">Звездная ул. д.11 - корп. 1 </t>
  </si>
  <si>
    <t xml:space="preserve">Звездная ул. д.11/11 </t>
  </si>
  <si>
    <t xml:space="preserve">Звездная ул. д.17 - корп. 2 </t>
  </si>
  <si>
    <t xml:space="preserve">Звездная ул. д.33 </t>
  </si>
  <si>
    <t xml:space="preserve">Звездная ул. д.41 </t>
  </si>
  <si>
    <t xml:space="preserve">Звездная ул. д.41 - корп. 2 </t>
  </si>
  <si>
    <t xml:space="preserve">Звездная ул. д.43 </t>
  </si>
  <si>
    <t xml:space="preserve">Звездная ул. д.43 - корп. 1 </t>
  </si>
  <si>
    <t xml:space="preserve">Звездная ул. д.45 </t>
  </si>
  <si>
    <t xml:space="preserve">Звездная ул. д.45 - корп. 1 </t>
  </si>
  <si>
    <t xml:space="preserve">Звездная ул. д.47 </t>
  </si>
  <si>
    <t xml:space="preserve">Звездная ул. д.47 - корп. 1 </t>
  </si>
  <si>
    <t xml:space="preserve">Звездная ул. д.47 - корп. 2 </t>
  </si>
  <si>
    <t xml:space="preserve">Звездная ул. д.47 - корп. 3 </t>
  </si>
  <si>
    <t xml:space="preserve">Звездная ул. д.47 - корп. 4 </t>
  </si>
  <si>
    <t xml:space="preserve">Звездная ул. д.47 - корп. 5 </t>
  </si>
  <si>
    <t xml:space="preserve">Звездная ул. д.49 </t>
  </si>
  <si>
    <t xml:space="preserve">Звездная ул. д.49 - корп. 2 </t>
  </si>
  <si>
    <t xml:space="preserve">Звездная ул. д.49 - корп. 3 </t>
  </si>
  <si>
    <t xml:space="preserve">Звездная ул. д.5 - корп. 2 </t>
  </si>
  <si>
    <t xml:space="preserve">Звездная ул. д.51 - корп. 1 </t>
  </si>
  <si>
    <t xml:space="preserve">Звездная ул. д.57 </t>
  </si>
  <si>
    <t xml:space="preserve">Звездная ул. д.57 - корп. 1 </t>
  </si>
  <si>
    <t xml:space="preserve">Звездная ул. д.57 - корп. 2 </t>
  </si>
  <si>
    <t xml:space="preserve">Звездная ул. д.57 - корп. 3 </t>
  </si>
  <si>
    <t xml:space="preserve">Звездная ул. д.59 </t>
  </si>
  <si>
    <t xml:space="preserve">Звездная ул. д.61 </t>
  </si>
  <si>
    <t xml:space="preserve">Звездная ул. д.63 </t>
  </si>
  <si>
    <t xml:space="preserve">Звездная ул. д.7 - корп. 1 </t>
  </si>
  <si>
    <t xml:space="preserve">Звездная ул. д.7 - корп. 2 </t>
  </si>
  <si>
    <t xml:space="preserve">Звездная ул. д.9/16 </t>
  </si>
  <si>
    <t xml:space="preserve">Ивановская ул. д.57 </t>
  </si>
  <si>
    <t xml:space="preserve">Игарская 2-я ул. д.4 </t>
  </si>
  <si>
    <t xml:space="preserve">Игарская 2-я ул. д.8 </t>
  </si>
  <si>
    <t xml:space="preserve">Каспийский пер. д.13 </t>
  </si>
  <si>
    <t xml:space="preserve">Кирова ул. д.54 </t>
  </si>
  <si>
    <t xml:space="preserve">Кирова ул. д.87 </t>
  </si>
  <si>
    <t xml:space="preserve">Кирова ул. д.87/2А </t>
  </si>
  <si>
    <t xml:space="preserve">Кирова ул. д.90 </t>
  </si>
  <si>
    <t xml:space="preserve">Кирова ул. д.90Б </t>
  </si>
  <si>
    <t xml:space="preserve">Кирова ул. д.92 </t>
  </si>
  <si>
    <t xml:space="preserve">Кирова ул. д.92А </t>
  </si>
  <si>
    <t xml:space="preserve">Кирова ул. д.94 </t>
  </si>
  <si>
    <t xml:space="preserve">Кирова ул. д.96 </t>
  </si>
  <si>
    <t xml:space="preserve">Кирова ул. д.98 </t>
  </si>
  <si>
    <t xml:space="preserve">Космонавтов ул. д.14 </t>
  </si>
  <si>
    <t xml:space="preserve">Космонавтов ул. д.16 </t>
  </si>
  <si>
    <t xml:space="preserve">Космонавтов ул. д.3 </t>
  </si>
  <si>
    <t xml:space="preserve">Космонавтов ул. д.3А </t>
  </si>
  <si>
    <t xml:space="preserve">Космонавтов ул. д.3Б </t>
  </si>
  <si>
    <t xml:space="preserve">Котельная 1-я ул. д.2 </t>
  </si>
  <si>
    <t xml:space="preserve">Котельная 5-я ул. д.7 - корп. 1 </t>
  </si>
  <si>
    <t xml:space="preserve">Котельная 5-я ул. д.7 - корп. 2 </t>
  </si>
  <si>
    <t xml:space="preserve">Котельная 5-я ул. д.7 - корп. 3 </t>
  </si>
  <si>
    <t xml:space="preserve">Красная Набережная ул. д.138 </t>
  </si>
  <si>
    <t xml:space="preserve">Краснодарская ул. д.43 </t>
  </si>
  <si>
    <t xml:space="preserve">Кубанская ул. д.10 </t>
  </si>
  <si>
    <t xml:space="preserve">Кубанская ул. д.19 - корп. 1 </t>
  </si>
  <si>
    <t xml:space="preserve">Кубанская ул. д.21 - корп. 1 </t>
  </si>
  <si>
    <t xml:space="preserve">Кубанская ул. д.21 - корп. 2 </t>
  </si>
  <si>
    <t xml:space="preserve">Кубанская ул. д.23 - корп. 2 </t>
  </si>
  <si>
    <t xml:space="preserve">Кубанская ул. д.29 </t>
  </si>
  <si>
    <t xml:space="preserve">Литейная 1-я ул. д.10 </t>
  </si>
  <si>
    <t xml:space="preserve">Литейная 1-я ул. д.10А </t>
  </si>
  <si>
    <t xml:space="preserve">Литейная 1-я ул. д.16 </t>
  </si>
  <si>
    <t xml:space="preserve">Литейная 1-я ул. д.16А </t>
  </si>
  <si>
    <t xml:space="preserve">Литейная 1-я ул. д.2А </t>
  </si>
  <si>
    <t xml:space="preserve">Литейная 1-я ул. д.4 </t>
  </si>
  <si>
    <t xml:space="preserve">Литейная 1-я ул. д.6 </t>
  </si>
  <si>
    <t xml:space="preserve">Литейная 1-я ул. д.8 </t>
  </si>
  <si>
    <t xml:space="preserve">Менжинского ул. д.2 - корп. 1 </t>
  </si>
  <si>
    <t xml:space="preserve">Менжинского ул. д.2 - корп. 2 </t>
  </si>
  <si>
    <t xml:space="preserve">Менжинского ул. д.2А </t>
  </si>
  <si>
    <t xml:space="preserve">Менжинского ул. д.3 </t>
  </si>
  <si>
    <t xml:space="preserve">Менжинского ул. д.4 </t>
  </si>
  <si>
    <t xml:space="preserve">Менжинского ул. д.4 - корп. 1 </t>
  </si>
  <si>
    <t xml:space="preserve">Менжинского ул. д.6 </t>
  </si>
  <si>
    <t xml:space="preserve">Михаила Луконина ул. д.11 </t>
  </si>
  <si>
    <t xml:space="preserve">Михаила Луконина ул. д.11 - корп. 1 </t>
  </si>
  <si>
    <t xml:space="preserve">Михаила Луконина ул. д.12 </t>
  </si>
  <si>
    <t xml:space="preserve">Моздокская ул. д.52 - корп. 2 </t>
  </si>
  <si>
    <t xml:space="preserve">Моздокская ул. д.56 </t>
  </si>
  <si>
    <t xml:space="preserve">Моздокская ул. д.60/12 </t>
  </si>
  <si>
    <t xml:space="preserve">Моздокская ул. д.63 </t>
  </si>
  <si>
    <t xml:space="preserve">Моздокская ул. д.65 </t>
  </si>
  <si>
    <t xml:space="preserve">Моздокская ул. д.66 </t>
  </si>
  <si>
    <t xml:space="preserve">Моздокская ул. д.68 </t>
  </si>
  <si>
    <t xml:space="preserve">Набережная Золотого Затона ул. д.8 </t>
  </si>
  <si>
    <t xml:space="preserve">Набережная Приволжского затона ул. д.17 - корп. 1 </t>
  </si>
  <si>
    <t xml:space="preserve">Набережная Приволжского затона ул. д.17 - корп. 2 </t>
  </si>
  <si>
    <t xml:space="preserve">Набережная Приволжского затона ул. д.17 - корп. 3 </t>
  </si>
  <si>
    <t xml:space="preserve">Набережная Приволжского затона ул. д.25 </t>
  </si>
  <si>
    <t xml:space="preserve">Народная 4-я ул. д.5/48 </t>
  </si>
  <si>
    <t xml:space="preserve">Народная 6-я ул. д.16 </t>
  </si>
  <si>
    <t xml:space="preserve">Народная 6-я ул. д.2 </t>
  </si>
  <si>
    <t xml:space="preserve">Немова ул. д.10 </t>
  </si>
  <si>
    <t xml:space="preserve">Немова ул. д.12 </t>
  </si>
  <si>
    <t xml:space="preserve">Немова ул. д.12А </t>
  </si>
  <si>
    <t xml:space="preserve">Немова ул. д.14 </t>
  </si>
  <si>
    <t xml:space="preserve">Немова ул. д.16Б </t>
  </si>
  <si>
    <t xml:space="preserve">Немова ул. д.16В </t>
  </si>
  <si>
    <t xml:space="preserve">Немова ул. д.16Г </t>
  </si>
  <si>
    <t xml:space="preserve">Немова ул. д.16Д </t>
  </si>
  <si>
    <t xml:space="preserve">Немова ул. д.18 </t>
  </si>
  <si>
    <t xml:space="preserve">Немова ул. д.20 </t>
  </si>
  <si>
    <t xml:space="preserve">Немова ул. д.20А </t>
  </si>
  <si>
    <t xml:space="preserve">Немова ул. д.22 </t>
  </si>
  <si>
    <t xml:space="preserve">Немова ул. д.22А </t>
  </si>
  <si>
    <t xml:space="preserve">Немова ул. д.24 </t>
  </si>
  <si>
    <t xml:space="preserve">Немова ул. д.24Б </t>
  </si>
  <si>
    <t xml:space="preserve">Немова ул. д.24Г </t>
  </si>
  <si>
    <t xml:space="preserve">Немова ул. д.28 </t>
  </si>
  <si>
    <t xml:space="preserve">Немова ул. д.28 - корп. 1 </t>
  </si>
  <si>
    <t xml:space="preserve">Немова ул. д.30 </t>
  </si>
  <si>
    <t xml:space="preserve">Николая Островского (1-112) ул. д.39 </t>
  </si>
  <si>
    <t xml:space="preserve">Николая Островского пр. д.10 </t>
  </si>
  <si>
    <t xml:space="preserve">Николая Островского пр. д.12 </t>
  </si>
  <si>
    <t xml:space="preserve">Николая Островского пр. д.4 - корп. 2 </t>
  </si>
  <si>
    <t xml:space="preserve">Николая Островского пр. д.4 - корп. 4 </t>
  </si>
  <si>
    <t xml:space="preserve">Николая Островского ул. д.1 </t>
  </si>
  <si>
    <t xml:space="preserve">Николая Островского ул. д.107 </t>
  </si>
  <si>
    <t xml:space="preserve">Николая Островского ул. д.113 </t>
  </si>
  <si>
    <t xml:space="preserve">Николая Островского ул. д.115 </t>
  </si>
  <si>
    <t xml:space="preserve">Николая Островского ул. д.123 </t>
  </si>
  <si>
    <t xml:space="preserve">Николая Островского ул. д.132 </t>
  </si>
  <si>
    <t xml:space="preserve">Николая Островского ул. д.136 </t>
  </si>
  <si>
    <t xml:space="preserve">Николая Островского ул. д.142А </t>
  </si>
  <si>
    <t xml:space="preserve">Николая Островского ул. д.142Б </t>
  </si>
  <si>
    <t xml:space="preserve">Николая Островского ул. д.144 </t>
  </si>
  <si>
    <t xml:space="preserve">Николая Островского ул. д.144А </t>
  </si>
  <si>
    <t xml:space="preserve">Николая Островского ул. д.150 </t>
  </si>
  <si>
    <t xml:space="preserve">Николая Островского ул. д.152 - корп. 2 </t>
  </si>
  <si>
    <t xml:space="preserve">Николая Островского ул. д.152 - корп. 3 </t>
  </si>
  <si>
    <t xml:space="preserve">Николая Островского ул. д.154 - корп. 1 </t>
  </si>
  <si>
    <t xml:space="preserve">Николая Островского ул. д.154 - корп. 2 </t>
  </si>
  <si>
    <t xml:space="preserve">Николая Островского ул. д.156 - корп. 1 </t>
  </si>
  <si>
    <t xml:space="preserve">Николая Островского ул. д.156 - корп. 2 </t>
  </si>
  <si>
    <t xml:space="preserve">Николая Островского ул. д.156 - корп. 3 </t>
  </si>
  <si>
    <t xml:space="preserve">Николая Островского ул. д.158 - корп. 1 </t>
  </si>
  <si>
    <t xml:space="preserve">Николая Островского ул. д.160 </t>
  </si>
  <si>
    <t xml:space="preserve">Николая Островского ул. д.160 - корп. 1 </t>
  </si>
  <si>
    <t xml:space="preserve">Николая Островского ул. д.160 - корп. 2 </t>
  </si>
  <si>
    <t xml:space="preserve">Николая Островского ул. д.162 </t>
  </si>
  <si>
    <t xml:space="preserve">Николая Островского ул. д.162 - корп. 1 </t>
  </si>
  <si>
    <t xml:space="preserve">Николая Островского ул. д.164 </t>
  </si>
  <si>
    <t xml:space="preserve">Николая Островского ул. д.1А </t>
  </si>
  <si>
    <t xml:space="preserve">Николая Островского ул. д.1Б </t>
  </si>
  <si>
    <t xml:space="preserve">Николая Островского ул. д.3 </t>
  </si>
  <si>
    <t xml:space="preserve">Николая Островского ул. д.41 </t>
  </si>
  <si>
    <t xml:space="preserve">Николая Островского ул. д.41А </t>
  </si>
  <si>
    <t xml:space="preserve">Николая Островского ул. д.43 </t>
  </si>
  <si>
    <t xml:space="preserve">Николая Островского ул. д.43А </t>
  </si>
  <si>
    <t xml:space="preserve">Николая Островского ул. д.45 </t>
  </si>
  <si>
    <t xml:space="preserve">Николая Островского ул. д.46 </t>
  </si>
  <si>
    <t xml:space="preserve">Николая Островского ул. д.5 </t>
  </si>
  <si>
    <t xml:space="preserve">Николая Островского ул. д.50 </t>
  </si>
  <si>
    <t xml:space="preserve">Николая Островского ул. д.51 </t>
  </si>
  <si>
    <t xml:space="preserve">Николая Островского ул. д.52 </t>
  </si>
  <si>
    <t xml:space="preserve">Николая Островского ул. д.53 </t>
  </si>
  <si>
    <t xml:space="preserve">Николая Островского ул. д.54 </t>
  </si>
  <si>
    <t xml:space="preserve">Николая Островского ул. д.56 </t>
  </si>
  <si>
    <t xml:space="preserve">Николая Островского ул. д.59 </t>
  </si>
  <si>
    <t xml:space="preserve">Николая Островского ул. д.5А </t>
  </si>
  <si>
    <t xml:space="preserve">Николая Островского ул. д.5Б </t>
  </si>
  <si>
    <t xml:space="preserve">Николая Островского ул. д.61 </t>
  </si>
  <si>
    <t xml:space="preserve">Николая Островского ул. д.61А </t>
  </si>
  <si>
    <t xml:space="preserve">Николая Островского ул. д.62 </t>
  </si>
  <si>
    <t xml:space="preserve">Николая Островского ул. д.63 </t>
  </si>
  <si>
    <t xml:space="preserve">Николая Островского ул. д.64 </t>
  </si>
  <si>
    <t xml:space="preserve">Николая Островского ул. д.64 - корп. 1 </t>
  </si>
  <si>
    <t xml:space="preserve">Николая Островского ул. д.65 </t>
  </si>
  <si>
    <t xml:space="preserve">Николая Островского ул. д.66 </t>
  </si>
  <si>
    <t xml:space="preserve">Николая Островского ул. д.66 - корп. 1 </t>
  </si>
  <si>
    <t xml:space="preserve">Николая Островского ул. д.66 - корп. 2 </t>
  </si>
  <si>
    <t xml:space="preserve">Николая Островского ул. д.70 </t>
  </si>
  <si>
    <t xml:space="preserve">Николая Островского ул. д.70 - корп. 1 </t>
  </si>
  <si>
    <t xml:space="preserve">Николая Островского ул. д.72 </t>
  </si>
  <si>
    <t xml:space="preserve">Николая Островского ул. д.72 - корп. 1 </t>
  </si>
  <si>
    <t xml:space="preserve">Николая Островского ул. д.74 </t>
  </si>
  <si>
    <t xml:space="preserve">Николая Островского ул. д.74 - корп. 1 </t>
  </si>
  <si>
    <t xml:space="preserve">Николая Островского ул. д.76 </t>
  </si>
  <si>
    <t xml:space="preserve">Николая Островского ул. д.76 - корп. 1 </t>
  </si>
  <si>
    <t xml:space="preserve">Ползунова ул. д.1 </t>
  </si>
  <si>
    <t xml:space="preserve">Ползунова ул. д.5 </t>
  </si>
  <si>
    <t xml:space="preserve">Ползунова ул. д.7 - корп. 1 </t>
  </si>
  <si>
    <t xml:space="preserve">Ползунова ул. д.7 - корп. 2 </t>
  </si>
  <si>
    <t xml:space="preserve">Пороховая ул. д.16А </t>
  </si>
  <si>
    <t xml:space="preserve">Пороховая ул. д.4 </t>
  </si>
  <si>
    <t xml:space="preserve">Ровная 2-я ул. д.1 </t>
  </si>
  <si>
    <t xml:space="preserve">Рождественского ул. д.9 </t>
  </si>
  <si>
    <t xml:space="preserve">Сабанс-Яр ул. д.1 </t>
  </si>
  <si>
    <t xml:space="preserve">Сабанс-Яр ул. д.1 - корп. 1 </t>
  </si>
  <si>
    <t xml:space="preserve">Сабанс-Яр ул. д.2 </t>
  </si>
  <si>
    <t xml:space="preserve">Сабанс-Яр ул. д.3 </t>
  </si>
  <si>
    <t xml:space="preserve">Сабанс-Яр ул. д.4 </t>
  </si>
  <si>
    <t xml:space="preserve">Сабанс-Яр ул. д.5 </t>
  </si>
  <si>
    <t xml:space="preserve">Сахалинская ул. д.9 </t>
  </si>
  <si>
    <t xml:space="preserve">Сахалинская ул. д.9 - корп. 1 </t>
  </si>
  <si>
    <t xml:space="preserve">Симферопольская ул. д.18 </t>
  </si>
  <si>
    <t xml:space="preserve">Ставропольская ул. д.29 </t>
  </si>
  <si>
    <t xml:space="preserve">Ставропольская ул. д.29А </t>
  </si>
  <si>
    <t xml:space="preserve">Ставропольская ул. д.31 </t>
  </si>
  <si>
    <t xml:space="preserve">Ставропольская ул. д.31А </t>
  </si>
  <si>
    <t xml:space="preserve">Ставропольская ул. д.33 </t>
  </si>
  <si>
    <t xml:space="preserve">Ставропольская ул. д.33А </t>
  </si>
  <si>
    <t xml:space="preserve">Ставропольская ул. д.37 </t>
  </si>
  <si>
    <t xml:space="preserve">Ставропольская ул. д.60 </t>
  </si>
  <si>
    <t xml:space="preserve">Степная 2-я ул. д.15 </t>
  </si>
  <si>
    <t xml:space="preserve">Степная 2-я ул. д.17 </t>
  </si>
  <si>
    <t xml:space="preserve">Степная 2-я ул. д.27 </t>
  </si>
  <si>
    <t xml:space="preserve">Степная 2-я ул. д.29 </t>
  </si>
  <si>
    <t xml:space="preserve">Степная 2-я ул. д.33 </t>
  </si>
  <si>
    <t xml:space="preserve">Степная 2-я ул. д.39 </t>
  </si>
  <si>
    <t xml:space="preserve">Степная 2-я ул. д.41 </t>
  </si>
  <si>
    <t xml:space="preserve">Строителей ул. д.2 </t>
  </si>
  <si>
    <t xml:space="preserve">Строителей ул. д.4 </t>
  </si>
  <si>
    <t xml:space="preserve">Строителей ул. д.6 </t>
  </si>
  <si>
    <t xml:space="preserve">Строителей ул. д.8 </t>
  </si>
  <si>
    <t xml:space="preserve">Таманский 1-й пер. д.2 </t>
  </si>
  <si>
    <t xml:space="preserve">Таманский 1-й пер. д.3 </t>
  </si>
  <si>
    <t xml:space="preserve">Таманский 1-й пер. д.5 </t>
  </si>
  <si>
    <t xml:space="preserve">Таманский 1-й пер. д.6 </t>
  </si>
  <si>
    <t xml:space="preserve">Таманский 1-й пер. д.8 </t>
  </si>
  <si>
    <t xml:space="preserve">Таманский пер. д.10/11 </t>
  </si>
  <si>
    <t xml:space="preserve">Таманский пер. д.8/9 </t>
  </si>
  <si>
    <t xml:space="preserve">Ульянова ул. д.56 </t>
  </si>
  <si>
    <t xml:space="preserve">Фунтовское шоссе ул. д.17 </t>
  </si>
  <si>
    <t xml:space="preserve">Фунтовское шоссе ул. д.17А </t>
  </si>
  <si>
    <t xml:space="preserve">Фунтовское шоссе ул. д.17Б </t>
  </si>
  <si>
    <t xml:space="preserve">Фунтовское шоссе ул. д.23Б </t>
  </si>
  <si>
    <t xml:space="preserve">Фунтовское шоссе ул. д.4 </t>
  </si>
  <si>
    <t xml:space="preserve">Фунтовское шоссе ул. д.6 </t>
  </si>
  <si>
    <t xml:space="preserve">Фунтовское шоссе ул. д.6 - корп. 1 </t>
  </si>
  <si>
    <t xml:space="preserve">Фунтовское шоссе ул. д.8 </t>
  </si>
  <si>
    <t xml:space="preserve">Челябинская ул. д.21 </t>
  </si>
  <si>
    <t xml:space="preserve">Челябинская ул. д.22 </t>
  </si>
  <si>
    <t xml:space="preserve">Чеченева ул. д.27 </t>
  </si>
  <si>
    <t xml:space="preserve">Энергетиков пр. д.1 </t>
  </si>
  <si>
    <t xml:space="preserve">Южная ул. д.25 </t>
  </si>
  <si>
    <t xml:space="preserve">Южная ул. д.25 - корп. 1 </t>
  </si>
  <si>
    <t xml:space="preserve">28-й Армии ул. д.10 </t>
  </si>
  <si>
    <t xml:space="preserve">28-й Армии ул. д.10 - корп. 2 </t>
  </si>
  <si>
    <t xml:space="preserve">28-й Армии ул. д.12 </t>
  </si>
  <si>
    <t xml:space="preserve">28-й Армии ул. д.12 - корп. 1 </t>
  </si>
  <si>
    <t xml:space="preserve">28-й Армии ул. д.14 </t>
  </si>
  <si>
    <t xml:space="preserve">28-й Армии ул. д.16 </t>
  </si>
  <si>
    <t xml:space="preserve">28-й Армии ул. д.16 - корп. 1 </t>
  </si>
  <si>
    <t xml:space="preserve">28-й Армии ул. д.6 </t>
  </si>
  <si>
    <t xml:space="preserve">28-й Армии ул. д.8 - корп. 1 </t>
  </si>
  <si>
    <t xml:space="preserve">Авиационная ул. д.3 </t>
  </si>
  <si>
    <t xml:space="preserve">Авиационная ул. д.30 </t>
  </si>
  <si>
    <t xml:space="preserve">Авиационная ул. д.34А/14Б </t>
  </si>
  <si>
    <t xml:space="preserve">Авиационная ул. д.5 </t>
  </si>
  <si>
    <t xml:space="preserve">Адмиралтейская ул. д.50 </t>
  </si>
  <si>
    <t xml:space="preserve">Адмиралтейская ул. д.52 </t>
  </si>
  <si>
    <t xml:space="preserve">Адмиралтейская ул. д.54 </t>
  </si>
  <si>
    <t xml:space="preserve">Адмиралтейская ул. д.54/1 </t>
  </si>
  <si>
    <t xml:space="preserve">Адмиралтейская ул. д.56 </t>
  </si>
  <si>
    <t xml:space="preserve">Адмиралтейская ул. д.62 </t>
  </si>
  <si>
    <t xml:space="preserve">Адмиралтейская ул. д.66 </t>
  </si>
  <si>
    <t xml:space="preserve">Академика Королева ул. д.35/1 </t>
  </si>
  <si>
    <t xml:space="preserve">Академика Королева ул. д.39 </t>
  </si>
  <si>
    <t xml:space="preserve">Академика Королева ул. д.5 </t>
  </si>
  <si>
    <t xml:space="preserve">Академика Королева ул. д.7/25 </t>
  </si>
  <si>
    <t xml:space="preserve">Аксакова ул. д.12 - корп. 1 </t>
  </si>
  <si>
    <t xml:space="preserve">Аксакова ул. д.6 - корп. 1 </t>
  </si>
  <si>
    <t xml:space="preserve">Аксакова ул. д.8 - корп. 2 </t>
  </si>
  <si>
    <t xml:space="preserve">Аксакова ул., д.8, кор.1 </t>
  </si>
  <si>
    <t xml:space="preserve">Ангарская ул. д.10А </t>
  </si>
  <si>
    <t xml:space="preserve">Ангарская ул. д.12 </t>
  </si>
  <si>
    <t xml:space="preserve">Ангарская ул. д.16 </t>
  </si>
  <si>
    <t xml:space="preserve">Ангарская ул. д.18 </t>
  </si>
  <si>
    <t xml:space="preserve">Ангарская ул. д.20 </t>
  </si>
  <si>
    <t xml:space="preserve">Ангарская ул. д.22 </t>
  </si>
  <si>
    <t xml:space="preserve">Ангарская ул. д.22А </t>
  </si>
  <si>
    <t xml:space="preserve">Ангарская ул. д.24 </t>
  </si>
  <si>
    <t xml:space="preserve">Ангарская ул. д.26 </t>
  </si>
  <si>
    <t xml:space="preserve">Анри Барбюса ул. д.17 </t>
  </si>
  <si>
    <t xml:space="preserve">Анри Барбюса ул. д.32 </t>
  </si>
  <si>
    <t xml:space="preserve">Анри Барбюса ул. д.34 </t>
  </si>
  <si>
    <t xml:space="preserve">Анри Барбюса ул. д.36 </t>
  </si>
  <si>
    <t xml:space="preserve">Бабаевского ул. д.1 - корп. 3 </t>
  </si>
  <si>
    <t xml:space="preserve">Бабаевского ул. д.1 - корп. 4 </t>
  </si>
  <si>
    <t xml:space="preserve">Бабаевского ул. д.1 - корп. 5 </t>
  </si>
  <si>
    <t xml:space="preserve">Бабаевского ул. д.1 - корп. 6 </t>
  </si>
  <si>
    <t xml:space="preserve">Бабаевского ул. д.29 </t>
  </si>
  <si>
    <t xml:space="preserve">Бабаевского ул. д.31 </t>
  </si>
  <si>
    <t xml:space="preserve">Бабаевского ул. д.31 - корп. 2 </t>
  </si>
  <si>
    <t xml:space="preserve">Бабаевского ул. д.31 - корп. 3 </t>
  </si>
  <si>
    <t xml:space="preserve">Бабаевского ул. д.33 - корп. 1 </t>
  </si>
  <si>
    <t xml:space="preserve">Бабаевского ул. д.33 - корп. 2 </t>
  </si>
  <si>
    <t xml:space="preserve">Бабаевского ул. д.35 - корп. 3 </t>
  </si>
  <si>
    <t xml:space="preserve">Бабаевского ул. д.37 </t>
  </si>
  <si>
    <t xml:space="preserve">Бабаевского ул. д.39 </t>
  </si>
  <si>
    <t xml:space="preserve">Беринга ул. д.10/9 </t>
  </si>
  <si>
    <t xml:space="preserve">Беринга ул. д.8/7 </t>
  </si>
  <si>
    <t xml:space="preserve">Бертюльская ул. д.14 </t>
  </si>
  <si>
    <t xml:space="preserve">Бориса Алексеева ул. д.14 </t>
  </si>
  <si>
    <t xml:space="preserve">Бориса Алексеева ул. д.16 </t>
  </si>
  <si>
    <t xml:space="preserve">Бориса Алексеева ул. д.1А </t>
  </si>
  <si>
    <t xml:space="preserve">Бориса Алексеева ул. д.1Б </t>
  </si>
  <si>
    <t xml:space="preserve">Бориса Алексеева ул. д.1В </t>
  </si>
  <si>
    <t xml:space="preserve">Бориса Алексеева ул. д.2Б </t>
  </si>
  <si>
    <t xml:space="preserve">Бориса Алексеева ул. д.4А </t>
  </si>
  <si>
    <t xml:space="preserve">Бориса Алексеева ул. д.6 </t>
  </si>
  <si>
    <t xml:space="preserve">Ботвина ул. д.10 </t>
  </si>
  <si>
    <t xml:space="preserve">Ботвина ул. д.12 </t>
  </si>
  <si>
    <t xml:space="preserve">Ботвина ул. д.14А </t>
  </si>
  <si>
    <t xml:space="preserve">Ботвина ул. д.18 </t>
  </si>
  <si>
    <t xml:space="preserve">Ботвина ул. д.1А </t>
  </si>
  <si>
    <t xml:space="preserve">Ботвина ул. д.22 </t>
  </si>
  <si>
    <t xml:space="preserve">Ботвина ул. д.26 </t>
  </si>
  <si>
    <t xml:space="preserve">Ботвина ул. д.28 </t>
  </si>
  <si>
    <t xml:space="preserve">Ботвина ул. д.29 - корп. 1 </t>
  </si>
  <si>
    <t xml:space="preserve">Ботвина ул. д.30 </t>
  </si>
  <si>
    <t xml:space="preserve">Ботвина ул. д.4 </t>
  </si>
  <si>
    <t xml:space="preserve">Ботвина ул. д.6 </t>
  </si>
  <si>
    <t xml:space="preserve">Ботвина ул. д.83 </t>
  </si>
  <si>
    <t xml:space="preserve">Ботвина ул. д.85 </t>
  </si>
  <si>
    <t xml:space="preserve">Ботвина ул. д.85А </t>
  </si>
  <si>
    <t xml:space="preserve">Ботвина ул. д.87 </t>
  </si>
  <si>
    <t xml:space="preserve">Ботвина ул. д.87А </t>
  </si>
  <si>
    <t xml:space="preserve">Ботвина ул. д.89 </t>
  </si>
  <si>
    <t xml:space="preserve">Ботвина ул. д.91А </t>
  </si>
  <si>
    <t xml:space="preserve">Ботвина ул. д.93 </t>
  </si>
  <si>
    <t xml:space="preserve">Ботвина ул. д.95 </t>
  </si>
  <si>
    <t xml:space="preserve">Ботвина ул. д.97 </t>
  </si>
  <si>
    <t xml:space="preserve">Бульварная ул. д.11 - корп. 1 </t>
  </si>
  <si>
    <t xml:space="preserve">Бульварная ул. д.11 - корп. 2 </t>
  </si>
  <si>
    <t xml:space="preserve">Бульварная ул. д.12 </t>
  </si>
  <si>
    <t xml:space="preserve">Бульварная ул. д.14 </t>
  </si>
  <si>
    <t xml:space="preserve">Бульварная ул. д.15 </t>
  </si>
  <si>
    <t xml:space="preserve">Бульварная ул. д.2 - корп. 2 </t>
  </si>
  <si>
    <t xml:space="preserve">Бульварная ул. д.4 </t>
  </si>
  <si>
    <t xml:space="preserve">Бульварная ул. д.4 - корп. 1 </t>
  </si>
  <si>
    <t xml:space="preserve">Бульварная ул. д.6 </t>
  </si>
  <si>
    <t xml:space="preserve">Бульварная ул. д.6 - корп. 1 </t>
  </si>
  <si>
    <t xml:space="preserve">Бульварная ул. д.7 </t>
  </si>
  <si>
    <t xml:space="preserve">Бульварная ул. д.7 - корп. 2 </t>
  </si>
  <si>
    <t xml:space="preserve">Бульварная ул. д.7 - корп. 3 </t>
  </si>
  <si>
    <t xml:space="preserve">Бульварная ул. д.9 </t>
  </si>
  <si>
    <t xml:space="preserve">Бульварная ул. д.9 - корп. 1 </t>
  </si>
  <si>
    <t xml:space="preserve">Бульварная ул. д.9 - корп. 2 </t>
  </si>
  <si>
    <t xml:space="preserve">Вокзальная пл д.1 </t>
  </si>
  <si>
    <t xml:space="preserve">Вокзальная пл д.1А </t>
  </si>
  <si>
    <t xml:space="preserve">Вокзальная пл д.3/41 </t>
  </si>
  <si>
    <t xml:space="preserve">Вокзальная пл д.5 </t>
  </si>
  <si>
    <t xml:space="preserve">Галлея ул. д.10 </t>
  </si>
  <si>
    <t xml:space="preserve">Галлея ул. д.5 </t>
  </si>
  <si>
    <t xml:space="preserve">Галлея ул. д.8/1 </t>
  </si>
  <si>
    <t xml:space="preserve">Галлея ул. д.8А </t>
  </si>
  <si>
    <t xml:space="preserve">Дальняя ул. д.23 </t>
  </si>
  <si>
    <t xml:space="preserve">Дальняя ул. д.23 - корп. 1 </t>
  </si>
  <si>
    <t xml:space="preserve">Дальняя ул. д.88А </t>
  </si>
  <si>
    <t xml:space="preserve">Дальняя ул. д.88Б </t>
  </si>
  <si>
    <t xml:space="preserve">Дальняя ул. д.88В </t>
  </si>
  <si>
    <t xml:space="preserve">Дальняя ул. д.88Г </t>
  </si>
  <si>
    <t xml:space="preserve">Ереванская ул. д.1 - корп. 3 </t>
  </si>
  <si>
    <t xml:space="preserve">Ереванская ул. д.1 - корп. 4 </t>
  </si>
  <si>
    <t xml:space="preserve">Ереванская ул. д.1 - корп. 7 </t>
  </si>
  <si>
    <t xml:space="preserve">Железнодорожная 1-я ул. д.14 </t>
  </si>
  <si>
    <t xml:space="preserve">Железнодорожная 1-я ул. д.16 </t>
  </si>
  <si>
    <t xml:space="preserve">Железнодорожная 1-я ул. д.16 - корп. 2 </t>
  </si>
  <si>
    <t xml:space="preserve">Железнодорожная 1-я ул. д.22 </t>
  </si>
  <si>
    <t xml:space="preserve">Железнодорожная 1-я ул. д.26 </t>
  </si>
  <si>
    <t xml:space="preserve">Железнодорожная 1-я ул. д.39 </t>
  </si>
  <si>
    <t xml:space="preserve">Железнодорожная 4-я ул. д.43А </t>
  </si>
  <si>
    <t xml:space="preserve">Железнодорожная 4-я ул. д.43Б </t>
  </si>
  <si>
    <t xml:space="preserve">Железнодорожная 4-я ул. д.43В </t>
  </si>
  <si>
    <t xml:space="preserve">Железнодорожная 4-я ул. д.43Г </t>
  </si>
  <si>
    <t xml:space="preserve">Железнодорожная 4-я ул. д.43Д </t>
  </si>
  <si>
    <t xml:space="preserve">Железнодорожная 4-я ул. д.45 </t>
  </si>
  <si>
    <t xml:space="preserve">Железнодорожная 4-я ул. д.45А </t>
  </si>
  <si>
    <t xml:space="preserve">Железнодорожная 4-я ул. д.45В </t>
  </si>
  <si>
    <t xml:space="preserve">Железнодорожная 4-я ул. д.45Г </t>
  </si>
  <si>
    <t xml:space="preserve">Железнодорожная 4-я ул. д.45Д </t>
  </si>
  <si>
    <t xml:space="preserve">Железнодорожная 4-я ул. д.45Е </t>
  </si>
  <si>
    <t xml:space="preserve">Железнодорожная 4-я ул. д.47 </t>
  </si>
  <si>
    <t xml:space="preserve">Железнодорожная 4-я ул. д.47Б </t>
  </si>
  <si>
    <t xml:space="preserve">Железнодорожная 4-я ул. д.47В </t>
  </si>
  <si>
    <t xml:space="preserve">Железнодорожная 4-я ул. д.49 </t>
  </si>
  <si>
    <t xml:space="preserve">Железнодорожная 4-я ул. д.49Б </t>
  </si>
  <si>
    <t xml:space="preserve">Железнодорожная 4-я ул. д.51Б </t>
  </si>
  <si>
    <t xml:space="preserve">Железнодорожная 8-я ул. д.55 </t>
  </si>
  <si>
    <t xml:space="preserve">Железнодорожная 8-я ул. д.55 - корп. 1 </t>
  </si>
  <si>
    <t xml:space="preserve">Железнодорожная 8-я ул. д.57 </t>
  </si>
  <si>
    <t xml:space="preserve">Железнодорожная 8-я ул. д.59 </t>
  </si>
  <si>
    <t xml:space="preserve">Железнодорожная 8-я ул. д.59 - корп. 1 </t>
  </si>
  <si>
    <t xml:space="preserve">Железнодорожная 8-я ул. д.59 - корп. 2 </t>
  </si>
  <si>
    <t xml:space="preserve">Железнодорожная 8-я ул. д.59 - корп. 3 </t>
  </si>
  <si>
    <t xml:space="preserve">Жилая ул. д.1 </t>
  </si>
  <si>
    <t xml:space="preserve">Жилая ул. д.10 </t>
  </si>
  <si>
    <t xml:space="preserve">Жилая ул. д.10 - корп. 1 </t>
  </si>
  <si>
    <t xml:space="preserve">Жилая ул. д.11 </t>
  </si>
  <si>
    <t xml:space="preserve">Жилая ул. д.12 </t>
  </si>
  <si>
    <t xml:space="preserve">Жилая ул. д.12 - корп. 1 </t>
  </si>
  <si>
    <t xml:space="preserve">Жилая ул. д.16 </t>
  </si>
  <si>
    <t xml:space="preserve">Жилая ул. д.3 </t>
  </si>
  <si>
    <t xml:space="preserve">Жилая ул. д.3 - корп. 1 </t>
  </si>
  <si>
    <t xml:space="preserve">Жилая ул. д.6 - корп. 1 </t>
  </si>
  <si>
    <t xml:space="preserve">Жилая ул. д.6 - корп. 2 </t>
  </si>
  <si>
    <t xml:space="preserve">Жилая ул. д.7 </t>
  </si>
  <si>
    <t xml:space="preserve">Жилая ул. д.7 - корп. 3 </t>
  </si>
  <si>
    <t xml:space="preserve">Жилая ул. д.8 </t>
  </si>
  <si>
    <t xml:space="preserve">Жилая ул. д.8 - корп. 1 </t>
  </si>
  <si>
    <t xml:space="preserve">Жилая ул. д.8 - корп. 3 </t>
  </si>
  <si>
    <t xml:space="preserve">Жилая ул. д.9 - корп. 5 </t>
  </si>
  <si>
    <t xml:space="preserve">Зеленая ул. д.68 </t>
  </si>
  <si>
    <t xml:space="preserve">Зеленая ул. д.68А </t>
  </si>
  <si>
    <t xml:space="preserve">Комарова ул. д.130 </t>
  </si>
  <si>
    <t xml:space="preserve">Комарова ул. д.132 </t>
  </si>
  <si>
    <t xml:space="preserve">Комарова ул. д.158 </t>
  </si>
  <si>
    <t xml:space="preserve">Комарова ул. д.168 </t>
  </si>
  <si>
    <t xml:space="preserve">Комарова ул. д.27 </t>
  </si>
  <si>
    <t xml:space="preserve">Комарова ул. д.2А </t>
  </si>
  <si>
    <t xml:space="preserve">Комарова ул. д.45 </t>
  </si>
  <si>
    <t xml:space="preserve">Комарова ул. д.60 </t>
  </si>
  <si>
    <t xml:space="preserve">Комарова ул. д.61 </t>
  </si>
  <si>
    <t xml:space="preserve">Комарова ул. д.62 </t>
  </si>
  <si>
    <t xml:space="preserve">Комарова ул. д.63 </t>
  </si>
  <si>
    <t xml:space="preserve">Комарова ул. д.65 </t>
  </si>
  <si>
    <t xml:space="preserve">Комарова ул. д.65А </t>
  </si>
  <si>
    <t xml:space="preserve">Коммунистическая ул. д.52 </t>
  </si>
  <si>
    <t xml:space="preserve">Коммунистическая ул. д.54 </t>
  </si>
  <si>
    <t xml:space="preserve">Коммунистическая ул. д.58 </t>
  </si>
  <si>
    <t xml:space="preserve">Коммунистическая ул. д.60 </t>
  </si>
  <si>
    <t xml:space="preserve">Коммунистическая ул. д.68 </t>
  </si>
  <si>
    <t xml:space="preserve">Комсомольская Набережная ул. д.16 </t>
  </si>
  <si>
    <t xml:space="preserve">Комсомольская Набережная ул. д.17 </t>
  </si>
  <si>
    <t xml:space="preserve">Комсомольская Набережная ул. д.20 </t>
  </si>
  <si>
    <t xml:space="preserve">Комсомольская Набережная ул. д.21 </t>
  </si>
  <si>
    <t xml:space="preserve">Комсомольская Набережная ул. д.23 </t>
  </si>
  <si>
    <t xml:space="preserve">Кооперативная ул. д.28 </t>
  </si>
  <si>
    <t xml:space="preserve">Кооперативная ул. д.45А </t>
  </si>
  <si>
    <t xml:space="preserve">Космическая ул. д.6 </t>
  </si>
  <si>
    <t xml:space="preserve">Космонавта В. Комарова ул. д.176 </t>
  </si>
  <si>
    <t xml:space="preserve">Красноармейская 3-я ул. д.11/12 </t>
  </si>
  <si>
    <t xml:space="preserve">Красноармейская 3-я ул. д.4 </t>
  </si>
  <si>
    <t xml:space="preserve">Красноармейская ул. д.11 </t>
  </si>
  <si>
    <t xml:space="preserve">Красноармейская ул. д.15 </t>
  </si>
  <si>
    <t xml:space="preserve">Красноармейская ул. д.1А </t>
  </si>
  <si>
    <t xml:space="preserve">Красноармейская ул. д.23 </t>
  </si>
  <si>
    <t xml:space="preserve">Красноармейская ул. д.23А </t>
  </si>
  <si>
    <t xml:space="preserve">Красноармейская ул. д.25 </t>
  </si>
  <si>
    <t xml:space="preserve">Красноармейская ул. д.27 </t>
  </si>
  <si>
    <t xml:space="preserve">Красноармейская ул. д.27А </t>
  </si>
  <si>
    <t xml:space="preserve">Красноармейская ул. д.3 </t>
  </si>
  <si>
    <t xml:space="preserve">Красноармейская ул. д.31 </t>
  </si>
  <si>
    <t xml:space="preserve">Красноармейская ул. д.35 </t>
  </si>
  <si>
    <t xml:space="preserve">Красноармейская ул. д.37 </t>
  </si>
  <si>
    <t xml:space="preserve">Красноармейская ул. д.9 </t>
  </si>
  <si>
    <t xml:space="preserve">Краснопитерская ул. д.115 </t>
  </si>
  <si>
    <t xml:space="preserve">Краснопитерская ул. д.57 </t>
  </si>
  <si>
    <t xml:space="preserve">Красный Рыбак ул. д.41 </t>
  </si>
  <si>
    <t xml:space="preserve">Куйбышева ул. д.27 </t>
  </si>
  <si>
    <t xml:space="preserve">Куйбышева ул. д.28 </t>
  </si>
  <si>
    <t xml:space="preserve">Куйбышева ул. д.30 </t>
  </si>
  <si>
    <t xml:space="preserve">Куйбышева ул. д.33 </t>
  </si>
  <si>
    <t xml:space="preserve">Куйбышева ул. д.36 </t>
  </si>
  <si>
    <t xml:space="preserve">Куйбышева ул. д.40 </t>
  </si>
  <si>
    <t xml:space="preserve">Куйбышева ул. д.41 </t>
  </si>
  <si>
    <t xml:space="preserve">Куйбышева ул. д.61 </t>
  </si>
  <si>
    <t xml:space="preserve">Куйбышева ул. д.62 </t>
  </si>
  <si>
    <t xml:space="preserve">Куйбышева ул. д.63 </t>
  </si>
  <si>
    <t xml:space="preserve">Куйбышева ул. д.68 </t>
  </si>
  <si>
    <t xml:space="preserve">Куйбышева ул. д.74 </t>
  </si>
  <si>
    <t xml:space="preserve">Куйбышева ул. д.82 </t>
  </si>
  <si>
    <t xml:space="preserve">Куйбышева ул. д.92 </t>
  </si>
  <si>
    <t xml:space="preserve">Латышева ул. д.18Г </t>
  </si>
  <si>
    <t xml:space="preserve">Латышева ул. д.4 </t>
  </si>
  <si>
    <t xml:space="preserve">Латышева ул. д.6Б </t>
  </si>
  <si>
    <t xml:space="preserve">Ляхова ул. д.3 </t>
  </si>
  <si>
    <t xml:space="preserve">Ляхова ул. д.9 </t>
  </si>
  <si>
    <t xml:space="preserve">Марии Максаковой ул. д.12А </t>
  </si>
  <si>
    <t xml:space="preserve">Марии Максаковой ул. д.19 </t>
  </si>
  <si>
    <t xml:space="preserve">Марии Максаковой ул. д.21 </t>
  </si>
  <si>
    <t xml:space="preserve">Марии Максаковой ул. д.39/10 </t>
  </si>
  <si>
    <t xml:space="preserve">Марии Максаковой ул. д.65 </t>
  </si>
  <si>
    <t xml:space="preserve">Маркина ул. д.100 </t>
  </si>
  <si>
    <t xml:space="preserve">Маркина ул. д.102 </t>
  </si>
  <si>
    <t xml:space="preserve">Маркина ул. д.104 - корп. 1 </t>
  </si>
  <si>
    <t xml:space="preserve">Маркина ул. д.98 </t>
  </si>
  <si>
    <t xml:space="preserve">Медиков ул. д.1 </t>
  </si>
  <si>
    <t xml:space="preserve">Медиков ул. д.3 - корп. 2 </t>
  </si>
  <si>
    <t xml:space="preserve">Московская ул. д.29 </t>
  </si>
  <si>
    <t xml:space="preserve">Московская ул. д.47 </t>
  </si>
  <si>
    <t xml:space="preserve">Московская ул. д.53 </t>
  </si>
  <si>
    <t xml:space="preserve">Московская ул. д.63 </t>
  </si>
  <si>
    <t xml:space="preserve">Московская ул. д.98 </t>
  </si>
  <si>
    <t xml:space="preserve">Набережная Казачьего Ерика ул. д.147 </t>
  </si>
  <si>
    <t xml:space="preserve">Набережная Казачьего Ерика ул. д.151а </t>
  </si>
  <si>
    <t xml:space="preserve">Набережная Казачьего Ерика ул. д.1А/2А </t>
  </si>
  <si>
    <t xml:space="preserve">Набережная Казачьего Ерика ул. д.1Б </t>
  </si>
  <si>
    <t xml:space="preserve">Набережная Тимирязева ул. д.66 </t>
  </si>
  <si>
    <t xml:space="preserve">Набережная Тимирязева ул. д.68 </t>
  </si>
  <si>
    <t xml:space="preserve">Нагорная ул. д.2Б </t>
  </si>
  <si>
    <t xml:space="preserve">Нагорная ул. д.2В </t>
  </si>
  <si>
    <t xml:space="preserve">Нагорная ул. д.2Г </t>
  </si>
  <si>
    <t xml:space="preserve">Нариманова ул. д.2Б </t>
  </si>
  <si>
    <t xml:space="preserve">Нефтяников 1-й пр. д.21 </t>
  </si>
  <si>
    <t xml:space="preserve">Нефтяников 1-й пр. д.27 </t>
  </si>
  <si>
    <t xml:space="preserve">Нефтяников 1-й пр. д.37 </t>
  </si>
  <si>
    <t xml:space="preserve">Нефтяников 2-й пр. д.30 </t>
  </si>
  <si>
    <t xml:space="preserve">Нефтяников 2-й пр. д.44 </t>
  </si>
  <si>
    <t xml:space="preserve">Нефтяников 2-й пр. д.46 </t>
  </si>
  <si>
    <t xml:space="preserve">Нефтяников 2-й пр. д.48 </t>
  </si>
  <si>
    <t xml:space="preserve">Новороссийская ул. д.12 </t>
  </si>
  <si>
    <t xml:space="preserve">Перевозная 1-я ул. д.100 </t>
  </si>
  <si>
    <t xml:space="preserve">Перевозная 1-я ул. д.102 </t>
  </si>
  <si>
    <t xml:space="preserve">Перевозная 1-я ул. д.102В </t>
  </si>
  <si>
    <t xml:space="preserve">Перевозная 1-я ул. д.104 </t>
  </si>
  <si>
    <t xml:space="preserve">Перевозная 1-я ул. д.104А </t>
  </si>
  <si>
    <t xml:space="preserve">Перевозная 1-я ул. д.106 </t>
  </si>
  <si>
    <t xml:space="preserve">Перевозная 1-я ул. д.106Б </t>
  </si>
  <si>
    <t xml:space="preserve">Перевозная 1-я ул. д.108 </t>
  </si>
  <si>
    <t xml:space="preserve">Перевозная 1-я ул. д.110 </t>
  </si>
  <si>
    <t xml:space="preserve">Перевозная 1-я ул. д.112 </t>
  </si>
  <si>
    <t xml:space="preserve">Перевозная 1-я ул. д.114 </t>
  </si>
  <si>
    <t xml:space="preserve">Перевозная 1-я ул. д.116 </t>
  </si>
  <si>
    <t xml:space="preserve">Перевозная 1-я ул. д.118 - корп. 2 </t>
  </si>
  <si>
    <t xml:space="preserve">Перевозная 1-я ул. д.129 </t>
  </si>
  <si>
    <t xml:space="preserve">Перевозная 1-я ул. д.131 </t>
  </si>
  <si>
    <t xml:space="preserve">Перевозная 1-я ул. д.98 </t>
  </si>
  <si>
    <t xml:space="preserve">Перевозная 1-я ул. д.98В </t>
  </si>
  <si>
    <t xml:space="preserve">Политехническая ул. д.1А </t>
  </si>
  <si>
    <t xml:space="preserve">Политехническая ул. д.3А </t>
  </si>
  <si>
    <t xml:space="preserve">Профессиональная ул. д.44 </t>
  </si>
  <si>
    <t xml:space="preserve">Профессиональная ул. д.46 </t>
  </si>
  <si>
    <t xml:space="preserve">Профсоюзная ул. д.8 </t>
  </si>
  <si>
    <t xml:space="preserve">Профсоюзная ул. д.8 - корп. 2 </t>
  </si>
  <si>
    <t xml:space="preserve">Профсоюзная ул. д.8 - корп. 3 </t>
  </si>
  <si>
    <t xml:space="preserve">Румынская ул. д.11 - корп. 1 </t>
  </si>
  <si>
    <t xml:space="preserve">Румынская ул. д.18 </t>
  </si>
  <si>
    <t xml:space="preserve">Румынская ул. д.9 - корп. 2 </t>
  </si>
  <si>
    <t xml:space="preserve">Савушкина ул. д.11 </t>
  </si>
  <si>
    <t xml:space="preserve">Савушкина ул. д.13 </t>
  </si>
  <si>
    <t xml:space="preserve">Савушкина ул. д.14 </t>
  </si>
  <si>
    <t xml:space="preserve">Савушкина ул. д.18/11 </t>
  </si>
  <si>
    <t xml:space="preserve">Савушкина ул. д.19 - корп. 2 </t>
  </si>
  <si>
    <t xml:space="preserve">Савушкина ул. д.20/10 </t>
  </si>
  <si>
    <t xml:space="preserve">Савушкина ул. д.21 </t>
  </si>
  <si>
    <t xml:space="preserve">Савушкина ул. д.23 </t>
  </si>
  <si>
    <t xml:space="preserve">Савушкина ул. д.25 - корп. 2 </t>
  </si>
  <si>
    <t xml:space="preserve">Савушкина ул. д.27 </t>
  </si>
  <si>
    <t xml:space="preserve">Савушкина ул. д.3 - корп. 2 </t>
  </si>
  <si>
    <t xml:space="preserve">Савушкина ул. д.33 - корп. 2 </t>
  </si>
  <si>
    <t xml:space="preserve">Савушкина ул. д.37 - корп. 1 </t>
  </si>
  <si>
    <t xml:space="preserve">Савушкина ул. д.37 - корп. 2 </t>
  </si>
  <si>
    <t xml:space="preserve">Савушкина ул. д.4 - корп. 1 </t>
  </si>
  <si>
    <t xml:space="preserve">Савушкина ул. д.40 </t>
  </si>
  <si>
    <t xml:space="preserve">Савушкина ул. д.42/4А </t>
  </si>
  <si>
    <t xml:space="preserve">Савушкина ул. д.42/4Б </t>
  </si>
  <si>
    <t xml:space="preserve">Савушкина ул. д.46 </t>
  </si>
  <si>
    <t xml:space="preserve">Савушкина ул. д.50 </t>
  </si>
  <si>
    <t xml:space="preserve">Савушкина ул. д.52 </t>
  </si>
  <si>
    <t xml:space="preserve">Савушкина ул. д.7/2 </t>
  </si>
  <si>
    <t xml:space="preserve">Савушкина ул. д.9 </t>
  </si>
  <si>
    <t xml:space="preserve">Славянская ул. д.31 </t>
  </si>
  <si>
    <t xml:space="preserve">Смоляной пер. д.6 </t>
  </si>
  <si>
    <t xml:space="preserve">Спортивная ул. д.41Б </t>
  </si>
  <si>
    <t xml:space="preserve">Степана Здоровцева ул. д.10 </t>
  </si>
  <si>
    <t xml:space="preserve">Степана Здоровцева ул. д.2/37 </t>
  </si>
  <si>
    <t xml:space="preserve">Степана Здоровцева ул. д.3 </t>
  </si>
  <si>
    <t xml:space="preserve">Степана Здоровцева ул. д.4 </t>
  </si>
  <si>
    <t xml:space="preserve">Степана Здоровцева ул. д.5 </t>
  </si>
  <si>
    <t xml:space="preserve">Степана Здоровцева ул. д.6 </t>
  </si>
  <si>
    <t xml:space="preserve">Степана Здоровцева ул. д.6А </t>
  </si>
  <si>
    <t xml:space="preserve">Степана Здоровцева ул. д.8 </t>
  </si>
  <si>
    <t xml:space="preserve">Степана Разина ул. д.17 </t>
  </si>
  <si>
    <t xml:space="preserve">Степана Разина ул. д.20 </t>
  </si>
  <si>
    <t xml:space="preserve">Сун-Ят-Сена ул. д.2А </t>
  </si>
  <si>
    <t xml:space="preserve">Сун-Ят-Сена ул. д.41А,Б </t>
  </si>
  <si>
    <t xml:space="preserve">Сун-Ят-Сена ул. д.43А </t>
  </si>
  <si>
    <t xml:space="preserve">Татищева ул. д.0 - корп. 10 </t>
  </si>
  <si>
    <t xml:space="preserve">Татищева ул. д.0 - корп. 11а </t>
  </si>
  <si>
    <t xml:space="preserve">Татищева ул. д.0 - корп. 12 </t>
  </si>
  <si>
    <t xml:space="preserve">Татищева ул. д.0 - корп. 14 </t>
  </si>
  <si>
    <t xml:space="preserve">Татищева ул. д.0 - корп. 15 </t>
  </si>
  <si>
    <t xml:space="preserve">Татищева ул. д.0 - корп. 15а </t>
  </si>
  <si>
    <t xml:space="preserve">Татищева ул. д.0 - корп. 17 </t>
  </si>
  <si>
    <t xml:space="preserve">Татищева ул. д.0 - корп. 17а </t>
  </si>
  <si>
    <t xml:space="preserve">Татищева ул. д.0 - корп. 19 </t>
  </si>
  <si>
    <t xml:space="preserve">Татищева ул. д.0 - корп. 21 </t>
  </si>
  <si>
    <t xml:space="preserve">Татищева ул. д.0 - корп. 22 </t>
  </si>
  <si>
    <t xml:space="preserve">Татищева ул. д.0 - корп. 24 </t>
  </si>
  <si>
    <t xml:space="preserve">Татищева ул. д.0 - корп. 27 </t>
  </si>
  <si>
    <t xml:space="preserve">Татищева ул. д.0 - корп. 29 </t>
  </si>
  <si>
    <t xml:space="preserve">Татищева ул. д.0 - корп. 32 </t>
  </si>
  <si>
    <t xml:space="preserve">Татищева ул. д.0 - корп. 42 </t>
  </si>
  <si>
    <t xml:space="preserve">Татищева ул. д.0 - корп. 43 </t>
  </si>
  <si>
    <t xml:space="preserve">Татищева ул. д.0 - корп. 56б </t>
  </si>
  <si>
    <t xml:space="preserve">Татищева ул. д.0 - корп. 57 </t>
  </si>
  <si>
    <t xml:space="preserve">Татищева ул. д.10 </t>
  </si>
  <si>
    <t xml:space="preserve">Татищева ул. д.10А </t>
  </si>
  <si>
    <t xml:space="preserve">Татищева ул. д.11Б </t>
  </si>
  <si>
    <t xml:space="preserve">Татищева ул. д.16 - корп. 1 </t>
  </si>
  <si>
    <t xml:space="preserve">Татищева ул. д.16З </t>
  </si>
  <si>
    <t xml:space="preserve">Татищева ул. д.41 </t>
  </si>
  <si>
    <t xml:space="preserve">Татищева ул. д.43А </t>
  </si>
  <si>
    <t xml:space="preserve">Татищева ул. д.44 </t>
  </si>
  <si>
    <t xml:space="preserve">Татищева ул. д.4Б </t>
  </si>
  <si>
    <t xml:space="preserve">Татищева ул. д.56А </t>
  </si>
  <si>
    <t xml:space="preserve">Татищева ул. д.57А </t>
  </si>
  <si>
    <t xml:space="preserve">Товарищеская ул. д.31А </t>
  </si>
  <si>
    <t xml:space="preserve">Туапсинская ул. д.32 </t>
  </si>
  <si>
    <t xml:space="preserve">Туапсинская ул. д.4 </t>
  </si>
  <si>
    <t xml:space="preserve">Туапсинская ул. д.6 </t>
  </si>
  <si>
    <t xml:space="preserve">Туапсинская ул. д.8 </t>
  </si>
  <si>
    <t xml:space="preserve">Ужгородская ул. д.3 </t>
  </si>
  <si>
    <t xml:space="preserve">Украинская ул. д.12 </t>
  </si>
  <si>
    <t xml:space="preserve">Украинская ул. д.15 </t>
  </si>
  <si>
    <t xml:space="preserve">Украинская ул. д.16 </t>
  </si>
  <si>
    <t xml:space="preserve">Украинская ул. д.17 </t>
  </si>
  <si>
    <t xml:space="preserve">Украинская ул. д.18 </t>
  </si>
  <si>
    <t xml:space="preserve">Украинская ул. д.19 </t>
  </si>
  <si>
    <t xml:space="preserve">Украинская ул. д.21 </t>
  </si>
  <si>
    <t xml:space="preserve">Украинская ул. д.23 </t>
  </si>
  <si>
    <t xml:space="preserve">Украинская ул. д.25 </t>
  </si>
  <si>
    <t xml:space="preserve">Украинская ул. д.6 </t>
  </si>
  <si>
    <t xml:space="preserve">Черниговская 3-я ул. д.2А </t>
  </si>
  <si>
    <t xml:space="preserve">Черниговская 3-я ул. д.2Б </t>
  </si>
  <si>
    <t xml:space="preserve">Черниговская 3-я ул. д.2В </t>
  </si>
  <si>
    <t xml:space="preserve">Черниговская 3-я ул. д.2Г </t>
  </si>
  <si>
    <t xml:space="preserve">Черниговская 4-я ул. д.1А </t>
  </si>
  <si>
    <t xml:space="preserve">Черниговская 4-я ул. д.20 </t>
  </si>
  <si>
    <t xml:space="preserve">Черниговская 4-я ул. д.22 </t>
  </si>
  <si>
    <t xml:space="preserve">Черниговская 4-я ул. д.24 </t>
  </si>
  <si>
    <t xml:space="preserve">Чернышова пер. д.1 </t>
  </si>
  <si>
    <t xml:space="preserve">Чехова ул. д.28 </t>
  </si>
  <si>
    <t xml:space="preserve">Чехова ул. д.33 </t>
  </si>
  <si>
    <t xml:space="preserve">Чехова ул. д.35 </t>
  </si>
  <si>
    <t xml:space="preserve">Чехова ул. д.37 </t>
  </si>
  <si>
    <t xml:space="preserve">Чехова ул. д.38 </t>
  </si>
  <si>
    <t xml:space="preserve">Чехова ул. д.41 </t>
  </si>
  <si>
    <t xml:space="preserve">Чехова ул. д.43 </t>
  </si>
  <si>
    <t xml:space="preserve">Чехова ул. д.48 </t>
  </si>
  <si>
    <t xml:space="preserve">Чехова ул. д.49 </t>
  </si>
  <si>
    <t xml:space="preserve">Чехова ул. д.53 </t>
  </si>
  <si>
    <t xml:space="preserve">Чехова ул. д.58 </t>
  </si>
  <si>
    <t xml:space="preserve">Чехова ул. д.61 </t>
  </si>
  <si>
    <t xml:space="preserve">Чехова ул. д.64 </t>
  </si>
  <si>
    <t xml:space="preserve">Чехова ул. д.80 </t>
  </si>
  <si>
    <t xml:space="preserve">Чехова ул. д.84 </t>
  </si>
  <si>
    <t xml:space="preserve">Энергетическая ул. д.11 </t>
  </si>
  <si>
    <t xml:space="preserve">Энергетическая ул. д.11 - корп. 1 </t>
  </si>
  <si>
    <t xml:space="preserve">Энергетическая ул. д.11 - корп. 2 </t>
  </si>
  <si>
    <t xml:space="preserve">Энергетическая ул. д.11 - корп. 3 </t>
  </si>
  <si>
    <t xml:space="preserve">Энергетическая ул. д.11 - корп. 4 </t>
  </si>
  <si>
    <t xml:space="preserve">Энергетическая ул. д.13 </t>
  </si>
  <si>
    <t xml:space="preserve">Энергетическая ул. д.13 - корп. 1 </t>
  </si>
  <si>
    <t xml:space="preserve">Энергетическая ул. д.13 - корп. 2 </t>
  </si>
  <si>
    <t xml:space="preserve">Энергетическая ул. д.19 </t>
  </si>
  <si>
    <t xml:space="preserve">Энергетическая ул. д.19 - корп. 1 </t>
  </si>
  <si>
    <t xml:space="preserve">Энергетическая ул. д.19 - корп. 2 </t>
  </si>
  <si>
    <t xml:space="preserve">Энергетическая ул. д.5 </t>
  </si>
  <si>
    <t xml:space="preserve">Энергетическая ул. д.5 - корп. 2 </t>
  </si>
  <si>
    <t xml:space="preserve">Энергетическая ул. д.7 </t>
  </si>
  <si>
    <t xml:space="preserve">Энергетическая ул. д.9 </t>
  </si>
  <si>
    <t xml:space="preserve">Энергетическая ул. д.9 - корп. 2 </t>
  </si>
  <si>
    <t xml:space="preserve">Энергетическая ул. д.9 - корп. 4 </t>
  </si>
  <si>
    <t xml:space="preserve">Энергетическая ул. д.9 - корп. 5 </t>
  </si>
  <si>
    <t xml:space="preserve">Яблочкова ул. д.1 </t>
  </si>
  <si>
    <t xml:space="preserve">Яблочкова ул. д.11 </t>
  </si>
  <si>
    <t xml:space="preserve">Яблочкова ул. д.17 </t>
  </si>
  <si>
    <t xml:space="preserve">Яблочкова ул. д.19 </t>
  </si>
  <si>
    <t xml:space="preserve">Яблочкова ул. д.1А </t>
  </si>
  <si>
    <t xml:space="preserve">Яблочкова ул. д.21 </t>
  </si>
  <si>
    <t xml:space="preserve">Яблочкова ул. д.22 </t>
  </si>
  <si>
    <t xml:space="preserve">Яблочкова ул. д.24 </t>
  </si>
  <si>
    <t xml:space="preserve">Яблочкова ул. д.26 </t>
  </si>
  <si>
    <t xml:space="preserve">Яблочкова ул. д.27 - корп. 1 </t>
  </si>
  <si>
    <t xml:space="preserve">Яблочкова ул. д.29 </t>
  </si>
  <si>
    <t xml:space="preserve">Яблочкова ул. д.29 - корп. 1 </t>
  </si>
  <si>
    <t xml:space="preserve">Яблочкова ул. д.2А </t>
  </si>
  <si>
    <t xml:space="preserve">Яблочкова ул. д.3 </t>
  </si>
  <si>
    <t xml:space="preserve">Яблочкова ул. д.32 </t>
  </si>
  <si>
    <t xml:space="preserve">Яблочкова ул. д.34 </t>
  </si>
  <si>
    <t xml:space="preserve">Яблочкова ул. д.40 </t>
  </si>
  <si>
    <t xml:space="preserve">Яблочкова ул. д.42А </t>
  </si>
  <si>
    <t xml:space="preserve">Яблочкова ул. д.5 </t>
  </si>
  <si>
    <t xml:space="preserve">Азизбекова ул. д.10 </t>
  </si>
  <si>
    <t xml:space="preserve">Азизбекова ул. д.12 </t>
  </si>
  <si>
    <t xml:space="preserve">Азизбекова ул. д.2 </t>
  </si>
  <si>
    <t xml:space="preserve">Азизбекова ул. д.4 </t>
  </si>
  <si>
    <t xml:space="preserve">Акмолинская ул. д.21 </t>
  </si>
  <si>
    <t xml:space="preserve">Акмолинская ул. д.31 </t>
  </si>
  <si>
    <t xml:space="preserve">Акмолинская ул. д.33 </t>
  </si>
  <si>
    <t xml:space="preserve">Акмолинская ул. д.35 </t>
  </si>
  <si>
    <t xml:space="preserve">Акмолинская ул. д.37 </t>
  </si>
  <si>
    <t xml:space="preserve">Алексеева ул. д.11 </t>
  </si>
  <si>
    <t xml:space="preserve">Алексеева ул. д.12 </t>
  </si>
  <si>
    <t xml:space="preserve">Алексеева ул. д.13/8 </t>
  </si>
  <si>
    <t xml:space="preserve">Алексеева ул. д.2 </t>
  </si>
  <si>
    <t xml:space="preserve">Алексеева ул. д.3 </t>
  </si>
  <si>
    <t xml:space="preserve">Алексеева ул. д.4 </t>
  </si>
  <si>
    <t xml:space="preserve">Алексеева ул. д.5 </t>
  </si>
  <si>
    <t xml:space="preserve">Алексеева ул. д.6/8 </t>
  </si>
  <si>
    <t xml:space="preserve">Алексеева ул. д.8 </t>
  </si>
  <si>
    <t xml:space="preserve">Алексеева ул. д.9 </t>
  </si>
  <si>
    <t xml:space="preserve">Артема Сергеева пл д.31 </t>
  </si>
  <si>
    <t xml:space="preserve">Балаковская ул. д.6 </t>
  </si>
  <si>
    <t xml:space="preserve">Балаковская ул. д.8 </t>
  </si>
  <si>
    <t xml:space="preserve">Беломорская ул. д.12 </t>
  </si>
  <si>
    <t xml:space="preserve">Бондарная 1-я ул. д.3 </t>
  </si>
  <si>
    <t xml:space="preserve">Бумажников пр-кт д.1/9 </t>
  </si>
  <si>
    <t xml:space="preserve">Бумажников пр-кт д.11 </t>
  </si>
  <si>
    <t xml:space="preserve">Бумажников пр-кт д.12 </t>
  </si>
  <si>
    <t xml:space="preserve">Бумажников пр-кт д.13 </t>
  </si>
  <si>
    <t xml:space="preserve">Бумажников пр-кт д.13Б </t>
  </si>
  <si>
    <t xml:space="preserve">Бумажников пр-кт д.15 </t>
  </si>
  <si>
    <t xml:space="preserve">Бумажников пр-кт д.15 - корп. 1 </t>
  </si>
  <si>
    <t xml:space="preserve">Бумажников пр-кт д.16 </t>
  </si>
  <si>
    <t xml:space="preserve">Бумажников пр-кт д.17 </t>
  </si>
  <si>
    <t xml:space="preserve">Бумажников пр-кт д.18 </t>
  </si>
  <si>
    <t xml:space="preserve">Бумажников пр-кт д.2 </t>
  </si>
  <si>
    <t xml:space="preserve">Бумажников пр-кт д.20 </t>
  </si>
  <si>
    <t xml:space="preserve">Бумажников пр-кт д.20Б </t>
  </si>
  <si>
    <t xml:space="preserve">Бумажников пр-кт д.3 </t>
  </si>
  <si>
    <t xml:space="preserve">Бумажников пр-кт д.5 </t>
  </si>
  <si>
    <t xml:space="preserve">Бумажников пр-кт д.6 </t>
  </si>
  <si>
    <t xml:space="preserve">Бумажников пр-кт д.7 </t>
  </si>
  <si>
    <t xml:space="preserve">Бумажников пр-кт д.8 </t>
  </si>
  <si>
    <t xml:space="preserve">Бумажников пр-кт д.8А </t>
  </si>
  <si>
    <t xml:space="preserve">Бумажников пр-кт д.9 </t>
  </si>
  <si>
    <t xml:space="preserve">Бумажников пр-кт д.9 - корп. 1 </t>
  </si>
  <si>
    <t xml:space="preserve">Варшавская ул. д.6/2 </t>
  </si>
  <si>
    <t xml:space="preserve">Вельяминова ул. д.12 </t>
  </si>
  <si>
    <t xml:space="preserve">Вельяминова ул. д.14 </t>
  </si>
  <si>
    <t xml:space="preserve">Вельяминова ул. д.6 </t>
  </si>
  <si>
    <t xml:space="preserve">Вильнюсская ул. д.76А </t>
  </si>
  <si>
    <t xml:space="preserve">Вильямса ул. д.21 </t>
  </si>
  <si>
    <t xml:space="preserve">Вильямса ул. д.23 </t>
  </si>
  <si>
    <t xml:space="preserve">Вильямса ул. д.23А </t>
  </si>
  <si>
    <t xml:space="preserve">Вильямса ул. д.23Б </t>
  </si>
  <si>
    <t xml:space="preserve">Вильямса ул. д.23В </t>
  </si>
  <si>
    <t xml:space="preserve">Водников ул. д.10 </t>
  </si>
  <si>
    <t xml:space="preserve">Водников ул. д.11 </t>
  </si>
  <si>
    <t xml:space="preserve">Водников ул. д.13 </t>
  </si>
  <si>
    <t xml:space="preserve">Водников ул. д.14 </t>
  </si>
  <si>
    <t xml:space="preserve">Водников ул. д.15 </t>
  </si>
  <si>
    <t xml:space="preserve">Водников ул. д.16 </t>
  </si>
  <si>
    <t xml:space="preserve">Водников ул. д.17 </t>
  </si>
  <si>
    <t xml:space="preserve">Водников ул. д.19 </t>
  </si>
  <si>
    <t xml:space="preserve">Водников ул. д.21 </t>
  </si>
  <si>
    <t xml:space="preserve">Водников ул. д.23 </t>
  </si>
  <si>
    <t xml:space="preserve">Водников ул. д.25 </t>
  </si>
  <si>
    <t xml:space="preserve">Водников ул. д.5 </t>
  </si>
  <si>
    <t xml:space="preserve">Водников ул. д.6 </t>
  </si>
  <si>
    <t xml:space="preserve">Водников ул. д.6А </t>
  </si>
  <si>
    <t xml:space="preserve">Водников ул. д.9Б </t>
  </si>
  <si>
    <t xml:space="preserve">Волгоградская ул. д.14 </t>
  </si>
  <si>
    <t xml:space="preserve">Волгоградская ул. д.85 </t>
  </si>
  <si>
    <t xml:space="preserve">Волгоградская ул. д.85А </t>
  </si>
  <si>
    <t xml:space="preserve">Волгоградская ул. д.85Б </t>
  </si>
  <si>
    <t xml:space="preserve">Волгоградская ул. д.85Г </t>
  </si>
  <si>
    <t xml:space="preserve">Волгоградская ул. д.85Е </t>
  </si>
  <si>
    <t xml:space="preserve">Волгоградская ул. д.85Ж </t>
  </si>
  <si>
    <t xml:space="preserve">Волоколамская ул. д.7 </t>
  </si>
  <si>
    <t xml:space="preserve">Вячеслава Мейера ул. д.1 </t>
  </si>
  <si>
    <t xml:space="preserve">Вячеслава Мейера ул. д.11 </t>
  </si>
  <si>
    <t xml:space="preserve">Вячеслава Мейера ул. д.12 </t>
  </si>
  <si>
    <t xml:space="preserve">Вячеслава Мейера ул. д.13 </t>
  </si>
  <si>
    <t xml:space="preserve">Вячеслава Мейера ул. д.15 </t>
  </si>
  <si>
    <t xml:space="preserve">Вячеслава Мейера ул. д.16 </t>
  </si>
  <si>
    <t xml:space="preserve">Вячеслава Мейера ул. д.2 </t>
  </si>
  <si>
    <t xml:space="preserve">Вячеслава Мейера ул. д.4 </t>
  </si>
  <si>
    <t xml:space="preserve">Вячеслава Мейера ул. д.5 </t>
  </si>
  <si>
    <t xml:space="preserve">Вячеслава Мейера ул. д.7 </t>
  </si>
  <si>
    <t xml:space="preserve">Вячеслава Мейера ул. д.8 </t>
  </si>
  <si>
    <t xml:space="preserve">Гагарина (Трусовский р-н) ул. д.100 </t>
  </si>
  <si>
    <t xml:space="preserve">Гагарина (Трусовский р-н) ул. д.102 </t>
  </si>
  <si>
    <t xml:space="preserve">Гагарина (Трусовский р-н) ул. д.102А </t>
  </si>
  <si>
    <t xml:space="preserve">Галины Николаевой ул. д.1 </t>
  </si>
  <si>
    <t xml:space="preserve">Галины Николаевой ул. д.11 </t>
  </si>
  <si>
    <t xml:space="preserve">Галины Николаевой ул. д.12 - корп. 1 </t>
  </si>
  <si>
    <t xml:space="preserve">Галины Николаевой ул. д.12 - корп. 2 </t>
  </si>
  <si>
    <t xml:space="preserve">Галины Николаевой ул. д.13 </t>
  </si>
  <si>
    <t xml:space="preserve">Галины Николаевой ул. д.15 </t>
  </si>
  <si>
    <t xml:space="preserve">Галины Николаевой ул. д.17 </t>
  </si>
  <si>
    <t xml:space="preserve">Галины Николаевой ул. д.19 </t>
  </si>
  <si>
    <t xml:space="preserve">Галины Николаевой ул. д.2 - корп. 1 </t>
  </si>
  <si>
    <t xml:space="preserve">Галины Николаевой ул. д.21 </t>
  </si>
  <si>
    <t xml:space="preserve">Галины Николаевой ул. д.25 </t>
  </si>
  <si>
    <t xml:space="preserve">Галины Николаевой ул. д.27 </t>
  </si>
  <si>
    <t xml:space="preserve">Галины Николаевой ул. д.29 </t>
  </si>
  <si>
    <t xml:space="preserve">Галины Николаевой ул. д.3 </t>
  </si>
  <si>
    <t xml:space="preserve">Галины Николаевой ул. д.31 </t>
  </si>
  <si>
    <t xml:space="preserve">Галины Николаевой ул. д.4/1 </t>
  </si>
  <si>
    <t xml:space="preserve">Галины Николаевой ул. д.5 </t>
  </si>
  <si>
    <t xml:space="preserve">Галины Николаевой ул. д.6 - корп. 1 </t>
  </si>
  <si>
    <t xml:space="preserve">Галины Николаевой ул. д.7 </t>
  </si>
  <si>
    <t xml:space="preserve">Галины Николаевой ул. д.8 - корп. 1 </t>
  </si>
  <si>
    <t xml:space="preserve">Галины Николаевой ул. д.8 - корп. 2 </t>
  </si>
  <si>
    <t xml:space="preserve">Галины Николаевой ул. д.9 </t>
  </si>
  <si>
    <t xml:space="preserve">Геологическая (Наримановский) ул. д.51 </t>
  </si>
  <si>
    <t xml:space="preserve">Геологическая (Наримановский) ул. д.53 </t>
  </si>
  <si>
    <t xml:space="preserve">Геологическая (Наримановский) ул. д.61 </t>
  </si>
  <si>
    <t xml:space="preserve">Геологическая (Наримановский) ул. д.69 </t>
  </si>
  <si>
    <t xml:space="preserve">Герцена ул. д.27А </t>
  </si>
  <si>
    <t xml:space="preserve">Герцена ул. д.27Б </t>
  </si>
  <si>
    <t xml:space="preserve">Гомельская ул. д.18 </t>
  </si>
  <si>
    <t xml:space="preserve">Гомельская ул. д.20 </t>
  </si>
  <si>
    <t xml:space="preserve">Гомельская ул. д.28 </t>
  </si>
  <si>
    <t xml:space="preserve">Грановский пер. д.54 </t>
  </si>
  <si>
    <t xml:space="preserve">Грановский пер. д.59 </t>
  </si>
  <si>
    <t xml:space="preserve">Грановский пер. д.61 </t>
  </si>
  <si>
    <t xml:space="preserve">Грановский пер. д.63 </t>
  </si>
  <si>
    <t xml:space="preserve">Грановский пер. д.65 - корп. 1 </t>
  </si>
  <si>
    <t xml:space="preserve">Грановский пер. д.65 - корп. 2 </t>
  </si>
  <si>
    <t xml:space="preserve">Грановский пер. д.69 </t>
  </si>
  <si>
    <t xml:space="preserve">Грановский пер. д.69 - корп. 1 </t>
  </si>
  <si>
    <t xml:space="preserve">Грановский пер. д.71 </t>
  </si>
  <si>
    <t xml:space="preserve">Грановский пер. д.71 - корп. 1 </t>
  </si>
  <si>
    <t xml:space="preserve">Грановский пер. д.71 - корп. 2 </t>
  </si>
  <si>
    <t xml:space="preserve">Грановский пер. д.71 - корп. 3 </t>
  </si>
  <si>
    <t xml:space="preserve">Грановского пер. д.54 - корп. 2 </t>
  </si>
  <si>
    <t xml:space="preserve">Грановского пер. д.56 - корп. 1 </t>
  </si>
  <si>
    <t xml:space="preserve">Грановского пер. д.57 </t>
  </si>
  <si>
    <t xml:space="preserve">Грановского пер. д.59 - корп. 2 </t>
  </si>
  <si>
    <t xml:space="preserve">Грановского пер. д.63 </t>
  </si>
  <si>
    <t xml:space="preserve">Грановского пер. д.65 </t>
  </si>
  <si>
    <t xml:space="preserve">Дворжака ул. д.1 </t>
  </si>
  <si>
    <t xml:space="preserve">Дворжака ул. д.11 </t>
  </si>
  <si>
    <t xml:space="preserve">Дворжака ул. д.3 </t>
  </si>
  <si>
    <t xml:space="preserve">Дворжака ул. д.9 </t>
  </si>
  <si>
    <t xml:space="preserve">Депутатская ул. д.14 </t>
  </si>
  <si>
    <t xml:space="preserve">Депутатская ул. д.2 - корп. 1 </t>
  </si>
  <si>
    <t xml:space="preserve">Депутатская ул. д.4 </t>
  </si>
  <si>
    <t xml:space="preserve">Депутатская ул. д.4 - корп. 1 </t>
  </si>
  <si>
    <t xml:space="preserve">Депутатский 1-й пер. д.15 - корп. 1 </t>
  </si>
  <si>
    <t xml:space="preserve">Джамбульская ул. д.11 </t>
  </si>
  <si>
    <t xml:space="preserve">Джамбульская ул. д.11/10 </t>
  </si>
  <si>
    <t xml:space="preserve">Джамбульская ул. д.12 </t>
  </si>
  <si>
    <t xml:space="preserve">Джамбульская ул. д.13 </t>
  </si>
  <si>
    <t xml:space="preserve">Джамбульская ул. д.14 </t>
  </si>
  <si>
    <t xml:space="preserve">Джамбульская ул. д.15 </t>
  </si>
  <si>
    <t xml:space="preserve">Джамбульская ул. д.16 </t>
  </si>
  <si>
    <t xml:space="preserve">Джамбульская ул. д.17 </t>
  </si>
  <si>
    <t xml:space="preserve">Джамбульская ул. д.3 </t>
  </si>
  <si>
    <t xml:space="preserve">Джамбульская ул. д.5 </t>
  </si>
  <si>
    <t xml:space="preserve">Дзержинского ул. д.46 </t>
  </si>
  <si>
    <t xml:space="preserve">Дзержинского ул. д.58 </t>
  </si>
  <si>
    <t xml:space="preserve">Дзержинского ул. д.58 - корп. 1 </t>
  </si>
  <si>
    <t xml:space="preserve">Димитрова ул. д.11 </t>
  </si>
  <si>
    <t xml:space="preserve">Димитрова ул. д.3 </t>
  </si>
  <si>
    <t xml:space="preserve">Димитрова ул. д.3 - корп. 1 </t>
  </si>
  <si>
    <t xml:space="preserve">Димитрова ул. д.5 </t>
  </si>
  <si>
    <t xml:space="preserve">Димитрова ул. д.5 - корп. 1 </t>
  </si>
  <si>
    <t xml:space="preserve">Димитрова ул. д.5 - корп. 2 </t>
  </si>
  <si>
    <t xml:space="preserve">Димитрова ул. д.5 - корп. 3 </t>
  </si>
  <si>
    <t xml:space="preserve">Димитрова ул. д.7 - корп. 1 </t>
  </si>
  <si>
    <t xml:space="preserve">Димитрова ул. д.7 - корп. 2 </t>
  </si>
  <si>
    <t xml:space="preserve">Заводская пл д.13 </t>
  </si>
  <si>
    <t xml:space="preserve">Заводская пл д.14 </t>
  </si>
  <si>
    <t xml:space="preserve">Заводская пл д.15 </t>
  </si>
  <si>
    <t xml:space="preserve">Заводская пл д.16 </t>
  </si>
  <si>
    <t xml:space="preserve">Заводская пл д.18 </t>
  </si>
  <si>
    <t xml:space="preserve">Заводская пл д.19 </t>
  </si>
  <si>
    <t xml:space="preserve">Заводская пл д.27 </t>
  </si>
  <si>
    <t xml:space="preserve">Заводская пл д.29 </t>
  </si>
  <si>
    <t xml:space="preserve">Заводская пл д.3 </t>
  </si>
  <si>
    <t xml:space="preserve">Заводская пл д.30 </t>
  </si>
  <si>
    <t xml:space="preserve">Заводская пл д.32 </t>
  </si>
  <si>
    <t xml:space="preserve">Заводская пл д.33 </t>
  </si>
  <si>
    <t xml:space="preserve">Заводская пл д.37 </t>
  </si>
  <si>
    <t xml:space="preserve">Заводская пл д.38 </t>
  </si>
  <si>
    <t xml:space="preserve">Заводская пл д.39 </t>
  </si>
  <si>
    <t xml:space="preserve">Заводская пл д.4 </t>
  </si>
  <si>
    <t xml:space="preserve">Заводская пл д.41 </t>
  </si>
  <si>
    <t xml:space="preserve">Заводская пл д.42 </t>
  </si>
  <si>
    <t xml:space="preserve">Заводская пл д.43 </t>
  </si>
  <si>
    <t xml:space="preserve">Заводская пл д.44 </t>
  </si>
  <si>
    <t xml:space="preserve">Заводская пл д.45 </t>
  </si>
  <si>
    <t xml:space="preserve">Заводская пл д.46 </t>
  </si>
  <si>
    <t xml:space="preserve">Заводская пл д.52 </t>
  </si>
  <si>
    <t xml:space="preserve">Заводская пл д.55 </t>
  </si>
  <si>
    <t xml:space="preserve">Заводская пл д.56 </t>
  </si>
  <si>
    <t xml:space="preserve">Заводская пл д.58 </t>
  </si>
  <si>
    <t xml:space="preserve">Заводская пл д.60 </t>
  </si>
  <si>
    <t xml:space="preserve">Заводская пл д.85 </t>
  </si>
  <si>
    <t xml:space="preserve">Заводская пл д.86 </t>
  </si>
  <si>
    <t xml:space="preserve">Заводская пл д.88 </t>
  </si>
  <si>
    <t xml:space="preserve">Заводская пл д.89 </t>
  </si>
  <si>
    <t xml:space="preserve">Заводская пл д.98 </t>
  </si>
  <si>
    <t xml:space="preserve">Заречная 1-я ул. д.4/2 - корп. 1 </t>
  </si>
  <si>
    <t xml:space="preserve">Заречная 1-я ул. д.4/2/2 - корп. 2 </t>
  </si>
  <si>
    <t xml:space="preserve">Заречная 1-я ул. д.4/2/2 - корп. 3 </t>
  </si>
  <si>
    <t xml:space="preserve">Заречная 1-я ул. д.4/2/2 - корп. 4 </t>
  </si>
  <si>
    <t xml:space="preserve">Заречная 1-я ул. д.6/4/1 - корп. 2 </t>
  </si>
  <si>
    <t xml:space="preserve">Заречная 1-я ул. д.6/4/1 - корп. 4 </t>
  </si>
  <si>
    <t xml:space="preserve">Заречная 3-я ул. д.1 </t>
  </si>
  <si>
    <t xml:space="preserve">Заречная 3-я ул. д.3 </t>
  </si>
  <si>
    <t xml:space="preserve">Заречная 3-я ул. д.5 </t>
  </si>
  <si>
    <t xml:space="preserve">Измаильская ул. д.13/9 </t>
  </si>
  <si>
    <t xml:space="preserve">Измаильская ул. д.5 </t>
  </si>
  <si>
    <t xml:space="preserve">Измаильская ул. д.9 </t>
  </si>
  <si>
    <t xml:space="preserve">Капитана Краснова ул. д.14 </t>
  </si>
  <si>
    <t xml:space="preserve">Капитана Краснова ул. д.16 </t>
  </si>
  <si>
    <t xml:space="preserve">Капитана Краснова ул. д.22 </t>
  </si>
  <si>
    <t xml:space="preserve">Капитана Краснова ул. д.28 </t>
  </si>
  <si>
    <t xml:space="preserve">Капитана Краснова ул. д.30 </t>
  </si>
  <si>
    <t xml:space="preserve">Капитана Краснова ул. д.32 </t>
  </si>
  <si>
    <t xml:space="preserve">Капитана Краснова ул. д.34/41А </t>
  </si>
  <si>
    <t xml:space="preserve">Капитана Краснова ул. д.38 </t>
  </si>
  <si>
    <t xml:space="preserve">Капитана Краснова ул. д.8 </t>
  </si>
  <si>
    <t xml:space="preserve">Капитанская ул. д.28 </t>
  </si>
  <si>
    <t xml:space="preserve">Капитанская ул. д.28Б </t>
  </si>
  <si>
    <t xml:space="preserve">Капитанская ул. д.30 </t>
  </si>
  <si>
    <t xml:space="preserve">Каунасская ул. д.38 </t>
  </si>
  <si>
    <t xml:space="preserve">Каунасская ул. д.40 </t>
  </si>
  <si>
    <t xml:space="preserve">Каунасская ул. д.49 </t>
  </si>
  <si>
    <t xml:space="preserve">Каунасская ул. д.49 - корп. 1 </t>
  </si>
  <si>
    <t xml:space="preserve">Каунасская ул. д.51 </t>
  </si>
  <si>
    <t xml:space="preserve">Керченская 1-я ул. д.1Б </t>
  </si>
  <si>
    <t xml:space="preserve">Керченская 3-я ул. д.1А </t>
  </si>
  <si>
    <t xml:space="preserve">Керченская 3-я ул. д.2 - корп. 2 </t>
  </si>
  <si>
    <t xml:space="preserve">Керченская 3-я ул. д.58 </t>
  </si>
  <si>
    <t xml:space="preserve">Керченская 3-я ул. д.58 - корп. 1 </t>
  </si>
  <si>
    <t xml:space="preserve">Керченская 3-я ул. д.60 </t>
  </si>
  <si>
    <t xml:space="preserve">Керченская 3-я ул. д.62 </t>
  </si>
  <si>
    <t xml:space="preserve">Керченская 3-я ул. д.64 </t>
  </si>
  <si>
    <t xml:space="preserve">Керченская 3-я ул. д.64 - корп. 1 </t>
  </si>
  <si>
    <t xml:space="preserve">Керченская 3-я ул. д.66 </t>
  </si>
  <si>
    <t xml:space="preserve">Керченская 3-я ул. д.66 - корп. 1 </t>
  </si>
  <si>
    <t xml:space="preserve">Керченская 5-я ул. д.31 </t>
  </si>
  <si>
    <t xml:space="preserve">Керченская 5-я ул. д.41 </t>
  </si>
  <si>
    <t xml:space="preserve">Керченская 5-я ул. д.41 - корп. 1 </t>
  </si>
  <si>
    <t xml:space="preserve">Керченская 5-я ул. д.41 - корп. 2 </t>
  </si>
  <si>
    <t xml:space="preserve">Керченская 5-я ул. д.41 - корп. 3 </t>
  </si>
  <si>
    <t xml:space="preserve">Керченская 5-я ул. д.41 - корп. 4 </t>
  </si>
  <si>
    <t xml:space="preserve">Керченская 5-я ул. д.43 </t>
  </si>
  <si>
    <t xml:space="preserve">Керченская 5-я ул. д.45 </t>
  </si>
  <si>
    <t xml:space="preserve">Керченская ул. д.1А </t>
  </si>
  <si>
    <t xml:space="preserve">Коновалова ул. д.11А </t>
  </si>
  <si>
    <t xml:space="preserve">Косиора ул. д.11 </t>
  </si>
  <si>
    <t xml:space="preserve">Косиора ул. д.16 </t>
  </si>
  <si>
    <t xml:space="preserve">Кржижановского ул. д.87А </t>
  </si>
  <si>
    <t xml:space="preserve">Ленинградский пер. д.68 </t>
  </si>
  <si>
    <t xml:space="preserve">Ленинградский пер. д.70 </t>
  </si>
  <si>
    <t xml:space="preserve">Ленинградский пер. д.72 </t>
  </si>
  <si>
    <t xml:space="preserve">Ленинградский пер. д.72 - корп. 1 </t>
  </si>
  <si>
    <t xml:space="preserve">Ленинградский пер. д.78А </t>
  </si>
  <si>
    <t xml:space="preserve">Ленинградский пер. д.80 </t>
  </si>
  <si>
    <t xml:space="preserve">Ленинградский пер. д.82 </t>
  </si>
  <si>
    <t xml:space="preserve">Ленинградский пер. д.84 </t>
  </si>
  <si>
    <t xml:space="preserve">Ленинградский пер. д.86А </t>
  </si>
  <si>
    <t xml:space="preserve">Лермонтова ул. д.22 </t>
  </si>
  <si>
    <t xml:space="preserve">Ломоносова ул. д.22 </t>
  </si>
  <si>
    <t xml:space="preserve">Ломоносова ул. д.24 </t>
  </si>
  <si>
    <t xml:space="preserve">Льва Толстого ул. д.19 </t>
  </si>
  <si>
    <t xml:space="preserve">Льва Толстого ул. д.21 </t>
  </si>
  <si>
    <t xml:space="preserve">Льва Толстого ул. д.28 </t>
  </si>
  <si>
    <t xml:space="preserve">Льва Толстого ул. д.31 </t>
  </si>
  <si>
    <t xml:space="preserve">Льва Толстого ул. д.37 </t>
  </si>
  <si>
    <t xml:space="preserve">Магистральная ул. д.10 </t>
  </si>
  <si>
    <t xml:space="preserve">Магистральная ул. д.12 </t>
  </si>
  <si>
    <t xml:space="preserve">Магистральная ул. д.14 </t>
  </si>
  <si>
    <t xml:space="preserve">Магистральная ул. д.16 </t>
  </si>
  <si>
    <t xml:space="preserve">Магистральная ул. д.2 </t>
  </si>
  <si>
    <t xml:space="preserve">Магистральная ул. д.30 </t>
  </si>
  <si>
    <t xml:space="preserve">Магистральная ул. д.30 - корп. 2 </t>
  </si>
  <si>
    <t xml:space="preserve">Магистральная ул. д.32 </t>
  </si>
  <si>
    <t xml:space="preserve">Магистральная ул. д.34 </t>
  </si>
  <si>
    <t xml:space="preserve">Магистральная ул. д.34 - корп. 2 </t>
  </si>
  <si>
    <t xml:space="preserve">Магистральная ул. д.34 - корп. 5 </t>
  </si>
  <si>
    <t xml:space="preserve">Магистральная ул. д.34/1 </t>
  </si>
  <si>
    <t xml:space="preserve">Магистральная ул. д.34/3 </t>
  </si>
  <si>
    <t xml:space="preserve">Магистральная ул. д.36 </t>
  </si>
  <si>
    <t xml:space="preserve">Магистральная ул. д.36 - корп. 1 </t>
  </si>
  <si>
    <t xml:space="preserve">Магистральная ул. д.4 </t>
  </si>
  <si>
    <t xml:space="preserve">Магистральная ул. д.6 </t>
  </si>
  <si>
    <t xml:space="preserve">Магистральная ул. д.8 </t>
  </si>
  <si>
    <t xml:space="preserve">Максима Горького ул. д.9Б </t>
  </si>
  <si>
    <t xml:space="preserve">Мелиоративная ул. д.1 </t>
  </si>
  <si>
    <t xml:space="preserve">Мелиоративная ул. д.11 </t>
  </si>
  <si>
    <t xml:space="preserve">Мелиоративная ул. д.12 </t>
  </si>
  <si>
    <t xml:space="preserve">Мелиоративная ул. д.3 </t>
  </si>
  <si>
    <t xml:space="preserve">Мелиоративная ул. д.4 </t>
  </si>
  <si>
    <t xml:space="preserve">Мелиоративная ул. д.5 </t>
  </si>
  <si>
    <t xml:space="preserve">Мелиоративная ул. д.6 </t>
  </si>
  <si>
    <t xml:space="preserve">Мелиоративная ул. д.7 </t>
  </si>
  <si>
    <t xml:space="preserve">Мелиоративная ул. д.8 </t>
  </si>
  <si>
    <t xml:space="preserve">Мехоношина ул. д.4 </t>
  </si>
  <si>
    <t xml:space="preserve">Мехоношина ул. д.6 </t>
  </si>
  <si>
    <t xml:space="preserve">Мехоношина ул. д.8 - корп. 2 </t>
  </si>
  <si>
    <t xml:space="preserve">Молдавская ул. д.100 </t>
  </si>
  <si>
    <t xml:space="preserve">Молодогвардейская ул. д.1 </t>
  </si>
  <si>
    <t xml:space="preserve">Молодогвардейская ул. д.3 </t>
  </si>
  <si>
    <t xml:space="preserve">Молодогвардейская ул. д.5 </t>
  </si>
  <si>
    <t xml:space="preserve">Молодогвардейская ул. д.7 </t>
  </si>
  <si>
    <t xml:space="preserve">Мосина ул. д.1 </t>
  </si>
  <si>
    <t xml:space="preserve">Мосина ул. д.13 </t>
  </si>
  <si>
    <t xml:space="preserve">Мосина ул. д.15 </t>
  </si>
  <si>
    <t>Мосина ул. д.3 А</t>
  </si>
  <si>
    <t xml:space="preserve">Мосина ул. д.5 </t>
  </si>
  <si>
    <t xml:space="preserve">Мосина ул. д.7 </t>
  </si>
  <si>
    <t xml:space="preserve">Мостостроителей 4-й пр. д.2 </t>
  </si>
  <si>
    <t xml:space="preserve">Мостостроителей 4-й пр. д.4 </t>
  </si>
  <si>
    <t xml:space="preserve">Мостостроителей 4-й пр. д.6 </t>
  </si>
  <si>
    <t xml:space="preserve">Мостостроителей 4-й пр. д.8 </t>
  </si>
  <si>
    <t xml:space="preserve">Мостостроителей 4-й пр. д.8А </t>
  </si>
  <si>
    <t xml:space="preserve">Мостостроителей 5-й пр. д.1 - корп. 1 </t>
  </si>
  <si>
    <t xml:space="preserve">Набережная Реки Воложка ул. д.95А </t>
  </si>
  <si>
    <t xml:space="preserve">Некрасова ул. д.2 </t>
  </si>
  <si>
    <t xml:space="preserve">Некрасова ул. д.6 </t>
  </si>
  <si>
    <t xml:space="preserve">Нефтебазовская пл д.18 </t>
  </si>
  <si>
    <t xml:space="preserve">Нефтебазовская пл д.20 </t>
  </si>
  <si>
    <t xml:space="preserve">Нефтебазовская пл д.21 </t>
  </si>
  <si>
    <t xml:space="preserve">Нефтебазовская пл д.26 </t>
  </si>
  <si>
    <t xml:space="preserve">Нефтебазовская пл д.29 </t>
  </si>
  <si>
    <t xml:space="preserve">Нефтянников пл д.14 </t>
  </si>
  <si>
    <t xml:space="preserve">Нефтянников пл д.16 </t>
  </si>
  <si>
    <t xml:space="preserve">Нефтянников пл д.17 </t>
  </si>
  <si>
    <t xml:space="preserve">Нефтянников пл д.25 </t>
  </si>
  <si>
    <t xml:space="preserve">Нефтянников пл д.26 </t>
  </si>
  <si>
    <t xml:space="preserve">Нефтянников пл д.27 </t>
  </si>
  <si>
    <t xml:space="preserve">Нефтянников пл д.4 </t>
  </si>
  <si>
    <t xml:space="preserve">Николая Ветошникова ул. д.10 </t>
  </si>
  <si>
    <t xml:space="preserve">Николая Ветошникова ул. д.31 </t>
  </si>
  <si>
    <t xml:space="preserve">Николая Ветошникова ул. д.33 </t>
  </si>
  <si>
    <t xml:space="preserve">Николая Ветошникова ул. д.42 </t>
  </si>
  <si>
    <t xml:space="preserve">Николая Ветошникова ул. д.44 </t>
  </si>
  <si>
    <t xml:space="preserve">Николая Ветошникова ул. д.48 </t>
  </si>
  <si>
    <t xml:space="preserve">Николая Ветошникова ул. д.54 </t>
  </si>
  <si>
    <t xml:space="preserve">Николая Ветошникова ул. д.56 </t>
  </si>
  <si>
    <t xml:space="preserve">Николая Ветошникова ул. д.6 </t>
  </si>
  <si>
    <t xml:space="preserve">Николая Ветошникова ул. д.60 </t>
  </si>
  <si>
    <t xml:space="preserve">Николая Ветошникова ул. д.62 </t>
  </si>
  <si>
    <t xml:space="preserve">Николая Ветошникова ул. д.64 </t>
  </si>
  <si>
    <t xml:space="preserve">Николая Ветошникова ул. д.7 </t>
  </si>
  <si>
    <t xml:space="preserve">Николая Ветошникова ул. д.8 </t>
  </si>
  <si>
    <t xml:space="preserve">Николая Ветошникова ул. д.9 </t>
  </si>
  <si>
    <t xml:space="preserve">Новая ул. д.1 </t>
  </si>
  <si>
    <t xml:space="preserve">Новая ул. д.11 </t>
  </si>
  <si>
    <t xml:space="preserve">Новая ул. д.19 </t>
  </si>
  <si>
    <t xml:space="preserve">Новая ул. д.4 </t>
  </si>
  <si>
    <t xml:space="preserve">Новая ул. д.6 </t>
  </si>
  <si>
    <t xml:space="preserve">Новая ул. д.7 </t>
  </si>
  <si>
    <t xml:space="preserve">Новая ул. д.9 </t>
  </si>
  <si>
    <t xml:space="preserve">Оленегорская ул. д.5 </t>
  </si>
  <si>
    <t xml:space="preserve">Парковая ул. д.20 </t>
  </si>
  <si>
    <t xml:space="preserve">Парковая ул. д.27 </t>
  </si>
  <si>
    <t xml:space="preserve">Пирогова ул. д.194 </t>
  </si>
  <si>
    <t xml:space="preserve">Пирогова ул. д.194А </t>
  </si>
  <si>
    <t xml:space="preserve">Прибрежная ул. д.53А </t>
  </si>
  <si>
    <t xml:space="preserve">Промышленная ул. д.10А </t>
  </si>
  <si>
    <t xml:space="preserve">Промышленная ул. д.4 </t>
  </si>
  <si>
    <t xml:space="preserve">Промышленная ул. д.6 </t>
  </si>
  <si>
    <t xml:space="preserve">Ростовский (Трусовский р-н) пер. д.12 </t>
  </si>
  <si>
    <t xml:space="preserve">Ростовский (Трусовский р-н) пер. д.13 </t>
  </si>
  <si>
    <t xml:space="preserve">Ростовский (Трусовский р-н) пер. д.14 </t>
  </si>
  <si>
    <t xml:space="preserve">Ростовский (Трусовский р-н) пер. д.15 </t>
  </si>
  <si>
    <t xml:space="preserve">Ростовский (Трусовский р-н) пер. д.17 </t>
  </si>
  <si>
    <t xml:space="preserve">Ростовский (Трусовский р-н) пер. д.19 </t>
  </si>
  <si>
    <t xml:space="preserve">Ростовский (Трусовский р-н) пер. д.20 </t>
  </si>
  <si>
    <t xml:space="preserve">Ростовский (Трусовский р-н) пер. д.3 </t>
  </si>
  <si>
    <t xml:space="preserve">Ростовский (Трусовский р-н) пер. д.5 </t>
  </si>
  <si>
    <t xml:space="preserve">Ростовский (Трусовский р-н) пер. д.8 </t>
  </si>
  <si>
    <t xml:space="preserve">Рыбацкий 1-й пер. д.8 </t>
  </si>
  <si>
    <t xml:space="preserve">Садовый 2-й пер. д.4 </t>
  </si>
  <si>
    <t xml:space="preserve">Санаторная (Тинаки -2) ул. д.4 </t>
  </si>
  <si>
    <t xml:space="preserve">Сеченова ул. д.6 </t>
  </si>
  <si>
    <t xml:space="preserve">Силикатная ул. д.26 </t>
  </si>
  <si>
    <t xml:space="preserve">Советской Гвардии ул. д.1 </t>
  </si>
  <si>
    <t xml:space="preserve">Степана Разина пер. д.7 </t>
  </si>
  <si>
    <t xml:space="preserve">Таганская ул. д.17 </t>
  </si>
  <si>
    <t xml:space="preserve">Таганская ул. д.18 </t>
  </si>
  <si>
    <t xml:space="preserve">Таганская ул. д.20 </t>
  </si>
  <si>
    <t xml:space="preserve">Таганская ул. д.27 </t>
  </si>
  <si>
    <t xml:space="preserve">Таганская ул. д.29 </t>
  </si>
  <si>
    <t xml:space="preserve">Таганская ул. д.32 </t>
  </si>
  <si>
    <t xml:space="preserve">Таганская ул. д.37 </t>
  </si>
  <si>
    <t xml:space="preserve">Таганская ул. д.39 </t>
  </si>
  <si>
    <t xml:space="preserve">Таганская ул. д.4 </t>
  </si>
  <si>
    <t xml:space="preserve">Таганская ул. д.41 </t>
  </si>
  <si>
    <t xml:space="preserve">Таганская ул. д.45 </t>
  </si>
  <si>
    <t xml:space="preserve">Тольятти ул. д.110Б </t>
  </si>
  <si>
    <t xml:space="preserve">Тренева ул. д.1 </t>
  </si>
  <si>
    <t xml:space="preserve">Тренева ул. д.11 - корп. 1 </t>
  </si>
  <si>
    <t xml:space="preserve">Тренева ул. д.11 - корп. 2 </t>
  </si>
  <si>
    <t xml:space="preserve">Тренева ул. д.14 </t>
  </si>
  <si>
    <t xml:space="preserve">Тренева ул. д.15 </t>
  </si>
  <si>
    <t xml:space="preserve">Тренева ул. д.15А </t>
  </si>
  <si>
    <t xml:space="preserve">Тренева ул. д.19 </t>
  </si>
  <si>
    <t xml:space="preserve">Тренева ул. д.21 </t>
  </si>
  <si>
    <t xml:space="preserve">Тренева ул. д.23 </t>
  </si>
  <si>
    <t xml:space="preserve">Тренева ул. д.25 </t>
  </si>
  <si>
    <t xml:space="preserve">Тренева ул. д.25А </t>
  </si>
  <si>
    <t xml:space="preserve">Тренева ул. д.29А </t>
  </si>
  <si>
    <t xml:space="preserve">Тренева ул. д.29Б </t>
  </si>
  <si>
    <t xml:space="preserve">Тренева ул. д.3 </t>
  </si>
  <si>
    <t xml:space="preserve">Тренева ул. д.3А </t>
  </si>
  <si>
    <t xml:space="preserve">Тренева ул. д.5 </t>
  </si>
  <si>
    <t xml:space="preserve">Тренева ул. д.7 </t>
  </si>
  <si>
    <t xml:space="preserve">Хибинская ул. д.10 </t>
  </si>
  <si>
    <t xml:space="preserve">Хибинская ул. д.4 </t>
  </si>
  <si>
    <t xml:space="preserve">Хибинская ул. д.43 </t>
  </si>
  <si>
    <t xml:space="preserve">Хибинская ул. д.45 </t>
  </si>
  <si>
    <t xml:space="preserve">Хибинская ул. д.45 - корп. 4 </t>
  </si>
  <si>
    <t xml:space="preserve">Хибинская ул. д.45 - корп. 5 </t>
  </si>
  <si>
    <t xml:space="preserve">Хибинская ул. д.45А </t>
  </si>
  <si>
    <t xml:space="preserve">Хибинская ул. д.45Б </t>
  </si>
  <si>
    <t xml:space="preserve">Хибинская ул. д.47 - корп. 2 </t>
  </si>
  <si>
    <t xml:space="preserve">Хибинская ул. д.49 </t>
  </si>
  <si>
    <t xml:space="preserve">Хибинская ул. д.6 </t>
  </si>
  <si>
    <t xml:space="preserve">Хибинская ул. д.6 - корп. 1 </t>
  </si>
  <si>
    <t xml:space="preserve">Хибинская ул. д.6 - корп. 2 </t>
  </si>
  <si>
    <t xml:space="preserve">Химиков ул. д.1 </t>
  </si>
  <si>
    <t xml:space="preserve">Химиков ул. д.1 - корп. 1 </t>
  </si>
  <si>
    <t xml:space="preserve">Химиков ул. д.2 </t>
  </si>
  <si>
    <t xml:space="preserve">Химиков ул. д.6 </t>
  </si>
  <si>
    <t xml:space="preserve">Химиков ул. д.7 - корп. 1 </t>
  </si>
  <si>
    <t xml:space="preserve">Химиков ул. д.8 </t>
  </si>
  <si>
    <t xml:space="preserve">Химиков-Димитрова ул. д.1/1 </t>
  </si>
  <si>
    <t xml:space="preserve">Чекалина ул. д.1/1 </t>
  </si>
  <si>
    <t xml:space="preserve">Чекалина ул. д.11 </t>
  </si>
  <si>
    <t xml:space="preserve">Чекалина ул. д.13 </t>
  </si>
  <si>
    <t xml:space="preserve">Чекалина ул. д.3 </t>
  </si>
  <si>
    <t xml:space="preserve">Чекалина ул. д.5 </t>
  </si>
  <si>
    <t xml:space="preserve">Шахтерский пер. д.22 </t>
  </si>
  <si>
    <t xml:space="preserve">Шахтерский пер. д.3 </t>
  </si>
  <si>
    <t xml:space="preserve">Школьная (Трусовский р-н) ул. д.2А </t>
  </si>
  <si>
    <t xml:space="preserve">Шоссейная (Трусовский р-н) ул. д.11 </t>
  </si>
  <si>
    <t xml:space="preserve">Шоссейная (Трусовский р-н) ул. д.13 </t>
  </si>
  <si>
    <t xml:space="preserve">Шоссейная (Трусовский р-н) ул. д.15/10 - корп. 1 </t>
  </si>
  <si>
    <t xml:space="preserve">Шоссейная (Трусовский р-н) ул. д.15/10 - корп. 2 </t>
  </si>
  <si>
    <t xml:space="preserve">Шоссейная (Трусовский р-н) ул. д.2/4 - корп. 10 </t>
  </si>
  <si>
    <t xml:space="preserve">Шоссейная (Трусовский р-н) ул. д.2/4 - корп. 6 </t>
  </si>
  <si>
    <t xml:space="preserve">Шоссейная (Трусовский р-н) ул. д.2/4 - корп. 7 </t>
  </si>
  <si>
    <t xml:space="preserve">Шоссейная (Трусовский р-н) ул. д.2/4 - корп. 8 </t>
  </si>
  <si>
    <t xml:space="preserve">Шоссейная (Трусовский р-н) ул. д.2/4 - корп. 9 </t>
  </si>
  <si>
    <t xml:space="preserve">Шоссейная (Трусовский р-н) ул. д.6/12 - корп. 1 </t>
  </si>
  <si>
    <t xml:space="preserve">Шоссейная (Трусовский р-н) ул. д.6/12 - корп. 2 </t>
  </si>
  <si>
    <t xml:space="preserve">Шоссейная (Трусовский р-н) ул. д.6/12 - корп. 3 </t>
  </si>
  <si>
    <t xml:space="preserve">Шоссейная (Трусовский р-н) ул. д.6/12 - корп. 4 </t>
  </si>
  <si>
    <t xml:space="preserve">Шоссейная (Трусовский р-н) ул. д.6/12 - корп. 5 </t>
  </si>
  <si>
    <t xml:space="preserve">Шоссейная (Трусовский р-н) ул. д.7 </t>
  </si>
  <si>
    <t xml:space="preserve">Шоссейная (Трусовский р-н) ул. д.9 </t>
  </si>
  <si>
    <t xml:space="preserve">Шоссейно-Икрянинская ул. д.10/18 - корп. 8 </t>
  </si>
  <si>
    <t xml:space="preserve">Шушенская ул. д.10 </t>
  </si>
  <si>
    <t xml:space="preserve">Шушенская ул. д.4 </t>
  </si>
  <si>
    <t xml:space="preserve">Якуба Коласа ул. д.1А </t>
  </si>
  <si>
    <t xml:space="preserve">9 Мая пр-кт д.1 </t>
  </si>
  <si>
    <t xml:space="preserve">9 Мая пр-кт д.10 </t>
  </si>
  <si>
    <t xml:space="preserve">9 Мая пр-кт д.13 </t>
  </si>
  <si>
    <t xml:space="preserve">9 Мая пр-кт д.14А </t>
  </si>
  <si>
    <t xml:space="preserve">9 Мая пр-кт д.15 </t>
  </si>
  <si>
    <t xml:space="preserve">9 Мая пр-кт д.16 </t>
  </si>
  <si>
    <t xml:space="preserve">9 Мая пр-кт д.17 </t>
  </si>
  <si>
    <t xml:space="preserve">9 Мая пр-кт д.18 </t>
  </si>
  <si>
    <t xml:space="preserve">9 Мая пр-кт д.19 </t>
  </si>
  <si>
    <t xml:space="preserve">9 Мая пр-кт д.23 </t>
  </si>
  <si>
    <t xml:space="preserve">9 Мая пр-кт д.25 </t>
  </si>
  <si>
    <t xml:space="preserve">9 Мая пр-кт д.27 </t>
  </si>
  <si>
    <t xml:space="preserve">9 Мая пр-кт д.29 </t>
  </si>
  <si>
    <t xml:space="preserve">9 Мая пр-кт д.3 </t>
  </si>
  <si>
    <t xml:space="preserve">9 Мая пр-кт д.31 </t>
  </si>
  <si>
    <t xml:space="preserve">9 Мая пр-кт д.39 </t>
  </si>
  <si>
    <t xml:space="preserve">9 Мая пр-кт д.41 </t>
  </si>
  <si>
    <t xml:space="preserve">9 Мая пр-кт д.43 </t>
  </si>
  <si>
    <t xml:space="preserve">9 Мая пр-кт д.45 </t>
  </si>
  <si>
    <t xml:space="preserve">9 Мая пр-кт д.47 </t>
  </si>
  <si>
    <t xml:space="preserve">9 Мая пр-кт д.4А </t>
  </si>
  <si>
    <t xml:space="preserve">9 Мая пр-кт д.5 </t>
  </si>
  <si>
    <t xml:space="preserve">9 Мая пр-кт д.57 </t>
  </si>
  <si>
    <t xml:space="preserve">9 Мая пр-кт д.57А </t>
  </si>
  <si>
    <t xml:space="preserve">9 Мая пр-кт д.59 </t>
  </si>
  <si>
    <t xml:space="preserve">9 Мая пр-кт д.6 </t>
  </si>
  <si>
    <t xml:space="preserve">9 Мая пр-кт д.61 </t>
  </si>
  <si>
    <t xml:space="preserve">9 Мая пр-кт д.63 </t>
  </si>
  <si>
    <t xml:space="preserve">9 Мая пр-кт д.65 </t>
  </si>
  <si>
    <t xml:space="preserve">9 Мая пр-кт д.67 </t>
  </si>
  <si>
    <t xml:space="preserve">9 Мая пр-кт д.69 </t>
  </si>
  <si>
    <t xml:space="preserve">9 Мая пр-кт д.6А </t>
  </si>
  <si>
    <t xml:space="preserve">9 Мая пр-кт д.71 </t>
  </si>
  <si>
    <t xml:space="preserve">9 Мая пр-кт д.8 </t>
  </si>
  <si>
    <t xml:space="preserve">Астраханская ул. д.10 </t>
  </si>
  <si>
    <t xml:space="preserve">Астраханская ул. д.10А </t>
  </si>
  <si>
    <t xml:space="preserve">Астраханская ул. д.12 </t>
  </si>
  <si>
    <t xml:space="preserve">Астраханская ул. д.14 </t>
  </si>
  <si>
    <t xml:space="preserve">Астраханская ул. д.4 </t>
  </si>
  <si>
    <t xml:space="preserve">Астраханская ул. д.5 </t>
  </si>
  <si>
    <t xml:space="preserve">Астраханская ул. д.6 </t>
  </si>
  <si>
    <t xml:space="preserve">Астраханская ул. д.6Б </t>
  </si>
  <si>
    <t xml:space="preserve">Астраханская ул. д.6В </t>
  </si>
  <si>
    <t xml:space="preserve">Астраханская ул. д.7 </t>
  </si>
  <si>
    <t xml:space="preserve">Астраханская ул. д.7А </t>
  </si>
  <si>
    <t xml:space="preserve">Астраханская ул. д.8А </t>
  </si>
  <si>
    <t xml:space="preserve">Астраханская ул. д.8Б </t>
  </si>
  <si>
    <t xml:space="preserve">Астраханская ул. д.9 </t>
  </si>
  <si>
    <t xml:space="preserve">Ватутина ул. д.10 </t>
  </si>
  <si>
    <t xml:space="preserve">Ватутина ул. д.12 </t>
  </si>
  <si>
    <t xml:space="preserve">Ватутина ул. д.14 </t>
  </si>
  <si>
    <t xml:space="preserve">Ватутина ул. д.18 </t>
  </si>
  <si>
    <t xml:space="preserve">Вознюка ул. д.11 </t>
  </si>
  <si>
    <t xml:space="preserve">Вознюка ул. д.15 </t>
  </si>
  <si>
    <t xml:space="preserve">Волгоградская ул. д.10 </t>
  </si>
  <si>
    <t xml:space="preserve">Волгоградская ул. д.12 </t>
  </si>
  <si>
    <t xml:space="preserve">Волгоградская ул. д.18 </t>
  </si>
  <si>
    <t xml:space="preserve">Волгоградская ул. д.2 </t>
  </si>
  <si>
    <t xml:space="preserve">Волгоградская ул. д.20 </t>
  </si>
  <si>
    <t xml:space="preserve">Волгоградская ул. д.22 </t>
  </si>
  <si>
    <t xml:space="preserve">Волгоградская ул. д.24 </t>
  </si>
  <si>
    <t xml:space="preserve">Волгоградская ул. д.24А </t>
  </si>
  <si>
    <t xml:space="preserve">Волгоградская ул. д.26 </t>
  </si>
  <si>
    <t xml:space="preserve">Волгоградская ул. д.30 </t>
  </si>
  <si>
    <t>Волгоградская ул. д.34-60</t>
  </si>
  <si>
    <t xml:space="preserve">Волгоградская ул. д.36 </t>
  </si>
  <si>
    <t xml:space="preserve">Волгоградская ул. д.38 </t>
  </si>
  <si>
    <t xml:space="preserve">Волгоградская ул. д.4 </t>
  </si>
  <si>
    <t xml:space="preserve">Волгоградская ул. д.40 </t>
  </si>
  <si>
    <t xml:space="preserve">Волгоградская ул. д.42 </t>
  </si>
  <si>
    <t xml:space="preserve">Волгоградская ул. д.44 </t>
  </si>
  <si>
    <t xml:space="preserve">Волгоградская ул. д.46 </t>
  </si>
  <si>
    <t xml:space="preserve">Волгоградская ул. д.6 </t>
  </si>
  <si>
    <t xml:space="preserve">Волгоградская ул. д.8 </t>
  </si>
  <si>
    <t xml:space="preserve">Гагарина ул. д.3 </t>
  </si>
  <si>
    <t xml:space="preserve">Гагарина ул. д.5 </t>
  </si>
  <si>
    <t xml:space="preserve">Гагарина ул. д.7 </t>
  </si>
  <si>
    <t xml:space="preserve">Комсомольская ул. д.10 </t>
  </si>
  <si>
    <t xml:space="preserve">Комсомольская ул. д.11 </t>
  </si>
  <si>
    <t xml:space="preserve">Комсомольская ул. д.12 </t>
  </si>
  <si>
    <t xml:space="preserve">Комсомольская ул. д.13 </t>
  </si>
  <si>
    <t xml:space="preserve">Комсомольская ул. д.14 </t>
  </si>
  <si>
    <t xml:space="preserve">Комсомольская ул. д.16А </t>
  </si>
  <si>
    <t xml:space="preserve">Комсомольская ул. д.17 </t>
  </si>
  <si>
    <t xml:space="preserve">Комсомольская ул. д.18 </t>
  </si>
  <si>
    <t xml:space="preserve">Комсомольская ул. д.18А </t>
  </si>
  <si>
    <t xml:space="preserve">Комсомольская ул. д.18Б </t>
  </si>
  <si>
    <t xml:space="preserve">Комсомольская ул. д.2 </t>
  </si>
  <si>
    <t xml:space="preserve">Комсомольская ул. д.20 </t>
  </si>
  <si>
    <t xml:space="preserve">Комсомольская ул. д.3 </t>
  </si>
  <si>
    <t xml:space="preserve">Комсомольская ул. д.4 </t>
  </si>
  <si>
    <t xml:space="preserve">Комсомольская ул. д.4А </t>
  </si>
  <si>
    <t xml:space="preserve">Комсомольская ул. д.6 </t>
  </si>
  <si>
    <t xml:space="preserve">Комсомольская ул. д.6А </t>
  </si>
  <si>
    <t xml:space="preserve">Комсомольская ул. д.6Б </t>
  </si>
  <si>
    <t xml:space="preserve">Комсомольская ул. д.7 </t>
  </si>
  <si>
    <t xml:space="preserve">Комсомольская ул. д.8 </t>
  </si>
  <si>
    <t xml:space="preserve">Комсомольская ул. д.9 </t>
  </si>
  <si>
    <t xml:space="preserve">Королева ул. д.2 </t>
  </si>
  <si>
    <t xml:space="preserve">Королева ул. д.6 </t>
  </si>
  <si>
    <t xml:space="preserve">Королева ул. д.8 </t>
  </si>
  <si>
    <t xml:space="preserve">Ленина ул. д.13 </t>
  </si>
  <si>
    <t xml:space="preserve">Ленина ул. д.15 </t>
  </si>
  <si>
    <t xml:space="preserve">Ленина ул. д.17 </t>
  </si>
  <si>
    <t xml:space="preserve">Ленина ул. д.19 </t>
  </si>
  <si>
    <t xml:space="preserve">Ленина ул. д.2 </t>
  </si>
  <si>
    <t xml:space="preserve">Ленина ул. д.20 </t>
  </si>
  <si>
    <t xml:space="preserve">Ленина ул. д.21 </t>
  </si>
  <si>
    <t xml:space="preserve">Ленина ул. д.23 </t>
  </si>
  <si>
    <t xml:space="preserve">Ленина ул. д.25 </t>
  </si>
  <si>
    <t xml:space="preserve">Ленина ул. д.28 </t>
  </si>
  <si>
    <t xml:space="preserve">Ленина ул. д.31 </t>
  </si>
  <si>
    <t xml:space="preserve">Ленина ул. д.33 </t>
  </si>
  <si>
    <t xml:space="preserve">Ленина ул. д.34 </t>
  </si>
  <si>
    <t xml:space="preserve">Ленина ул. д.35 </t>
  </si>
  <si>
    <t xml:space="preserve">Ленина ул. д.36 </t>
  </si>
  <si>
    <t xml:space="preserve">Ленина ул. д.37 </t>
  </si>
  <si>
    <t xml:space="preserve">Ленина ул. д.38 </t>
  </si>
  <si>
    <t xml:space="preserve">Ленина ул. д.40 </t>
  </si>
  <si>
    <t xml:space="preserve">Ленина ул. д.45 </t>
  </si>
  <si>
    <t xml:space="preserve">Ленина ул. д.47 </t>
  </si>
  <si>
    <t xml:space="preserve">Ленина ул. д.48А </t>
  </si>
  <si>
    <t xml:space="preserve">Ленина ул. д.48Б </t>
  </si>
  <si>
    <t xml:space="preserve">Ленина ул. д.50 </t>
  </si>
  <si>
    <t xml:space="preserve">Ленина ул. д.50Б </t>
  </si>
  <si>
    <t xml:space="preserve">Ленина ул. д.52А </t>
  </si>
  <si>
    <t xml:space="preserve">Ленина ул. д.54 </t>
  </si>
  <si>
    <t xml:space="preserve">Ленина ул. д.54А </t>
  </si>
  <si>
    <t xml:space="preserve">Ленина ул. д.54Б </t>
  </si>
  <si>
    <t xml:space="preserve">Ленина ул. д.7 </t>
  </si>
  <si>
    <t xml:space="preserve">Ленина ул. д.9 </t>
  </si>
  <si>
    <t xml:space="preserve">Маршала Жукова ул. д.1 </t>
  </si>
  <si>
    <t xml:space="preserve">Маршала Жукова ул. д.10 </t>
  </si>
  <si>
    <t xml:space="preserve">Маршала Жукова ул. д.2 </t>
  </si>
  <si>
    <t xml:space="preserve">Маршала Жукова ул. д.4 </t>
  </si>
  <si>
    <t xml:space="preserve">Маршала Жукова ул. д.5 </t>
  </si>
  <si>
    <t xml:space="preserve">Маршала Жукова ул. д.8 </t>
  </si>
  <si>
    <t xml:space="preserve">Мира ул. д.2 </t>
  </si>
  <si>
    <t xml:space="preserve">Мира ул. д.6 </t>
  </si>
  <si>
    <t xml:space="preserve">Ниловского ул. д.13 </t>
  </si>
  <si>
    <t xml:space="preserve">Ниловского ул. д.15 </t>
  </si>
  <si>
    <t xml:space="preserve">Ниловского ул. д.16 </t>
  </si>
  <si>
    <t xml:space="preserve">Ниловского ул. д.17 </t>
  </si>
  <si>
    <t xml:space="preserve">Ниловского ул. д.18 </t>
  </si>
  <si>
    <t xml:space="preserve">Ниловского ул. д.19 </t>
  </si>
  <si>
    <t xml:space="preserve">Ниловского ул. д.20 </t>
  </si>
  <si>
    <t xml:space="preserve">Ниловского ул. д.21 </t>
  </si>
  <si>
    <t xml:space="preserve">Ниловского ул. д.22 </t>
  </si>
  <si>
    <t xml:space="preserve">Ниловского ул. д.23 </t>
  </si>
  <si>
    <t xml:space="preserve">Ниловского ул. д.24 </t>
  </si>
  <si>
    <t xml:space="preserve">Ниловского ул. д.26 </t>
  </si>
  <si>
    <t xml:space="preserve">Ниловского ул. д.28 </t>
  </si>
  <si>
    <t xml:space="preserve">Ниловского ул. д.30 </t>
  </si>
  <si>
    <t xml:space="preserve">Островского ул. д.11 </t>
  </si>
  <si>
    <t xml:space="preserve">Островского ул. д.12 </t>
  </si>
  <si>
    <t xml:space="preserve">Островского ул. д.14 </t>
  </si>
  <si>
    <t xml:space="preserve">Островского ул. д.15 </t>
  </si>
  <si>
    <t xml:space="preserve">Островского ул. д.17 </t>
  </si>
  <si>
    <t xml:space="preserve">Островского ул. д.9 </t>
  </si>
  <si>
    <t xml:space="preserve">Первомайская ул. д.10 </t>
  </si>
  <si>
    <t xml:space="preserve">Первомайская ул. д.12 </t>
  </si>
  <si>
    <t xml:space="preserve">Первомайская ул. д.14 </t>
  </si>
  <si>
    <t xml:space="preserve">Первомайская ул. д.16 </t>
  </si>
  <si>
    <t xml:space="preserve">Первомайская ул. д.18 </t>
  </si>
  <si>
    <t xml:space="preserve">Первомайская ул. д.2 </t>
  </si>
  <si>
    <t xml:space="preserve">Первомайская ул. д.20 </t>
  </si>
  <si>
    <t xml:space="preserve">Первомайская ул. д.22 </t>
  </si>
  <si>
    <t xml:space="preserve">Первомайская ул. д.4 </t>
  </si>
  <si>
    <t xml:space="preserve">Первомайская ул. д.6 </t>
  </si>
  <si>
    <t xml:space="preserve">Первомайская ул. д.8 </t>
  </si>
  <si>
    <t xml:space="preserve">Пионерская ул. д.1 </t>
  </si>
  <si>
    <t xml:space="preserve">Пионерская ул. д.2 </t>
  </si>
  <si>
    <t xml:space="preserve">Пионерская ул. д.4 </t>
  </si>
  <si>
    <t xml:space="preserve">Пионерская ул. д.5 </t>
  </si>
  <si>
    <t xml:space="preserve">Победы ул. д.4 </t>
  </si>
  <si>
    <t xml:space="preserve">Победы ул. д.8 </t>
  </si>
  <si>
    <t xml:space="preserve">свх Знаменский ул. д.40 </t>
  </si>
  <si>
    <t xml:space="preserve">свх Знаменский ул. д.41 </t>
  </si>
  <si>
    <t xml:space="preserve">свх Знаменский ул. д.42 </t>
  </si>
  <si>
    <t xml:space="preserve">свх Знаменский ул. д.43 </t>
  </si>
  <si>
    <t xml:space="preserve">свх Знаменский ул. д.44 </t>
  </si>
  <si>
    <t xml:space="preserve">свх Ракетный ул. д.60 </t>
  </si>
  <si>
    <t xml:space="preserve">свх Ракетный ул. д.61 </t>
  </si>
  <si>
    <t xml:space="preserve">свх Ракетный ул. д.64 </t>
  </si>
  <si>
    <t xml:space="preserve">свх Ракетный ул. д.65 </t>
  </si>
  <si>
    <t xml:space="preserve">Советской Армии ул. д.45 </t>
  </si>
  <si>
    <t xml:space="preserve">Толбухина ул. д.1 </t>
  </si>
  <si>
    <t xml:space="preserve">Толбухина ул. д.2 </t>
  </si>
  <si>
    <t xml:space="preserve">Толбухина ул. д.2А </t>
  </si>
  <si>
    <t xml:space="preserve">Толбухина ул. д.3 </t>
  </si>
  <si>
    <t xml:space="preserve">Толбухина ул. д.5 </t>
  </si>
  <si>
    <t xml:space="preserve">Фрунзе ул. д.1 </t>
  </si>
  <si>
    <t xml:space="preserve">Фрунзе ул. д.2 </t>
  </si>
  <si>
    <t xml:space="preserve">Фрунзе ул. д.3 </t>
  </si>
  <si>
    <t xml:space="preserve">Фрунзе ул. д.4 </t>
  </si>
  <si>
    <t xml:space="preserve">Фрунзе ул. д.5 </t>
  </si>
  <si>
    <t xml:space="preserve">Черняховского ул. д.11 </t>
  </si>
  <si>
    <t xml:space="preserve">Черняховского ул. д.12 </t>
  </si>
  <si>
    <t xml:space="preserve">Черняховского ул. д.14 </t>
  </si>
  <si>
    <t xml:space="preserve">Черняховского ул. д.16 </t>
  </si>
  <si>
    <t xml:space="preserve">Черняховского ул. д.7 </t>
  </si>
  <si>
    <t xml:space="preserve">Черняховского ул. д.9 </t>
  </si>
  <si>
    <t xml:space="preserve">Янгеля ул. д.1 </t>
  </si>
  <si>
    <t xml:space="preserve">Янгеля ул. д.11 </t>
  </si>
  <si>
    <t xml:space="preserve">Янгеля ул. д.13 </t>
  </si>
  <si>
    <t xml:space="preserve">Янгеля ул. д.15 </t>
  </si>
  <si>
    <t xml:space="preserve">Янгеля ул. д.17 </t>
  </si>
  <si>
    <t xml:space="preserve">Янгеля ул. д.19 </t>
  </si>
  <si>
    <t xml:space="preserve">Янгеля ул. д.21 </t>
  </si>
  <si>
    <t xml:space="preserve">Янгеля ул. д.23 </t>
  </si>
  <si>
    <t xml:space="preserve">Янгеля ул. д.24 </t>
  </si>
  <si>
    <t xml:space="preserve">Янгеля ул. д.3 </t>
  </si>
  <si>
    <t xml:space="preserve">Янгеля ул. д.4 </t>
  </si>
  <si>
    <t xml:space="preserve">Янгеля ул. д.6 </t>
  </si>
  <si>
    <t xml:space="preserve">Янгеля ул. д.6А </t>
  </si>
  <si>
    <t xml:space="preserve">Янгеля ул. д.7 </t>
  </si>
  <si>
    <t xml:space="preserve">8 Марта ул. д.42 </t>
  </si>
  <si>
    <t xml:space="preserve">Агурина ул. д.1 </t>
  </si>
  <si>
    <t xml:space="preserve">Агурина ул. д.11 </t>
  </si>
  <si>
    <t xml:space="preserve">Агурина ул. д.13 </t>
  </si>
  <si>
    <t xml:space="preserve">Агурина ул. д.14 </t>
  </si>
  <si>
    <t xml:space="preserve">Агурина ул. д.16 </t>
  </si>
  <si>
    <t xml:space="preserve">Агурина ул. д.17 </t>
  </si>
  <si>
    <t xml:space="preserve">Агурина ул. д.4 </t>
  </si>
  <si>
    <t xml:space="preserve">Агурина ул. д.5 </t>
  </si>
  <si>
    <t xml:space="preserve">Агурина ул. д.7 </t>
  </si>
  <si>
    <t xml:space="preserve">Агурина ул. д.8 </t>
  </si>
  <si>
    <t xml:space="preserve">Агурина ул. д.9 </t>
  </si>
  <si>
    <t xml:space="preserve">Андреева ул. д.10 </t>
  </si>
  <si>
    <t xml:space="preserve">Андреева ул. д.17 </t>
  </si>
  <si>
    <t xml:space="preserve">Андреева ул. д.2 </t>
  </si>
  <si>
    <t xml:space="preserve">Андреева ул. д.4 </t>
  </si>
  <si>
    <t xml:space="preserve">Андреева ул. д.6 </t>
  </si>
  <si>
    <t xml:space="preserve">Андреева ул. д.8 </t>
  </si>
  <si>
    <t xml:space="preserve">Бахчиванджи ул. д.7 </t>
  </si>
  <si>
    <t xml:space="preserve">Бородино ул. д.2 </t>
  </si>
  <si>
    <t xml:space="preserve">Буденного ул. д.6 </t>
  </si>
  <si>
    <t xml:space="preserve">Буденного ул. д.7 </t>
  </si>
  <si>
    <t xml:space="preserve">Величко ул. д.12 </t>
  </si>
  <si>
    <t xml:space="preserve">Величко ул. д.14 </t>
  </si>
  <si>
    <t xml:space="preserve">Величко ул. д.16 </t>
  </si>
  <si>
    <t xml:space="preserve">Величко ул. д.18 </t>
  </si>
  <si>
    <t xml:space="preserve">Величко ул. д.20 </t>
  </si>
  <si>
    <t xml:space="preserve">Величко ул. д.22 </t>
  </si>
  <si>
    <t xml:space="preserve">Величко ул. д.26 </t>
  </si>
  <si>
    <t xml:space="preserve">Волгоградская ул. д.111 </t>
  </si>
  <si>
    <t xml:space="preserve">Волгоградская ул. д.13 </t>
  </si>
  <si>
    <t xml:space="preserve">Волгоградская ул. д.15 </t>
  </si>
  <si>
    <t xml:space="preserve">Волгоградская ул. д.17А </t>
  </si>
  <si>
    <t xml:space="preserve">Волгоградская ул. д.19 </t>
  </si>
  <si>
    <t xml:space="preserve">Волгоградская ул. д.21А </t>
  </si>
  <si>
    <t xml:space="preserve">Волгоградская ул. д.2А </t>
  </si>
  <si>
    <t xml:space="preserve">Волгоградская ул. д.75 </t>
  </si>
  <si>
    <t xml:space="preserve">Волгоградская ул. д.77 </t>
  </si>
  <si>
    <t xml:space="preserve">Восточный мкн. д.1 </t>
  </si>
  <si>
    <t xml:space="preserve">Восточный мкн. д.2 </t>
  </si>
  <si>
    <t xml:space="preserve">Восточный мкн. д.3 </t>
  </si>
  <si>
    <t xml:space="preserve">Восточный мкн. д.4 </t>
  </si>
  <si>
    <t xml:space="preserve">Восточный мкн. д.5 </t>
  </si>
  <si>
    <t xml:space="preserve">Восточный мкн. д.6 </t>
  </si>
  <si>
    <t xml:space="preserve">Восточный мкн. д.8 </t>
  </si>
  <si>
    <t xml:space="preserve">Грекова ул. д.1 </t>
  </si>
  <si>
    <t xml:space="preserve">Грибоедова ул. д.11 </t>
  </si>
  <si>
    <t xml:space="preserve">Грибоедова ул. д.11А </t>
  </si>
  <si>
    <t xml:space="preserve">Грибоедова ул. д.15 </t>
  </si>
  <si>
    <t xml:space="preserve">Добролюбова ул. д.4 </t>
  </si>
  <si>
    <t xml:space="preserve">Добролюбова ул. д.6 </t>
  </si>
  <si>
    <t xml:space="preserve">Добролюбова ул. д.8 </t>
  </si>
  <si>
    <t xml:space="preserve">Ермака ул. д.4 </t>
  </si>
  <si>
    <t xml:space="preserve">Ермака ул. д.5 </t>
  </si>
  <si>
    <t xml:space="preserve">Ермака ул. д.6 </t>
  </si>
  <si>
    <t xml:space="preserve">Жуковского ул. д.17 </t>
  </si>
  <si>
    <t xml:space="preserve">Жуковского ул. д.19 </t>
  </si>
  <si>
    <t xml:space="preserve">Жуковского ул. д.2 </t>
  </si>
  <si>
    <t xml:space="preserve">Жуковского ул. д.21 </t>
  </si>
  <si>
    <t xml:space="preserve">Заводская ул. д.101 </t>
  </si>
  <si>
    <t xml:space="preserve">Заводская ул. д.111 </t>
  </si>
  <si>
    <t xml:space="preserve">Заводская ул. д.113 </t>
  </si>
  <si>
    <t xml:space="preserve">Заводская ул. д.115 </t>
  </si>
  <si>
    <t xml:space="preserve">Заводская ул. д.189 </t>
  </si>
  <si>
    <t xml:space="preserve">Заводская ул. д.93 </t>
  </si>
  <si>
    <t xml:space="preserve">Заводская ул. д.99 </t>
  </si>
  <si>
    <t xml:space="preserve">Затонская ул. д.1 </t>
  </si>
  <si>
    <t xml:space="preserve">Затонская ул. д.3 </t>
  </si>
  <si>
    <t xml:space="preserve">Карбышева ул. д.3 </t>
  </si>
  <si>
    <t xml:space="preserve">Карбышева ул. д.5 </t>
  </si>
  <si>
    <t xml:space="preserve">Каспийская ул. д.5 </t>
  </si>
  <si>
    <t xml:space="preserve">Котовского ул. д.18А </t>
  </si>
  <si>
    <t xml:space="preserve">Котовского ул. д.20А </t>
  </si>
  <si>
    <t xml:space="preserve">Крупской ул. д.11 </t>
  </si>
  <si>
    <t xml:space="preserve">Крупской ул. д.12 </t>
  </si>
  <si>
    <t xml:space="preserve">Крупской ул. д.13 </t>
  </si>
  <si>
    <t xml:space="preserve">Крупской ул. д.16 </t>
  </si>
  <si>
    <t xml:space="preserve">Крупской ул. д.7 </t>
  </si>
  <si>
    <t xml:space="preserve">Крупской ул. д.9 </t>
  </si>
  <si>
    <t xml:space="preserve">Кузбасская ул. д.2 </t>
  </si>
  <si>
    <t xml:space="preserve">Куприна ул. д.1А </t>
  </si>
  <si>
    <t xml:space="preserve">Ленина ул. д.86 </t>
  </si>
  <si>
    <t xml:space="preserve">Ленинградская ул. д.4А </t>
  </si>
  <si>
    <t xml:space="preserve">Маяковского ул. д.3 </t>
  </si>
  <si>
    <t xml:space="preserve">Мелиораторов мкн. д.1 </t>
  </si>
  <si>
    <t xml:space="preserve">Мелиораторов мкн. д.10 </t>
  </si>
  <si>
    <t xml:space="preserve">Мелиораторов мкн. д.11 </t>
  </si>
  <si>
    <t xml:space="preserve">Мелиораторов мкн. д.12 </t>
  </si>
  <si>
    <t xml:space="preserve">Мелиораторов мкн. д.13 </t>
  </si>
  <si>
    <t xml:space="preserve">Мелиораторов мкн. д.14 </t>
  </si>
  <si>
    <t xml:space="preserve">Мелиораторов мкн. д.16 </t>
  </si>
  <si>
    <t xml:space="preserve">Мелиораторов мкн. д.18 </t>
  </si>
  <si>
    <t xml:space="preserve">Мелиораторов мкн. д.19 </t>
  </si>
  <si>
    <t xml:space="preserve">Мелиораторов мкн. д.3 </t>
  </si>
  <si>
    <t xml:space="preserve">Мелиораторов мкн. д.4 </t>
  </si>
  <si>
    <t xml:space="preserve">Мелиораторов мкн. д.5 </t>
  </si>
  <si>
    <t xml:space="preserve">Мелиораторов мкн. д.6 </t>
  </si>
  <si>
    <t xml:space="preserve">Мелиораторов мкн. д.7 </t>
  </si>
  <si>
    <t xml:space="preserve">Мелиораторов мкн. д.8 </t>
  </si>
  <si>
    <t xml:space="preserve">Нестерова ул. д.1 </t>
  </si>
  <si>
    <t xml:space="preserve">Нестерова ул. д.2 </t>
  </si>
  <si>
    <t xml:space="preserve">Нестерова ул. д.3 </t>
  </si>
  <si>
    <t xml:space="preserve">Нестерова ул. д.6 </t>
  </si>
  <si>
    <t xml:space="preserve">Нестерова ул. д.7 </t>
  </si>
  <si>
    <t xml:space="preserve">Нестерова ул. д.8 </t>
  </si>
  <si>
    <t xml:space="preserve">Песчаная ул. д.10 </t>
  </si>
  <si>
    <t xml:space="preserve">Песчаная ул. д.11 </t>
  </si>
  <si>
    <t xml:space="preserve">Песчаная ул. д.12 </t>
  </si>
  <si>
    <t xml:space="preserve">Песчаная ул. д.13 </t>
  </si>
  <si>
    <t xml:space="preserve">Песчаная ул. д.14 </t>
  </si>
  <si>
    <t xml:space="preserve">Песчаная ул. д.15 </t>
  </si>
  <si>
    <t xml:space="preserve">Песчаная ул. д.2 </t>
  </si>
  <si>
    <t xml:space="preserve">Песчаная ул. д.3 </t>
  </si>
  <si>
    <t xml:space="preserve">Песчаная ул. д.4 </t>
  </si>
  <si>
    <t xml:space="preserve">Песчаная ул. д.5 </t>
  </si>
  <si>
    <t xml:space="preserve">Песчаная ул. д.6 </t>
  </si>
  <si>
    <t xml:space="preserve">Песчаная ул. д.7 </t>
  </si>
  <si>
    <t xml:space="preserve">Песчаная ул. д.8 </t>
  </si>
  <si>
    <t xml:space="preserve">Рухлядко ул. д.1 </t>
  </si>
  <si>
    <t xml:space="preserve">Совхоз-16 мкн. д.26 </t>
  </si>
  <si>
    <t xml:space="preserve">Совхоз-16 мкн. д.27 </t>
  </si>
  <si>
    <t xml:space="preserve">Совхоз-16 мкн. д.28 </t>
  </si>
  <si>
    <t xml:space="preserve">Совхоз-16 мкн. д.29 </t>
  </si>
  <si>
    <t xml:space="preserve">Совхоз-16 мкн. д.30 </t>
  </si>
  <si>
    <t xml:space="preserve">Совхоз-16 мкн. д.31 </t>
  </si>
  <si>
    <t xml:space="preserve">Совхоз-16 мкн. д.34 </t>
  </si>
  <si>
    <t xml:space="preserve">Совхоз-16 мкн. д.35 </t>
  </si>
  <si>
    <t xml:space="preserve">Совхоз-16 мкн. д.36 </t>
  </si>
  <si>
    <t xml:space="preserve">Совхоз-16 мкн. д.38 </t>
  </si>
  <si>
    <t xml:space="preserve">Совхоз-16 мкн. д.39 </t>
  </si>
  <si>
    <t xml:space="preserve">Сталинградская ул. д.12 </t>
  </si>
  <si>
    <t xml:space="preserve">Сталинградская ул. д.13 </t>
  </si>
  <si>
    <t xml:space="preserve">Сталинградская ул. д.14 </t>
  </si>
  <si>
    <t xml:space="preserve">Сталинградская ул. д.15 </t>
  </si>
  <si>
    <t xml:space="preserve">Сталинградская ул. д.2 </t>
  </si>
  <si>
    <t xml:space="preserve">Сталинградская ул. д.5 </t>
  </si>
  <si>
    <t xml:space="preserve">Сталинградская ул. д.6 </t>
  </si>
  <si>
    <t xml:space="preserve">Сталинградская ул. д.8 </t>
  </si>
  <si>
    <t xml:space="preserve">Стогова ул. д.7 </t>
  </si>
  <si>
    <t xml:space="preserve">Строителей пер. д.1 </t>
  </si>
  <si>
    <t xml:space="preserve">Ульяновых пер. д.2 </t>
  </si>
  <si>
    <t xml:space="preserve">Франко ул. д.22 </t>
  </si>
  <si>
    <t xml:space="preserve">Циолковского ул. д.1 </t>
  </si>
  <si>
    <t xml:space="preserve">Циолковского ул. д.3 </t>
  </si>
  <si>
    <t xml:space="preserve">Циолковского ул. д.5 </t>
  </si>
  <si>
    <t xml:space="preserve">Чаплыгина пер. д.1 </t>
  </si>
  <si>
    <t xml:space="preserve">Чаплыгина пер. д.2 </t>
  </si>
  <si>
    <t xml:space="preserve">Чаплыгина пер. д.4 </t>
  </si>
  <si>
    <t xml:space="preserve">Чаплыгина ул. д.1А </t>
  </si>
  <si>
    <t xml:space="preserve">Челюскинцев ул. д.1 </t>
  </si>
  <si>
    <t xml:space="preserve">Челюскинцев ул. д.2 </t>
  </si>
  <si>
    <t xml:space="preserve">Челюскинцев ул. д.6 </t>
  </si>
  <si>
    <t xml:space="preserve">Черно-Иванова ул. д.17 </t>
  </si>
  <si>
    <t xml:space="preserve">Черно-Иванова ул. д.7 </t>
  </si>
  <si>
    <t xml:space="preserve">Черно-Иванова ул. д.9 </t>
  </si>
  <si>
    <t xml:space="preserve">Школьный пер. д.1 </t>
  </si>
  <si>
    <t xml:space="preserve">Школьный пер. д.2 </t>
  </si>
  <si>
    <t xml:space="preserve">Школьный пер. д.3 </t>
  </si>
  <si>
    <t xml:space="preserve">Шубина ул. д.10 </t>
  </si>
  <si>
    <t xml:space="preserve">Шубина ул. д.14 </t>
  </si>
  <si>
    <t xml:space="preserve">Шубина ул. д.16 </t>
  </si>
  <si>
    <t xml:space="preserve">Шубина ул. д.18 </t>
  </si>
  <si>
    <t xml:space="preserve">Шубина ул. д.8 </t>
  </si>
  <si>
    <t xml:space="preserve">Шубина ул. д.81 </t>
  </si>
  <si>
    <t xml:space="preserve">Щербакова ул. д.10 </t>
  </si>
  <si>
    <t xml:space="preserve">Щербакова ул. д.15 </t>
  </si>
  <si>
    <t xml:space="preserve">Щербакова ул. д.15В </t>
  </si>
  <si>
    <t xml:space="preserve">Щербакова ул. д.6 </t>
  </si>
  <si>
    <t xml:space="preserve">Щербакова ул. д.8 </t>
  </si>
  <si>
    <t xml:space="preserve">Абая ул. д.34 </t>
  </si>
  <si>
    <t xml:space="preserve">Абая ул. д.36 </t>
  </si>
  <si>
    <t xml:space="preserve">Абая ул. д.38 </t>
  </si>
  <si>
    <t xml:space="preserve">Астраханская ул. д.13 </t>
  </si>
  <si>
    <t xml:space="preserve">Джамбула ул. д.12 </t>
  </si>
  <si>
    <t xml:space="preserve">Джамбула ул. д.14 </t>
  </si>
  <si>
    <t xml:space="preserve">Джамбула ул. д.16 </t>
  </si>
  <si>
    <t xml:space="preserve">Джамбула ул. д.22 </t>
  </si>
  <si>
    <t xml:space="preserve">Джамбула ул. д.24 </t>
  </si>
  <si>
    <t xml:space="preserve">Джамбула ул. д.26 </t>
  </si>
  <si>
    <t xml:space="preserve">Джамбула ул. д.28 </t>
  </si>
  <si>
    <t xml:space="preserve">Джамбула ул. д.30 </t>
  </si>
  <si>
    <t xml:space="preserve">Джамбула ул. д.39 </t>
  </si>
  <si>
    <t xml:space="preserve">Джамбула ул. д.41 </t>
  </si>
  <si>
    <t xml:space="preserve">Карла Маркса ул. д.1 </t>
  </si>
  <si>
    <t xml:space="preserve">Карла Маркса ул. д.11 </t>
  </si>
  <si>
    <t xml:space="preserve">Карла Маркса ул. д.13 </t>
  </si>
  <si>
    <t xml:space="preserve">Карла Маркса ул. д.15 </t>
  </si>
  <si>
    <t xml:space="preserve">Карла Маркса ул. д.2 </t>
  </si>
  <si>
    <t xml:space="preserve">Карла Маркса ул. д.3 </t>
  </si>
  <si>
    <t xml:space="preserve">Карла Маркса ул. д.4 </t>
  </si>
  <si>
    <t xml:space="preserve">Карла Маркса ул. д.5 </t>
  </si>
  <si>
    <t xml:space="preserve">Карла Маркса ул. д.6 </t>
  </si>
  <si>
    <t xml:space="preserve">Карла Маркса ул. д.9 </t>
  </si>
  <si>
    <t xml:space="preserve">Мира ул. д.17 </t>
  </si>
  <si>
    <t xml:space="preserve">Мира ул. д.19 </t>
  </si>
  <si>
    <t xml:space="preserve">Молодежный пер. д.4 </t>
  </si>
  <si>
    <t xml:space="preserve">Молодежный пер. д.6 </t>
  </si>
  <si>
    <t xml:space="preserve">Молодежный пер. д.8 </t>
  </si>
  <si>
    <t xml:space="preserve">Октябрьский пер. д.11 </t>
  </si>
  <si>
    <t xml:space="preserve">Октябрьский пер. д.2 </t>
  </si>
  <si>
    <t xml:space="preserve">Октябрьский пер. д.4 </t>
  </si>
  <si>
    <t xml:space="preserve">Октябрьский пер. д.6 </t>
  </si>
  <si>
    <t xml:space="preserve">Октябрьский пер. д.7 </t>
  </si>
  <si>
    <t xml:space="preserve">Октябрьский пер. д.9 </t>
  </si>
  <si>
    <t xml:space="preserve">Пролетарская ул. д.123 </t>
  </si>
  <si>
    <t xml:space="preserve">Пролетарская ул. д.125 </t>
  </si>
  <si>
    <t xml:space="preserve">Пролетарская ул. д.127 </t>
  </si>
  <si>
    <t xml:space="preserve">Пролетарская ул. д.131 </t>
  </si>
  <si>
    <t xml:space="preserve">Советская ул. д.14 </t>
  </si>
  <si>
    <t xml:space="preserve">Советская ул. д.16 </t>
  </si>
  <si>
    <t xml:space="preserve">Советская ул. д.18 </t>
  </si>
  <si>
    <t xml:space="preserve">Советская ул. д.26 </t>
  </si>
  <si>
    <t xml:space="preserve">Советская ул. д.28 </t>
  </si>
  <si>
    <t xml:space="preserve">Школьный пер. д.5 </t>
  </si>
  <si>
    <t xml:space="preserve">Школьный пер. д.7 </t>
  </si>
  <si>
    <t xml:space="preserve">Щетинкина ул. д.63 </t>
  </si>
  <si>
    <t xml:space="preserve">100-летие Солепромысла ул. д.14 </t>
  </si>
  <si>
    <t xml:space="preserve">100-летие Солепромысла ул. д.16 </t>
  </si>
  <si>
    <t xml:space="preserve">Джамбула ул. д.26А </t>
  </si>
  <si>
    <t xml:space="preserve">Кирова ул. д.1 </t>
  </si>
  <si>
    <t xml:space="preserve">Кирова ул. д.2 </t>
  </si>
  <si>
    <t xml:space="preserve">Кирова ул. д.3 </t>
  </si>
  <si>
    <t xml:space="preserve">Кирова ул. д.4 </t>
  </si>
  <si>
    <t xml:space="preserve">Кирова ул. д.5 </t>
  </si>
  <si>
    <t xml:space="preserve">Кирова ул. д.6 </t>
  </si>
  <si>
    <t xml:space="preserve">Кирова ул. д.7 </t>
  </si>
  <si>
    <t xml:space="preserve">Кирова ул. д.8 </t>
  </si>
  <si>
    <t xml:space="preserve">Максима Горького ул. д.25 </t>
  </si>
  <si>
    <t xml:space="preserve">Максима Горького ул. д.29 </t>
  </si>
  <si>
    <t xml:space="preserve">Микрорайон мкн. д.1 </t>
  </si>
  <si>
    <t xml:space="preserve">Микрорайон мкн. д.2 </t>
  </si>
  <si>
    <t xml:space="preserve">Микрорайон мкн. д.3 </t>
  </si>
  <si>
    <t xml:space="preserve">Микрорайон мкн. д.4 </t>
  </si>
  <si>
    <t xml:space="preserve">Микрорайон мкн. д.5 </t>
  </si>
  <si>
    <t xml:space="preserve">Микрорайон мкн. д.6 </t>
  </si>
  <si>
    <t xml:space="preserve">Микрорайон мкн. д.7 </t>
  </si>
  <si>
    <t xml:space="preserve">Микрорайон мкн. д.8 </t>
  </si>
  <si>
    <t xml:space="preserve">Микрорайон мкн. д.9 </t>
  </si>
  <si>
    <t xml:space="preserve">Озерная ул. д.1 </t>
  </si>
  <si>
    <t xml:space="preserve">Озерная ул. д.8 </t>
  </si>
  <si>
    <t xml:space="preserve">Колхозная ул. д.38 </t>
  </si>
  <si>
    <t xml:space="preserve">Микрорайон ул. д.10 </t>
  </si>
  <si>
    <t xml:space="preserve">Микрорайон ул. д.14 </t>
  </si>
  <si>
    <t xml:space="preserve">Микрорайон ул. д.15 </t>
  </si>
  <si>
    <t xml:space="preserve">Микрорайон ул. д.16 </t>
  </si>
  <si>
    <t xml:space="preserve">Микрорайон ул. д.17 </t>
  </si>
  <si>
    <t xml:space="preserve">Микрорайон ул. д.18 </t>
  </si>
  <si>
    <t xml:space="preserve">Микрорайон ул. д.19 </t>
  </si>
  <si>
    <t xml:space="preserve">Микрорайон ул. д.20 </t>
  </si>
  <si>
    <t xml:space="preserve">Микрорайон ул. д.21 </t>
  </si>
  <si>
    <t xml:space="preserve">Микрорайон ул. д.7 </t>
  </si>
  <si>
    <t xml:space="preserve">Микрорайон ул. д.8 </t>
  </si>
  <si>
    <t xml:space="preserve">Микрорайон ул. д.9 </t>
  </si>
  <si>
    <t xml:space="preserve">Володарского ул. д.1 </t>
  </si>
  <si>
    <t xml:space="preserve">Володарского ул. д.2 </t>
  </si>
  <si>
    <t xml:space="preserve">Комсомольская ул. д.1 </t>
  </si>
  <si>
    <t xml:space="preserve">Мичурина ул. д.10 </t>
  </si>
  <si>
    <t xml:space="preserve">Мичурина ул. д.12 </t>
  </si>
  <si>
    <t xml:space="preserve">Мичурина ул. д.19А </t>
  </si>
  <si>
    <t xml:space="preserve">Мичурина ул. д.2 </t>
  </si>
  <si>
    <t xml:space="preserve">Мичурина ул. д.25 </t>
  </si>
  <si>
    <t xml:space="preserve">Мичурина ул. д.27 </t>
  </si>
  <si>
    <t xml:space="preserve">Мичурина ул. д.29 </t>
  </si>
  <si>
    <t xml:space="preserve">Мичурина ул. д.33 </t>
  </si>
  <si>
    <t xml:space="preserve">Мичурина ул. д.35А </t>
  </si>
  <si>
    <t xml:space="preserve">Мичурина ул. д.8 </t>
  </si>
  <si>
    <t xml:space="preserve">Пирогова ул. д.16 </t>
  </si>
  <si>
    <t xml:space="preserve">Пирогова ул. д.18 </t>
  </si>
  <si>
    <t xml:space="preserve">Пирогова ул. д.18А </t>
  </si>
  <si>
    <t xml:space="preserve">Пирогова ул. д.19 </t>
  </si>
  <si>
    <t xml:space="preserve">Пирогова ул. д.20 </t>
  </si>
  <si>
    <t xml:space="preserve">Пирогова ул. д.20А </t>
  </si>
  <si>
    <t xml:space="preserve">Победы ул. д.6 </t>
  </si>
  <si>
    <t xml:space="preserve">Садовая ул. д.20 </t>
  </si>
  <si>
    <t xml:space="preserve">Свердлова ул. д.33 </t>
  </si>
  <si>
    <t xml:space="preserve">Свердлова ул. д.35 </t>
  </si>
  <si>
    <t xml:space="preserve">Свердлова ул. д.37 </t>
  </si>
  <si>
    <t xml:space="preserve">Свердлова ул. д.39 </t>
  </si>
  <si>
    <t xml:space="preserve">Спортивная ул. д.1 </t>
  </si>
  <si>
    <t xml:space="preserve">Спортивная ул. д.3 </t>
  </si>
  <si>
    <t xml:space="preserve">Фрунзе ул. д.14 </t>
  </si>
  <si>
    <t xml:space="preserve">Фрунзе ул. д.16 </t>
  </si>
  <si>
    <t xml:space="preserve">Фрунзе ул. д.18 </t>
  </si>
  <si>
    <t xml:space="preserve">Фрунзе ул. д.24 </t>
  </si>
  <si>
    <t xml:space="preserve">Фрунзе ул. д.26 </t>
  </si>
  <si>
    <t xml:space="preserve">Школьная ул. д.1 </t>
  </si>
  <si>
    <t xml:space="preserve">Школьная ул. д.2 </t>
  </si>
  <si>
    <t xml:space="preserve">Школьная ул. д.3Б </t>
  </si>
  <si>
    <t xml:space="preserve">Школьная ул. д.4Б </t>
  </si>
  <si>
    <t xml:space="preserve">Школьная ул. д.6Б </t>
  </si>
  <si>
    <t xml:space="preserve">Школьная ул. д.7Б </t>
  </si>
  <si>
    <t xml:space="preserve">Школьная ул. д.9Б </t>
  </si>
  <si>
    <t xml:space="preserve">Октябрьская ул. д.1 </t>
  </si>
  <si>
    <t xml:space="preserve">Октябрьская ул. д.2 </t>
  </si>
  <si>
    <t xml:space="preserve">Клубная ул. д.54 </t>
  </si>
  <si>
    <t xml:space="preserve">Клубная ул. д.89 </t>
  </si>
  <si>
    <t xml:space="preserve">Советская ул. д.101 </t>
  </si>
  <si>
    <t xml:space="preserve">Советская ул. д.95 </t>
  </si>
  <si>
    <t xml:space="preserve">Гагарина ул. д.1 </t>
  </si>
  <si>
    <t xml:space="preserve">Гагарина ул. д.2 </t>
  </si>
  <si>
    <t xml:space="preserve">Гагарина ул. д.4 </t>
  </si>
  <si>
    <t xml:space="preserve">Гагарина ул. д.6 </t>
  </si>
  <si>
    <t xml:space="preserve">Нариманова ул. д.68 </t>
  </si>
  <si>
    <t xml:space="preserve">Полевая ул. д.6 </t>
  </si>
  <si>
    <t xml:space="preserve">Пионерская ул. д.16 </t>
  </si>
  <si>
    <t xml:space="preserve">Школьная ул. д.10А </t>
  </si>
  <si>
    <t xml:space="preserve">Школьная ул. д.4 </t>
  </si>
  <si>
    <t xml:space="preserve">Школьная ул. д.6 </t>
  </si>
  <si>
    <t xml:space="preserve">Школьная ул. д.7 </t>
  </si>
  <si>
    <t xml:space="preserve">Школьная ул. д.9 </t>
  </si>
  <si>
    <t xml:space="preserve">Горького ул. д.2 </t>
  </si>
  <si>
    <t xml:space="preserve">Горького ул. д.4 </t>
  </si>
  <si>
    <t xml:space="preserve">Горького ул. д.6 </t>
  </si>
  <si>
    <t xml:space="preserve">Почтовая ул. д.26 </t>
  </si>
  <si>
    <t xml:space="preserve">Почтовая ул. д.28 </t>
  </si>
  <si>
    <t xml:space="preserve">Почтовая ул. д.33 </t>
  </si>
  <si>
    <t xml:space="preserve">Почтовая ул. д.35 </t>
  </si>
  <si>
    <t xml:space="preserve">Почтовая ул. д.37 </t>
  </si>
  <si>
    <t xml:space="preserve">Почтовая ул. д.39 </t>
  </si>
  <si>
    <t xml:space="preserve">Почтовая ул. д.41 </t>
  </si>
  <si>
    <t xml:space="preserve">Октябрьская ул. д.3 </t>
  </si>
  <si>
    <t xml:space="preserve">Октябрьская ул. д.4 </t>
  </si>
  <si>
    <t xml:space="preserve">Октябрьская ул. д.5 </t>
  </si>
  <si>
    <t xml:space="preserve">Октябрьская ул. д.6 </t>
  </si>
  <si>
    <t xml:space="preserve">Октябрьская ул. д.7 </t>
  </si>
  <si>
    <t xml:space="preserve">Октябрьская ул. д.8 </t>
  </si>
  <si>
    <t xml:space="preserve">Волжская ул. д.1 </t>
  </si>
  <si>
    <t xml:space="preserve">Заречная ул. д.1 </t>
  </si>
  <si>
    <t xml:space="preserve">Заречная ул. д.3 </t>
  </si>
  <si>
    <t xml:space="preserve">Заречная ул. д.5 </t>
  </si>
  <si>
    <t xml:space="preserve">Коммунистическая ул. д.11 </t>
  </si>
  <si>
    <t xml:space="preserve">Мира ул. д.15 </t>
  </si>
  <si>
    <t xml:space="preserve">Московская ул. д.24 </t>
  </si>
  <si>
    <t xml:space="preserve">Мусаева ул. д.38 </t>
  </si>
  <si>
    <t xml:space="preserve">Мусаева ул. д.40 </t>
  </si>
  <si>
    <t xml:space="preserve">Мусаева ул. д.42 </t>
  </si>
  <si>
    <t xml:space="preserve">Мусаева ул. д.44 </t>
  </si>
  <si>
    <t xml:space="preserve">Мусаева ул. д.46 </t>
  </si>
  <si>
    <t xml:space="preserve">Мусаева ул. д.48 </t>
  </si>
  <si>
    <t xml:space="preserve">Мусаева ул. д.50 </t>
  </si>
  <si>
    <t xml:space="preserve">Мусаева ул. д.52 </t>
  </si>
  <si>
    <t xml:space="preserve">Мусаева ул. д.54 </t>
  </si>
  <si>
    <t xml:space="preserve">Мусаева ул. д.62 </t>
  </si>
  <si>
    <t xml:space="preserve">Мусаева ул. д.64 </t>
  </si>
  <si>
    <t xml:space="preserve">Октябрьская ул. д.60 </t>
  </si>
  <si>
    <t xml:space="preserve">Пушкина ул. д.1 </t>
  </si>
  <si>
    <t xml:space="preserve">Пушкина ул. д.48 </t>
  </si>
  <si>
    <t xml:space="preserve">Пушкина ул. д.50 </t>
  </si>
  <si>
    <t xml:space="preserve">Пушкина ул. д.52 </t>
  </si>
  <si>
    <t xml:space="preserve">Советская ул. д.129 </t>
  </si>
  <si>
    <t xml:space="preserve">Степная ул. д.10 </t>
  </si>
  <si>
    <t xml:space="preserve">Татищева ул. д.42 </t>
  </si>
  <si>
    <t xml:space="preserve">Татищева ул. д.46 </t>
  </si>
  <si>
    <t xml:space="preserve">Татищева ул. д.48 </t>
  </si>
  <si>
    <t xml:space="preserve">Татищева ул. д.48А </t>
  </si>
  <si>
    <t xml:space="preserve">Татищева ул. д.65 </t>
  </si>
  <si>
    <t xml:space="preserve">Татищева ул. д.67 </t>
  </si>
  <si>
    <t xml:space="preserve">Татищева ул. д.69 </t>
  </si>
  <si>
    <t xml:space="preserve">Татищева ул. д.71 </t>
  </si>
  <si>
    <t xml:space="preserve">Татищева ул. д.73 </t>
  </si>
  <si>
    <t xml:space="preserve">Татищева ул. д.75 </t>
  </si>
  <si>
    <t xml:space="preserve">Чичерина ул. д.19 </t>
  </si>
  <si>
    <t xml:space="preserve">Чичерина ул. д.19А </t>
  </si>
  <si>
    <t xml:space="preserve">Чичерина ул. д.21 </t>
  </si>
  <si>
    <t xml:space="preserve">Чичерина ул. д.23 </t>
  </si>
  <si>
    <t xml:space="preserve">1 Мая ул. д.50 </t>
  </si>
  <si>
    <t xml:space="preserve">8 Марта ул. д.34 </t>
  </si>
  <si>
    <t xml:space="preserve">8 Марта ул. д.36 </t>
  </si>
  <si>
    <t xml:space="preserve">Чкалова ул. д.32 </t>
  </si>
  <si>
    <t xml:space="preserve">Шуваева ул. д.10 </t>
  </si>
  <si>
    <t xml:space="preserve">Шуваева ул. д.12 </t>
  </si>
  <si>
    <t xml:space="preserve">Шуваева ул. д.14 </t>
  </si>
  <si>
    <t xml:space="preserve">Шуваева ул. д.16 </t>
  </si>
  <si>
    <t xml:space="preserve">Шуваева ул. д.18 </t>
  </si>
  <si>
    <t xml:space="preserve">Шуваева ул. д.20 </t>
  </si>
  <si>
    <t xml:space="preserve">Шуваева ул. д.22 </t>
  </si>
  <si>
    <t xml:space="preserve">Шуваева ул. д.24 </t>
  </si>
  <si>
    <t xml:space="preserve">Шуваева ул. д.26 </t>
  </si>
  <si>
    <t xml:space="preserve">Шуваева ул. д.28 </t>
  </si>
  <si>
    <t xml:space="preserve">Шуваева ул. д.6 </t>
  </si>
  <si>
    <t xml:space="preserve">Шуваева ул. д.8 </t>
  </si>
  <si>
    <t xml:space="preserve">Гагарина ул. д.10 </t>
  </si>
  <si>
    <t xml:space="preserve">Гагарина ул. д.10А </t>
  </si>
  <si>
    <t xml:space="preserve">Гагарина ул. д.12 </t>
  </si>
  <si>
    <t xml:space="preserve">Гоголя ул. д.1 </t>
  </si>
  <si>
    <t xml:space="preserve">Гоголя ул. д.12 </t>
  </si>
  <si>
    <t xml:space="preserve">Гоголя ул. д.14 </t>
  </si>
  <si>
    <t xml:space="preserve">Гоголя ул. д.16 </t>
  </si>
  <si>
    <t xml:space="preserve">Гоголя ул. д.5 </t>
  </si>
  <si>
    <t xml:space="preserve">Гоголя ул. д.7 </t>
  </si>
  <si>
    <t xml:space="preserve">Кирова ул. д.13 </t>
  </si>
  <si>
    <t xml:space="preserve">Кирова ул. д.15 </t>
  </si>
  <si>
    <t xml:space="preserve">Лермонтова ул. д.12 </t>
  </si>
  <si>
    <t xml:space="preserve">Лермонтова ул. д.14 </t>
  </si>
  <si>
    <t xml:space="preserve">Лермонтова ул. д.3 </t>
  </si>
  <si>
    <t xml:space="preserve">Лермонтова ул. д.5 </t>
  </si>
  <si>
    <t xml:space="preserve">Лермонтова ул. д.6 </t>
  </si>
  <si>
    <t xml:space="preserve">Лермонтова ул. д.7 </t>
  </si>
  <si>
    <t xml:space="preserve">Лермонтова ул. д.8 </t>
  </si>
  <si>
    <t xml:space="preserve">Матросова ул. д.18 </t>
  </si>
  <si>
    <t xml:space="preserve">Молодежная ул. д.10 </t>
  </si>
  <si>
    <t xml:space="preserve">Молодежная ул. д.12 </t>
  </si>
  <si>
    <t xml:space="preserve">Молодежная ул. д.14 </t>
  </si>
  <si>
    <t xml:space="preserve">Молодежная ул. д.16 </t>
  </si>
  <si>
    <t xml:space="preserve">Молодежная ул. д.2 </t>
  </si>
  <si>
    <t xml:space="preserve">Молодежная ул. д.20 </t>
  </si>
  <si>
    <t xml:space="preserve">Молодежная ул. д.22 </t>
  </si>
  <si>
    <t xml:space="preserve">Молодежная ул. д.24 </t>
  </si>
  <si>
    <t xml:space="preserve">Молодежная ул. д.26 </t>
  </si>
  <si>
    <t xml:space="preserve">Молодежная ул. д.28 </t>
  </si>
  <si>
    <t xml:space="preserve">Молодежная ул. д.32 </t>
  </si>
  <si>
    <t xml:space="preserve">Молодежная ул. д.34 </t>
  </si>
  <si>
    <t xml:space="preserve">Молодежная ул. д.40 </t>
  </si>
  <si>
    <t xml:space="preserve">Молодежная ул. д.8 </t>
  </si>
  <si>
    <t xml:space="preserve">Пионерская ул. д.20 </t>
  </si>
  <si>
    <t xml:space="preserve">Пионерская ул. д.22 </t>
  </si>
  <si>
    <t xml:space="preserve">Пионерская ул. д.24 </t>
  </si>
  <si>
    <t xml:space="preserve">Пионерская ул. д.26 </t>
  </si>
  <si>
    <t xml:space="preserve">Суворова ул. д.9 </t>
  </si>
  <si>
    <t xml:space="preserve">Суворова ул. д.9А </t>
  </si>
  <si>
    <t xml:space="preserve">Чкалова ул. д.18 </t>
  </si>
  <si>
    <t xml:space="preserve">Чкалова ул. д.6 </t>
  </si>
  <si>
    <t xml:space="preserve">Чкалова ул. д.8 </t>
  </si>
  <si>
    <t xml:space="preserve">50 лет Октября ул. д.1 </t>
  </si>
  <si>
    <t xml:space="preserve">Баррикадная ул. д.13 </t>
  </si>
  <si>
    <t xml:space="preserve">Баррикадная ул. д.4 </t>
  </si>
  <si>
    <t xml:space="preserve">Баррикадная ул. д.5 </t>
  </si>
  <si>
    <t xml:space="preserve">Баррикадная ул. д.7 </t>
  </si>
  <si>
    <t xml:space="preserve">Мира ул. д.9 </t>
  </si>
  <si>
    <t xml:space="preserve">Молодежная ул. д.3 </t>
  </si>
  <si>
    <t xml:space="preserve">Первомайская ул. д.10А </t>
  </si>
  <si>
    <t xml:space="preserve">Первомайская ул. д.11 </t>
  </si>
  <si>
    <t xml:space="preserve">Первомайская ул. д.12А </t>
  </si>
  <si>
    <t xml:space="preserve">Первомайская ул. д.12Б </t>
  </si>
  <si>
    <t xml:space="preserve">Первомайская ул. д.12В </t>
  </si>
  <si>
    <t xml:space="preserve">Первомайская ул. д.13 </t>
  </si>
  <si>
    <t xml:space="preserve">Первомайская ул. д.15 </t>
  </si>
  <si>
    <t xml:space="preserve">Первомайская ул. д.7 </t>
  </si>
  <si>
    <t xml:space="preserve">Первомайская ул. д.9 </t>
  </si>
  <si>
    <t xml:space="preserve">70 лет Октября ул. д.1 </t>
  </si>
  <si>
    <t xml:space="preserve">70 лет Октября ул. д.2 </t>
  </si>
  <si>
    <t xml:space="preserve">Суворова ул. д.1А </t>
  </si>
  <si>
    <t xml:space="preserve">Суворова ул. д.2 </t>
  </si>
  <si>
    <t xml:space="preserve">Школьная ул. д.8 </t>
  </si>
  <si>
    <t xml:space="preserve">Пушкина ул. д.19 </t>
  </si>
  <si>
    <t xml:space="preserve">Садовая ул. д.23 </t>
  </si>
  <si>
    <t xml:space="preserve">Садовая ул. д.25 </t>
  </si>
  <si>
    <t xml:space="preserve">Садовая ул. д.27 </t>
  </si>
  <si>
    <t xml:space="preserve">Садовая ул. д.29 </t>
  </si>
  <si>
    <t xml:space="preserve">Зеленая ул. д.1 </t>
  </si>
  <si>
    <t xml:space="preserve">Зеленая ул. д.14А </t>
  </si>
  <si>
    <t xml:space="preserve">Зеленая ул. д.1А </t>
  </si>
  <si>
    <t xml:space="preserve">Зеленая ул. д.3 </t>
  </si>
  <si>
    <t xml:space="preserve">Кирова ул. д.91А </t>
  </si>
  <si>
    <t xml:space="preserve">Кирова ул. д.91Б </t>
  </si>
  <si>
    <t xml:space="preserve">Кирова ул. д.93 </t>
  </si>
  <si>
    <t xml:space="preserve">Комсомольская ул. д.113 </t>
  </si>
  <si>
    <t xml:space="preserve">Куйбышева ул. д.13 </t>
  </si>
  <si>
    <t xml:space="preserve">Куйбышева ул. д.5 </t>
  </si>
  <si>
    <t xml:space="preserve">Матросова ул. д.1Г </t>
  </si>
  <si>
    <t xml:space="preserve">Мира ул. д.37Д </t>
  </si>
  <si>
    <t xml:space="preserve">Мира ул. д.40 </t>
  </si>
  <si>
    <t xml:space="preserve">Мира ул. д.72 </t>
  </si>
  <si>
    <t xml:space="preserve">О.Кошевого ул. д.42 </t>
  </si>
  <si>
    <t xml:space="preserve">Пугачева ул. д.13 </t>
  </si>
  <si>
    <t xml:space="preserve">Пугачева ул. д.15 </t>
  </si>
  <si>
    <t xml:space="preserve">Пугачева ул. д.17 </t>
  </si>
  <si>
    <t xml:space="preserve">Пугачева ул. д.19 </t>
  </si>
  <si>
    <t xml:space="preserve">Пугачева ул. д.21 </t>
  </si>
  <si>
    <t xml:space="preserve">Пугачева ул. д.7 </t>
  </si>
  <si>
    <t xml:space="preserve">Советская ул. д.38 </t>
  </si>
  <si>
    <t xml:space="preserve">Советская ул. д.40 </t>
  </si>
  <si>
    <t xml:space="preserve">Советская ул. д.42 </t>
  </si>
  <si>
    <t xml:space="preserve">Школьная ул. д.30А </t>
  </si>
  <si>
    <t xml:space="preserve">Школьная ул. д.40 </t>
  </si>
  <si>
    <t xml:space="preserve">Школьная ул. д.40Б </t>
  </si>
  <si>
    <t xml:space="preserve">Бебеля ул. д.3 </t>
  </si>
  <si>
    <t xml:space="preserve">Дудкина ул. д.3 </t>
  </si>
  <si>
    <t xml:space="preserve">Дудкина ул. д.5 </t>
  </si>
  <si>
    <t xml:space="preserve">Дудкина ул. д.9 </t>
  </si>
  <si>
    <t xml:space="preserve">Крупской ул. д.1 </t>
  </si>
  <si>
    <t xml:space="preserve">Крупской ул. д.2 </t>
  </si>
  <si>
    <t xml:space="preserve">Ломоносова ул. д.1 </t>
  </si>
  <si>
    <t xml:space="preserve">Ломоносова ул. д.2 </t>
  </si>
  <si>
    <t xml:space="preserve">Степная ул. д.18 </t>
  </si>
  <si>
    <t xml:space="preserve">Степная ул. д.22 </t>
  </si>
  <si>
    <t xml:space="preserve">Аптечная ул. д.13 </t>
  </si>
  <si>
    <t xml:space="preserve">Аптечная ул. д.15 </t>
  </si>
  <si>
    <t xml:space="preserve">Аптечная ул. д.17 </t>
  </si>
  <si>
    <t xml:space="preserve">Аптечная ул. д.19 </t>
  </si>
  <si>
    <t xml:space="preserve">Кирова ул. д.10 </t>
  </si>
  <si>
    <t xml:space="preserve">Кирова ул. д.12 </t>
  </si>
  <si>
    <t xml:space="preserve">Кирова ул. д.7А </t>
  </si>
  <si>
    <t xml:space="preserve">Корнеева ул. д.38 </t>
  </si>
  <si>
    <t xml:space="preserve">Корнеева ул. д.40 </t>
  </si>
  <si>
    <t xml:space="preserve">Корнеева ул. д.5 </t>
  </si>
  <si>
    <t xml:space="preserve">Набережная ул. д.1 </t>
  </si>
  <si>
    <t xml:space="preserve">Набережная ул. д.1А </t>
  </si>
  <si>
    <t xml:space="preserve">Набережная ул. д.3 </t>
  </si>
  <si>
    <t xml:space="preserve">Набережная ул. д.9 </t>
  </si>
  <si>
    <t xml:space="preserve">Чкалова ул. д.62 </t>
  </si>
  <si>
    <t xml:space="preserve">Школьная ул. д.33 </t>
  </si>
  <si>
    <t xml:space="preserve">Школьная ул. д.34 </t>
  </si>
  <si>
    <t xml:space="preserve">Капитана Сафронова ул. д.19 </t>
  </si>
  <si>
    <t xml:space="preserve">Волжская ул. д.48 </t>
  </si>
  <si>
    <t xml:space="preserve">Ленина ул. д.6А </t>
  </si>
  <si>
    <t xml:space="preserve">Любича ул. д.10 </t>
  </si>
  <si>
    <t xml:space="preserve">Любича ул. д.12 </t>
  </si>
  <si>
    <t xml:space="preserve">Любича ул. д.8 </t>
  </si>
  <si>
    <t xml:space="preserve">Любича ул. д.9 </t>
  </si>
  <si>
    <t xml:space="preserve">Максима Горького ул. д.100 </t>
  </si>
  <si>
    <t xml:space="preserve">Максима Горького ул. д.102 </t>
  </si>
  <si>
    <t xml:space="preserve">Максима Горького ул. д.103 </t>
  </si>
  <si>
    <t xml:space="preserve">Максима Горького ул. д.105 </t>
  </si>
  <si>
    <t xml:space="preserve">Максима Горького ул. д.75 </t>
  </si>
  <si>
    <t xml:space="preserve">Максима Горького ул. д.81 </t>
  </si>
  <si>
    <t xml:space="preserve">Максима Горького ул. д.91 </t>
  </si>
  <si>
    <t xml:space="preserve">Максима Горького ул. д.97 </t>
  </si>
  <si>
    <t xml:space="preserve">Молодежная ул. д.1 </t>
  </si>
  <si>
    <t xml:space="preserve">Молодежная ул. д.11 </t>
  </si>
  <si>
    <t xml:space="preserve">Молодежная ул. д.15 </t>
  </si>
  <si>
    <t xml:space="preserve">Молодежная ул. д.17 </t>
  </si>
  <si>
    <t xml:space="preserve">Молодежная ул. д.4 </t>
  </si>
  <si>
    <t xml:space="preserve">Молодежная ул. д.5 </t>
  </si>
  <si>
    <t xml:space="preserve">Молодежная ул. д.6 </t>
  </si>
  <si>
    <t xml:space="preserve">Молодежная ул. д.7 </t>
  </si>
  <si>
    <t xml:space="preserve">Молодежная ул. д.9 </t>
  </si>
  <si>
    <t xml:space="preserve">Народная ул. д.10 </t>
  </si>
  <si>
    <t xml:space="preserve">Проспект Ильича ул. д.17 </t>
  </si>
  <si>
    <t xml:space="preserve">Проспект Ильича ул. д.7 </t>
  </si>
  <si>
    <t xml:space="preserve">Тулайкова ул. д.10 </t>
  </si>
  <si>
    <t xml:space="preserve">Тулайкова ул. д.11 </t>
  </si>
  <si>
    <t xml:space="preserve">Тулайкова ул. д.6 </t>
  </si>
  <si>
    <t xml:space="preserve">Тулайкова ул. д.9 </t>
  </si>
  <si>
    <t xml:space="preserve">Юбилейная ул. д.1 </t>
  </si>
  <si>
    <t xml:space="preserve">Юбилейная ул. д.11 </t>
  </si>
  <si>
    <t xml:space="preserve">Юбилейная ул. д.12 </t>
  </si>
  <si>
    <t xml:space="preserve">Юбилейная ул. д.13 </t>
  </si>
  <si>
    <t xml:space="preserve">Юбилейная ул. д.14 </t>
  </si>
  <si>
    <t xml:space="preserve">Юбилейная ул. д.15 </t>
  </si>
  <si>
    <t xml:space="preserve">Юбилейная ул. д.16 </t>
  </si>
  <si>
    <t xml:space="preserve">Юбилейная ул. д.17 </t>
  </si>
  <si>
    <t xml:space="preserve">Юбилейная ул. д.18 </t>
  </si>
  <si>
    <t xml:space="preserve">Юбилейная ул. д.19 </t>
  </si>
  <si>
    <t xml:space="preserve">Юбилейная ул. д.19А </t>
  </si>
  <si>
    <t xml:space="preserve">Юбилейная ул. д.2 </t>
  </si>
  <si>
    <t xml:space="preserve">Юбилейная ул. д.20 </t>
  </si>
  <si>
    <t xml:space="preserve">Юбилейная ул. д.23 </t>
  </si>
  <si>
    <t xml:space="preserve">Юбилейная ул. д.24 </t>
  </si>
  <si>
    <t xml:space="preserve">Юбилейная ул. д.25 </t>
  </si>
  <si>
    <t xml:space="preserve">Юбилейная ул. д.26 </t>
  </si>
  <si>
    <t xml:space="preserve">Юбилейная ул. д.3 </t>
  </si>
  <si>
    <t xml:space="preserve">Юбилейная ул. д.4 </t>
  </si>
  <si>
    <t xml:space="preserve">Юбилейная ул. д.5 </t>
  </si>
  <si>
    <t xml:space="preserve">Юбилейная ул. д.7 </t>
  </si>
  <si>
    <t xml:space="preserve">Юбилейная ул. д.8 </t>
  </si>
  <si>
    <t xml:space="preserve">Юбилейная ул. д.9 </t>
  </si>
  <si>
    <t xml:space="preserve">Придорожная ул. д.2 </t>
  </si>
  <si>
    <t xml:space="preserve">Придорожная ул. д.3 </t>
  </si>
  <si>
    <t xml:space="preserve">Советская ул. д.1 </t>
  </si>
  <si>
    <t xml:space="preserve">Советская ул. д.3 </t>
  </si>
  <si>
    <t xml:space="preserve">Советская ул. д.4 </t>
  </si>
  <si>
    <t xml:space="preserve">Волжская ул. д.50 </t>
  </si>
  <si>
    <t xml:space="preserve">Гоголя ул. д.2 </t>
  </si>
  <si>
    <t xml:space="preserve">Гоголя ул. д.3 </t>
  </si>
  <si>
    <t xml:space="preserve">Гоголя ул. д.4 </t>
  </si>
  <si>
    <t xml:space="preserve">Гоголя ул. д.6 </t>
  </si>
  <si>
    <t xml:space="preserve">Ленина ул. д.3 </t>
  </si>
  <si>
    <t xml:space="preserve">Набережная ул. д.16 </t>
  </si>
  <si>
    <t xml:space="preserve">Набережная ул. д.18 </t>
  </si>
  <si>
    <t xml:space="preserve">Набережная ул. д.27 </t>
  </si>
  <si>
    <t xml:space="preserve">Чилимка 2-я ул. д.1 </t>
  </si>
  <si>
    <t xml:space="preserve">Чилимка 2-я ул. д.3 </t>
  </si>
  <si>
    <t xml:space="preserve">Набережная ул. д.10 </t>
  </si>
  <si>
    <t xml:space="preserve">Народная ул. д.13 </t>
  </si>
  <si>
    <t xml:space="preserve">Народная ул. д.14 </t>
  </si>
  <si>
    <t xml:space="preserve">Народная ул. д.16 </t>
  </si>
  <si>
    <t xml:space="preserve">Народная ул. д.18 </t>
  </si>
  <si>
    <t xml:space="preserve">Народная ул. д.3 </t>
  </si>
  <si>
    <t xml:space="preserve">Народная ул. д.6 </t>
  </si>
  <si>
    <t xml:space="preserve">Народная ул. д.8 </t>
  </si>
  <si>
    <t xml:space="preserve">Народная ул. д.9 </t>
  </si>
  <si>
    <t xml:space="preserve">Пионерская ул. д.17 </t>
  </si>
  <si>
    <t xml:space="preserve">Ленина ул. д.64 </t>
  </si>
  <si>
    <t xml:space="preserve">М.Горького ул. д.2 </t>
  </si>
  <si>
    <t xml:space="preserve">Фрунзе ул. д.10 </t>
  </si>
  <si>
    <t xml:space="preserve">Проспект Ильича ул. д.10 </t>
  </si>
  <si>
    <t xml:space="preserve">Проспект Ильича ул. д.11 </t>
  </si>
  <si>
    <t xml:space="preserve">Проспект Ильича ул. д.12 </t>
  </si>
  <si>
    <t xml:space="preserve">Проспект Ильича ул. д.13 </t>
  </si>
  <si>
    <t xml:space="preserve">Проспект Ильича ул. д.14 </t>
  </si>
  <si>
    <t xml:space="preserve">Проспект Ильича ул. д.15 </t>
  </si>
  <si>
    <t xml:space="preserve">Проспект Ильича ул. д.18 </t>
  </si>
  <si>
    <t xml:space="preserve">Проспект Ильича ул. д.19 </t>
  </si>
  <si>
    <t xml:space="preserve">Проспект Ильича ул. д.2 </t>
  </si>
  <si>
    <t xml:space="preserve">Проспект Ильича ул. д.4 </t>
  </si>
  <si>
    <t xml:space="preserve">Проспект Ильича ул. д.6 </t>
  </si>
  <si>
    <t xml:space="preserve">Проспект Ильича ул. д.8 </t>
  </si>
  <si>
    <t xml:space="preserve">Ленина ул. д.11А </t>
  </si>
  <si>
    <t xml:space="preserve">Ленина ул. д.1А </t>
  </si>
  <si>
    <t xml:space="preserve">Ленина ул. д.6Б </t>
  </si>
  <si>
    <t xml:space="preserve">Ленина ул. д.6В </t>
  </si>
  <si>
    <t xml:space="preserve">70 лет Советской Армии ул. д.1 </t>
  </si>
  <si>
    <t xml:space="preserve">Банникова ул. д.27 </t>
  </si>
  <si>
    <t xml:space="preserve">Братская ул. д.70 </t>
  </si>
  <si>
    <t xml:space="preserve">Ватаженская ул. д.4А </t>
  </si>
  <si>
    <t xml:space="preserve">Ватаженская ул. д.4Б </t>
  </si>
  <si>
    <t xml:space="preserve">Ватаженская ул. д.6А </t>
  </si>
  <si>
    <t xml:space="preserve">Ворошилова ул. д.16 </t>
  </si>
  <si>
    <t xml:space="preserve">Ворошилова ул. д.18 </t>
  </si>
  <si>
    <t xml:space="preserve">Ворошилова ул. д.18А </t>
  </si>
  <si>
    <t xml:space="preserve">Ворошилова ул. д.20 </t>
  </si>
  <si>
    <t xml:space="preserve">Ворошилова ул. д.22 </t>
  </si>
  <si>
    <t xml:space="preserve">Ворошилова ул. д.24 </t>
  </si>
  <si>
    <t xml:space="preserve">Ворошилова ул. д.26 </t>
  </si>
  <si>
    <t xml:space="preserve">Ворошилова ул. д.28 </t>
  </si>
  <si>
    <t xml:space="preserve">Ворошилова ул. д.30 </t>
  </si>
  <si>
    <t xml:space="preserve">Ворошилова ул. д.32 </t>
  </si>
  <si>
    <t xml:space="preserve">Ворошилова ул. д.4 </t>
  </si>
  <si>
    <t xml:space="preserve">Ворошилова ул. д.6 </t>
  </si>
  <si>
    <t xml:space="preserve">Ворошилова ул. д.8 </t>
  </si>
  <si>
    <t xml:space="preserve">Восточная ул. д.10 </t>
  </si>
  <si>
    <t xml:space="preserve">Генерала Тутаринова ул. д.10 </t>
  </si>
  <si>
    <t xml:space="preserve">Генерала Тутаринова ул. д.20 </t>
  </si>
  <si>
    <t xml:space="preserve">Генерала Тутаринова ул. д.24 </t>
  </si>
  <si>
    <t xml:space="preserve">Генерала Тутаринова ул. д.37 </t>
  </si>
  <si>
    <t xml:space="preserve">Генерала Тутаринова ул. д.39 </t>
  </si>
  <si>
    <t xml:space="preserve">Зои Ананьевой ул. д.45 </t>
  </si>
  <si>
    <t xml:space="preserve">Зои Ананьевой ул. д.53 </t>
  </si>
  <si>
    <t xml:space="preserve">Калинина ул. д.28А </t>
  </si>
  <si>
    <t xml:space="preserve">Калинина ул. д.28Б </t>
  </si>
  <si>
    <t xml:space="preserve">Калинина ул. д.28Г </t>
  </si>
  <si>
    <t xml:space="preserve">Карла Маркса ул. д.45 </t>
  </si>
  <si>
    <t xml:space="preserve">Карла Маркса ул. д.47 </t>
  </si>
  <si>
    <t xml:space="preserve">Карла Маркса ул. д.49 </t>
  </si>
  <si>
    <t xml:space="preserve">Карла Маркса ул. д.51 </t>
  </si>
  <si>
    <t xml:space="preserve">Ленинская ул. д.39 </t>
  </si>
  <si>
    <t xml:space="preserve">Ленинская ул. д.41 </t>
  </si>
  <si>
    <t xml:space="preserve">Ленинская ул. д.44 </t>
  </si>
  <si>
    <t xml:space="preserve">Ленинская ул. д.45 </t>
  </si>
  <si>
    <t xml:space="preserve">Ленинская ул. д.47 </t>
  </si>
  <si>
    <t xml:space="preserve">Маячная ул. д.33 </t>
  </si>
  <si>
    <t xml:space="preserve">Маячная ул. д.43 </t>
  </si>
  <si>
    <t xml:space="preserve">Мира ул. д.33 </t>
  </si>
  <si>
    <t xml:space="preserve">Мордовцева ул. д.20 </t>
  </si>
  <si>
    <t xml:space="preserve">Советская ул. д.39 </t>
  </si>
  <si>
    <t xml:space="preserve">Советская ул. д.41 </t>
  </si>
  <si>
    <t xml:space="preserve">Советская ул. д.43 </t>
  </si>
  <si>
    <t xml:space="preserve">Советская ул. д.58 </t>
  </si>
  <si>
    <t xml:space="preserve">Советская ул. д.60 </t>
  </si>
  <si>
    <t xml:space="preserve">Советская ул. д.61 </t>
  </si>
  <si>
    <t xml:space="preserve">Советская ул. д.63 </t>
  </si>
  <si>
    <t xml:space="preserve">Советская ул. д.66 </t>
  </si>
  <si>
    <t xml:space="preserve">Советская ул. д.66А </t>
  </si>
  <si>
    <t xml:space="preserve">Советская ул. д.68 </t>
  </si>
  <si>
    <t xml:space="preserve">Советская ул. д.78 </t>
  </si>
  <si>
    <t xml:space="preserve">Советская ул. д.80 </t>
  </si>
  <si>
    <t xml:space="preserve">Советская ул. д.82 </t>
  </si>
  <si>
    <t xml:space="preserve">Советская ул. д.84 </t>
  </si>
  <si>
    <t xml:space="preserve">Советская ул. д.86 </t>
  </si>
  <si>
    <t xml:space="preserve">Степная ул. д.27 </t>
  </si>
  <si>
    <t xml:space="preserve">Строителей ул. д.1 </t>
  </si>
  <si>
    <t xml:space="preserve">Героев ул. д.28А </t>
  </si>
  <si>
    <t xml:space="preserve">Героев ул. д.28Б </t>
  </si>
  <si>
    <t xml:space="preserve">Героев ул. д.28В </t>
  </si>
  <si>
    <t xml:space="preserve">Кирова ул. д.11 </t>
  </si>
  <si>
    <t xml:space="preserve">Кирова ул. д.14 </t>
  </si>
  <si>
    <t xml:space="preserve">Кирова ул. д.16 </t>
  </si>
  <si>
    <t xml:space="preserve">Кирова ул. д.21 </t>
  </si>
  <si>
    <t xml:space="preserve">Кирова ул. д.23 </t>
  </si>
  <si>
    <t xml:space="preserve">Кирова ул. д.25 </t>
  </si>
  <si>
    <t xml:space="preserve">Кирова ул. д.26 </t>
  </si>
  <si>
    <t xml:space="preserve">Кирова ул. д.27 </t>
  </si>
  <si>
    <t xml:space="preserve">Кирова ул. д.28 </t>
  </si>
  <si>
    <t xml:space="preserve">Кирова ул. д.29 </t>
  </si>
  <si>
    <t xml:space="preserve">Кирова ул. д.33 </t>
  </si>
  <si>
    <t xml:space="preserve">Кирова ул. д.35 </t>
  </si>
  <si>
    <t xml:space="preserve">Кирова ул. д.37 </t>
  </si>
  <si>
    <t xml:space="preserve">Кирова ул. д.39 </t>
  </si>
  <si>
    <t xml:space="preserve">Кирова ул. д.40 </t>
  </si>
  <si>
    <t xml:space="preserve">Космонавтов ул. д.39 </t>
  </si>
  <si>
    <t xml:space="preserve">Космонавтов ул. д.41 </t>
  </si>
  <si>
    <t xml:space="preserve">Космонавтов ул. д.43 </t>
  </si>
  <si>
    <t xml:space="preserve">Космонавтов ул. д.45 </t>
  </si>
  <si>
    <t xml:space="preserve">Космонавтов ул. д.60 </t>
  </si>
  <si>
    <t xml:space="preserve">Кочубея ул. д.30 </t>
  </si>
  <si>
    <t xml:space="preserve">Кочубея ул. д.40 </t>
  </si>
  <si>
    <t xml:space="preserve">Кочубея ул. д.41 </t>
  </si>
  <si>
    <t xml:space="preserve">Ленина ул. д.49 </t>
  </si>
  <si>
    <t xml:space="preserve">Ленина ул. д.51 </t>
  </si>
  <si>
    <t xml:space="preserve">Мелиоративная ул. д.2 </t>
  </si>
  <si>
    <t xml:space="preserve">Мира ул. д.1 </t>
  </si>
  <si>
    <t xml:space="preserve">Мира ул. д.1А </t>
  </si>
  <si>
    <t xml:space="preserve">Мира ул. д.49 </t>
  </si>
  <si>
    <t xml:space="preserve">Мира ул. д.51 </t>
  </si>
  <si>
    <t xml:space="preserve">Мира ул. д.53 </t>
  </si>
  <si>
    <t xml:space="preserve">Мира ул. д.55 </t>
  </si>
  <si>
    <t xml:space="preserve">Н.Островского ул. д.14 </t>
  </si>
  <si>
    <t xml:space="preserve">Чкалова ул. д.49 </t>
  </si>
  <si>
    <t xml:space="preserve">Советская ул. д.5 </t>
  </si>
  <si>
    <t xml:space="preserve">Заводская ул. д.4 </t>
  </si>
  <si>
    <t xml:space="preserve">Советская ул. д.155 </t>
  </si>
  <si>
    <t xml:space="preserve">Астраханская ул. д.11 </t>
  </si>
  <si>
    <t xml:space="preserve">Астраханская ул. д.3 </t>
  </si>
  <si>
    <t xml:space="preserve">Астраханская ул. д.8 </t>
  </si>
  <si>
    <t xml:space="preserve">Волжская ул. д.9 </t>
  </si>
  <si>
    <t xml:space="preserve">Набережная ул. д.12 </t>
  </si>
  <si>
    <t xml:space="preserve">Набережная ул. д.20 </t>
  </si>
  <si>
    <t xml:space="preserve">Набережная ул. д.22 </t>
  </si>
  <si>
    <t xml:space="preserve">Набережная ул. д.4 </t>
  </si>
  <si>
    <t xml:space="preserve">Набережная ул. д.6 </t>
  </si>
  <si>
    <t xml:space="preserve">Набережная ул. д.8 </t>
  </si>
  <si>
    <t xml:space="preserve">Спортивная ул. д.2 </t>
  </si>
  <si>
    <t xml:space="preserve">Спортивная ул. д.5 </t>
  </si>
  <si>
    <t xml:space="preserve">Строителей пр-кт д.4 </t>
  </si>
  <si>
    <t xml:space="preserve">Центральная ул. д.11 </t>
  </si>
  <si>
    <t xml:space="preserve">Центральная ул. д.19А </t>
  </si>
  <si>
    <t xml:space="preserve">Центральная ул. д.2 </t>
  </si>
  <si>
    <t xml:space="preserve">Центральная ул. д.21 </t>
  </si>
  <si>
    <t xml:space="preserve">Центральная ул. д.21А </t>
  </si>
  <si>
    <t xml:space="preserve">Центральная ул. д.23 </t>
  </si>
  <si>
    <t xml:space="preserve">Центральная ул. д.23А </t>
  </si>
  <si>
    <t xml:space="preserve">Центральная ул. д.25 </t>
  </si>
  <si>
    <t xml:space="preserve">Центральная ул. д.33 </t>
  </si>
  <si>
    <t xml:space="preserve">Центральная ул. д.35 </t>
  </si>
  <si>
    <t xml:space="preserve">Центральная ул. д.4 </t>
  </si>
  <si>
    <t xml:space="preserve">Центральная ул. д.5 </t>
  </si>
  <si>
    <t xml:space="preserve">Центральная ул. д.7 </t>
  </si>
  <si>
    <t xml:space="preserve">Центральная ул. д.9 </t>
  </si>
  <si>
    <t xml:space="preserve">Школьная ул. д.15 </t>
  </si>
  <si>
    <t xml:space="preserve">Школьная ул. д.3 </t>
  </si>
  <si>
    <t xml:space="preserve">Степная 3-я ул. д.1 </t>
  </si>
  <si>
    <t xml:space="preserve">Степная 3-я ул. д.3 </t>
  </si>
  <si>
    <t xml:space="preserve">Школьная ул. д.10 </t>
  </si>
  <si>
    <t xml:space="preserve">Школьная ул. д.11 </t>
  </si>
  <si>
    <t xml:space="preserve">Школьная ул. д.12 </t>
  </si>
  <si>
    <t xml:space="preserve">Школьная ул. д.13 </t>
  </si>
  <si>
    <t xml:space="preserve">Школьная ул. д.14 </t>
  </si>
  <si>
    <t xml:space="preserve">Школьная ул. д.5 </t>
  </si>
  <si>
    <t xml:space="preserve">Ленина ул. д.30 </t>
  </si>
  <si>
    <t xml:space="preserve">Ленина ул. д.39 </t>
  </si>
  <si>
    <t xml:space="preserve">Ленина ул. д.41 </t>
  </si>
  <si>
    <t xml:space="preserve">Ленина ул. д.43 </t>
  </si>
  <si>
    <t xml:space="preserve">Светлая ул. д.6 </t>
  </si>
  <si>
    <t xml:space="preserve">Санаторная ул. д.1 </t>
  </si>
  <si>
    <t xml:space="preserve">Санаторная ул. д.2 </t>
  </si>
  <si>
    <t xml:space="preserve">Санаторная ул. д.3 </t>
  </si>
  <si>
    <t xml:space="preserve">Санаторная ул. д.4 </t>
  </si>
  <si>
    <t xml:space="preserve">Железнодорожная ул. д.20 </t>
  </si>
  <si>
    <t xml:space="preserve">Железнодорожная ул. д.22 </t>
  </si>
  <si>
    <t xml:space="preserve">Железнодорожная ул. д.6 </t>
  </si>
  <si>
    <t xml:space="preserve">Центральная ул. д.12 </t>
  </si>
  <si>
    <t xml:space="preserve">Центральная ул. д.18 </t>
  </si>
  <si>
    <t xml:space="preserve">Центральная ул. д.20 </t>
  </si>
  <si>
    <t xml:space="preserve">Школьная ул. д.17 </t>
  </si>
  <si>
    <t xml:space="preserve">Школьная ул. д.1А </t>
  </si>
  <si>
    <t xml:space="preserve">Школьная ул. д.2А </t>
  </si>
  <si>
    <t xml:space="preserve">Школьная ул. д.3А </t>
  </si>
  <si>
    <t xml:space="preserve">Школьная ул. д.4А </t>
  </si>
  <si>
    <t xml:space="preserve">Школьная ул. д.5А </t>
  </si>
  <si>
    <t xml:space="preserve">Школьная ул. д.6А </t>
  </si>
  <si>
    <t xml:space="preserve">Школьная ул. д.7А </t>
  </si>
  <si>
    <t xml:space="preserve">Школьная ул. д.8А </t>
  </si>
  <si>
    <t xml:space="preserve">Школьная ул. д.9А </t>
  </si>
  <si>
    <t xml:space="preserve">Заводская ул. д.51 </t>
  </si>
  <si>
    <t xml:space="preserve">Почтовая ул. д.20 </t>
  </si>
  <si>
    <t xml:space="preserve">Почтовая ул. д.22 </t>
  </si>
  <si>
    <t xml:space="preserve">Геологическая ул. д.47 </t>
  </si>
  <si>
    <t xml:space="preserve">Геологическая ул. д.49 </t>
  </si>
  <si>
    <t xml:space="preserve">Геологическая ул. д.51 </t>
  </si>
  <si>
    <t xml:space="preserve">Геологическая ул. д.53 </t>
  </si>
  <si>
    <t xml:space="preserve">Геологическая ул. д.55 </t>
  </si>
  <si>
    <t xml:space="preserve">Геологическая ул. д.57 </t>
  </si>
  <si>
    <t xml:space="preserve">Геологическая ул. д.59 </t>
  </si>
  <si>
    <t xml:space="preserve">Геологическая ул. д.61 </t>
  </si>
  <si>
    <t xml:space="preserve">Геологическая ул. д.63 </t>
  </si>
  <si>
    <t xml:space="preserve">Геологическая ул. д.65 </t>
  </si>
  <si>
    <t xml:space="preserve">Геологическая ул. д.67 </t>
  </si>
  <si>
    <t xml:space="preserve">Геологическая ул. д.69 </t>
  </si>
  <si>
    <t xml:space="preserve">Геологическая ул. д.71 </t>
  </si>
  <si>
    <t xml:space="preserve">Геологическая ул. д.73 </t>
  </si>
  <si>
    <t xml:space="preserve">Парковая ул. д.7 </t>
  </si>
  <si>
    <t xml:space="preserve">Клубная ул. д.23 </t>
  </si>
  <si>
    <t xml:space="preserve">Клубная ул. д.25 </t>
  </si>
  <si>
    <t xml:space="preserve">Клубная ул. д.26 </t>
  </si>
  <si>
    <t xml:space="preserve">Клубная ул. д.27 </t>
  </si>
  <si>
    <t xml:space="preserve">Клубная ул. д.29 </t>
  </si>
  <si>
    <t xml:space="preserve">Клубная ул. д.31 </t>
  </si>
  <si>
    <t xml:space="preserve">Дачная ул. д.20 </t>
  </si>
  <si>
    <t xml:space="preserve">Дачная ул. д.21 </t>
  </si>
  <si>
    <t xml:space="preserve">Дачная ул. д.22 </t>
  </si>
  <si>
    <t xml:space="preserve">Дачная ул. д.23 </t>
  </si>
  <si>
    <t xml:space="preserve">Дачная ул. д.24 </t>
  </si>
  <si>
    <t xml:space="preserve">Дачная ул. д.25 </t>
  </si>
  <si>
    <t xml:space="preserve">Шоссейная ул. д.27 </t>
  </si>
  <si>
    <t xml:space="preserve">Кадырбулатова ул. д.9 </t>
  </si>
  <si>
    <t xml:space="preserve">Гоголя ул. д.8 </t>
  </si>
  <si>
    <t xml:space="preserve">К. Маркса ул. д.1 </t>
  </si>
  <si>
    <t xml:space="preserve">Ленина ул. д.18 </t>
  </si>
  <si>
    <t xml:space="preserve">Парковая ул. д.5 </t>
  </si>
  <si>
    <t xml:space="preserve">Пушкина ул. д.3 </t>
  </si>
  <si>
    <t xml:space="preserve">Солнечная ул. д.1 </t>
  </si>
  <si>
    <t xml:space="preserve">Солнечная ул. д.2 </t>
  </si>
  <si>
    <t xml:space="preserve">Солнечная ул. д.2 - корп. 1 </t>
  </si>
  <si>
    <t xml:space="preserve">Солнечная ул. д.4 </t>
  </si>
  <si>
    <t xml:space="preserve">Юбилейная ул. д.10 </t>
  </si>
  <si>
    <t xml:space="preserve">Юность мкн. д.1 </t>
  </si>
  <si>
    <t xml:space="preserve">М.Джалиля ул. д.7 </t>
  </si>
  <si>
    <t xml:space="preserve">Некрасова ул. д.1 </t>
  </si>
  <si>
    <t xml:space="preserve">Почтовая ул. д.1 </t>
  </si>
  <si>
    <t xml:space="preserve">Почтовая ул. д.1А </t>
  </si>
  <si>
    <t xml:space="preserve">Почтовая ул. д.3 </t>
  </si>
  <si>
    <t xml:space="preserve">Почтовая ул. д.5 </t>
  </si>
  <si>
    <t xml:space="preserve">Почтовая ул. д.7 </t>
  </si>
  <si>
    <t xml:space="preserve">Белинского ул. д.11 </t>
  </si>
  <si>
    <t xml:space="preserve">Белинского ул. д.12 </t>
  </si>
  <si>
    <t xml:space="preserve">Калинина ул. д.11 </t>
  </si>
  <si>
    <t xml:space="preserve">Куйбышева ул. д.2А </t>
  </si>
  <si>
    <t xml:space="preserve">Победы ул. д.10 </t>
  </si>
  <si>
    <t xml:space="preserve">Победы ул. д.18 </t>
  </si>
  <si>
    <t xml:space="preserve">Победы ул. д.19 </t>
  </si>
  <si>
    <t xml:space="preserve">Победы ул. д.2 </t>
  </si>
  <si>
    <t xml:space="preserve">Победы ул. д.5 </t>
  </si>
  <si>
    <t xml:space="preserve">Победы ул. д.7 </t>
  </si>
  <si>
    <t xml:space="preserve">Победы ул. д.9 </t>
  </si>
  <si>
    <t xml:space="preserve">Фрунзе ул. д.1А </t>
  </si>
  <si>
    <t xml:space="preserve">Фрунзе ул. д.2А </t>
  </si>
  <si>
    <t xml:space="preserve">Шоссейная ул. д.26 </t>
  </si>
  <si>
    <t xml:space="preserve">Астраханская ул. д.22 </t>
  </si>
  <si>
    <t xml:space="preserve">Астраханская ул. д.22А </t>
  </si>
  <si>
    <t xml:space="preserve">Астраханская ул. д.22Б </t>
  </si>
  <si>
    <t xml:space="preserve">Астраханская ул. д.22В </t>
  </si>
  <si>
    <t xml:space="preserve">Астраханская ул. д.22Г </t>
  </si>
  <si>
    <t xml:space="preserve">Астраханская ул. д.22Д </t>
  </si>
  <si>
    <t xml:space="preserve">Астраханская ул. д.50 </t>
  </si>
  <si>
    <t xml:space="preserve">50-летия Победы ул. д.4 </t>
  </si>
  <si>
    <t xml:space="preserve">Астраханская ул. д.11А </t>
  </si>
  <si>
    <t xml:space="preserve">Астраханская ул. д.13А </t>
  </si>
  <si>
    <t xml:space="preserve">Юность мкн. д.10 </t>
  </si>
  <si>
    <t xml:space="preserve">Юность мкн. д.2 </t>
  </si>
  <si>
    <t xml:space="preserve">Юность мкн. д.3 </t>
  </si>
  <si>
    <t xml:space="preserve">Юность мкн. д.4 </t>
  </si>
  <si>
    <t xml:space="preserve">Юность мкн. д.5 </t>
  </si>
  <si>
    <t xml:space="preserve">Юность мкн. д.6 </t>
  </si>
  <si>
    <t xml:space="preserve">Юность мкн. д.7 </t>
  </si>
  <si>
    <t xml:space="preserve">Юность мкн. д.8 </t>
  </si>
  <si>
    <t xml:space="preserve">Юность мкн. д.9 </t>
  </si>
  <si>
    <t xml:space="preserve">12-й кв-л д.1 </t>
  </si>
  <si>
    <t xml:space="preserve">12-й кв-л д.10 </t>
  </si>
  <si>
    <t xml:space="preserve">12-й кв-л д.2 </t>
  </si>
  <si>
    <t xml:space="preserve">7-й кв-л д.1 </t>
  </si>
  <si>
    <t xml:space="preserve">7-й кв-л д.11 </t>
  </si>
  <si>
    <t xml:space="preserve">7-й кв-л д.12 </t>
  </si>
  <si>
    <t xml:space="preserve">7-й кв-л д.13 </t>
  </si>
  <si>
    <t xml:space="preserve">7-й кв-л д.14 </t>
  </si>
  <si>
    <t xml:space="preserve">7-й кв-л д.15 </t>
  </si>
  <si>
    <t xml:space="preserve">7-й кв-л д.16 </t>
  </si>
  <si>
    <t xml:space="preserve">7-й кв-л д.17 </t>
  </si>
  <si>
    <t xml:space="preserve">7-й кв-л д.2 </t>
  </si>
  <si>
    <t xml:space="preserve">7-й кв-л д.3 </t>
  </si>
  <si>
    <t xml:space="preserve">7-й кв-л д.4 </t>
  </si>
  <si>
    <t xml:space="preserve">7-й кв-л д.5 </t>
  </si>
  <si>
    <t xml:space="preserve">7-й кв-л д.6 </t>
  </si>
  <si>
    <t xml:space="preserve">7-й кв-л д.7 </t>
  </si>
  <si>
    <t xml:space="preserve">7-й кв-л д.7А </t>
  </si>
  <si>
    <t xml:space="preserve">7-й кв-л д.8 </t>
  </si>
  <si>
    <t xml:space="preserve">7-й кв-л д.9 </t>
  </si>
  <si>
    <t xml:space="preserve">8-й кв-л д.1 </t>
  </si>
  <si>
    <t xml:space="preserve">8-й кв-л д.10 </t>
  </si>
  <si>
    <t xml:space="preserve">8-й кв-л д.13 </t>
  </si>
  <si>
    <t xml:space="preserve">8-й кв-л д.15 </t>
  </si>
  <si>
    <t xml:space="preserve">8-й кв-л д.16 </t>
  </si>
  <si>
    <t xml:space="preserve">8-й кв-л д.18 </t>
  </si>
  <si>
    <t xml:space="preserve">8-й кв-л д.19 </t>
  </si>
  <si>
    <t xml:space="preserve">8-й кв-л д.2 </t>
  </si>
  <si>
    <t xml:space="preserve">8-й кв-л д.28 </t>
  </si>
  <si>
    <t xml:space="preserve">8-й кв-л д.29 </t>
  </si>
  <si>
    <t xml:space="preserve">8-й кв-л д.3 </t>
  </si>
  <si>
    <t xml:space="preserve">8-й кв-л д.30 </t>
  </si>
  <si>
    <t xml:space="preserve">8-й кв-л д.4 </t>
  </si>
  <si>
    <t xml:space="preserve">Аэродромная ул. д.12 </t>
  </si>
  <si>
    <t xml:space="preserve">Аэродромная ул. д.14 </t>
  </si>
  <si>
    <t xml:space="preserve">Аэродромная ул. д.16 </t>
  </si>
  <si>
    <t xml:space="preserve">Базовская 2-я ул. д.1 </t>
  </si>
  <si>
    <t xml:space="preserve">Базовская 2-я ул. д.5 </t>
  </si>
  <si>
    <t xml:space="preserve">Базовская 2-я ул. д.7 </t>
  </si>
  <si>
    <t xml:space="preserve">БОС ул. д.2 </t>
  </si>
  <si>
    <t xml:space="preserve">БОС ул. д.3 </t>
  </si>
  <si>
    <t xml:space="preserve">БОС ул. д.4 </t>
  </si>
  <si>
    <t xml:space="preserve">БОС ул. д.5 </t>
  </si>
  <si>
    <t xml:space="preserve">Галкина ул. д.2 </t>
  </si>
  <si>
    <t xml:space="preserve">Кирова ул. д.114 </t>
  </si>
  <si>
    <t xml:space="preserve">Кирова ул. д.116 </t>
  </si>
  <si>
    <t xml:space="preserve">Кирова ул. д.118 </t>
  </si>
  <si>
    <t xml:space="preserve">Кирова ул. д.120 </t>
  </si>
  <si>
    <t xml:space="preserve">Кирова ул. д.122 </t>
  </si>
  <si>
    <t xml:space="preserve">Московская ул. д.92 </t>
  </si>
  <si>
    <t xml:space="preserve">Пионерская ул. д.89 </t>
  </si>
  <si>
    <t xml:space="preserve">Пирогова ул. д.11 </t>
  </si>
  <si>
    <t xml:space="preserve">Пирогова ул. д.26 </t>
  </si>
  <si>
    <t xml:space="preserve">Пирогова ул. д.5 </t>
  </si>
  <si>
    <t xml:space="preserve">Пирогова ул. д.7 </t>
  </si>
  <si>
    <t xml:space="preserve">Пирогова ул. д.9 </t>
  </si>
  <si>
    <t xml:space="preserve">Советская ул. д.110 </t>
  </si>
  <si>
    <t xml:space="preserve">Советская ул. д.147 </t>
  </si>
  <si>
    <t xml:space="preserve">Октябрьская ул. д.50 </t>
  </si>
  <si>
    <t xml:space="preserve">Комсомольская ул. д.19 </t>
  </si>
  <si>
    <t xml:space="preserve">Комсомольская ул. д.21 </t>
  </si>
  <si>
    <t xml:space="preserve">Комсомольская ул. д.23 </t>
  </si>
  <si>
    <t xml:space="preserve">Советская ул. д.12 </t>
  </si>
  <si>
    <t xml:space="preserve">1 Мая ул. д.42А </t>
  </si>
  <si>
    <t xml:space="preserve">70 лет ВЛКСМ мкн. д.1 </t>
  </si>
  <si>
    <t xml:space="preserve">70 лет ВЛКСМ мкн. д.2 </t>
  </si>
  <si>
    <t xml:space="preserve">70 лет ВЛКСМ мкн. д.3 </t>
  </si>
  <si>
    <t xml:space="preserve">70 лет ВЛКСМ мкн. д.4 </t>
  </si>
  <si>
    <t xml:space="preserve">70 лет ВЛКСМ мкн. д.5 </t>
  </si>
  <si>
    <t xml:space="preserve">70 лет ВЛКСМ мкн. д.6 </t>
  </si>
  <si>
    <t xml:space="preserve">Красногвардейская ул. д.2А </t>
  </si>
  <si>
    <t xml:space="preserve">Л. Рейснер ул. д.2 </t>
  </si>
  <si>
    <t xml:space="preserve">Ленина пл д.13 </t>
  </si>
  <si>
    <t xml:space="preserve">М. Жукова ул. д.45 </t>
  </si>
  <si>
    <t xml:space="preserve">М. Жукова ул. д.47 </t>
  </si>
  <si>
    <t xml:space="preserve">М. Жукова ул. д.49 </t>
  </si>
  <si>
    <t xml:space="preserve">Молодежный пер. д.2 </t>
  </si>
  <si>
    <t xml:space="preserve">Победы ул. д.25 </t>
  </si>
  <si>
    <t xml:space="preserve">Победы ул. д.27 </t>
  </si>
  <si>
    <t xml:space="preserve">Победы ул. д.52 </t>
  </si>
  <si>
    <t xml:space="preserve">Савельева ул. д.2И </t>
  </si>
  <si>
    <t xml:space="preserve">Савельева ул. д.43 </t>
  </si>
  <si>
    <t xml:space="preserve">Сеченова ул. д.2 </t>
  </si>
  <si>
    <t xml:space="preserve">Южный мкн. д.1 </t>
  </si>
  <si>
    <t xml:space="preserve">Южный мкн. д.10 </t>
  </si>
  <si>
    <t xml:space="preserve">Южный мкн. д.11 </t>
  </si>
  <si>
    <t xml:space="preserve">Южный мкн. д.12 </t>
  </si>
  <si>
    <t xml:space="preserve">Южный мкн. д.2 </t>
  </si>
  <si>
    <t xml:space="preserve">Южный мкн. д.3 </t>
  </si>
  <si>
    <t xml:space="preserve">Южный мкн. д.4 </t>
  </si>
  <si>
    <t xml:space="preserve">Южный мкн. д.5 </t>
  </si>
  <si>
    <t xml:space="preserve">Южный мкн. д.6 </t>
  </si>
  <si>
    <t xml:space="preserve">Южный мкн. д.8 </t>
  </si>
  <si>
    <t xml:space="preserve">Южный мкн. д.9 </t>
  </si>
  <si>
    <t>г. Астрахань, ул. Космонавтов, д. 10</t>
  </si>
  <si>
    <t>г. Астрахань, Энергетическая, д. 3</t>
  </si>
  <si>
    <t>г. Астрахань, ул.Химиков, д. 7</t>
  </si>
  <si>
    <t>г. Астрахань, ул. Каунасская, д. 49, корп. 2</t>
  </si>
  <si>
    <t>г. Астрахань, ул. В. Барсовой, д. 13</t>
  </si>
  <si>
    <t>г. Астрахань, 1-я Железнодорожная, д. 32</t>
  </si>
  <si>
    <t>г. Знаменск, ул. Проспект 9 Мая, д. 9</t>
  </si>
  <si>
    <t>г. Астрахань, ул.Дубровинского, д. 68</t>
  </si>
  <si>
    <t>г. Астрахань, ул. Звездная, д. 3, корп. 2</t>
  </si>
  <si>
    <t>г. Астрахань, ул. Медиков, д. 8</t>
  </si>
  <si>
    <t>г. Астрахань, ул. Б. Хмельницкого, д. 1а</t>
  </si>
  <si>
    <t>г. Астрахань, ул. Медиков, д. 3/1</t>
  </si>
  <si>
    <t>г. Астрахань, ул. Водников, д. 7</t>
  </si>
  <si>
    <t>Астрахань, ул.Яблочкова д.1г</t>
  </si>
  <si>
    <t>г. Знаменск, ул. Ниловского, д. 11</t>
  </si>
  <si>
    <t>г. Знаменск, ул. Комсомольская, д. 15А</t>
  </si>
  <si>
    <t>г. Астрахань, ул. Мелиоративная, дом 9</t>
  </si>
  <si>
    <t>г. Астрахань, Бульвар Победы, д. 3</t>
  </si>
  <si>
    <t>г. Астрахань, ул. Ленина, д. 50</t>
  </si>
  <si>
    <t>г. Астрахань, ул. Адмиралтейская, д. 6</t>
  </si>
  <si>
    <t>г. Астрахань, ул. Барсовой, д 14</t>
  </si>
  <si>
    <t>г. Астрахань, ул. Николая Ветошникова, д. 46</t>
  </si>
  <si>
    <t>г. Астрахань, ул. Тамбовская, д. 32</t>
  </si>
  <si>
    <t>г. Астрахань, ул. Адмирала Нахимова, д. 52, корп. 2</t>
  </si>
  <si>
    <t>г. Астрахань, ул. Брестская, д. 3</t>
  </si>
  <si>
    <t>г. Астрахань, ул. Космонавта В. Комарова, д. 172</t>
  </si>
  <si>
    <t>г. Астрахань, ул. Безжонова, д.82/1</t>
  </si>
  <si>
    <t>Астрахань, ул. Бэра д.59/А</t>
  </si>
  <si>
    <t>г. Знаменск, ул. Астраханская, д. 3</t>
  </si>
  <si>
    <t>г. Астрахань, ул.Николая Ветошникова, д. 12, корп. 1</t>
  </si>
  <si>
    <t>г. Астрахань, Бульвар Победы, д. 8, корп. 1</t>
  </si>
  <si>
    <t>г. Астрахань, ул. Белгородская, д. 15, корп. 3</t>
  </si>
  <si>
    <t>г. Астрахань, ул. Яблочкова, д. 36</t>
  </si>
  <si>
    <t>г. Астрахань, ул. Звездная, д. 7, корп. 3</t>
  </si>
  <si>
    <t>г. Астрахань, ул. Звездная, д. 5, корп, 1</t>
  </si>
  <si>
    <t>г. Астрахань, ул. Тютчева, д. 4</t>
  </si>
  <si>
    <t>г. Астрахань, ул. Звездная, д. 23</t>
  </si>
  <si>
    <t>г. Астрахань, ул. Полякова, д. 17</t>
  </si>
  <si>
    <t>г. Астрахань, ул. Румынская, д. 11</t>
  </si>
  <si>
    <t>г. Астрахань, ул. Звездная, д. 27</t>
  </si>
  <si>
    <t>г. Астрахань, ул. Космонавта В. Комарова, д. 144</t>
  </si>
  <si>
    <t>п. Евпраксино, мкр. Юность, д. 7</t>
  </si>
  <si>
    <t>Астрахань, Водников 9</t>
  </si>
  <si>
    <t>Камызяк М. Горького 71</t>
  </si>
  <si>
    <t>Астрахань, Маркина д.106</t>
  </si>
  <si>
    <t>Астрахань, ул. Красного Знамени д.8</t>
  </si>
  <si>
    <t>г. Астрахань, ул. Космонавтов, д. 4, корпус 2</t>
  </si>
  <si>
    <t>г. Астрахань, Энергетическая, д. 9, корпус 3</t>
  </si>
  <si>
    <t>г. Астрахань, ул. Татищева, д. 16ж</t>
  </si>
  <si>
    <t>г. Астрахань, ул.Водников, д. 8, корпус 3</t>
  </si>
  <si>
    <t>г. Астрахань, ул. Космонавтов, д. 6, корп. 2</t>
  </si>
  <si>
    <t>г. Астрахань, ул. Куликова, д. 73</t>
  </si>
  <si>
    <t>г. Астрахань, ул. Боевая, д. 75, корп.2</t>
  </si>
  <si>
    <t>г. Астрахань, ул. Звездная, д. 3, корп. 3</t>
  </si>
  <si>
    <t>г. Астрахань, ул. Коммунистическая, д. 56</t>
  </si>
  <si>
    <t>г. Астрахань, ул. Медиков, д. 3/3</t>
  </si>
  <si>
    <t>Астрахань, ул. Фунтовское шоссе д. 10</t>
  </si>
  <si>
    <t>г. Знаменск, ул. Ниловского, д. 30А</t>
  </si>
  <si>
    <t>г. Астрахань, Бульвар Победы, д. 1</t>
  </si>
  <si>
    <t>г. Астрахань, пер. Орский, д. 9</t>
  </si>
  <si>
    <t>г. Астрахань, ул. Куликова, д. 19</t>
  </si>
  <si>
    <t>г. Астрахань, ул. Эспланадная/Володарского/Свердлова, д. 27/7/38</t>
  </si>
  <si>
    <t>г. Астрахань, ул. Комсомольская Набережная, д. 12</t>
  </si>
  <si>
    <t>г. Астрахань, ул. Боевая, д. 75, корп. 4</t>
  </si>
  <si>
    <t>г. Астрахань, пр. Воробьева, д. 12</t>
  </si>
  <si>
    <t>г. Астрахань, ул. Савушкина, д. 24</t>
  </si>
  <si>
    <t>г. Астрахань, ул. Звездная, д. 25</t>
  </si>
  <si>
    <t>г. Астрахань, ул. Савушкина, д. 31</t>
  </si>
  <si>
    <t>г. Камызяк, ул. М. Горького, д. 95</t>
  </si>
  <si>
    <t>г.Ахтубинск, ул. Затонская, д.5</t>
  </si>
  <si>
    <t>Астрахань, ул. Набережная Приволжского Затона д.32</t>
  </si>
  <si>
    <t>Астрахань, ул. Фиолетова д.15/А</t>
  </si>
  <si>
    <t>Астрахань, Менжинского д. 2</t>
  </si>
  <si>
    <t>г. Знаменск, ул. Волгоградская, д. 16</t>
  </si>
  <si>
    <t>г. Астрахань, ул. Крупской/Дарвина, дом 6/51</t>
  </si>
  <si>
    <t>г. Астрахань, ул.Акмолинская, д. 27</t>
  </si>
  <si>
    <t>г. Астрахань, ул. Димитрова, д. 11, корп. 1</t>
  </si>
  <si>
    <t>г. Астрахань, Бульвар Победы, д. 5</t>
  </si>
  <si>
    <t>г. Астрахань, ул. Белгородская, д. 15, корп. 2</t>
  </si>
  <si>
    <t>г. Знаменск, ул. Советской Армии, д. 43</t>
  </si>
  <si>
    <t>г. Астрахань, ул. Бульварная, д. 2, корп.1</t>
  </si>
  <si>
    <t>г. Астрахань, ул. Сен-Симона, д. 42</t>
  </si>
  <si>
    <t>г. Астрахань, ул. Звездная, д. 3, корп. 1</t>
  </si>
  <si>
    <t>г. Ахтубинск, ул. Жуковского, д. 2А</t>
  </si>
  <si>
    <t>г. Астрахань, ул. Б. Хмельницкого, д. 16</t>
  </si>
  <si>
    <t>г. Астрахань, ул.Медиков, д. 9</t>
  </si>
  <si>
    <t>г. Астрахань, ул. Румынская, д. 9, корп.1</t>
  </si>
  <si>
    <t>г. Астрахань, ул. Звездная, д. 21</t>
  </si>
  <si>
    <t>п. Евпраксино, мкр. Юность, д. 2</t>
  </si>
  <si>
    <t>Астрахань, Б.Алексеева д.53</t>
  </si>
  <si>
    <t>г. Астрахань, ул. Космонавтов, д. 4, корпус 3</t>
  </si>
  <si>
    <t>г. Астрахань, ул. Татищева/Латышева, д. 22/2</t>
  </si>
  <si>
    <t>г. Астрахань, ул. Каунасская, д. 53</t>
  </si>
  <si>
    <t>г. Астрахань, ул.Красного Знамени, д. 4</t>
  </si>
  <si>
    <t>г. Астрахань, ул. Куликова, д. 38, корп. 2</t>
  </si>
  <si>
    <t>г. Астрахань, ул. Боевая, д. 76</t>
  </si>
  <si>
    <t>г. Астрахань, ул. Ахшарумова, д. 4</t>
  </si>
  <si>
    <t>г. Астрахань, ул. Космонавта В. Комарова, д. 134</t>
  </si>
  <si>
    <t>г. Астрахань, ул. Московская, д. 123</t>
  </si>
  <si>
    <t>Астрахань, Фунтовское шоссе 23 В</t>
  </si>
  <si>
    <t>Астрахань, ул. Медиков д.5 корп.1</t>
  </si>
  <si>
    <t>Астрахань, ул. Дубровинского д.54/1</t>
  </si>
  <si>
    <t>г. Знаменск, ул. Маршала Жукова, д. 3</t>
  </si>
  <si>
    <t>г. Знаменск, ул. Волгоградская, д.14</t>
  </si>
  <si>
    <t>г. Астрахань, ул. Бертюльская, д. 4</t>
  </si>
  <si>
    <t>г. Знаменск, ул. Победы, д. 10</t>
  </si>
  <si>
    <t>г. Астрахань, Энергетическая, д. 5, корпус 1</t>
  </si>
  <si>
    <t>г. Астрахань, ул. Парковая, д. 24</t>
  </si>
  <si>
    <t>г. Астрахань, ул. Мосина, д. 23</t>
  </si>
  <si>
    <t>г. Астрахань, ул. Куликова, д. 38, корп. 3</t>
  </si>
  <si>
    <t>г. Астрахань, ул. Красная Набережная, д. 229</t>
  </si>
  <si>
    <t>г. Знаменск, ул. Черняховского, д. 5</t>
  </si>
  <si>
    <t>г. Знаменск, ул. Янгеля, д. 4Б</t>
  </si>
  <si>
    <t>г. Астрахань, ул. Куликова, д. 62, корп.1</t>
  </si>
  <si>
    <t>г. Астрахань, ул. Бэра, д. 59</t>
  </si>
  <si>
    <t>г. Астрахань, ул. Южная, д. 23, корп. 1</t>
  </si>
  <si>
    <t>г. Астрахань, ул. Набережная Казачьего Ерика, д. 153</t>
  </si>
  <si>
    <t>г. Астрахань, ул. Зеленая, д 72А</t>
  </si>
  <si>
    <t>Астрахань, В.Барсовой 13 корп. 1</t>
  </si>
  <si>
    <t>Камызяк, ул. М.Горького д.98</t>
  </si>
  <si>
    <t>Астрахань, ул. Звездная д. 31</t>
  </si>
  <si>
    <t>г. Астрахань, ул. Мелиоративная, дом 10</t>
  </si>
  <si>
    <t>г. Астрахань, ул. Кубанская, д. 19</t>
  </si>
  <si>
    <t>г. Астрахань, ул. Татищева, д. 59/60</t>
  </si>
  <si>
    <t>г. Астрахань, ул. Магистральная, д. 30, корп.1</t>
  </si>
  <si>
    <t>г. Астрахань,ул. Жилая, д. 8, корп. 2</t>
  </si>
  <si>
    <t>г. Астрахань, ул. Боевая, д. 75, корп. 1</t>
  </si>
  <si>
    <t>г. Астрахань, ул. Адмирала Нахимова, д. 119</t>
  </si>
  <si>
    <t>г. Астрахань, ул. Бэра, д. 55</t>
  </si>
  <si>
    <t>г. Астрахань, ул. Профсоюзная, д. 8, корп. 4</t>
  </si>
  <si>
    <t>г. Астрахань, ул. Космонавта В. Комарова, д. 170</t>
  </si>
  <si>
    <t>Астрахань, ул. Минусинская д.14/2</t>
  </si>
  <si>
    <t>Астрахань, ул. Луконина д. 9, кор.1</t>
  </si>
  <si>
    <t>Астрахань, ул. Красная Набережная д. 54</t>
  </si>
  <si>
    <t>г. Астрахань, ул. Звездная, д. 15</t>
  </si>
  <si>
    <t>г. Камызяк, ул. Максима Горького, д. 95А</t>
  </si>
  <si>
    <t>г. Астрахань, ул.Николая Ветошникова, д. 52</t>
  </si>
  <si>
    <t>г. Астрахань, ул. М. Горького, д. 57</t>
  </si>
  <si>
    <t>г. Астрахань, ул. Николая Ветошникова, д. 58</t>
  </si>
  <si>
    <t>г. Астрахань, ул. Зеленая, д. 70</t>
  </si>
  <si>
    <t>г. Астрахань, ул. Боевая, д. 72А,корп.2</t>
  </si>
  <si>
    <t>г. Астрахань, ул. Набережная Казачьего Ерика, д. 149</t>
  </si>
  <si>
    <t>Астрахань, ул. Куликова д.46/1</t>
  </si>
  <si>
    <t>Астрахань, Южная д. 23</t>
  </si>
  <si>
    <t>Астраханская обл. п. Лиман ул. Космонавтов д. 58</t>
  </si>
  <si>
    <t>Астрахань, ул. Луконина д. 12, кор.1</t>
  </si>
  <si>
    <t>Астрахань, ул. С. Перовской д. 6, кор 1</t>
  </si>
  <si>
    <t>Камызяк, ул. Горького д. 89</t>
  </si>
  <si>
    <t>Астрахань, ул. Бабаевского д.33</t>
  </si>
  <si>
    <t>Астрахань, ул. С. Перовской д.107</t>
  </si>
  <si>
    <t>Камызяк, ул. М. Горького д. 85</t>
  </si>
  <si>
    <t>Астрахань, Тургенева д. 8 Б</t>
  </si>
  <si>
    <t>Астрахань, Чехова д.3</t>
  </si>
  <si>
    <t>Астрахань, ул. Латышева д. 6</t>
  </si>
  <si>
    <t>Астрахань, ул. Звездная д. 3</t>
  </si>
  <si>
    <t>Астрахань, пр. Воробьева д. 12, кор. 2</t>
  </si>
  <si>
    <t>Астраханская обл. Приволжский р-н, с. Началово ул. Фаломеева д. 2 А</t>
  </si>
  <si>
    <t>Астрахань, ул. Румынская д. 16</t>
  </si>
  <si>
    <t>Астрахань, ул. Челябинская д. 24</t>
  </si>
  <si>
    <t>Астрахань, пл. Карла Маркса д. 3, кор. 1</t>
  </si>
  <si>
    <t>г.Астрахань, Комсомольская Набережная, 18</t>
  </si>
  <si>
    <t>г.Астрахань, Жилая, 9, кор. 4</t>
  </si>
  <si>
    <t>Астрахань ул. Красноармейская д. 17</t>
  </si>
  <si>
    <t>Астрахань, ул. Тренева д. 13</t>
  </si>
  <si>
    <t>Астрахань, ул. Татищева кор. 20</t>
  </si>
  <si>
    <t>Астрахань, пр. Воробьева д. 7</t>
  </si>
  <si>
    <t>Астрахань, ул. Татищева кор. 13</t>
  </si>
  <si>
    <t>Астрахань, ул. Савушкина д. 19, кор. 1</t>
  </si>
  <si>
    <t>Астрахань, ул. Дзержинского д. 56 А</t>
  </si>
  <si>
    <t>г.Астрахань, Чкалова д. 80, кор. 1</t>
  </si>
  <si>
    <t>г.Астрахань, пл. Покровская, 5</t>
  </si>
  <si>
    <t>Астрахань ул. Нариманова д. 1А</t>
  </si>
  <si>
    <t>Астрахань, ул. Коммунистическая д. 28</t>
  </si>
  <si>
    <t>г.Ахтубинск, Финогенова, 11</t>
  </si>
  <si>
    <t>Астрахань, ул. Ляхова д. 8А</t>
  </si>
  <si>
    <t>Астрахань, ул. Косиора д. 16, кор. 1</t>
  </si>
  <si>
    <t>г.Астрахань, Ботвина, 8</t>
  </si>
  <si>
    <t>Астрахань ул. Нариманова д. 2А</t>
  </si>
  <si>
    <t>г.Астрахань, С. Перовской, 107 А</t>
  </si>
  <si>
    <t>Астрахань, ул. Дзержинского д. 54 А</t>
  </si>
  <si>
    <t>Ахтубинский район, г. Ахтубинск</t>
  </si>
  <si>
    <t>Ахтубинский район, п. Верхний Баскунчак</t>
  </si>
  <si>
    <t>Ахтубинский район, рп. Нижний Баскунчак</t>
  </si>
  <si>
    <t>Ахтубинский район, с. Золотуха</t>
  </si>
  <si>
    <t>Ахтубинский район, с. Успенка</t>
  </si>
  <si>
    <t>Володарский район, п. Володарский</t>
  </si>
  <si>
    <t>Володарский район, пос. Козлово</t>
  </si>
  <si>
    <t>Володарский район, с. Винный</t>
  </si>
  <si>
    <t>Володарский район, с. Зеленга</t>
  </si>
  <si>
    <t>Володарский район, с. Марфино</t>
  </si>
  <si>
    <t>Володарский район, с. Сизый Бугор</t>
  </si>
  <si>
    <t>Володарский район, с. Тишково</t>
  </si>
  <si>
    <t>Володарский район, с. Тумак</t>
  </si>
  <si>
    <t>Енотаевский район, п. Волжский</t>
  </si>
  <si>
    <t>Енотаевский район, с. Восток</t>
  </si>
  <si>
    <t>Енотаевский район, с. Енотаевка</t>
  </si>
  <si>
    <t>Енотаевский район, с. Никольское</t>
  </si>
  <si>
    <t>Икрянинский район, п. Троицкий</t>
  </si>
  <si>
    <t>Икрянинский район, рп. Ильинка</t>
  </si>
  <si>
    <t>Икрянинский район, рп. Красные Баррикады</t>
  </si>
  <si>
    <t>Икрянинский район, с. Бахтемир</t>
  </si>
  <si>
    <t>Икрянинский район, с. Восточное</t>
  </si>
  <si>
    <t>Икрянинский район, с. Житное</t>
  </si>
  <si>
    <t>Икрянинский район, с. Икряное</t>
  </si>
  <si>
    <t>Икрянинский район, с. Мумра</t>
  </si>
  <si>
    <t>Икрянинский район, с. Озерное</t>
  </si>
  <si>
    <t>Икрянинский район, с. Оранжереи</t>
  </si>
  <si>
    <t>Икрянинский район, с. Чулпан</t>
  </si>
  <si>
    <t>Икрянинский район, с.Трудфронт</t>
  </si>
  <si>
    <t>Камызякский район, г. Камызяк</t>
  </si>
  <si>
    <t>Камызякский район, п. Азовский</t>
  </si>
  <si>
    <t>Камызякский район, п. Каспий</t>
  </si>
  <si>
    <t>Камызякский район, пгт. Волго-Каспийский</t>
  </si>
  <si>
    <t>Камызякский район, пгт. Кировский</t>
  </si>
  <si>
    <t>Камызякский район, с. Каралат</t>
  </si>
  <si>
    <t>Камызякский район, с. Образцово-Травино</t>
  </si>
  <si>
    <t>Камызякский район, с. Тузуклей</t>
  </si>
  <si>
    <t>Камызякский район, с. Чаган</t>
  </si>
  <si>
    <t>Красноярский район, п. Верхний Бузан</t>
  </si>
  <si>
    <t>Красноярский район, с. Красный Яр</t>
  </si>
  <si>
    <t>Лиманский район, рп. Лиман</t>
  </si>
  <si>
    <t>Лиманский район, с. Зензели</t>
  </si>
  <si>
    <t>Лиманский район, с. Караванное</t>
  </si>
  <si>
    <t>Лиманский район, с. Лесное</t>
  </si>
  <si>
    <t>Лиманский район, с. Яндыки</t>
  </si>
  <si>
    <t>Наримановский район, г. Нариманов</t>
  </si>
  <si>
    <t>Наримановский район, п. Буруны</t>
  </si>
  <si>
    <t>Наримановский район, п. Прикаспийский</t>
  </si>
  <si>
    <t>Наримановский район, п. Рычанский</t>
  </si>
  <si>
    <t>Наримановский район, п. Тинаки 2</t>
  </si>
  <si>
    <t>Наримановский район, п. Трусово</t>
  </si>
  <si>
    <t>Наримановский район, с. Волжское</t>
  </si>
  <si>
    <t>Наримановский район, с. Николаевка</t>
  </si>
  <si>
    <t>Наримановский район, с. Солянка</t>
  </si>
  <si>
    <t>Приволжский район, п. Ассадулаево</t>
  </si>
  <si>
    <t>Приволжский район, п. Кирпичный</t>
  </si>
  <si>
    <t>Приволжский район, п. Начало</t>
  </si>
  <si>
    <t>Приволжский район, п. Новоначаловский</t>
  </si>
  <si>
    <t>Приволжский район, п. Пойменный</t>
  </si>
  <si>
    <t>Приволжский район, п. Садовый</t>
  </si>
  <si>
    <t>Приволжский район, п. Стеклозавода</t>
  </si>
  <si>
    <t>Приволжский район, с. Бирюковка</t>
  </si>
  <si>
    <t>Приволжский район, с. Евпраксино</t>
  </si>
  <si>
    <t>Приволжский район, с. Карагали</t>
  </si>
  <si>
    <t>Приволжский район, с. Началово</t>
  </si>
  <si>
    <t>Приволжский район, с. Осыпной Бугор</t>
  </si>
  <si>
    <t>Приволжский район, с. Растопуловка</t>
  </si>
  <si>
    <t>Приволжский район, с. Яксатово</t>
  </si>
  <si>
    <t>Харабалинский район, г. Харабали</t>
  </si>
  <si>
    <t>Харабалинский район, с. Тамбовка</t>
  </si>
  <si>
    <t>Черноярский район, с. Ушаковка</t>
  </si>
  <si>
    <t>Черноярский район, с. Чёрный Яр</t>
  </si>
  <si>
    <t xml:space="preserve">Белгородская ул. д.9 - корп. 1 </t>
  </si>
  <si>
    <t xml:space="preserve">Тихий пер. д.2/31 </t>
  </si>
  <si>
    <t xml:space="preserve">Богдана Хмельницкого ул. д.42/56 </t>
  </si>
  <si>
    <t xml:space="preserve">Бабаевского ул. д.1 - корп. 1 </t>
  </si>
  <si>
    <t xml:space="preserve">Бульварная ул. д.1 - корп. 1 </t>
  </si>
  <si>
    <t xml:space="preserve">Алексеева ул. д.1 </t>
  </si>
  <si>
    <t xml:space="preserve">Грановский пер. д.59 - корп. 1 </t>
  </si>
  <si>
    <t xml:space="preserve">Астраханская ул. д.6А </t>
  </si>
  <si>
    <t xml:space="preserve">Гагарина ул. д.9 </t>
  </si>
  <si>
    <t xml:space="preserve">Мира ул. д.4 </t>
  </si>
  <si>
    <t xml:space="preserve">свх Ракетный ул. д.59 </t>
  </si>
  <si>
    <t xml:space="preserve">Волгоградская ул. д.69 </t>
  </si>
  <si>
    <t xml:space="preserve">Максима Горького ул. д.107 </t>
  </si>
  <si>
    <t xml:space="preserve">Тулайкова ул. д.3 </t>
  </si>
  <si>
    <t xml:space="preserve">Тулайкова ул. д.5 </t>
  </si>
  <si>
    <t xml:space="preserve">Тулайкова ул. д.7 </t>
  </si>
  <si>
    <t xml:space="preserve">Южная ул. д.1 </t>
  </si>
  <si>
    <t>г.Астрахань, проспект Бумажников, 18</t>
  </si>
  <si>
    <t>г.Нариманов,ул. Астраханская, 3</t>
  </si>
  <si>
    <t>Ремонт внутридомовых инженерных систем водоснабжения (ХВС)</t>
  </si>
  <si>
    <t xml:space="preserve">свх Знаменский ул. д.45 </t>
  </si>
  <si>
    <t xml:space="preserve">Мира ул. д.44 </t>
  </si>
  <si>
    <t>г.Астрахань, Ботвина, 12 Б</t>
  </si>
  <si>
    <t>г.Астрахань, Баумана, 13, кор. 3</t>
  </si>
  <si>
    <t>г.Астрахань, Сен-Симона, 33</t>
  </si>
  <si>
    <t>г.Астрахань, Бульварная, 7, кор. 1</t>
  </si>
  <si>
    <t>г.Астрахань, Мейера, 6</t>
  </si>
  <si>
    <t>г.Астрахань, Жилая, 9, кор. 3</t>
  </si>
  <si>
    <t>г.Астрахань, ул. Рылеева, 32 литер А</t>
  </si>
  <si>
    <t>г.Астрахань, пр. Н.Островского, 12</t>
  </si>
  <si>
    <t>г.Астрахань, ул. В.Барсовой, 12</t>
  </si>
  <si>
    <t>г.Астрахань, ул. Красноармейская, 27</t>
  </si>
  <si>
    <t>г.Астрахань, ул. Н.Островского, 142б</t>
  </si>
  <si>
    <t>г.Астрахань, ул. Н.Островского, 74</t>
  </si>
  <si>
    <t>г.Астрахань, ул. Наб.Казачьего ерика, 147</t>
  </si>
  <si>
    <t xml:space="preserve">Адмирала Нахимова ул. д.50 </t>
  </si>
  <si>
    <t xml:space="preserve">Александрова ул. д.9 </t>
  </si>
  <si>
    <t xml:space="preserve">Ахшарумова ул. д.58 </t>
  </si>
  <si>
    <t xml:space="preserve">Белгородская ул. д.1 - корп. 2 </t>
  </si>
  <si>
    <t xml:space="preserve">Березовский пер. д.17 </t>
  </si>
  <si>
    <t xml:space="preserve">Богдана Хмельницкого ул. д.10 </t>
  </si>
  <si>
    <t>Богдана Хмельницкого ул. д.11</t>
  </si>
  <si>
    <t xml:space="preserve">Богдана Хмельницкого ул. д.22 </t>
  </si>
  <si>
    <t>Богдана Хмельницкого ул. д.4</t>
  </si>
  <si>
    <t xml:space="preserve">Боевая ул. д.36 </t>
  </si>
  <si>
    <t xml:space="preserve">Бумажников пр-кт д.20А </t>
  </si>
  <si>
    <t xml:space="preserve">Власова ул. д.6 </t>
  </si>
  <si>
    <t xml:space="preserve">Володарского ул. д.4 - корп. 32 </t>
  </si>
  <si>
    <t>Депутатская ул. д.8</t>
  </si>
  <si>
    <t xml:space="preserve">Заводская пл д.97 </t>
  </si>
  <si>
    <t xml:space="preserve">Красная Набережная ул. д.15 </t>
  </si>
  <si>
    <t xml:space="preserve">Куликова ул. д.66 - корп. 2 </t>
  </si>
  <si>
    <t xml:space="preserve">Михаила Аладьина ул. д.15 </t>
  </si>
  <si>
    <t xml:space="preserve">Московская ул. д.54 </t>
  </si>
  <si>
    <t xml:space="preserve">Набережная 1-го Мая ул. д.91 </t>
  </si>
  <si>
    <t>Немова ул. д.32 литерА</t>
  </si>
  <si>
    <t xml:space="preserve">Николая Островского ул. д.134 </t>
  </si>
  <si>
    <t xml:space="preserve">Николая Островского ул. д.154 - корп. 3 </t>
  </si>
  <si>
    <t>Новороссийская ул. д.6</t>
  </si>
  <si>
    <t xml:space="preserve">Софьи Перовской ул. д.103/26 </t>
  </si>
  <si>
    <t xml:space="preserve">Щекина пер. д.10 </t>
  </si>
  <si>
    <t xml:space="preserve">Комсомольская д. 16  </t>
  </si>
  <si>
    <t xml:space="preserve">Янгеля д. 1 а </t>
  </si>
  <si>
    <t>Гагарина ул. д.1</t>
  </si>
  <si>
    <t xml:space="preserve">Величко д. 10  </t>
  </si>
  <si>
    <t xml:space="preserve">Величко д. 24  </t>
  </si>
  <si>
    <t xml:space="preserve">Жуковского д. 10 </t>
  </si>
  <si>
    <t xml:space="preserve">Жуковского д. 11  </t>
  </si>
  <si>
    <t xml:space="preserve">Жуковского д. 12 </t>
  </si>
  <si>
    <t xml:space="preserve">Жуковского д. 15 </t>
  </si>
  <si>
    <t xml:space="preserve"> Жуковского д. 20 </t>
  </si>
  <si>
    <t xml:space="preserve">Сталинградская д. 9  </t>
  </si>
  <si>
    <t xml:space="preserve">Циолковского д. 6  </t>
  </si>
  <si>
    <t xml:space="preserve">Циолковского д. 8  </t>
  </si>
  <si>
    <t xml:space="preserve">Черно-Иванова д. 3 </t>
  </si>
  <si>
    <t xml:space="preserve">Чкалова д. 18 </t>
  </si>
  <si>
    <t xml:space="preserve">Жуковского д. 4  </t>
  </si>
  <si>
    <t>Гагарина ул. д.18</t>
  </si>
  <si>
    <t xml:space="preserve">Почтовая ул. д.16 </t>
  </si>
  <si>
    <t xml:space="preserve">Донская ул. д.12 </t>
  </si>
  <si>
    <t xml:space="preserve">Московская ул. д.49 </t>
  </si>
  <si>
    <t>Мира ул. д.1</t>
  </si>
  <si>
    <t xml:space="preserve">О.Кошевого ул. д.44 </t>
  </si>
  <si>
    <t xml:space="preserve">Гагарина ул. д.40 </t>
  </si>
  <si>
    <t xml:space="preserve">Максима Горького ул. д.99 </t>
  </si>
  <si>
    <t xml:space="preserve">Юбилейный ул. д.4 </t>
  </si>
  <si>
    <t xml:space="preserve">Проспект Ильича ул. д.3 </t>
  </si>
  <si>
    <t xml:space="preserve">Калинина ул. д.30 </t>
  </si>
  <si>
    <t xml:space="preserve">Ленинская ул. д.43 </t>
  </si>
  <si>
    <t>г. Знаменск, ул. Маршала Жукова, д. 12</t>
  </si>
  <si>
    <t>г. Знаменск, ул. Ленина, д. 3</t>
  </si>
  <si>
    <t>г. Астрахань, ул. Звездная, д. 1/33</t>
  </si>
  <si>
    <t xml:space="preserve"> г. Астрахань, ул. Ангарская, д. 14</t>
  </si>
  <si>
    <t>г. Астрахань, ул. Дзержинского, дом 48</t>
  </si>
  <si>
    <t>с. Бирючья Коса, ул. Ленина, д. 45</t>
  </si>
  <si>
    <t>с. Лесное, ул. Зеленая, д. 24</t>
  </si>
  <si>
    <t>с. Лесное, ул. Мира, д. 7</t>
  </si>
  <si>
    <t>г. Астрахань, ул.М. Аладьина/ул. Эспланадная, д. 4/49</t>
  </si>
  <si>
    <t>г. Знаменск, ул. Янгеля, д. 6Б</t>
  </si>
  <si>
    <t>г. Знаменск, Проспект 9 Мая, д. 16Б</t>
  </si>
  <si>
    <t>г. Знаменск, Проспект 9 Мая, д. 16А</t>
  </si>
  <si>
    <t>г. Знаменск, Проспект 9 Мая, д. 11</t>
  </si>
  <si>
    <t>г. Знаменск, ул. Черняховского, д. 2</t>
  </si>
  <si>
    <t>с. Бирючья Коса, ул. Ленина, д. 35</t>
  </si>
  <si>
    <t>с. Евпраксино, ул. Ленина, д. 39</t>
  </si>
  <si>
    <t>с. Евпраксино, ул. Ленина, д. 41</t>
  </si>
  <si>
    <t>с. Евпраксино, ул. Ленина, д. 43</t>
  </si>
  <si>
    <t>г. Астрахань, ул. Боевая, д.63</t>
  </si>
  <si>
    <t>с. Евпраксино, ул. Ленина, д. 37</t>
  </si>
  <si>
    <t>с. Бирюковка, ул. Молодежная, д. 10</t>
  </si>
  <si>
    <t>с. Евпраксино, ул. Ленина, д. 35</t>
  </si>
  <si>
    <t>с. Евпраксино, мкр. Юность, д. 3</t>
  </si>
  <si>
    <t>с. Евпраксино, мкр. Юность, д. 4</t>
  </si>
  <si>
    <t>с. Евпраксино, мкр. Юность, д. 5</t>
  </si>
  <si>
    <t>с. Евпраксино,мкр. Юность, д. 6б</t>
  </si>
  <si>
    <t>с. Бирюковка, ул. Молодежная, д. 12</t>
  </si>
  <si>
    <t>с. Бирюковка, ул. Молодежная, д. 14</t>
  </si>
  <si>
    <t>с. Бирюковка, ул. Молодежная, д. 16</t>
  </si>
  <si>
    <t>Знаменск, ул. Ленина, д. 16</t>
  </si>
  <si>
    <t>Астрахань, ул.М. Луконина, д. 12, корп. 3</t>
  </si>
  <si>
    <t>Астрахань, ул. Победы, д. 54</t>
  </si>
  <si>
    <t>Астрахань, пер. Ленинградский, д. 68, корп.1</t>
  </si>
  <si>
    <t>Астрахань, ул. Яблочкова, д. 27</t>
  </si>
  <si>
    <t>Астрахань, ул. Шаумяна, д. 15</t>
  </si>
  <si>
    <t>Знаменск, ул. Ленина, д. 32</t>
  </si>
  <si>
    <t>Астрахань, ул. Набережная Приволжского затона, д. 16</t>
  </si>
  <si>
    <t>Знаменск, ул. Островского, д. 8</t>
  </si>
  <si>
    <t>Астрахань, пр. Воробьева, д. 12, корп.1</t>
  </si>
  <si>
    <t>Астрахань, ул. Кубанская, д 33, корп. 1</t>
  </si>
  <si>
    <t>Астрахань, ул. 11 Красной Армии, д. 8</t>
  </si>
  <si>
    <t>Астрахань ул.С.Перовской д. 99 корп.1</t>
  </si>
  <si>
    <t>Астарахань ул.Каунасская д 49 корп.1 литер А2</t>
  </si>
  <si>
    <t>Астрахань, ул. Краснопитерская, д. 127</t>
  </si>
  <si>
    <t>Астрахань ул. К.Краснова 10</t>
  </si>
  <si>
    <t>Астрахань, ул. К.Краснова, д. 12</t>
  </si>
  <si>
    <t>г. Астрахань, Сун Ят Сена 66</t>
  </si>
  <si>
    <t>Астрахань, Нариманова 2В</t>
  </si>
  <si>
    <t>Камызяк М. Горького 77</t>
  </si>
  <si>
    <t>Камызяк, М. Горького 69</t>
  </si>
  <si>
    <t>Астрахань, ул.Нариманова д.2Г</t>
  </si>
  <si>
    <t>Астраханская обл. Икрянинский р-н, п. Ильинка ул. Молодежная д. 42</t>
  </si>
  <si>
    <t>Астраханская обл. Лиманский р-н, с. Яндыки, ул. Набережная д. 157</t>
  </si>
  <si>
    <t>Астрахань, ул. Волгоградская д. 85 В</t>
  </si>
  <si>
    <t>Астраханская обл. Лиманский р-н, с. Яндыки, ул. Набережная д. 155</t>
  </si>
  <si>
    <t>Астрахань, ул. Б.Алексеева д.43 корп.1</t>
  </si>
  <si>
    <t>Астрахань, ул. Татищева кор. 31</t>
  </si>
  <si>
    <t>Астрахань, ул. Н. Островского д. 4</t>
  </si>
  <si>
    <t>Астрахань, пр. Воробьева д. 14</t>
  </si>
  <si>
    <t>Астрахань, ул. Савушкина д. 33, кор. 1</t>
  </si>
  <si>
    <t>Астрахань, ул. Савушкина д. 15</t>
  </si>
  <si>
    <t>Астрахань, ул. Б. Алексеева д. 45</t>
  </si>
  <si>
    <t>Астрахань, ул. Б. Алексеева д. 43</t>
  </si>
  <si>
    <t>Астраханская обл. Камызякский р-н, с. Каралат, ул. Ленина д. 59</t>
  </si>
  <si>
    <t>Астрахань, ул. Бахтемирская д. 7</t>
  </si>
  <si>
    <t>Астрахань, ул. Баумана д. 11</t>
  </si>
  <si>
    <t>Астрахань, ул. 1-я Котельная д.4 А</t>
  </si>
  <si>
    <t>Астрахань, ул. Луконина д. 9</t>
  </si>
  <si>
    <t>Астрахань, ул. Сен-Симона д. 33, кор. 1</t>
  </si>
  <si>
    <t>Астрахань, ул. Дзержинского д. 56 Б</t>
  </si>
  <si>
    <t>Астрахань, ул. Савушкина д. 29</t>
  </si>
  <si>
    <t>г.Астрахань, 28 Армии, 14 корп. 2</t>
  </si>
  <si>
    <t>Астрахань, ул. Кооперативная д. 45</t>
  </si>
  <si>
    <t>Астраханская обл. Икрянинский р-н, п. Ильинка, ул. Гоголя д. 3</t>
  </si>
  <si>
    <t>г.Астрахань, 28 Армии, 14 корп. 1</t>
  </si>
  <si>
    <t>г. Знаменск, Проспект 9 Мая, д.2 А</t>
  </si>
  <si>
    <t>г.Астрахань, Курская, 74</t>
  </si>
  <si>
    <t>г.Астрахань, Адмирала Нахимова, 265</t>
  </si>
  <si>
    <t>г.Астрахань, пл. Вокзальная, 5 А</t>
  </si>
  <si>
    <t>г.Астрахань, Звездная, 5</t>
  </si>
  <si>
    <t>г.Астрахань, Савушкина, 17, кор. 2</t>
  </si>
  <si>
    <t>г.Астрахань, Яблочкова, 25</t>
  </si>
  <si>
    <t>г.Астрахань, Кирова, 44</t>
  </si>
  <si>
    <t>г.Астрахань, Савушкина, 48</t>
  </si>
  <si>
    <t>г.Астрахань, Адмирала Нахимова, 52, кор. 1</t>
  </si>
  <si>
    <t>г.Астрахань, Профсоюзная, 8, кор. 1</t>
  </si>
  <si>
    <t>г.Астрахань, Курская, 80</t>
  </si>
  <si>
    <t>г.Астрахань, Маркина, 104</t>
  </si>
  <si>
    <t>г.Астрахань, Рождественского, 11</t>
  </si>
  <si>
    <t>г.Астрахань, Бульварная, 2</t>
  </si>
  <si>
    <t>г.Астрахань, Джона Рида, 1А</t>
  </si>
  <si>
    <t>г.Астрахань, Кубанская, 31</t>
  </si>
  <si>
    <t>г.Астрахань, пл. Карла Маркса, 7</t>
  </si>
  <si>
    <t>г.Астрахань, Бульвар Победы, 8, кор. 2</t>
  </si>
  <si>
    <t>г.Астрахань, Рождественского, 9, кор. 2</t>
  </si>
  <si>
    <t>г.Астрахань, Жилая, 9, кор. 1</t>
  </si>
  <si>
    <t>г.Астрахань, Аксакова, 12</t>
  </si>
  <si>
    <t>г.Астрахань, Красная Набережная, 231, кор. 2</t>
  </si>
  <si>
    <t>г.Астрахань, Энергетическая, 7, кор. 2</t>
  </si>
  <si>
    <t>г.Астрахань, Куликова, 66, кор. 1</t>
  </si>
  <si>
    <t>г. Астрахань, Тютчева, д.2</t>
  </si>
  <si>
    <t>г. Астрахань, С. Перовской, д.107 Б</t>
  </si>
  <si>
    <t>г. Астрахань, Звездная, д.5 корп.4</t>
  </si>
  <si>
    <t>г. Астрахань, Космонавтов, д.2</t>
  </si>
  <si>
    <t>г. Астрахань, Куликова, д.50</t>
  </si>
  <si>
    <t>г. Астрахань, ул. Н. Островского д.68</t>
  </si>
  <si>
    <t>г. Астрахань, ул. Н. Островского д.55</t>
  </si>
  <si>
    <t>г. Астрахань, ул. Украинская д.13</t>
  </si>
  <si>
    <t>г. Астрахань, ул. Адм. Нахимова д.115</t>
  </si>
  <si>
    <t>г. Астрахань, ул. Б. Хмельницкого д.34</t>
  </si>
  <si>
    <t>г. Астрахань, ул. Ветошникова д.64/1</t>
  </si>
  <si>
    <t>г. Астрахань, ул. Космонавтов д.8</t>
  </si>
  <si>
    <t>г. Астрахань, ул. М. Луконина д.4</t>
  </si>
  <si>
    <t>г. Астрахань, ул. Куликова д.11</t>
  </si>
  <si>
    <t>г. Астрахань, ул. Кубанская д.72</t>
  </si>
  <si>
    <t>г. Астрахань, ул. Космонавтов д.6 корп.1</t>
  </si>
  <si>
    <t>г. Астрахань, ул. Космонавтов д.4</t>
  </si>
  <si>
    <t>г. Астрахань, ул. Б. Хмельницкого д.53</t>
  </si>
  <si>
    <t xml:space="preserve">г. Астрахань, ул. Б. Хмельницкого д.45 </t>
  </si>
  <si>
    <t>г. Астрахань, пл. Шаумяна д.5</t>
  </si>
  <si>
    <t>г. Астрахань, ул. Н. Островского д.160 корп.3</t>
  </si>
  <si>
    <t>г. Астрахань, ул. Н. Островского д.4 корп.1</t>
  </si>
  <si>
    <t>г. Астрахань, ул. Рождественского д.7</t>
  </si>
  <si>
    <t>г. Астрахань, ул. Куликова д.13 корп.3</t>
  </si>
  <si>
    <t>г. Астрахань, ул. Кубанская д.17 корп.1</t>
  </si>
  <si>
    <t>г. Астрахань, пер. Ленинградский д.66</t>
  </si>
  <si>
    <t>г. Астрахань, ул. Парковая д.10</t>
  </si>
  <si>
    <t>г. Астрахань, ул. В. Барсовой д.13 корп.2</t>
  </si>
  <si>
    <t>г. Астрахань, ул. 2-я Зеленгинская д.3 корп.1</t>
  </si>
  <si>
    <t>г. Астрахань, ул. Н. Островского д.67</t>
  </si>
  <si>
    <t>г. Астрахань, ул. Куликова д.56 корп.1</t>
  </si>
  <si>
    <t>г. Астрахань, ул. Боевая д.78</t>
  </si>
  <si>
    <t>г. Астрахань, ул. Боевая д.65</t>
  </si>
  <si>
    <t>г. Астрахань, ул. Краснодарская  д.47 корп.1</t>
  </si>
  <si>
    <t>г. Астрахань, ул. Комс. Набережная д.15</t>
  </si>
  <si>
    <t>г. Астрахань, ул. Савушкина д.28</t>
  </si>
  <si>
    <t>г. Астрахань, ул.Савушкина д.22</t>
  </si>
  <si>
    <t>г. Астрахань, ул. Джона Рида д.29</t>
  </si>
  <si>
    <t>г. Астрахань, ул. Космонавтов д.12 корп.1</t>
  </si>
  <si>
    <t>г. Астрахань, ул. Красноармейская д.25 А</t>
  </si>
  <si>
    <t>г. Астрахань, ул. Куликова д.15</t>
  </si>
  <si>
    <t>г. Астрахань, ул. Боевая/Ахшарумова д.45/8</t>
  </si>
  <si>
    <t>г. Астрахань, ул. Звездная д.13</t>
  </si>
  <si>
    <t>г. Астрахань, ул. Космонавтов д.6</t>
  </si>
  <si>
    <t>г. Астрахань, ул. Космонавтов д.12</t>
  </si>
  <si>
    <t>г. Астрахань, ул. Косм. Комарова д.144 А</t>
  </si>
  <si>
    <t>г. Астрахань, ул. Моздокская д.64</t>
  </si>
  <si>
    <t>г. Астрахань, ул. Сун-Ят-Сена д.61 корп.2</t>
  </si>
  <si>
    <t>г. Астрахань, ул.Космонавтов д.1</t>
  </si>
  <si>
    <t>г. Астрахань, ул. Космонавтов д.12 корп.2</t>
  </si>
  <si>
    <t>г. Астрахань, ул. Краснодарская д.45</t>
  </si>
  <si>
    <t>г. Астрахань, ул. Комс. Набережная д.22</t>
  </si>
  <si>
    <t>г. Астрахань, ул. Латышева д.6 А</t>
  </si>
  <si>
    <t>г. Астрахань, ул. Джона Рида д.3</t>
  </si>
  <si>
    <t>г. Астрахань, ул. Космонавтов д.5</t>
  </si>
  <si>
    <t>г. Астрахань, пл. Шаумяна д.2 А</t>
  </si>
  <si>
    <t>г. Астрахань, пл. Шаумяна д.3</t>
  </si>
  <si>
    <t>г. Астрахань, ул. Жилая д.13</t>
  </si>
  <si>
    <t>г. Астрахань, ул. Таганская д.26</t>
  </si>
  <si>
    <t>г. Астрахань, ул. Тренева д.27</t>
  </si>
  <si>
    <t>г. Астрахань, ул. Аксакова д.6/2</t>
  </si>
  <si>
    <t>г. Астрахань, ул. Яблочкова д.15</t>
  </si>
  <si>
    <t>г. Астрахань, ул. Савушкина д.32</t>
  </si>
  <si>
    <t>г. Астрахань, ул. Савушкина д.30</t>
  </si>
  <si>
    <t>г. Астрахань, ул. Жилая д.10 корп.2</t>
  </si>
  <si>
    <t>г. Астрахань, ул. Адмирала Нахимова д.93-А</t>
  </si>
  <si>
    <t>г. Астрахань, ул. Звездная д.19</t>
  </si>
  <si>
    <t>г. Астрахань, ул. Звездная д.17 корп.1</t>
  </si>
  <si>
    <t>г. Астрахань, ул. Звездная д.7</t>
  </si>
  <si>
    <t>г. Астрахань, ул. Б. Хмельницкого д.51</t>
  </si>
  <si>
    <t>г. Астрахань, ул. Б. Алексеева д.61</t>
  </si>
  <si>
    <t>г. Астрахань, ул. Аксакова д.13 корп.1</t>
  </si>
  <si>
    <t>г. Астрахань, ул. Кубанская д.23</t>
  </si>
  <si>
    <t>г. Астрахань, ул. Куликова д.40</t>
  </si>
  <si>
    <t>г. Знаменск, ул. Янгеля д.4 В</t>
  </si>
  <si>
    <t>г. Астрахань, ул. 2-я Зеленгинская д.1 корп.3</t>
  </si>
  <si>
    <t>г. Астрахань, ул. Б. Алексеева д.4</t>
  </si>
  <si>
    <t>г. Астрахань, ул. Адм. Нахимова д.267</t>
  </si>
  <si>
    <t>г. Астрахань, ул. Кубанская д.66</t>
  </si>
  <si>
    <t>г. Астрахань, ул. Мелиоративная д.2 лит. А</t>
  </si>
  <si>
    <t>г. Астрахань, ул. Куликова д.23</t>
  </si>
  <si>
    <t>г. Астрахань, ул. Краснодарская д.47</t>
  </si>
  <si>
    <t>г. Астрахань,ул. 1-я Перевозная д.133</t>
  </si>
  <si>
    <t>г. Астрахань, ул. Хибинская д.8 корп.1</t>
  </si>
  <si>
    <t>г. Астрахань, ул. Бульварная д.11</t>
  </si>
  <si>
    <t xml:space="preserve">г. Астрахань, ул. Б. Алексеева д.2а </t>
  </si>
  <si>
    <t>г. Астрахань, ул. 11-ой Красной Армии д.2 корп.1</t>
  </si>
  <si>
    <t>г. Астрахань, ул. Б. Хмельницкого д.54</t>
  </si>
  <si>
    <t>г. Астрахань, ул. Красного Знамени д.6 лит.А</t>
  </si>
  <si>
    <t>г. Астрахань, ул. Дзержинского д.44</t>
  </si>
  <si>
    <t>г. Астрахань, ул. Адмиралтейская д.4</t>
  </si>
  <si>
    <t>г. Астрахань, ул. Ген. Герасименко д.8</t>
  </si>
  <si>
    <t>г. Астрахань, ул. Космонавтов д.18 корп.2</t>
  </si>
  <si>
    <t>г. Астрахань, ул.1-ая Перевозная д.118</t>
  </si>
  <si>
    <t>г. Астрахань, ул. Свердлова/Коммунистическая/Сов.Милиции д.39/17/42</t>
  </si>
  <si>
    <t>г .Астрахнь, ул. Сахалинская д.7а</t>
  </si>
  <si>
    <t>г. Астрахань, ул. Жилая д.12 корп.2</t>
  </si>
  <si>
    <t>г. Астрахань, ул. Космонавтов д.18 корп.1</t>
  </si>
  <si>
    <t>г. Астрахань, ул. Куликова д.34</t>
  </si>
  <si>
    <t>г. Астрахань, ул. 28 Армии д.16 корп.2</t>
  </si>
  <si>
    <t>р.п. Ильинка, ул. Молодежная д.30</t>
  </si>
  <si>
    <t>г. Астрахань, ул. М. Луконина, д.12 корп.2</t>
  </si>
  <si>
    <t>г. Астрахань, ул. Александрова д.5 а</t>
  </si>
  <si>
    <t>г. Астрахань, ул. Красная Набережная д.56</t>
  </si>
  <si>
    <t>г. Астрахань, ул. Татищева корп.18</t>
  </si>
  <si>
    <t>г. Астрахань, ул. Наб. Прив. Затона д.15 корп.2</t>
  </si>
  <si>
    <t>г. Астрахань, ул. Победы д.56</t>
  </si>
  <si>
    <t>г. Астрахань, ул. Сун-Ят-Сена д.63</t>
  </si>
  <si>
    <t>г. Астрахань, ул. Генерала Герасименко д.4</t>
  </si>
  <si>
    <t>г. Астрахань, ул. Проспект Бумажников д.17 корп.1</t>
  </si>
  <si>
    <t>г. Астрахань, ул. 2-я Зеленгинская д.3 корп.3</t>
  </si>
  <si>
    <t>г. Астрахань, ул. Космонавтов д.14 корп.1</t>
  </si>
  <si>
    <t>г. Астрахань, ул. Звездная д.9 корп.1</t>
  </si>
  <si>
    <t>г. Астрахань, ул. Б. Хмельницкого д.45 корп.1</t>
  </si>
  <si>
    <t>г. Астрахань, ул. Красноармейская д.29 А</t>
  </si>
  <si>
    <t>г. Астрахань, ул. В. Барсовой д.15 корп.1</t>
  </si>
  <si>
    <t>г. Астрахань, ул. Луконина д.8</t>
  </si>
  <si>
    <t>г. Астрахань, ул. Маркина д.48/2а</t>
  </si>
  <si>
    <t>г. Ахтубинск, ул. Волгоградская д.17</t>
  </si>
  <si>
    <t>г. Астрахань, ул. Безжонова д.78</t>
  </si>
  <si>
    <t>г. Астрахань, ул. Промышленная д.14</t>
  </si>
  <si>
    <t>г.Астрахань, ул. Нариманова д. 2 Д</t>
  </si>
  <si>
    <t>г.Астрахань ул. Комсомольская Набережная д. 14</t>
  </si>
  <si>
    <t>Астрахань ул. Ботвина д. 20</t>
  </si>
  <si>
    <t>Астрахань ул. Победы д. 54, кор. 6</t>
  </si>
  <si>
    <t>г. Астрахань, ул. 11 Красной Армии д.4 корп.2</t>
  </si>
  <si>
    <t>г. Ахтубинск, ул. Агурина д.18</t>
  </si>
  <si>
    <t>г. Астрахань, ул. 11 Красной Армии д.11 корп.1</t>
  </si>
  <si>
    <t>г. Камызяк, ул. М. Горького д.73</t>
  </si>
  <si>
    <t>г. Астрахань, ул. 11 Красной Армии д.1</t>
  </si>
  <si>
    <t>г. Астрахань, ул. Зеленая д.1 корп.2</t>
  </si>
  <si>
    <t>г. Ахтубинск, Щербакова д.5</t>
  </si>
  <si>
    <t>новый</t>
  </si>
  <si>
    <t>г.Астрахань, ул. 28-ой Армии, 10/2</t>
  </si>
  <si>
    <t>г.Астрахань, ул. Адм.Нахимова, 52</t>
  </si>
  <si>
    <t>г.Астрахань, ул. Алексеева/ул. Азизбекова, 13/8</t>
  </si>
  <si>
    <t>г.Астрахань, ул. Б.Хмельницкого, 56</t>
  </si>
  <si>
    <t>г.Астрахань, ул. Звездная, 43,корп. 1</t>
  </si>
  <si>
    <t>г.Астрахань, ул. Коммунистическая, 68</t>
  </si>
  <si>
    <t>г.Астрахань, ул. Н.Островского, 150</t>
  </si>
  <si>
    <t>г.Астрахань, ул. Н.Островского, 56</t>
  </si>
  <si>
    <t>г.Астрахань, ул. Наб.Тимирязева, 68</t>
  </si>
  <si>
    <t>г.Астрахань, ул. Ст.Здоровцева, 8</t>
  </si>
  <si>
    <t>г.Нариманов,ул. Набережная, 6</t>
  </si>
  <si>
    <t>г.Нариманов,ул. Спортивная, 2</t>
  </si>
  <si>
    <t>Разработка проектной документации (подвалы)</t>
  </si>
  <si>
    <t>Оплачено за капитальный ремонт с специальных счетов за 2020 год</t>
  </si>
  <si>
    <t>Оплачено за капитальный ремонт со счета регионального оператора за 2020 г</t>
  </si>
  <si>
    <t>Александрова ул. д.5</t>
  </si>
  <si>
    <t xml:space="preserve">Бабаевского ул. д.1 - корп. 2 </t>
  </si>
  <si>
    <t>Бабефа ул.37</t>
  </si>
  <si>
    <t>Богдана Хмельницкого ул.  д.52, к.1</t>
  </si>
  <si>
    <t xml:space="preserve">Богдана Хмельницкого ул. д.7 - корп. 2 </t>
  </si>
  <si>
    <t xml:space="preserve">Боевая ул. д.126/87 - корп. 5 </t>
  </si>
  <si>
    <t xml:space="preserve">Всеволода Ноздрина ул. д.60 </t>
  </si>
  <si>
    <t>г. Астрахань, ул. Барсовой, д 15</t>
  </si>
  <si>
    <t>Астрахань, пр. Воробьева, д. 9</t>
  </si>
  <si>
    <t>г. Астрахань,ул. Жилая, д. 9, корп. 2</t>
  </si>
  <si>
    <t>г.Астрахань, ул. 3-я Зеленгинская д. 2, кор. 2</t>
  </si>
  <si>
    <t>г.Астрахань, ул. 2-я Зеленгинская, д.1, кор. 4</t>
  </si>
  <si>
    <t>г. Астрахань, пр. Воробьева, д.3 корп.1</t>
  </si>
  <si>
    <t>г. Астрахань, ул. Татищева, корп.25</t>
  </si>
  <si>
    <t>г. Астрахань, ул. Аксакова, д.8</t>
  </si>
  <si>
    <t>г. Астрахань, ул. Ширяева, д.3</t>
  </si>
  <si>
    <t>г. Астрахань, ул. Лепехинская, д.47 корп.2</t>
  </si>
  <si>
    <t>г. Астрахань, ул. Лепехинская, д.47 корп.1</t>
  </si>
  <si>
    <t>г. Астрахань, ул. Татищева, корп.9</t>
  </si>
  <si>
    <t>г.Ахтубинск, ул. Агурина, 7</t>
  </si>
  <si>
    <t>г.Астрахань, ул.М.Максаковой, 39/10</t>
  </si>
  <si>
    <t>г.Астрахань, ул. Яблочкова / ул. Маркина, 22/44</t>
  </si>
  <si>
    <t>г.Астрахань, ул. Хибинская, 6,корп. 2</t>
  </si>
  <si>
    <t>г.Астрахань, ул. Тренева, 3</t>
  </si>
  <si>
    <t>г.Астрахань, ул. Тренева, 15</t>
  </si>
  <si>
    <t>г.Астрахань, ул. Татищева, 11а</t>
  </si>
  <si>
    <t>г.Астрахань, ул. Кубанская, 19,корп. 1</t>
  </si>
  <si>
    <t>г.Астрахань, ул. С.Перовской/ ул. Студенческая, 94/1а</t>
  </si>
  <si>
    <t>г.Астрахань, ул. С.Перовской, 103/26 литер А</t>
  </si>
  <si>
    <t>г.Астрахань, ул. Звездная, 7,корп. 2</t>
  </si>
  <si>
    <t>г.Астрахань, ул. Маркина, 100</t>
  </si>
  <si>
    <t>г.Астрахань, ул. Звездная, 7,корп. 1</t>
  </si>
  <si>
    <t>г.Астрахань, ул. Кубанская, 21,корп. 2</t>
  </si>
  <si>
    <t>г.Астрахань, ул. Звездная, 51,корп. 1</t>
  </si>
  <si>
    <t>г.Астрахань, ул. Кр.Набережная, 231,корп. 1 литер А</t>
  </si>
  <si>
    <t>г.Астрахань, ул. Кр.Набережная, 231 литер А</t>
  </si>
  <si>
    <t>г.Астрахань, ул. Зеленая, 68</t>
  </si>
  <si>
    <t>г.Астрахань, ул. Звездная, 5,корп. 2</t>
  </si>
  <si>
    <t>г.Астрахань, ул. Батайская, 23</t>
  </si>
  <si>
    <t>г.Астрахань, ул. Боевая, 77</t>
  </si>
  <si>
    <t>г.Астрахань, ул. Б.Хмельницкого, 57</t>
  </si>
  <si>
    <t>г.Астрахань, ул. 1-я Литейная, 2а</t>
  </si>
  <si>
    <t>г.Астрахань, проспект Бумажников, 16</t>
  </si>
  <si>
    <t>г. Знаменск, ул. Янгеля, 24</t>
  </si>
  <si>
    <t>г. Знаменск, ул. Гагарина, 7</t>
  </si>
  <si>
    <t>г. Знаменск, ул. Волгоградская, 36</t>
  </si>
  <si>
    <t>г. Знаменск, ул. Ватутина, 10</t>
  </si>
  <si>
    <t xml:space="preserve">Ремонт или замена лифтового оборудования, признанного непригодным для эксплуатации </t>
  </si>
  <si>
    <t>Установка коллективных (общедомовых) приборов учета потребления холодной воды</t>
  </si>
  <si>
    <t xml:space="preserve">Ремонт фундамента многоквартирного дома </t>
  </si>
  <si>
    <t>Ремонт внутридомовых инженерных систем водоснабжения (ХВС и ГВС)</t>
  </si>
  <si>
    <t>Ремонт внутридомовых инженерных систем водоснабжения (ГВС)</t>
  </si>
  <si>
    <t>ремонт подъездов</t>
  </si>
  <si>
    <t>Стоимость работ и услуг по капитальномуремонту, руб.</t>
  </si>
  <si>
    <t>Татищева ул. д.0 - корп. 11</t>
  </si>
  <si>
    <t>-, г. Знаменск</t>
  </si>
  <si>
    <t>Астрахань, Фунтовское шоссе 23 А</t>
  </si>
  <si>
    <t>г.Астрахань, пер. Балтийский, 1, кор. 2</t>
  </si>
  <si>
    <t>г. Астрахань, Савушкина, 2</t>
  </si>
  <si>
    <t>г. Астрахань, пр-т Бумажников, 10</t>
  </si>
  <si>
    <t>г. Астрахань, Димитрова, д.7</t>
  </si>
  <si>
    <t>г. Астрахань, Кубанская, 29, кор. 1</t>
  </si>
  <si>
    <t>Астрахань, ул. Ботвина, д.14 А</t>
  </si>
  <si>
    <t>г. Ахтубинск, ул. Буденного д.5</t>
  </si>
  <si>
    <t>IV. СВЕДЕНИЯ О НАЧИСЛЕННЫХ И УПЛАЧЕННЫХ СОБСТВЕННИКАМИ ПОМЕЩЕНИЙ В МНОГОКВАРТИРНОМ ДОМЕ ВЗНОСАХ на 31.12.2020 г.
НА КАПИТАЛЬНЫЙ РЕМОНТ, ЗАДОЛЖЕННОСТИ ПО ИХ ОПЛАТЕ, ОБ УПЛАЧЕННЫХ ПЕНИ</t>
  </si>
  <si>
    <t>Акмолинская ул. д.29</t>
  </si>
  <si>
    <t>Власова ул. д.4</t>
  </si>
  <si>
    <t>Звездная ул. д.61 корп.1</t>
  </si>
  <si>
    <t>г.Астрахань, проспект Бумажников, 15</t>
  </si>
  <si>
    <t>Ремонт внутридомовых инженерных систем водоснабжения ГВС</t>
  </si>
  <si>
    <t>г. Знаменск, ул. Волгоградская, 38</t>
  </si>
  <si>
    <t>г. Знаменск, ул. Ленина, 9</t>
  </si>
  <si>
    <t>г.Астрахань, пер. Ленинградский, 82</t>
  </si>
  <si>
    <t>г.Астрахань, проспект Бумажников, 15,корп. 1</t>
  </si>
  <si>
    <t>г.Астрахань, ул. 11 Кр.Армии, 4,корп. 1</t>
  </si>
  <si>
    <t>г.Астрахань, ул. 1-я Перевозная, 118/2</t>
  </si>
  <si>
    <t>г.Астрахань, ул. 28-ой Армии, 16</t>
  </si>
  <si>
    <t>г.Астрахань, ул. 4-я Зеленгинская, 39</t>
  </si>
  <si>
    <t>г.Астрахань, ул. 4-я Черниговская, 24</t>
  </si>
  <si>
    <t>г.Астрахань, ул. Б.Алексеева, 1в</t>
  </si>
  <si>
    <t>г.Астрахань, ул. Б.Хмельницкого, 11,корп. 3</t>
  </si>
  <si>
    <t>г.Астрахань, ул. Б.Хмельницкого, 2,корп. 2</t>
  </si>
  <si>
    <t>г.Астрахань, ул. Б.Хмельницкого, 2,корп. 5</t>
  </si>
  <si>
    <t>г.Астрахань, ул. Б.Хмельницкого/ ул. Боевая, 27/48</t>
  </si>
  <si>
    <t>г.Астрахань, ул. Боевая, 72а,корп. 1</t>
  </si>
  <si>
    <t>г.Астрахань, ул. Ботвина, 97</t>
  </si>
  <si>
    <t>г.Астрахань, ул. В.Барсовой, 12,корп. 1</t>
  </si>
  <si>
    <t>г.Астрахань, ул. Дальняя, 88в</t>
  </si>
  <si>
    <t>г.Астрахань, ул. Звездная, 49</t>
  </si>
  <si>
    <t>г.Астрахань, ул. Зеленая, 68а</t>
  </si>
  <si>
    <t>г.Астрахань, ул. Калинина/ул. Кр.Набережная, 30/60 литер А</t>
  </si>
  <si>
    <t>г.Астрахань, ул. Куликова, 38</t>
  </si>
  <si>
    <t>г.Астрахань, ул. Ленина/ул. Дарвина, 52/2 литер А</t>
  </si>
  <si>
    <t>г.Астрахань, ул. Н.Островского, 62</t>
  </si>
  <si>
    <t>г.Астрахань, ул. Наб. реки Воложки, 95а, литер А</t>
  </si>
  <si>
    <t>г.Астрахань, ул. Немова, 10</t>
  </si>
  <si>
    <t>г.Астрахань, ул. Николая Ветошникова, 54</t>
  </si>
  <si>
    <t>г.Астрахань, ул. Савушкина, 20/10</t>
  </si>
  <si>
    <t>г.Астрахань, ул. Свердлова, 12 литер А</t>
  </si>
  <si>
    <t>г.Астрахань, ул. Сун Ят-Сена, 43а</t>
  </si>
  <si>
    <t>г.Астрахань, ул. Татищева, 43а</t>
  </si>
  <si>
    <t>г.Астрахань, ул. Урицкого/ул. Кр.Набережная/ ул. Фиолетова, 3/2/2 литер А</t>
  </si>
  <si>
    <t>г.Астрахань, ул. Хибинская, 4</t>
  </si>
  <si>
    <t>с.Марфино, ул.Гагарина, 2</t>
  </si>
  <si>
    <t>Установка коллективных (общедомовых) приборов учета потребления тепловой энергии</t>
  </si>
  <si>
    <t>г. Знаменск, ул. Вознюка, 11</t>
  </si>
  <si>
    <t>г. Знаменск, ул. Волгоградская, 24</t>
  </si>
  <si>
    <t>г. Знаменск, ул. Комсомольская, 20</t>
  </si>
  <si>
    <t>г. Знаменск, ул. Ленина, 15</t>
  </si>
  <si>
    <t>г. Знаменск, ул. Ленина, 40</t>
  </si>
  <si>
    <t>г. Знаменск, ул. Маршала Жукова, 2</t>
  </si>
  <si>
    <t>г. Знаменск, ул. Маршала Жукова, 4</t>
  </si>
  <si>
    <t>г. Знаменск, ул. Островского, 12</t>
  </si>
  <si>
    <t>г. Знаменск, ул. Янгеля, 23</t>
  </si>
  <si>
    <t>г.Астрахань, ул. Б.Хмельницкого/ ул. Волжская, 42/56</t>
  </si>
  <si>
    <t>г.Ахтубинск, ул. Жуковского, 2</t>
  </si>
  <si>
    <t>г.Ахтубинск, ул. Крупская, 16</t>
  </si>
  <si>
    <t>г.Ахтубинск, ул. Крупская, 7</t>
  </si>
  <si>
    <t>с. Мумра, ул. Гагарина, 40</t>
  </si>
  <si>
    <t>с. Мумра, ул. Крупской, 1</t>
  </si>
  <si>
    <t>с. Мумра, ул. Ломоносова, 2</t>
  </si>
  <si>
    <t>с.Оранжереи, ул. Корнеева, 38</t>
  </si>
  <si>
    <t>с. Солянка,ул. Геологическая, 69</t>
  </si>
  <si>
    <t>г.Нариманов,ул. Центральная, 19а</t>
  </si>
  <si>
    <t>г.Ахтубинск, ул. Циолковского, 3</t>
  </si>
  <si>
    <t>Услуги и (или) работы по оценке технического состояния МКД</t>
  </si>
  <si>
    <t>г. Астрахань, бульвар Победы, 8/2</t>
  </si>
  <si>
    <t>г. Астрахань, пер. Орский, 9</t>
  </si>
  <si>
    <t>г. Астрахань, пл. Покровская, 5</t>
  </si>
  <si>
    <t>г. Астрахань, ул. 11 Кр.Армии, 4,корп. 2</t>
  </si>
  <si>
    <t>г. Астрахань, ул. 28-ой  Армии, 14,корп. 1</t>
  </si>
  <si>
    <t>г. Астрахань, ул. 2-я Зеленгинская, 3,корп. 1</t>
  </si>
  <si>
    <t>г. Астрахань, ул. Аксакова, 12</t>
  </si>
  <si>
    <t>г. Астрахань, ул. Аксакова, 8</t>
  </si>
  <si>
    <t>г. Астрахань, ул. Ахшарумова, 4</t>
  </si>
  <si>
    <t>г. Астрахань, ул. Б.Алексеева, 2а</t>
  </si>
  <si>
    <t>г. Астрахань, ул. Б.Хмельницкого, 16</t>
  </si>
  <si>
    <t>г. Астрахань, ул. Б.Хмельницкого, 51</t>
  </si>
  <si>
    <t>г. Астрахань, ул. Бабушкина/ул. Мечникова/ ул. Шаумяна, 44/5/71 литер А</t>
  </si>
  <si>
    <t>г. Астрахань, ул. Бахтемирская, 7</t>
  </si>
  <si>
    <t>г. Астрахань, ул. Боевая, 75,корп. 1</t>
  </si>
  <si>
    <t>г. Астрахань, ул. Ботвина, 12 Б</t>
  </si>
  <si>
    <t>г. Астрахань, ул. Ботвина, 14а</t>
  </si>
  <si>
    <t>г. Астрахань, ул. Ботвина, 20</t>
  </si>
  <si>
    <t>г. Астрахань, ул. Ботвина, 8</t>
  </si>
  <si>
    <t>г. Астрахань, ул. Бульварная, 7/1</t>
  </si>
  <si>
    <t>г. Астрахань, ул. В.Барсовой, 13,корп. 1</t>
  </si>
  <si>
    <t>г. Астрахань, ул. В.Мейера , 6</t>
  </si>
  <si>
    <t>г. Астрахань, ул. Водников, 8,корп. 3</t>
  </si>
  <si>
    <t>г. Астрахань, ул. Жилая, 9/2</t>
  </si>
  <si>
    <t>г. Астрахань, ул. Жилая, 9/4</t>
  </si>
  <si>
    <t>г. Астрахань, ул. Звездная, 13</t>
  </si>
  <si>
    <t>г. Астрахань, ул. Звездная, 19</t>
  </si>
  <si>
    <t>г. Астрахань, ул. Звездная, 23</t>
  </si>
  <si>
    <t>г. Астрахань, ул. Звездная, 3,корп. 1</t>
  </si>
  <si>
    <t>г. Астрахань, ул. Звездная, 31</t>
  </si>
  <si>
    <t>г. Астрахань, ул. Звездная, 7,корп. 3</t>
  </si>
  <si>
    <t>г. Астрахань, ул. Каунасская, 53</t>
  </si>
  <si>
    <t>г. Астрахань, ул. Ком.Набережная, 22</t>
  </si>
  <si>
    <t>г. Астрахань, ул. Косм.В.Комарова, 144</t>
  </si>
  <si>
    <t>г. Астрахань, ул. Космонавтов, 1</t>
  </si>
  <si>
    <t>г. Астрахань, ул. Кр.Набережная, 231,корп. 2   литер А</t>
  </si>
  <si>
    <t>г. Астрахань, ул. Красноармейская, 29а</t>
  </si>
  <si>
    <t>г. Астрахань, ул. Кубанская, 31</t>
  </si>
  <si>
    <t>г. Астрахань, ул. Куликова, 19</t>
  </si>
  <si>
    <t>г. Астрахань, ул. Куликова, 62,корп. 1</t>
  </si>
  <si>
    <t>г. Астрахань, ул. Куликова, 73</t>
  </si>
  <si>
    <t>г. Астрахань, ул. Маркина, 106</t>
  </si>
  <si>
    <t>г. Астрахань, ул. Медиков, 3/3</t>
  </si>
  <si>
    <t>г. Астрахань, ул. Медиков, 9</t>
  </si>
  <si>
    <t>г. Астрахань, ул. Наб.Прив.затона, 32</t>
  </si>
  <si>
    <t>г. Астрахань, ул. Победы, 54 литер А</t>
  </si>
  <si>
    <t>г. Астрахань, ул. Профсоюзная, 8/1</t>
  </si>
  <si>
    <t>г. Астрахань, ул. Савушкина, 29</t>
  </si>
  <si>
    <t>г. Астрахань, ул. Савушкина, 30</t>
  </si>
  <si>
    <t>г. Астрахань, ул. Савушкина, 32</t>
  </si>
  <si>
    <t>г. Астрахань, ул. Сахалинская, 7а</t>
  </si>
  <si>
    <t>г. Астрахань, ул. Сен-Симона, 33</t>
  </si>
  <si>
    <t>г. Астрахань, ул. Татищева, корп.20</t>
  </si>
  <si>
    <t>г. Астрахань, ул. Татищева/   ул. Латышева, 22/2</t>
  </si>
  <si>
    <t>г. Астрахань, ул. Тренева, 27</t>
  </si>
  <si>
    <t>г. Астрахань, ул. Тютчева, 2</t>
  </si>
  <si>
    <t>г. Астрахань, ул. Украинская, 13</t>
  </si>
  <si>
    <t>г. Астрахань, ул. Химиков, 7</t>
  </si>
  <si>
    <t>г. Астрахань, ул. Энергетическая, 7/2</t>
  </si>
  <si>
    <t>г. Ахтубинск, ул. Финогенова, 11</t>
  </si>
  <si>
    <t>г. Знаменск, ул. Черняховского, 5</t>
  </si>
  <si>
    <t>г. Камызяк, ул. М.Горького, 73</t>
  </si>
  <si>
    <t>Утепление фасада</t>
  </si>
  <si>
    <t>ремонт фасада</t>
  </si>
  <si>
    <t>установка коллективных (общедомовых) приборов учета потребления тепловой энергии и горячей воды</t>
  </si>
  <si>
    <t>Ремонт внутридомовых инженерных систем горячего водоснабжения</t>
  </si>
  <si>
    <t>ремонт подъездов (подъезды+окна)</t>
  </si>
  <si>
    <t>Разработка проектной документации</t>
  </si>
  <si>
    <t>Разработка проектной документации (счетчик)</t>
  </si>
  <si>
    <t>установка коллективных (общедомовых) приборов учета потребления тепловой энергии</t>
  </si>
  <si>
    <t>Ремонт подъедов (подъезд+окна)</t>
  </si>
  <si>
    <t>строительный контроль</t>
  </si>
  <si>
    <t>II. РАЗМЕР СРЕДСТВ, НАПРАВЛЕННЫХ НА КАПИТАЛЬНЫЙ РЕМОНТ ОБЩЕГО ИМУЩЕСТВА В МНОГОКВАРТИРНОМ ДОМЕ на 31.12.2020 г.</t>
  </si>
  <si>
    <t>Бумажников пр-кт д.4</t>
  </si>
  <si>
    <t>Грановского пер. д.59</t>
  </si>
  <si>
    <t>Дальняя ул. д.3</t>
  </si>
  <si>
    <t xml:space="preserve">Епишина ул. д.19 </t>
  </si>
  <si>
    <t>Кирова ул. д.96 А</t>
  </si>
  <si>
    <t xml:space="preserve">Красная Набережная ул. д.169 </t>
  </si>
  <si>
    <t>Куликова ул. д.46 - корп. 1</t>
  </si>
  <si>
    <t>Щекина пер. д.9</t>
  </si>
  <si>
    <t>г. Астрахань, Бабаевского 31/4</t>
  </si>
  <si>
    <t>г. Астрахань, Татищева, кор.56</t>
  </si>
  <si>
    <t>г. Астрахань, Фунтовское шоссе, 4 корп.1</t>
  </si>
  <si>
    <t>г. Астрахань, Белгородская, 1 корп.4</t>
  </si>
  <si>
    <t>г. Астрахань, Куликова, 75</t>
  </si>
  <si>
    <t>г. Астрахань, Куликова, 73 корп.3</t>
  </si>
  <si>
    <t>г. Астрахань, Сен-Симона, 40</t>
  </si>
  <si>
    <t>г. Астрахань, пл. Шаумяна, д.13</t>
  </si>
  <si>
    <t>г. Астрахань, Луконина, 10, кор. 1</t>
  </si>
  <si>
    <t>г. Астрахань, Сун-Ят-Сена, д.2 б</t>
  </si>
  <si>
    <t>г. Камызяк, М. Горького, д.81</t>
  </si>
  <si>
    <t>г. Астрахань, Н. Островского, 154</t>
  </si>
  <si>
    <t>г. Астрахань, Луконина, 10</t>
  </si>
  <si>
    <t>г. Астрахань, Ахшарумова, 3 корп.1</t>
  </si>
  <si>
    <t>г. Астрахань, Космонавтов, д.4 корп.1</t>
  </si>
  <si>
    <t>г. Астрахань, пер. Грановский, д. 63 корп.1</t>
  </si>
  <si>
    <t>г. Камызяк, ул. Молодежная, д.10</t>
  </si>
  <si>
    <t>г. Астрахань, Сен-Симона, 40 корп.1</t>
  </si>
  <si>
    <t>г. Астрахань, 11-й Красной Армии, д.9</t>
  </si>
  <si>
    <t>г. Астрахань, Бабаевского, д. 31, кор. 1</t>
  </si>
  <si>
    <t>Астрахань, ул. Энергетическая, д.5</t>
  </si>
  <si>
    <t>г.Астрахань, Бабушкина/Мечникова/Шаумяна, д. 44/5/71 литер А</t>
  </si>
  <si>
    <t>Остаток средств на счетах регионального оператора на 31.12.2020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</si>
</sst>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р_._-;\-* #,##0.00_р_._-;_-* &quot;-&quot;??_р_._-;_-@_-"/>
    <numFmt numFmtId="164" formatCode="_-* #,##0.00\ _₽_-;\-* #,##0.00\ _₽_-;_-* &quot;-&quot;??\ _₽_-;_-@_-"/>
    <numFmt numFmtId="165" formatCode="[$-419]General"/>
    <numFmt numFmtId="166" formatCode="_(* #,##0.00_);_(* \(#,##0.00\);_(* &quot;-&quot;??_);_(@_)"/>
    <numFmt numFmtId="167" formatCode="_(&quot;р.&quot;* #,##0.00_);_(&quot;р.&quot;* \(#,##0.00\);_(&quot;р.&quot;* &quot;-&quot;??_);_(@_)"/>
    <numFmt numFmtId="168" formatCode="#,##0.00&quot; &quot;;&quot; (&quot;#,##0.00&quot;)&quot;;&quot; -&quot;#&quot; &quot;;@&quot; &quot;"/>
    <numFmt numFmtId="169" formatCode="#,##0.00&quot; &quot;[$руб.-419];[Red]&quot;-&quot;#,##0.00&quot; &quot;[$руб.-419]"/>
    <numFmt numFmtId="170" formatCode="&quot; р.&quot;#,##0.00&quot; &quot;;&quot; р.(&quot;#,##0.00&quot;)&quot;;&quot; р.-&quot;#&quot; &quot;;@&quot; &quot;"/>
    <numFmt numFmtId="171" formatCode="_-* #,##0.00_р_._-;\-* #,##0.00_р_._-;_-* \-??_р_._-;_-@_-"/>
    <numFmt numFmtId="172" formatCode="#,##0.00&quot;    &quot;;&quot;-&quot;#,##0.00&quot;    &quot;;&quot; -&quot;#&quot;    &quot;;@&quot; &quot;"/>
    <numFmt numFmtId="173" formatCode="0.0"/>
    <numFmt numFmtId="174" formatCode="#,##0.00_р_."/>
    <numFmt numFmtId="175" formatCode="#,##0.00&quot;   &quot;"/>
    <numFmt numFmtId="176" formatCode="#,##0.0"/>
    <numFmt numFmtId="177" formatCode="_-* #,##0.0_р_._-;\-* #,##0.0_р_._-;_-* &quot;-&quot;??_р_._-;_-@_-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name val="Arial Cyr"/>
      <family val="2"/>
      <charset val="204"/>
    </font>
    <font>
      <sz val="10"/>
      <color theme="1"/>
      <name val="Arial Cyr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6"/>
      <name val="Times New Roman"/>
      <family val="1"/>
      <charset val="204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</font>
    <font>
      <sz val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9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49">
    <xf numFmtId="0" fontId="0" fillId="0" borderId="0"/>
    <xf numFmtId="165" fontId="3" fillId="0" borderId="0"/>
    <xf numFmtId="166" fontId="3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9" fillId="0" borderId="0"/>
    <xf numFmtId="0" fontId="10" fillId="0" borderId="0"/>
    <xf numFmtId="43" fontId="8" fillId="0" borderId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>
      <alignment vertical="top"/>
    </xf>
    <xf numFmtId="0" fontId="4" fillId="0" borderId="0"/>
    <xf numFmtId="0" fontId="9" fillId="0" borderId="0"/>
    <xf numFmtId="0" fontId="8" fillId="0" borderId="0"/>
    <xf numFmtId="0" fontId="8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8" fontId="4" fillId="0" borderId="0"/>
    <xf numFmtId="0" fontId="18" fillId="0" borderId="0">
      <alignment horizontal="center"/>
    </xf>
    <xf numFmtId="0" fontId="18" fillId="0" borderId="0">
      <alignment horizontal="center" textRotation="90"/>
    </xf>
    <xf numFmtId="0" fontId="19" fillId="0" borderId="0"/>
    <xf numFmtId="169" fontId="19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/>
    <xf numFmtId="0" fontId="9" fillId="0" borderId="0"/>
    <xf numFmtId="0" fontId="9" fillId="0" borderId="0"/>
    <xf numFmtId="0" fontId="1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20" fillId="0" borderId="0"/>
    <xf numFmtId="0" fontId="21" fillId="0" borderId="0"/>
    <xf numFmtId="0" fontId="21" fillId="0" borderId="0"/>
    <xf numFmtId="0" fontId="8" fillId="0" borderId="0"/>
    <xf numFmtId="0" fontId="20" fillId="0" borderId="0"/>
    <xf numFmtId="0" fontId="21" fillId="0" borderId="0"/>
    <xf numFmtId="0" fontId="21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20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43" fontId="1" fillId="0" borderId="0" applyFont="0" applyFill="0" applyBorder="0" applyAlignment="0" applyProtection="0"/>
    <xf numFmtId="0" fontId="9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95">
    <xf numFmtId="0" fontId="0" fillId="0" borderId="0" xfId="0"/>
    <xf numFmtId="0" fontId="23" fillId="0" borderId="0" xfId="0" applyFont="1" applyFill="1" applyAlignment="1">
      <alignment horizontal="center" vertical="top" wrapText="1"/>
    </xf>
    <xf numFmtId="0" fontId="23" fillId="0" borderId="0" xfId="0" applyFont="1" applyFill="1" applyAlignment="1">
      <alignment horizontal="right" vertical="top" wrapText="1"/>
    </xf>
    <xf numFmtId="0" fontId="23" fillId="0" borderId="4" xfId="0" applyFont="1" applyFill="1" applyBorder="1" applyAlignment="1">
      <alignment horizontal="center" vertical="top" wrapText="1"/>
    </xf>
    <xf numFmtId="0" fontId="24" fillId="0" borderId="0" xfId="0" applyFont="1" applyFill="1"/>
    <xf numFmtId="0" fontId="24" fillId="0" borderId="0" xfId="0" applyFont="1"/>
    <xf numFmtId="0" fontId="23" fillId="0" borderId="0" xfId="0" applyFont="1" applyFill="1"/>
    <xf numFmtId="0" fontId="23" fillId="0" borderId="0" xfId="0" applyFont="1" applyFill="1" applyAlignment="1">
      <alignment horizontal="right"/>
    </xf>
    <xf numFmtId="0" fontId="23" fillId="0" borderId="4" xfId="0" applyFont="1" applyFill="1" applyBorder="1" applyAlignment="1">
      <alignment horizontal="center" vertical="top"/>
    </xf>
    <xf numFmtId="0" fontId="23" fillId="0" borderId="4" xfId="0" applyFont="1" applyFill="1" applyBorder="1" applyAlignment="1">
      <alignment horizontal="left" vertical="top" wrapText="1"/>
    </xf>
    <xf numFmtId="0" fontId="23" fillId="0" borderId="4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top"/>
    </xf>
    <xf numFmtId="0" fontId="23" fillId="0" borderId="10" xfId="0" applyFont="1" applyFill="1" applyBorder="1" applyAlignment="1">
      <alignment horizontal="left" vertical="top" wrapText="1"/>
    </xf>
    <xf numFmtId="0" fontId="23" fillId="0" borderId="10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top"/>
    </xf>
    <xf numFmtId="0" fontId="8" fillId="0" borderId="0" xfId="14"/>
    <xf numFmtId="0" fontId="7" fillId="0" borderId="0" xfId="14" applyFont="1"/>
    <xf numFmtId="0" fontId="23" fillId="0" borderId="0" xfId="0" applyFont="1" applyFill="1" applyAlignment="1">
      <alignment horizontal="center" vertical="top" wrapText="1"/>
    </xf>
    <xf numFmtId="0" fontId="23" fillId="0" borderId="8" xfId="0" applyFont="1" applyFill="1" applyBorder="1" applyAlignment="1">
      <alignment horizontal="center" vertical="top" wrapText="1"/>
    </xf>
    <xf numFmtId="2" fontId="7" fillId="0" borderId="1" xfId="14" applyNumberFormat="1" applyFont="1" applyBorder="1"/>
    <xf numFmtId="2" fontId="24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wrapText="1"/>
    </xf>
    <xf numFmtId="4" fontId="11" fillId="0" borderId="1" xfId="0" applyNumberFormat="1" applyFont="1" applyBorder="1"/>
    <xf numFmtId="0" fontId="2" fillId="2" borderId="0" xfId="0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horizontal="right" vertical="center" wrapText="1"/>
    </xf>
    <xf numFmtId="0" fontId="25" fillId="2" borderId="1" xfId="0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25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wrapText="1"/>
    </xf>
    <xf numFmtId="2" fontId="30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/>
    </xf>
    <xf numFmtId="2" fontId="2" fillId="2" borderId="1" xfId="1" applyNumberFormat="1" applyFont="1" applyFill="1" applyBorder="1" applyAlignment="1" applyProtection="1">
      <alignment horizontal="right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2" fontId="2" fillId="0" borderId="1" xfId="1" applyNumberFormat="1" applyFont="1" applyFill="1" applyBorder="1" applyAlignment="1" applyProtection="1">
      <alignment horizontal="right" vertical="center" wrapText="1"/>
    </xf>
    <xf numFmtId="2" fontId="2" fillId="0" borderId="1" xfId="0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right" vertical="center" wrapText="1"/>
    </xf>
    <xf numFmtId="0" fontId="28" fillId="0" borderId="11" xfId="0" applyFont="1" applyFill="1" applyBorder="1"/>
    <xf numFmtId="0" fontId="2" fillId="0" borderId="1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2" fontId="25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23" fillId="0" borderId="8" xfId="0" applyFont="1" applyFill="1" applyBorder="1" applyAlignment="1">
      <alignment horizontal="center" vertical="top" wrapText="1"/>
    </xf>
    <xf numFmtId="0" fontId="23" fillId="0" borderId="5" xfId="0" applyFont="1" applyFill="1" applyBorder="1" applyAlignment="1">
      <alignment vertical="top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/>
    <xf numFmtId="4" fontId="2" fillId="0" borderId="17" xfId="1" applyNumberFormat="1" applyFont="1" applyFill="1" applyBorder="1" applyAlignment="1">
      <alignment horizontal="center" vertical="center" wrapText="1"/>
    </xf>
    <xf numFmtId="2" fontId="2" fillId="0" borderId="17" xfId="1" applyNumberFormat="1" applyFont="1" applyFill="1" applyBorder="1" applyAlignment="1">
      <alignment horizontal="left" vertical="center" wrapText="1"/>
    </xf>
    <xf numFmtId="2" fontId="2" fillId="0" borderId="17" xfId="215" applyNumberFormat="1" applyFont="1" applyFill="1" applyBorder="1" applyAlignment="1">
      <alignment horizontal="left" vertical="center" wrapText="1"/>
    </xf>
    <xf numFmtId="4" fontId="2" fillId="0" borderId="17" xfId="1" applyNumberFormat="1" applyFont="1" applyFill="1" applyBorder="1" applyAlignment="1">
      <alignment horizontal="center" vertical="center"/>
    </xf>
    <xf numFmtId="4" fontId="2" fillId="0" borderId="17" xfId="0" applyNumberFormat="1" applyFont="1" applyFill="1" applyBorder="1" applyAlignment="1">
      <alignment horizontal="left" vertical="center" wrapText="1"/>
    </xf>
    <xf numFmtId="2" fontId="2" fillId="0" borderId="17" xfId="0" applyNumberFormat="1" applyFont="1" applyFill="1" applyBorder="1" applyAlignment="1">
      <alignment horizontal="left" vertical="center" wrapText="1"/>
    </xf>
    <xf numFmtId="4" fontId="2" fillId="0" borderId="17" xfId="0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left" vertical="center" wrapText="1"/>
    </xf>
    <xf numFmtId="4" fontId="2" fillId="0" borderId="17" xfId="0" applyNumberFormat="1" applyFont="1" applyFill="1" applyBorder="1" applyAlignment="1">
      <alignment horizontal="center" vertical="center" wrapText="1"/>
    </xf>
    <xf numFmtId="49" fontId="2" fillId="0" borderId="17" xfId="6" applyNumberFormat="1" applyFont="1" applyFill="1" applyBorder="1" applyAlignment="1">
      <alignment horizontal="left" vertical="center" wrapText="1"/>
    </xf>
    <xf numFmtId="0" fontId="2" fillId="0" borderId="17" xfId="215" applyFont="1" applyFill="1" applyBorder="1" applyAlignment="1">
      <alignment horizontal="left" vertical="center" wrapText="1"/>
    </xf>
    <xf numFmtId="165" fontId="2" fillId="0" borderId="17" xfId="1" applyFont="1" applyFill="1" applyBorder="1" applyAlignment="1">
      <alignment horizontal="left" vertical="center" wrapText="1"/>
    </xf>
    <xf numFmtId="1" fontId="2" fillId="0" borderId="16" xfId="0" applyNumberFormat="1" applyFont="1" applyFill="1" applyBorder="1" applyAlignment="1">
      <alignment horizontal="left" wrapText="1"/>
    </xf>
    <xf numFmtId="49" fontId="2" fillId="0" borderId="16" xfId="0" applyNumberFormat="1" applyFont="1" applyFill="1" applyBorder="1" applyAlignment="1">
      <alignment horizontal="left" vertical="center" wrapText="1"/>
    </xf>
    <xf numFmtId="0" fontId="28" fillId="0" borderId="11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left" vertical="center" wrapText="1"/>
    </xf>
    <xf numFmtId="0" fontId="2" fillId="0" borderId="17" xfId="6" applyFont="1" applyFill="1" applyBorder="1" applyAlignment="1">
      <alignment horizontal="left" vertical="center" wrapText="1"/>
    </xf>
    <xf numFmtId="0" fontId="27" fillId="0" borderId="11" xfId="0" applyNumberFormat="1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wrapText="1"/>
    </xf>
    <xf numFmtId="2" fontId="24" fillId="0" borderId="20" xfId="0" applyNumberFormat="1" applyFont="1" applyBorder="1"/>
    <xf numFmtId="0" fontId="30" fillId="0" borderId="20" xfId="0" applyFont="1" applyBorder="1"/>
    <xf numFmtId="4" fontId="2" fillId="0" borderId="22" xfId="0" applyNumberFormat="1" applyFont="1" applyFill="1" applyBorder="1" applyAlignment="1">
      <alignment horizontal="left" vertical="center" wrapText="1"/>
    </xf>
    <xf numFmtId="4" fontId="2" fillId="0" borderId="22" xfId="0" applyNumberFormat="1" applyFont="1" applyFill="1" applyBorder="1" applyAlignment="1">
      <alignment horizontal="center" vertical="center"/>
    </xf>
    <xf numFmtId="165" fontId="2" fillId="0" borderId="22" xfId="1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2" fontId="2" fillId="0" borderId="22" xfId="0" applyNumberFormat="1" applyFont="1" applyFill="1" applyBorder="1" applyAlignment="1">
      <alignment horizontal="left" vertical="center" wrapText="1"/>
    </xf>
    <xf numFmtId="2" fontId="2" fillId="0" borderId="22" xfId="1" applyNumberFormat="1" applyFont="1" applyFill="1" applyBorder="1" applyAlignment="1">
      <alignment horizontal="left" vertical="center" wrapText="1"/>
    </xf>
    <xf numFmtId="0" fontId="2" fillId="0" borderId="22" xfId="215" applyFont="1" applyFill="1" applyBorder="1" applyAlignment="1">
      <alignment horizontal="left" vertical="center" wrapText="1"/>
    </xf>
    <xf numFmtId="2" fontId="2" fillId="0" borderId="22" xfId="215" applyNumberFormat="1" applyFont="1" applyFill="1" applyBorder="1" applyAlignment="1">
      <alignment horizontal="left" vertical="center" wrapText="1"/>
    </xf>
    <xf numFmtId="1" fontId="2" fillId="0" borderId="18" xfId="0" applyNumberFormat="1" applyFont="1" applyFill="1" applyBorder="1" applyAlignment="1">
      <alignment horizontal="left" vertical="center" wrapText="1"/>
    </xf>
    <xf numFmtId="2" fontId="2" fillId="0" borderId="16" xfId="0" applyNumberFormat="1" applyFont="1" applyFill="1" applyBorder="1" applyAlignment="1">
      <alignment horizontal="right" vertical="center" wrapText="1"/>
    </xf>
    <xf numFmtId="49" fontId="2" fillId="0" borderId="16" xfId="0" applyNumberFormat="1" applyFont="1" applyFill="1" applyBorder="1" applyAlignment="1">
      <alignment vertical="center" wrapText="1"/>
    </xf>
    <xf numFmtId="4" fontId="2" fillId="0" borderId="16" xfId="0" applyNumberFormat="1" applyFont="1" applyFill="1" applyBorder="1" applyAlignment="1">
      <alignment horizontal="right" vertical="center" wrapText="1"/>
    </xf>
    <xf numFmtId="175" fontId="2" fillId="0" borderId="16" xfId="0" applyNumberFormat="1" applyFont="1" applyFill="1" applyBorder="1" applyAlignment="1">
      <alignment horizontal="right"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4" fontId="2" fillId="0" borderId="16" xfId="0" applyNumberFormat="1" applyFont="1" applyFill="1" applyBorder="1" applyAlignment="1">
      <alignment horizontal="right" vertical="center"/>
    </xf>
    <xf numFmtId="49" fontId="2" fillId="0" borderId="16" xfId="0" applyNumberFormat="1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wrapText="1"/>
    </xf>
    <xf numFmtId="4" fontId="2" fillId="0" borderId="16" xfId="0" applyNumberFormat="1" applyFont="1" applyFill="1" applyBorder="1" applyAlignment="1">
      <alignment horizontal="right"/>
    </xf>
    <xf numFmtId="4" fontId="2" fillId="0" borderId="16" xfId="0" applyNumberFormat="1" applyFont="1" applyFill="1" applyBorder="1" applyAlignment="1">
      <alignment horizontal="right" wrapText="1"/>
    </xf>
    <xf numFmtId="0" fontId="2" fillId="0" borderId="16" xfId="0" applyFont="1" applyFill="1" applyBorder="1" applyAlignment="1">
      <alignment wrapText="1"/>
    </xf>
    <xf numFmtId="0" fontId="32" fillId="0" borderId="16" xfId="0" applyFont="1" applyFill="1" applyBorder="1" applyAlignment="1">
      <alignment horizontal="right" wrapText="1"/>
    </xf>
    <xf numFmtId="0" fontId="25" fillId="0" borderId="20" xfId="0" applyFont="1" applyFill="1" applyBorder="1"/>
    <xf numFmtId="174" fontId="25" fillId="0" borderId="20" xfId="0" applyNumberFormat="1" applyFont="1" applyFill="1" applyBorder="1"/>
    <xf numFmtId="0" fontId="0" fillId="0" borderId="20" xfId="0" applyBorder="1"/>
    <xf numFmtId="4" fontId="2" fillId="0" borderId="23" xfId="0" applyNumberFormat="1" applyFont="1" applyFill="1" applyBorder="1" applyAlignment="1">
      <alignment horizontal="center" vertical="center" wrapText="1"/>
    </xf>
    <xf numFmtId="4" fontId="2" fillId="0" borderId="23" xfId="0" applyNumberFormat="1" applyFont="1" applyFill="1" applyBorder="1" applyAlignment="1">
      <alignment horizontal="center" vertical="center"/>
    </xf>
    <xf numFmtId="4" fontId="2" fillId="0" borderId="23" xfId="1" applyNumberFormat="1" applyFont="1" applyFill="1" applyBorder="1" applyAlignment="1">
      <alignment horizontal="center" vertical="center"/>
    </xf>
    <xf numFmtId="4" fontId="2" fillId="0" borderId="24" xfId="0" applyNumberFormat="1" applyFont="1" applyFill="1" applyBorder="1" applyAlignment="1">
      <alignment horizontal="center" vertical="center"/>
    </xf>
    <xf numFmtId="4" fontId="2" fillId="0" borderId="23" xfId="1" applyNumberFormat="1" applyFont="1" applyFill="1" applyBorder="1" applyAlignment="1">
      <alignment horizontal="center" vertical="center" wrapText="1"/>
    </xf>
    <xf numFmtId="4" fontId="2" fillId="0" borderId="18" xfId="0" applyNumberFormat="1" applyFont="1" applyFill="1" applyBorder="1" applyAlignment="1">
      <alignment horizontal="right"/>
    </xf>
    <xf numFmtId="4" fontId="2" fillId="0" borderId="18" xfId="0" applyNumberFormat="1" applyFont="1" applyFill="1" applyBorder="1" applyAlignment="1">
      <alignment horizontal="right" wrapText="1"/>
    </xf>
    <xf numFmtId="2" fontId="2" fillId="0" borderId="18" xfId="0" applyNumberFormat="1" applyFont="1" applyFill="1" applyBorder="1" applyAlignment="1">
      <alignment horizontal="right" vertical="center" wrapText="1"/>
    </xf>
    <xf numFmtId="4" fontId="2" fillId="0" borderId="18" xfId="0" applyNumberFormat="1" applyFont="1" applyFill="1" applyBorder="1" applyAlignment="1">
      <alignment horizontal="right" vertical="center" wrapText="1"/>
    </xf>
    <xf numFmtId="175" fontId="2" fillId="0" borderId="18" xfId="0" applyNumberFormat="1" applyFont="1" applyFill="1" applyBorder="1" applyAlignment="1">
      <alignment horizontal="right" vertical="center" wrapText="1"/>
    </xf>
    <xf numFmtId="4" fontId="2" fillId="0" borderId="18" xfId="0" applyNumberFormat="1" applyFont="1" applyFill="1" applyBorder="1" applyAlignment="1">
      <alignment horizontal="right" vertical="center"/>
    </xf>
    <xf numFmtId="0" fontId="32" fillId="0" borderId="18" xfId="0" applyFont="1" applyFill="1" applyBorder="1" applyAlignment="1">
      <alignment horizontal="right" wrapText="1"/>
    </xf>
    <xf numFmtId="174" fontId="2" fillId="0" borderId="20" xfId="0" applyNumberFormat="1" applyFont="1" applyFill="1" applyBorder="1" applyAlignment="1">
      <alignment horizontal="center" vertical="center" wrapText="1"/>
    </xf>
    <xf numFmtId="4" fontId="2" fillId="0" borderId="20" xfId="0" applyNumberFormat="1" applyFont="1" applyFill="1" applyBorder="1" applyAlignment="1">
      <alignment horizontal="center" vertical="center" wrapText="1"/>
    </xf>
    <xf numFmtId="4" fontId="2" fillId="0" borderId="20" xfId="0" applyNumberFormat="1" applyFont="1" applyFill="1" applyBorder="1" applyAlignment="1">
      <alignment horizontal="center" vertical="center"/>
    </xf>
    <xf numFmtId="4" fontId="2" fillId="0" borderId="20" xfId="15" applyNumberFormat="1" applyFont="1" applyFill="1" applyBorder="1" applyAlignment="1">
      <alignment horizontal="center" vertical="center" wrapText="1"/>
    </xf>
    <xf numFmtId="4" fontId="2" fillId="0" borderId="20" xfId="1" applyNumberFormat="1" applyFont="1" applyFill="1" applyBorder="1" applyAlignment="1">
      <alignment horizontal="center" vertical="center"/>
    </xf>
    <xf numFmtId="4" fontId="2" fillId="0" borderId="20" xfId="1" applyNumberFormat="1" applyFont="1" applyFill="1" applyBorder="1" applyAlignment="1">
      <alignment horizontal="center" vertical="center" wrapText="1"/>
    </xf>
    <xf numFmtId="4" fontId="2" fillId="0" borderId="20" xfId="0" applyNumberFormat="1" applyFont="1" applyFill="1" applyBorder="1" applyAlignment="1">
      <alignment horizontal="right"/>
    </xf>
    <xf numFmtId="4" fontId="2" fillId="0" borderId="20" xfId="0" applyNumberFormat="1" applyFont="1" applyFill="1" applyBorder="1" applyAlignment="1">
      <alignment horizontal="right" wrapText="1"/>
    </xf>
    <xf numFmtId="2" fontId="2" fillId="0" borderId="20" xfId="0" applyNumberFormat="1" applyFont="1" applyFill="1" applyBorder="1" applyAlignment="1">
      <alignment horizontal="right" vertical="center" wrapText="1"/>
    </xf>
    <xf numFmtId="4" fontId="2" fillId="0" borderId="20" xfId="0" applyNumberFormat="1" applyFont="1" applyFill="1" applyBorder="1" applyAlignment="1">
      <alignment horizontal="right" vertical="center" wrapText="1"/>
    </xf>
    <xf numFmtId="175" fontId="2" fillId="0" borderId="20" xfId="0" applyNumberFormat="1" applyFont="1" applyFill="1" applyBorder="1" applyAlignment="1">
      <alignment horizontal="right" vertical="center" wrapText="1"/>
    </xf>
    <xf numFmtId="4" fontId="2" fillId="0" borderId="20" xfId="0" applyNumberFormat="1" applyFont="1" applyFill="1" applyBorder="1" applyAlignment="1">
      <alignment horizontal="right" vertical="center"/>
    </xf>
    <xf numFmtId="0" fontId="32" fillId="0" borderId="20" xfId="0" applyFont="1" applyFill="1" applyBorder="1" applyAlignment="1">
      <alignment horizontal="right" wrapText="1"/>
    </xf>
    <xf numFmtId="2" fontId="7" fillId="0" borderId="17" xfId="14" applyNumberFormat="1" applyFont="1" applyBorder="1" applyAlignment="1">
      <alignment horizontal="center"/>
    </xf>
    <xf numFmtId="2" fontId="7" fillId="0" borderId="17" xfId="14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34" fillId="2" borderId="20" xfId="0" applyFont="1" applyFill="1" applyBorder="1"/>
    <xf numFmtId="4" fontId="30" fillId="0" borderId="17" xfId="0" applyNumberFormat="1" applyFont="1" applyBorder="1" applyAlignment="1">
      <alignment horizontal="center" vertical="center"/>
    </xf>
    <xf numFmtId="4" fontId="30" fillId="0" borderId="17" xfId="1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2" borderId="17" xfId="0" applyNumberFormat="1" applyFont="1" applyFill="1" applyBorder="1" applyAlignment="1">
      <alignment horizontal="center" vertical="center"/>
    </xf>
    <xf numFmtId="4" fontId="11" fillId="0" borderId="17" xfId="1" applyNumberFormat="1" applyFont="1" applyBorder="1" applyAlignment="1">
      <alignment horizontal="center" vertical="center"/>
    </xf>
    <xf numFmtId="4" fontId="30" fillId="0" borderId="17" xfId="0" applyNumberFormat="1" applyFont="1" applyBorder="1" applyAlignment="1">
      <alignment horizontal="center" vertical="center" wrapText="1"/>
    </xf>
    <xf numFmtId="4" fontId="30" fillId="2" borderId="17" xfId="0" applyNumberFormat="1" applyFont="1" applyFill="1" applyBorder="1" applyAlignment="1">
      <alignment horizontal="center" vertical="center" wrapText="1"/>
    </xf>
    <xf numFmtId="4" fontId="30" fillId="0" borderId="16" xfId="0" applyNumberFormat="1" applyFont="1" applyFill="1" applyBorder="1" applyAlignment="1">
      <alignment horizontal="center" vertical="center" wrapText="1"/>
    </xf>
    <xf numFmtId="4" fontId="30" fillId="0" borderId="16" xfId="0" applyNumberFormat="1" applyFont="1" applyFill="1" applyBorder="1" applyAlignment="1">
      <alignment horizontal="center" vertical="center"/>
    </xf>
    <xf numFmtId="4" fontId="36" fillId="0" borderId="16" xfId="0" applyNumberFormat="1" applyFont="1" applyFill="1" applyBorder="1" applyAlignment="1">
      <alignment horizontal="center"/>
    </xf>
    <xf numFmtId="2" fontId="36" fillId="0" borderId="16" xfId="0" applyNumberFormat="1" applyFont="1" applyFill="1" applyBorder="1" applyAlignment="1">
      <alignment horizontal="center" vertical="center"/>
    </xf>
    <xf numFmtId="2" fontId="24" fillId="2" borderId="20" xfId="0" applyNumberFormat="1" applyFont="1" applyFill="1" applyBorder="1"/>
    <xf numFmtId="2" fontId="7" fillId="2" borderId="17" xfId="14" applyNumberFormat="1" applyFont="1" applyFill="1" applyBorder="1" applyAlignment="1">
      <alignment horizontal="center"/>
    </xf>
    <xf numFmtId="2" fontId="7" fillId="2" borderId="1" xfId="14" applyNumberFormat="1" applyFont="1" applyFill="1" applyBorder="1"/>
    <xf numFmtId="2" fontId="24" fillId="2" borderId="1" xfId="0" applyNumberFormat="1" applyFont="1" applyFill="1" applyBorder="1" applyAlignment="1">
      <alignment horizontal="right" vertical="center"/>
    </xf>
    <xf numFmtId="0" fontId="8" fillId="2" borderId="0" xfId="14" applyFill="1"/>
    <xf numFmtId="0" fontId="11" fillId="0" borderId="20" xfId="0" applyFont="1" applyBorder="1" applyAlignment="1">
      <alignment horizontal="center"/>
    </xf>
    <xf numFmtId="4" fontId="7" fillId="0" borderId="0" xfId="14" applyNumberFormat="1" applyFont="1" applyAlignment="1">
      <alignment horizontal="center"/>
    </xf>
    <xf numFmtId="0" fontId="34" fillId="0" borderId="0" xfId="0" applyFont="1" applyFill="1" applyAlignment="1">
      <alignment horizontal="center" vertical="top" wrapText="1"/>
    </xf>
    <xf numFmtId="0" fontId="30" fillId="0" borderId="0" xfId="14" applyFont="1"/>
    <xf numFmtId="0" fontId="37" fillId="0" borderId="0" xfId="0" applyFont="1" applyFill="1" applyAlignment="1">
      <alignment horizontal="center" vertical="top" wrapText="1"/>
    </xf>
    <xf numFmtId="0" fontId="37" fillId="0" borderId="8" xfId="0" applyFont="1" applyFill="1" applyBorder="1" applyAlignment="1">
      <alignment horizontal="center" vertical="top" wrapText="1"/>
    </xf>
    <xf numFmtId="0" fontId="12" fillId="0" borderId="0" xfId="14" applyFont="1"/>
    <xf numFmtId="4" fontId="12" fillId="0" borderId="0" xfId="14" applyNumberFormat="1" applyFont="1"/>
    <xf numFmtId="4" fontId="11" fillId="0" borderId="20" xfId="0" applyNumberFormat="1" applyFont="1" applyBorder="1" applyAlignment="1">
      <alignment horizontal="center" vertical="center" wrapText="1"/>
    </xf>
    <xf numFmtId="4" fontId="30" fillId="2" borderId="20" xfId="0" applyNumberFormat="1" applyFont="1" applyFill="1" applyBorder="1" applyAlignment="1">
      <alignment horizontal="center" vertical="center"/>
    </xf>
    <xf numFmtId="4" fontId="30" fillId="2" borderId="22" xfId="0" applyNumberFormat="1" applyFont="1" applyFill="1" applyBorder="1" applyAlignment="1">
      <alignment horizontal="center" vertical="center"/>
    </xf>
    <xf numFmtId="2" fontId="7" fillId="0" borderId="11" xfId="0" applyNumberFormat="1" applyFont="1" applyFill="1" applyBorder="1" applyAlignment="1">
      <alignment horizontal="center" vertical="center" wrapText="1"/>
    </xf>
    <xf numFmtId="4" fontId="25" fillId="0" borderId="20" xfId="0" applyNumberFormat="1" applyFont="1" applyFill="1" applyBorder="1"/>
    <xf numFmtId="2" fontId="0" fillId="0" borderId="20" xfId="0" applyNumberFormat="1" applyBorder="1"/>
    <xf numFmtId="0" fontId="11" fillId="0" borderId="20" xfId="0" applyFont="1" applyBorder="1"/>
    <xf numFmtId="2" fontId="11" fillId="2" borderId="17" xfId="214" applyNumberFormat="1" applyFont="1" applyFill="1" applyBorder="1" applyAlignment="1"/>
    <xf numFmtId="2" fontId="11" fillId="2" borderId="17" xfId="0" applyNumberFormat="1" applyFont="1" applyFill="1" applyBorder="1" applyAlignment="1"/>
    <xf numFmtId="0" fontId="30" fillId="2" borderId="25" xfId="0" applyNumberFormat="1" applyFont="1" applyFill="1" applyBorder="1" applyAlignment="1">
      <alignment vertical="top" wrapText="1"/>
    </xf>
    <xf numFmtId="0" fontId="30" fillId="2" borderId="17" xfId="0" applyFont="1" applyFill="1" applyBorder="1" applyAlignment="1">
      <alignment horizontal="left" vertical="center" wrapText="1"/>
    </xf>
    <xf numFmtId="4" fontId="30" fillId="2" borderId="17" xfId="0" applyNumberFormat="1" applyFont="1" applyFill="1" applyBorder="1" applyAlignment="1">
      <alignment horizontal="left" vertical="center" wrapText="1"/>
    </xf>
    <xf numFmtId="4" fontId="30" fillId="2" borderId="17" xfId="0" applyNumberFormat="1" applyFont="1" applyFill="1" applyBorder="1" applyAlignment="1">
      <alignment horizontal="center" vertical="center"/>
    </xf>
    <xf numFmtId="2" fontId="2" fillId="2" borderId="0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right" wrapText="1"/>
    </xf>
    <xf numFmtId="2" fontId="30" fillId="2" borderId="1" xfId="1" applyNumberFormat="1" applyFont="1" applyFill="1" applyBorder="1" applyAlignment="1" applyProtection="1">
      <alignment horizontal="center" vertical="center" wrapText="1"/>
    </xf>
    <xf numFmtId="2" fontId="30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2" fontId="30" fillId="2" borderId="3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top" wrapText="1"/>
    </xf>
    <xf numFmtId="0" fontId="7" fillId="0" borderId="12" xfId="0" applyFont="1" applyFill="1" applyBorder="1" applyAlignment="1">
      <alignment horizontal="center" vertical="top" wrapText="1"/>
    </xf>
    <xf numFmtId="0" fontId="24" fillId="0" borderId="11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wrapText="1"/>
    </xf>
    <xf numFmtId="0" fontId="7" fillId="0" borderId="11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8" xfId="0" applyFont="1" applyFill="1" applyBorder="1" applyAlignment="1">
      <alignment horizontal="center" vertical="top" wrapText="1"/>
    </xf>
    <xf numFmtId="0" fontId="23" fillId="0" borderId="9" xfId="0" applyFont="1" applyFill="1" applyBorder="1" applyAlignment="1">
      <alignment horizontal="center" vertical="top" wrapText="1"/>
    </xf>
    <xf numFmtId="0" fontId="23" fillId="0" borderId="10" xfId="0" applyFont="1" applyFill="1" applyBorder="1" applyAlignment="1">
      <alignment horizontal="center" vertical="top" wrapText="1"/>
    </xf>
    <xf numFmtId="0" fontId="23" fillId="0" borderId="5" xfId="0" applyFont="1" applyFill="1" applyBorder="1" applyAlignment="1">
      <alignment horizontal="center" vertical="top" wrapText="1"/>
    </xf>
    <xf numFmtId="0" fontId="23" fillId="0" borderId="6" xfId="0" applyFont="1" applyFill="1" applyBorder="1" applyAlignment="1">
      <alignment horizontal="center" vertical="top" wrapText="1"/>
    </xf>
    <xf numFmtId="0" fontId="23" fillId="0" borderId="7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 wrapText="1"/>
    </xf>
    <xf numFmtId="0" fontId="34" fillId="0" borderId="8" xfId="0" applyFont="1" applyFill="1" applyBorder="1" applyAlignment="1">
      <alignment horizontal="center" vertical="top" wrapText="1"/>
    </xf>
    <xf numFmtId="0" fontId="34" fillId="0" borderId="9" xfId="0" applyFont="1" applyFill="1" applyBorder="1" applyAlignment="1">
      <alignment horizontal="center" vertical="top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49" fontId="0" fillId="0" borderId="17" xfId="0" applyNumberFormat="1" applyBorder="1"/>
    <xf numFmtId="0" fontId="0" fillId="0" borderId="17" xfId="0" applyBorder="1"/>
    <xf numFmtId="49" fontId="0" fillId="2" borderId="17" xfId="0" applyNumberFormat="1" applyFill="1" applyBorder="1"/>
    <xf numFmtId="0" fontId="0" fillId="2" borderId="17" xfId="0" applyFill="1" applyBorder="1"/>
    <xf numFmtId="0" fontId="0" fillId="0" borderId="17" xfId="0" applyFill="1" applyBorder="1"/>
    <xf numFmtId="49" fontId="0" fillId="0" borderId="17" xfId="0" applyNumberFormat="1" applyFill="1" applyBorder="1"/>
    <xf numFmtId="49" fontId="0" fillId="0" borderId="20" xfId="0" applyNumberFormat="1" applyBorder="1"/>
    <xf numFmtId="49" fontId="0" fillId="2" borderId="20" xfId="0" applyNumberFormat="1" applyFill="1" applyBorder="1"/>
    <xf numFmtId="0" fontId="0" fillId="2" borderId="20" xfId="0" applyFill="1" applyBorder="1"/>
    <xf numFmtId="0" fontId="38" fillId="0" borderId="20" xfId="0" applyFont="1" applyBorder="1"/>
    <xf numFmtId="49" fontId="0" fillId="0" borderId="20" xfId="0" applyNumberFormat="1" applyFont="1" applyBorder="1"/>
    <xf numFmtId="49" fontId="0" fillId="0" borderId="0" xfId="0" applyNumberFormat="1" applyBorder="1"/>
    <xf numFmtId="0" fontId="0" fillId="0" borderId="20" xfId="0" applyFont="1" applyBorder="1"/>
    <xf numFmtId="2" fontId="0" fillId="0" borderId="20" xfId="0" applyNumberFormat="1" applyFont="1" applyBorder="1"/>
    <xf numFmtId="0" fontId="37" fillId="2" borderId="20" xfId="0" applyFont="1" applyFill="1" applyBorder="1"/>
    <xf numFmtId="0" fontId="12" fillId="2" borderId="20" xfId="0" applyFont="1" applyFill="1" applyBorder="1" applyAlignment="1">
      <alignment wrapText="1"/>
    </xf>
    <xf numFmtId="0" fontId="37" fillId="2" borderId="20" xfId="0" applyFont="1" applyFill="1" applyBorder="1" applyAlignment="1">
      <alignment vertical="center" wrapText="1"/>
    </xf>
    <xf numFmtId="0" fontId="37" fillId="2" borderId="20" xfId="0" applyFont="1" applyFill="1" applyBorder="1" applyAlignment="1">
      <alignment wrapText="1"/>
    </xf>
    <xf numFmtId="0" fontId="38" fillId="2" borderId="20" xfId="0" applyFont="1" applyFill="1" applyBorder="1" applyAlignment="1">
      <alignment wrapText="1"/>
    </xf>
    <xf numFmtId="0" fontId="12" fillId="2" borderId="20" xfId="0" applyFont="1" applyFill="1" applyBorder="1" applyAlignment="1">
      <alignment vertical="center" wrapText="1"/>
    </xf>
    <xf numFmtId="0" fontId="37" fillId="0" borderId="20" xfId="0" applyFont="1" applyBorder="1"/>
    <xf numFmtId="0" fontId="38" fillId="0" borderId="20" xfId="0" applyFont="1" applyBorder="1" applyAlignment="1">
      <alignment wrapText="1"/>
    </xf>
    <xf numFmtId="0" fontId="38" fillId="2" borderId="20" xfId="0" applyFont="1" applyFill="1" applyBorder="1" applyAlignment="1">
      <alignment horizontal="left" vertical="center"/>
    </xf>
    <xf numFmtId="0" fontId="38" fillId="2" borderId="20" xfId="0" applyFont="1" applyFill="1" applyBorder="1"/>
    <xf numFmtId="2" fontId="11" fillId="2" borderId="17" xfId="214" applyNumberFormat="1" applyFont="1" applyFill="1" applyBorder="1" applyAlignment="1">
      <alignment horizontal="center"/>
    </xf>
    <xf numFmtId="2" fontId="11" fillId="2" borderId="17" xfId="0" applyNumberFormat="1" applyFont="1" applyFill="1" applyBorder="1" applyAlignment="1">
      <alignment horizontal="center"/>
    </xf>
    <xf numFmtId="43" fontId="40" fillId="2" borderId="26" xfId="214" applyFont="1" applyFill="1" applyBorder="1" applyAlignment="1"/>
    <xf numFmtId="0" fontId="34" fillId="2" borderId="17" xfId="0" applyFont="1" applyFill="1" applyBorder="1"/>
    <xf numFmtId="0" fontId="30" fillId="0" borderId="17" xfId="0" applyFont="1" applyBorder="1"/>
    <xf numFmtId="2" fontId="2" fillId="0" borderId="17" xfId="1" applyNumberFormat="1" applyFont="1" applyFill="1" applyBorder="1" applyAlignment="1" applyProtection="1">
      <alignment horizontal="right" vertical="center" wrapText="1"/>
    </xf>
    <xf numFmtId="0" fontId="25" fillId="0" borderId="17" xfId="0" applyFont="1" applyFill="1" applyBorder="1" applyAlignment="1">
      <alignment horizontal="right" vertical="center" wrapText="1"/>
    </xf>
    <xf numFmtId="173" fontId="25" fillId="2" borderId="17" xfId="0" applyNumberFormat="1" applyFont="1" applyFill="1" applyBorder="1" applyAlignment="1">
      <alignment horizontal="right" vertical="center" wrapText="1"/>
    </xf>
    <xf numFmtId="0" fontId="2" fillId="0" borderId="17" xfId="0" applyFont="1" applyFill="1" applyBorder="1" applyAlignment="1">
      <alignment horizontal="right" vertical="center" wrapText="1"/>
    </xf>
    <xf numFmtId="0" fontId="34" fillId="2" borderId="28" xfId="0" applyFont="1" applyFill="1" applyBorder="1"/>
    <xf numFmtId="0" fontId="30" fillId="0" borderId="28" xfId="0" applyFont="1" applyBorder="1"/>
    <xf numFmtId="2" fontId="2" fillId="0" borderId="28" xfId="1" applyNumberFormat="1" applyFont="1" applyFill="1" applyBorder="1" applyAlignment="1" applyProtection="1">
      <alignment horizontal="right" vertical="center" wrapText="1"/>
    </xf>
    <xf numFmtId="0" fontId="25" fillId="0" borderId="28" xfId="0" applyFont="1" applyFill="1" applyBorder="1" applyAlignment="1">
      <alignment horizontal="right" vertical="center" wrapText="1"/>
    </xf>
    <xf numFmtId="173" fontId="25" fillId="2" borderId="28" xfId="0" applyNumberFormat="1" applyFont="1" applyFill="1" applyBorder="1" applyAlignment="1">
      <alignment horizontal="right" vertical="center" wrapText="1"/>
    </xf>
    <xf numFmtId="0" fontId="2" fillId="0" borderId="28" xfId="0" applyFont="1" applyFill="1" applyBorder="1" applyAlignment="1">
      <alignment horizontal="right" vertical="center" wrapText="1"/>
    </xf>
    <xf numFmtId="43" fontId="40" fillId="2" borderId="29" xfId="214" applyFont="1" applyFill="1" applyBorder="1" applyAlignment="1"/>
    <xf numFmtId="0" fontId="2" fillId="0" borderId="2" xfId="0" applyFont="1" applyFill="1" applyBorder="1" applyAlignment="1">
      <alignment horizontal="left" vertical="center" wrapText="1"/>
    </xf>
    <xf numFmtId="43" fontId="6" fillId="0" borderId="2" xfId="214" applyFont="1" applyFill="1" applyBorder="1" applyAlignment="1">
      <alignment horizontal="center" vertical="center" wrapText="1"/>
    </xf>
    <xf numFmtId="4" fontId="29" fillId="0" borderId="2" xfId="0" applyNumberFormat="1" applyFont="1" applyFill="1" applyBorder="1" applyAlignment="1">
      <alignment vertical="center"/>
    </xf>
    <xf numFmtId="2" fontId="2" fillId="0" borderId="2" xfId="1" applyNumberFormat="1" applyFont="1" applyFill="1" applyBorder="1" applyAlignment="1" applyProtection="1">
      <alignment horizontal="right" vertical="center" wrapText="1"/>
    </xf>
    <xf numFmtId="2" fontId="2" fillId="0" borderId="2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0" fillId="0" borderId="0" xfId="0" applyFont="1" applyBorder="1"/>
    <xf numFmtId="2" fontId="2" fillId="0" borderId="0" xfId="1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>
      <alignment horizontal="right" vertical="center" wrapText="1"/>
    </xf>
    <xf numFmtId="2" fontId="7" fillId="0" borderId="0" xfId="14" applyNumberFormat="1" applyFont="1" applyBorder="1"/>
    <xf numFmtId="0" fontId="2" fillId="0" borderId="0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right" vertical="center" wrapText="1"/>
    </xf>
    <xf numFmtId="4" fontId="35" fillId="0" borderId="0" xfId="0" applyNumberFormat="1" applyFont="1" applyBorder="1" applyAlignment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right" vertical="center" wrapText="1"/>
    </xf>
    <xf numFmtId="43" fontId="6" fillId="0" borderId="17" xfId="214" applyFont="1" applyFill="1" applyBorder="1" applyAlignment="1">
      <alignment horizontal="center" vertical="center" wrapText="1"/>
    </xf>
    <xf numFmtId="4" fontId="29" fillId="0" borderId="17" xfId="0" applyNumberFormat="1" applyFont="1" applyFill="1" applyBorder="1" applyAlignment="1">
      <alignment vertical="center"/>
    </xf>
    <xf numFmtId="2" fontId="2" fillId="0" borderId="17" xfId="0" applyNumberFormat="1" applyFont="1" applyFill="1" applyBorder="1" applyAlignment="1">
      <alignment horizontal="right" vertical="center" wrapText="1"/>
    </xf>
    <xf numFmtId="0" fontId="2" fillId="2" borderId="17" xfId="0" applyFont="1" applyFill="1" applyBorder="1" applyAlignment="1">
      <alignment horizontal="right" vertical="center" wrapText="1"/>
    </xf>
    <xf numFmtId="0" fontId="2" fillId="0" borderId="17" xfId="0" applyFont="1" applyFill="1" applyBorder="1" applyAlignment="1">
      <alignment horizontal="center" vertical="center" wrapText="1"/>
    </xf>
    <xf numFmtId="2" fontId="2" fillId="2" borderId="26" xfId="0" applyNumberFormat="1" applyFont="1" applyFill="1" applyBorder="1" applyAlignment="1">
      <alignment horizontal="center" vertical="center" wrapText="1"/>
    </xf>
    <xf numFmtId="2" fontId="2" fillId="2" borderId="29" xfId="0" applyNumberFormat="1" applyFont="1" applyFill="1" applyBorder="1" applyAlignment="1">
      <alignment horizontal="center" vertical="center" wrapText="1"/>
    </xf>
    <xf numFmtId="1" fontId="2" fillId="2" borderId="26" xfId="0" applyNumberFormat="1" applyFont="1" applyFill="1" applyBorder="1" applyAlignment="1">
      <alignment horizontal="center" vertical="center" wrapText="1"/>
    </xf>
    <xf numFmtId="2" fontId="2" fillId="2" borderId="26" xfId="0" applyNumberFormat="1" applyFont="1" applyFill="1" applyBorder="1" applyAlignment="1">
      <alignment horizontal="right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wrapText="1"/>
    </xf>
    <xf numFmtId="0" fontId="2" fillId="2" borderId="26" xfId="0" applyFont="1" applyFill="1" applyBorder="1" applyAlignment="1">
      <alignment horizontal="right" vertical="center" wrapText="1"/>
    </xf>
    <xf numFmtId="4" fontId="2" fillId="2" borderId="26" xfId="0" applyNumberFormat="1" applyFont="1" applyFill="1" applyBorder="1" applyAlignment="1">
      <alignment horizontal="right" vertical="center" wrapText="1"/>
    </xf>
    <xf numFmtId="43" fontId="2" fillId="2" borderId="26" xfId="214" applyFont="1" applyFill="1" applyBorder="1" applyAlignment="1">
      <alignment horizontal="right" vertical="center" wrapText="1"/>
    </xf>
    <xf numFmtId="177" fontId="2" fillId="2" borderId="26" xfId="214" applyNumberFormat="1" applyFont="1" applyFill="1" applyBorder="1" applyAlignment="1">
      <alignment horizontal="right" vertical="center" wrapText="1"/>
    </xf>
    <xf numFmtId="173" fontId="2" fillId="2" borderId="26" xfId="0" applyNumberFormat="1" applyFont="1" applyFill="1" applyBorder="1" applyAlignment="1">
      <alignment horizontal="right" vertical="center" wrapText="1"/>
    </xf>
    <xf numFmtId="176" fontId="2" fillId="2" borderId="26" xfId="0" applyNumberFormat="1" applyFont="1" applyFill="1" applyBorder="1" applyAlignment="1">
      <alignment horizontal="right" vertical="center" wrapText="1"/>
    </xf>
    <xf numFmtId="43" fontId="39" fillId="2" borderId="26" xfId="214" applyFont="1" applyFill="1" applyBorder="1" applyAlignment="1"/>
    <xf numFmtId="0" fontId="2" fillId="2" borderId="30" xfId="0" applyFont="1" applyFill="1" applyBorder="1" applyAlignment="1">
      <alignment horizontal="right" vertical="center" wrapText="1"/>
    </xf>
    <xf numFmtId="2" fontId="2" fillId="2" borderId="17" xfId="0" applyNumberFormat="1" applyFont="1" applyFill="1" applyBorder="1" applyAlignment="1">
      <alignment horizontal="center" vertical="center" wrapText="1"/>
    </xf>
    <xf numFmtId="1" fontId="2" fillId="2" borderId="17" xfId="0" applyNumberFormat="1" applyFont="1" applyFill="1" applyBorder="1" applyAlignment="1">
      <alignment horizontal="center" vertical="center" wrapText="1"/>
    </xf>
    <xf numFmtId="173" fontId="2" fillId="2" borderId="17" xfId="0" applyNumberFormat="1" applyFont="1" applyFill="1" applyBorder="1" applyAlignment="1">
      <alignment horizontal="right" wrapText="1"/>
    </xf>
    <xf numFmtId="173" fontId="2" fillId="0" borderId="17" xfId="0" applyNumberFormat="1" applyFont="1" applyFill="1" applyBorder="1" applyAlignment="1">
      <alignment horizontal="right" wrapText="1"/>
    </xf>
    <xf numFmtId="2" fontId="2" fillId="2" borderId="17" xfId="0" applyNumberFormat="1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left" vertical="center" wrapText="1"/>
    </xf>
    <xf numFmtId="2" fontId="2" fillId="2" borderId="2" xfId="1" applyNumberFormat="1" applyFont="1" applyFill="1" applyBorder="1" applyAlignment="1" applyProtection="1">
      <alignment horizontal="right" vertical="center" wrapText="1"/>
    </xf>
    <xf numFmtId="2" fontId="2" fillId="2" borderId="2" xfId="0" applyNumberFormat="1" applyFont="1" applyFill="1" applyBorder="1" applyAlignment="1">
      <alignment horizontal="right" vertical="center" wrapText="1"/>
    </xf>
    <xf numFmtId="2" fontId="2" fillId="2" borderId="0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left" vertical="center" wrapText="1"/>
    </xf>
    <xf numFmtId="2" fontId="2" fillId="2" borderId="0" xfId="1" applyNumberFormat="1" applyFont="1" applyFill="1" applyBorder="1" applyAlignment="1" applyProtection="1">
      <alignment horizontal="right" vertical="center" wrapText="1"/>
    </xf>
    <xf numFmtId="43" fontId="6" fillId="0" borderId="17" xfId="214" applyFont="1" applyFill="1" applyBorder="1" applyAlignment="1">
      <alignment horizontal="right" wrapText="1"/>
    </xf>
    <xf numFmtId="43" fontId="25" fillId="0" borderId="20" xfId="214" applyFont="1" applyFill="1" applyBorder="1"/>
    <xf numFmtId="43" fontId="25" fillId="0" borderId="20" xfId="214" applyFont="1" applyFill="1" applyBorder="1" applyAlignment="1">
      <alignment horizontal="center" vertical="center"/>
    </xf>
    <xf numFmtId="43" fontId="25" fillId="0" borderId="20" xfId="214" applyFont="1" applyFill="1" applyBorder="1" applyAlignment="1">
      <alignment vertical="center"/>
    </xf>
    <xf numFmtId="4" fontId="25" fillId="0" borderId="20" xfId="0" applyNumberFormat="1" applyFont="1" applyFill="1" applyBorder="1" applyAlignment="1">
      <alignment horizontal="center" vertical="center"/>
    </xf>
  </cellXfs>
  <cellStyles count="249">
    <cellStyle name="Excel Built-in Normal" xfId="15"/>
    <cellStyle name="Excel Built-in Normal 1" xfId="16"/>
    <cellStyle name="Excel Built-in Normal 1 2" xfId="3"/>
    <cellStyle name="Excel Built-in Normal 1 3" xfId="17"/>
    <cellStyle name="Excel Built-in Normal 1 4" xfId="4"/>
    <cellStyle name="Excel Built-in Normal 2" xfId="18"/>
    <cellStyle name="Excel Built-in Normal 2 2" xfId="19"/>
    <cellStyle name="Excel Built-in Normal 2 2 2" xfId="1"/>
    <cellStyle name="Excel Built-in Normal 2 2 3" xfId="20"/>
    <cellStyle name="Excel Built-in Normal 2 2 4" xfId="11"/>
    <cellStyle name="Excel Built-in Normal 2 3" xfId="21"/>
    <cellStyle name="Excel Built-in Normal 2 4" xfId="22"/>
    <cellStyle name="Excel Built-in Normal 2 5" xfId="23"/>
    <cellStyle name="Excel Built-in Normal 3" xfId="24"/>
    <cellStyle name="Excel Built-in Normal 3 2" xfId="25"/>
    <cellStyle name="Excel Built-in Normal 3 2 2" xfId="26"/>
    <cellStyle name="Excel Built-in Normal 3 2 3" xfId="27"/>
    <cellStyle name="Excel Built-in Normal 3 2 4" xfId="28"/>
    <cellStyle name="Excel Built-in Normal 3 3" xfId="29"/>
    <cellStyle name="Excel Built-in Normal 3 4" xfId="30"/>
    <cellStyle name="Excel Built-in Normal 3 5" xfId="31"/>
    <cellStyle name="Excel Built-in Normal 4" xfId="32"/>
    <cellStyle name="Excel Built-in Normal 4 2" xfId="33"/>
    <cellStyle name="Excel Built-in Normal 4 3" xfId="34"/>
    <cellStyle name="Excel Built-in Normal 4 4" xfId="35"/>
    <cellStyle name="Excel Built-in Normal 5" xfId="36"/>
    <cellStyle name="Excel Built-in Normal 6" xfId="37"/>
    <cellStyle name="Excel Built-in Normal 7" xfId="7"/>
    <cellStyle name="Excel_BuiltIn_Comma" xfId="38"/>
    <cellStyle name="Heading" xfId="39"/>
    <cellStyle name="Heading1" xfId="40"/>
    <cellStyle name="Result" xfId="41"/>
    <cellStyle name="Result2" xfId="42"/>
    <cellStyle name="Денежный 2" xfId="43"/>
    <cellStyle name="Денежный 2 2" xfId="44"/>
    <cellStyle name="Денежный 2 3" xfId="45"/>
    <cellStyle name="Денежный 2 4" xfId="46"/>
    <cellStyle name="Денежный 3" xfId="47"/>
    <cellStyle name="Денежный 3 2" xfId="48"/>
    <cellStyle name="Денежный 3 3" xfId="49"/>
    <cellStyle name="Денежный 3 4" xfId="50"/>
    <cellStyle name="Обычный" xfId="0" builtinId="0"/>
    <cellStyle name="Обычный 10" xfId="5"/>
    <cellStyle name="Обычный 2" xfId="6"/>
    <cellStyle name="Обычный 2 2" xfId="12"/>
    <cellStyle name="Обычный 2 2 2" xfId="10"/>
    <cellStyle name="Обычный 2 2 2 2" xfId="51"/>
    <cellStyle name="Обычный 2 2 2 2 2" xfId="9"/>
    <cellStyle name="Обычный 2 2 2 3" xfId="52"/>
    <cellStyle name="Обычный 2 2 2 3 2" xfId="53"/>
    <cellStyle name="Обычный 2 2 2 4" xfId="54"/>
    <cellStyle name="Обычный 2 2 2 4 2" xfId="55"/>
    <cellStyle name="Обычный 2 2 2 4 2 2" xfId="56"/>
    <cellStyle name="Обычный 2 2 2 4 2 3" xfId="57"/>
    <cellStyle name="Обычный 2 2 2 4 2 4" xfId="58"/>
    <cellStyle name="Обычный 2 2 2 4 3" xfId="59"/>
    <cellStyle name="Обычный 2 2 2 4 4" xfId="60"/>
    <cellStyle name="Обычный 2 2 2 4 5" xfId="61"/>
    <cellStyle name="Обычный 2 2 2 5" xfId="62"/>
    <cellStyle name="Обычный 2 2 3" xfId="63"/>
    <cellStyle name="Обычный 2 2 3 2" xfId="64"/>
    <cellStyle name="Обычный 2 2 3 2 2" xfId="65"/>
    <cellStyle name="Обычный 2 2 3 2 2 2" xfId="66"/>
    <cellStyle name="Обычный 2 2 3 2 2 3" xfId="67"/>
    <cellStyle name="Обычный 2 2 3 2 2 4" xfId="68"/>
    <cellStyle name="Обычный 2 2 3 2 3" xfId="69"/>
    <cellStyle name="Обычный 2 2 3 2 4" xfId="70"/>
    <cellStyle name="Обычный 2 2 3 2 5" xfId="71"/>
    <cellStyle name="Обычный 2 2 3 3" xfId="72"/>
    <cellStyle name="Обычный 2 2 4" xfId="73"/>
    <cellStyle name="Обычный 2 3" xfId="14"/>
    <cellStyle name="Обычный 2 3 2" xfId="74"/>
    <cellStyle name="Обычный 2 3 2 2" xfId="75"/>
    <cellStyle name="Обычный 2 3 3" xfId="76"/>
    <cellStyle name="Обычный 2 4" xfId="77"/>
    <cellStyle name="Обычный 2 4 2" xfId="78"/>
    <cellStyle name="Обычный 2 4 2 2" xfId="79"/>
    <cellStyle name="Обычный 2 4 3" xfId="80"/>
    <cellStyle name="Обычный 2 5" xfId="81"/>
    <cellStyle name="Обычный 2 5 2" xfId="82"/>
    <cellStyle name="Обычный 2 5 2 2" xfId="83"/>
    <cellStyle name="Обычный 2 5 2 2 2" xfId="84"/>
    <cellStyle name="Обычный 2 5 2 2 3" xfId="85"/>
    <cellStyle name="Обычный 2 5 2 2 4" xfId="86"/>
    <cellStyle name="Обычный 2 5 2 3" xfId="87"/>
    <cellStyle name="Обычный 2 5 2 4" xfId="88"/>
    <cellStyle name="Обычный 2 5 2 5" xfId="89"/>
    <cellStyle name="Обычный 2 5 3" xfId="90"/>
    <cellStyle name="Обычный 2 6" xfId="91"/>
    <cellStyle name="Обычный 3" xfId="92"/>
    <cellStyle name="Обычный 3 2" xfId="93"/>
    <cellStyle name="Обычный 3 2 2" xfId="94"/>
    <cellStyle name="Обычный 3 3" xfId="95"/>
    <cellStyle name="Обычный 3 3 2" xfId="96"/>
    <cellStyle name="Обычный 3 4" xfId="97"/>
    <cellStyle name="Обычный 3_Свод по программе  2008-2009" xfId="98"/>
    <cellStyle name="Обычный 4" xfId="13"/>
    <cellStyle name="Обычный 4 2" xfId="99"/>
    <cellStyle name="Обычный 4 2 2" xfId="100"/>
    <cellStyle name="Обычный 4 2 2 2" xfId="101"/>
    <cellStyle name="Обычный 4 2 2 2 2" xfId="102"/>
    <cellStyle name="Обычный 4 2 2 2 3" xfId="103"/>
    <cellStyle name="Обычный 4 2 2 2 4" xfId="104"/>
    <cellStyle name="Обычный 4 2 2 3" xfId="105"/>
    <cellStyle name="Обычный 4 2 2 4" xfId="106"/>
    <cellStyle name="Обычный 4 2 2 5" xfId="107"/>
    <cellStyle name="Обычный 4 2 3" xfId="108"/>
    <cellStyle name="Обычный 4 3" xfId="109"/>
    <cellStyle name="Обычный 4 3 2" xfId="110"/>
    <cellStyle name="Обычный 4 4" xfId="111"/>
    <cellStyle name="Обычный 5" xfId="112"/>
    <cellStyle name="Обычный 5 2" xfId="113"/>
    <cellStyle name="Обычный 5 2 2" xfId="114"/>
    <cellStyle name="Обычный 5 2 3" xfId="115"/>
    <cellStyle name="Обычный 5 2 4" xfId="116"/>
    <cellStyle name="Обычный 5 3" xfId="117"/>
    <cellStyle name="Обычный 5 4" xfId="118"/>
    <cellStyle name="Обычный 5 5" xfId="119"/>
    <cellStyle name="Обычный 6" xfId="120"/>
    <cellStyle name="Обычный 6 2" xfId="121"/>
    <cellStyle name="Обычный 6 2 2" xfId="122"/>
    <cellStyle name="Обычный 6 2 2 2" xfId="123"/>
    <cellStyle name="Обычный 6 2 2 3" xfId="124"/>
    <cellStyle name="Обычный 6 2 2 4" xfId="125"/>
    <cellStyle name="Обычный 6 2 3" xfId="126"/>
    <cellStyle name="Обычный 6 2 4" xfId="127"/>
    <cellStyle name="Обычный 6 2 5" xfId="128"/>
    <cellStyle name="Обычный 6 3" xfId="129"/>
    <cellStyle name="Обычный 6 3 2" xfId="130"/>
    <cellStyle name="Обычный 6 3 3" xfId="131"/>
    <cellStyle name="Обычный 6 3 4" xfId="132"/>
    <cellStyle name="Обычный 6 4" xfId="133"/>
    <cellStyle name="Обычный 6 5" xfId="134"/>
    <cellStyle name="Обычный 6 6" xfId="135"/>
    <cellStyle name="Обычный 7" xfId="136"/>
    <cellStyle name="Обычный 8" xfId="137"/>
    <cellStyle name="Обычный 9" xfId="138"/>
    <cellStyle name="Обычный_Лист1" xfId="215"/>
    <cellStyle name="Процентный 2" xfId="139"/>
    <cellStyle name="Процентный 2 2" xfId="140"/>
    <cellStyle name="Процентный 2 3" xfId="141"/>
    <cellStyle name="Процентный 2 4" xfId="142"/>
    <cellStyle name="Финансовый" xfId="214" builtinId="3"/>
    <cellStyle name="Финансовый 2" xfId="143"/>
    <cellStyle name="Финансовый 2 2" xfId="144"/>
    <cellStyle name="Финансовый 2 2 2" xfId="145"/>
    <cellStyle name="Финансовый 2 2 2 2" xfId="2"/>
    <cellStyle name="Финансовый 2 2 2 2 2" xfId="216"/>
    <cellStyle name="Финансовый 2 2 2 3" xfId="146"/>
    <cellStyle name="Финансовый 2 2 2 3 2" xfId="220"/>
    <cellStyle name="Финансовый 2 2 2 4" xfId="147"/>
    <cellStyle name="Финансовый 2 2 2 5" xfId="219"/>
    <cellStyle name="Финансовый 2 2 3" xfId="148"/>
    <cellStyle name="Финансовый 2 2 3 2" xfId="221"/>
    <cellStyle name="Финансовый 2 2 4" xfId="149"/>
    <cellStyle name="Финансовый 2 2 4 2" xfId="222"/>
    <cellStyle name="Финансовый 2 2 5" xfId="150"/>
    <cellStyle name="Финансовый 2 2 6" xfId="218"/>
    <cellStyle name="Финансовый 2 3" xfId="151"/>
    <cellStyle name="Финансовый 2 3 2" xfId="152"/>
    <cellStyle name="Финансовый 2 3 2 2" xfId="153"/>
    <cellStyle name="Финансовый 2 3 2 3" xfId="154"/>
    <cellStyle name="Финансовый 2 3 2 4" xfId="155"/>
    <cellStyle name="Финансовый 2 3 3" xfId="156"/>
    <cellStyle name="Финансовый 2 3 4" xfId="157"/>
    <cellStyle name="Финансовый 2 3 5" xfId="158"/>
    <cellStyle name="Финансовый 2 4" xfId="159"/>
    <cellStyle name="Финансовый 2 4 2" xfId="160"/>
    <cellStyle name="Финансовый 2 4 2 2" xfId="224"/>
    <cellStyle name="Финансовый 2 4 3" xfId="161"/>
    <cellStyle name="Финансовый 2 4 3 2" xfId="225"/>
    <cellStyle name="Финансовый 2 4 4" xfId="162"/>
    <cellStyle name="Финансовый 2 4 5" xfId="223"/>
    <cellStyle name="Финансовый 2 5" xfId="163"/>
    <cellStyle name="Финансовый 2 5 2" xfId="226"/>
    <cellStyle name="Финансовый 2 6" xfId="164"/>
    <cellStyle name="Финансовый 2 6 2" xfId="227"/>
    <cellStyle name="Финансовый 2 7" xfId="165"/>
    <cellStyle name="Финансовый 2 8" xfId="217"/>
    <cellStyle name="Финансовый 3" xfId="166"/>
    <cellStyle name="Финансовый 3 2" xfId="167"/>
    <cellStyle name="Финансовый 3 2 2" xfId="168"/>
    <cellStyle name="Финансовый 3 2 2 2" xfId="169"/>
    <cellStyle name="Финансовый 3 2 2 3" xfId="170"/>
    <cellStyle name="Финансовый 3 2 2 4" xfId="171"/>
    <cellStyle name="Финансовый 3 2 3" xfId="172"/>
    <cellStyle name="Финансовый 3 2 4" xfId="173"/>
    <cellStyle name="Финансовый 3 2 5" xfId="174"/>
    <cellStyle name="Финансовый 3 3" xfId="175"/>
    <cellStyle name="Финансовый 3 3 2" xfId="176"/>
    <cellStyle name="Финансовый 3 3 2 2" xfId="230"/>
    <cellStyle name="Финансовый 3 3 3" xfId="177"/>
    <cellStyle name="Финансовый 3 3 3 2" xfId="231"/>
    <cellStyle name="Финансовый 3 3 4" xfId="178"/>
    <cellStyle name="Финансовый 3 3 5" xfId="229"/>
    <cellStyle name="Финансовый 3 4" xfId="179"/>
    <cellStyle name="Финансовый 3 4 2" xfId="232"/>
    <cellStyle name="Финансовый 3 5" xfId="180"/>
    <cellStyle name="Финансовый 3 5 2" xfId="233"/>
    <cellStyle name="Финансовый 3 6" xfId="181"/>
    <cellStyle name="Финансовый 3 7" xfId="228"/>
    <cellStyle name="Финансовый 4" xfId="182"/>
    <cellStyle name="Финансовый 4 2" xfId="183"/>
    <cellStyle name="Финансовый 4 2 2" xfId="184"/>
    <cellStyle name="Финансовый 4 2 2 2" xfId="185"/>
    <cellStyle name="Финансовый 4 2 2 2 2" xfId="235"/>
    <cellStyle name="Финансовый 4 2 2 3" xfId="186"/>
    <cellStyle name="Финансовый 4 2 2 3 2" xfId="236"/>
    <cellStyle name="Финансовый 4 2 2 4" xfId="187"/>
    <cellStyle name="Финансовый 4 2 2 5" xfId="234"/>
    <cellStyle name="Финансовый 4 2 3" xfId="188"/>
    <cellStyle name="Финансовый 4 2 3 2" xfId="189"/>
    <cellStyle name="Финансовый 4 2 3 3" xfId="190"/>
    <cellStyle name="Финансовый 4 2 3 4" xfId="191"/>
    <cellStyle name="Финансовый 4 2 4" xfId="192"/>
    <cellStyle name="Финансовый 4 2 5" xfId="193"/>
    <cellStyle name="Финансовый 4 2 6" xfId="194"/>
    <cellStyle name="Финансовый 4 3" xfId="195"/>
    <cellStyle name="Финансовый 4 4" xfId="196"/>
    <cellStyle name="Финансовый 4 5" xfId="197"/>
    <cellStyle name="Финансовый 5" xfId="198"/>
    <cellStyle name="Финансовый 5 2" xfId="199"/>
    <cellStyle name="Финансовый 5 2 2" xfId="238"/>
    <cellStyle name="Финансовый 5 3" xfId="200"/>
    <cellStyle name="Финансовый 5 3 2" xfId="239"/>
    <cellStyle name="Финансовый 5 4" xfId="201"/>
    <cellStyle name="Финансовый 5 5" xfId="237"/>
    <cellStyle name="Финансовый 6" xfId="202"/>
    <cellStyle name="Финансовый 6 2" xfId="203"/>
    <cellStyle name="Финансовый 6 2 2" xfId="204"/>
    <cellStyle name="Финансовый 6 2 2 2" xfId="242"/>
    <cellStyle name="Финансовый 6 2 3" xfId="205"/>
    <cellStyle name="Финансовый 6 2 3 2" xfId="243"/>
    <cellStyle name="Финансовый 6 2 4" xfId="206"/>
    <cellStyle name="Финансовый 6 2 5" xfId="241"/>
    <cellStyle name="Финансовый 6 3" xfId="207"/>
    <cellStyle name="Финансовый 6 3 2" xfId="244"/>
    <cellStyle name="Финансовый 6 4" xfId="208"/>
    <cellStyle name="Финансовый 6 4 2" xfId="245"/>
    <cellStyle name="Финансовый 6 5" xfId="209"/>
    <cellStyle name="Финансовый 6 6" xfId="240"/>
    <cellStyle name="Финансовый 7" xfId="210"/>
    <cellStyle name="Финансовый 7 2" xfId="211"/>
    <cellStyle name="Финансовый 7 2 2" xfId="247"/>
    <cellStyle name="Финансовый 7 3" xfId="212"/>
    <cellStyle name="Финансовый 7 3 2" xfId="248"/>
    <cellStyle name="Финансовый 7 4" xfId="213"/>
    <cellStyle name="Финансовый 7 5" xfId="246"/>
    <cellStyle name="Финансовый 8" xf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M9503"/>
  <sheetViews>
    <sheetView tabSelected="1" view="pageBreakPreview" zoomScale="80" zoomScaleNormal="70" zoomScaleSheetLayoutView="80" workbookViewId="0">
      <pane xSplit="1" ySplit="7" topLeftCell="B3920" activePane="bottomRight" state="frozen"/>
      <selection activeCell="E682" sqref="E682"/>
      <selection pane="topRight" activeCell="E682" sqref="E682"/>
      <selection pane="bottomLeft" activeCell="E682" sqref="E682"/>
      <selection pane="bottomRight" activeCell="B3926" sqref="B3926"/>
    </sheetView>
  </sheetViews>
  <sheetFormatPr defaultRowHeight="12.75" x14ac:dyDescent="0.25"/>
  <cols>
    <col min="1" max="1" width="70.42578125" style="21" customWidth="1"/>
    <col min="2" max="2" width="39" style="55" customWidth="1"/>
    <col min="3" max="3" width="16" style="35" customWidth="1"/>
    <col min="4" max="4" width="21.5703125" style="35" customWidth="1"/>
    <col min="5" max="5" width="15.85546875" style="35" customWidth="1"/>
    <col min="6" max="6" width="12.85546875" style="25" customWidth="1"/>
    <col min="7" max="7" width="16.140625" style="25" customWidth="1"/>
    <col min="8" max="8" width="23" style="25" customWidth="1"/>
    <col min="9" max="9" width="18.28515625" style="25" customWidth="1"/>
    <col min="10" max="10" width="18.85546875" style="268" customWidth="1"/>
    <col min="11" max="11" width="17.140625" style="283" customWidth="1"/>
    <col min="12" max="81" width="9.140625" style="33"/>
    <col min="82" max="16384" width="9.140625" style="30"/>
  </cols>
  <sheetData>
    <row r="1" spans="1:143" ht="72" customHeight="1" x14ac:dyDescent="0.25">
      <c r="A1" s="23"/>
      <c r="B1" s="23"/>
      <c r="C1" s="24"/>
      <c r="D1" s="24"/>
      <c r="E1" s="24"/>
      <c r="F1" s="24"/>
      <c r="G1" s="24"/>
      <c r="H1" s="24"/>
      <c r="I1" s="24"/>
      <c r="J1" s="173" t="s">
        <v>9</v>
      </c>
      <c r="K1" s="173"/>
    </row>
    <row r="2" spans="1:143" ht="54" customHeight="1" x14ac:dyDescent="0.25">
      <c r="A2" s="182" t="s">
        <v>24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</row>
    <row r="3" spans="1:143" ht="3" customHeight="1" x14ac:dyDescent="0.2">
      <c r="A3" s="176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</row>
    <row r="4" spans="1:143" ht="18" customHeight="1" x14ac:dyDescent="0.25">
      <c r="A4" s="179" t="s">
        <v>0</v>
      </c>
      <c r="B4" s="183" t="s">
        <v>68</v>
      </c>
      <c r="C4" s="178" t="s">
        <v>1</v>
      </c>
      <c r="D4" s="177" t="s">
        <v>2</v>
      </c>
      <c r="E4" s="177"/>
      <c r="F4" s="177"/>
      <c r="G4" s="177"/>
      <c r="H4" s="177"/>
      <c r="I4" s="177"/>
      <c r="J4" s="265" t="s">
        <v>53</v>
      </c>
      <c r="K4" s="279" t="s">
        <v>8</v>
      </c>
    </row>
    <row r="5" spans="1:143" ht="19.5" customHeight="1" x14ac:dyDescent="0.25">
      <c r="A5" s="179"/>
      <c r="B5" s="184"/>
      <c r="C5" s="178"/>
      <c r="D5" s="174" t="s">
        <v>11</v>
      </c>
      <c r="E5" s="174" t="s">
        <v>10</v>
      </c>
      <c r="F5" s="178" t="s">
        <v>3</v>
      </c>
      <c r="G5" s="178"/>
      <c r="H5" s="178"/>
      <c r="I5" s="178"/>
      <c r="J5" s="265"/>
      <c r="K5" s="279"/>
    </row>
    <row r="6" spans="1:143" ht="83.25" customHeight="1" x14ac:dyDescent="0.25">
      <c r="A6" s="180"/>
      <c r="B6" s="185"/>
      <c r="C6" s="181"/>
      <c r="D6" s="175"/>
      <c r="E6" s="175"/>
      <c r="F6" s="32" t="s">
        <v>4</v>
      </c>
      <c r="G6" s="32" t="s">
        <v>5</v>
      </c>
      <c r="H6" s="32" t="s">
        <v>6</v>
      </c>
      <c r="I6" s="32" t="s">
        <v>7</v>
      </c>
      <c r="J6" s="266"/>
      <c r="K6" s="279"/>
    </row>
    <row r="7" spans="1:143" s="33" customFormat="1" x14ac:dyDescent="0.25">
      <c r="A7" s="36">
        <v>2</v>
      </c>
      <c r="B7" s="54"/>
      <c r="C7" s="36">
        <v>3</v>
      </c>
      <c r="D7" s="37">
        <v>4</v>
      </c>
      <c r="E7" s="37">
        <v>5</v>
      </c>
      <c r="F7" s="36">
        <v>6</v>
      </c>
      <c r="G7" s="36">
        <v>7</v>
      </c>
      <c r="H7" s="36">
        <v>8</v>
      </c>
      <c r="I7" s="36">
        <v>9</v>
      </c>
      <c r="J7" s="267">
        <v>10</v>
      </c>
      <c r="K7" s="280">
        <v>11</v>
      </c>
    </row>
    <row r="8" spans="1:143" s="29" customFormat="1" ht="18.75" customHeight="1" x14ac:dyDescent="0.25">
      <c r="A8" s="21" t="str">
        <f>Лист4!A6</f>
        <v xml:space="preserve">11-й Красной Армии ул. д.13 - корп. 1 </v>
      </c>
      <c r="B8" s="56" t="str">
        <f>Лист4!C6</f>
        <v>г. Астрахань</v>
      </c>
      <c r="C8" s="35">
        <f t="shared" ref="C8:C68" si="0">K8+J8-F8</f>
        <v>1281.165112837838</v>
      </c>
      <c r="D8" s="35">
        <f t="shared" ref="D8:D68" si="1">F8</f>
        <v>54.133737162162163</v>
      </c>
      <c r="E8" s="26">
        <v>0</v>
      </c>
      <c r="F8" s="27">
        <v>54.133737162162163</v>
      </c>
      <c r="G8" s="28">
        <v>0</v>
      </c>
      <c r="H8" s="28">
        <v>0</v>
      </c>
      <c r="I8" s="28">
        <v>0</v>
      </c>
      <c r="J8" s="271"/>
      <c r="K8" s="281">
        <f>Лист4!E6/1000</f>
        <v>1335.2988500000001</v>
      </c>
    </row>
    <row r="9" spans="1:143" s="29" customFormat="1" ht="18.75" customHeight="1" x14ac:dyDescent="0.25">
      <c r="A9" s="21" t="str">
        <f>Лист4!A7</f>
        <v xml:space="preserve">11-й Красной Армии ул. д.15 - корп. 1 </v>
      </c>
      <c r="B9" s="56" t="str">
        <f>Лист4!C7</f>
        <v>г. Астрахань</v>
      </c>
      <c r="C9" s="35">
        <f t="shared" si="0"/>
        <v>999.00286148648627</v>
      </c>
      <c r="D9" s="35">
        <f t="shared" si="1"/>
        <v>42.211388513513498</v>
      </c>
      <c r="E9" s="26">
        <v>0</v>
      </c>
      <c r="F9" s="27">
        <v>42.211388513513498</v>
      </c>
      <c r="G9" s="28">
        <v>0</v>
      </c>
      <c r="H9" s="28">
        <v>0</v>
      </c>
      <c r="I9" s="28">
        <v>0</v>
      </c>
      <c r="J9" s="271"/>
      <c r="K9" s="281">
        <f>Лист4!E7/1000</f>
        <v>1041.2142499999998</v>
      </c>
    </row>
    <row r="10" spans="1:143" s="29" customFormat="1" ht="18.75" customHeight="1" x14ac:dyDescent="0.25">
      <c r="A10" s="21" t="str">
        <f>Лист4!A8</f>
        <v xml:space="preserve">11-й Красной Армии ул. д.15 - корп. 2 </v>
      </c>
      <c r="B10" s="56" t="str">
        <f>Лист4!C8</f>
        <v>г. Астрахань</v>
      </c>
      <c r="C10" s="35">
        <f t="shared" si="0"/>
        <v>1241.3491475675676</v>
      </c>
      <c r="D10" s="35">
        <f t="shared" si="1"/>
        <v>52.451372432432429</v>
      </c>
      <c r="E10" s="26">
        <v>0</v>
      </c>
      <c r="F10" s="27">
        <v>52.451372432432429</v>
      </c>
      <c r="G10" s="28">
        <v>0</v>
      </c>
      <c r="H10" s="28">
        <v>0</v>
      </c>
      <c r="I10" s="28">
        <v>0</v>
      </c>
      <c r="J10" s="271"/>
      <c r="K10" s="281">
        <f>Лист4!E8/1000</f>
        <v>1293.80052</v>
      </c>
    </row>
    <row r="11" spans="1:143" s="29" customFormat="1" ht="18.75" customHeight="1" x14ac:dyDescent="0.25">
      <c r="A11" s="21" t="str">
        <f>Лист4!A9</f>
        <v xml:space="preserve">11-й Красной Армии ул. д.4 - корп. 1 </v>
      </c>
      <c r="B11" s="56" t="str">
        <f>Лист4!C9</f>
        <v>г. Астрахань</v>
      </c>
      <c r="C11" s="35">
        <f t="shared" si="0"/>
        <v>814.0172547297293</v>
      </c>
      <c r="D11" s="35">
        <f t="shared" si="1"/>
        <v>34.395095270270254</v>
      </c>
      <c r="E11" s="26">
        <v>0</v>
      </c>
      <c r="F11" s="27">
        <v>34.395095270270254</v>
      </c>
      <c r="G11" s="28">
        <v>0</v>
      </c>
      <c r="H11" s="28">
        <v>0</v>
      </c>
      <c r="I11" s="28">
        <v>0</v>
      </c>
      <c r="J11" s="271">
        <v>952.44</v>
      </c>
      <c r="K11" s="281">
        <f>Лист4!E9/1000-J11</f>
        <v>-104.02765000000045</v>
      </c>
    </row>
    <row r="12" spans="1:143" s="29" customFormat="1" ht="18.75" customHeight="1" x14ac:dyDescent="0.25">
      <c r="A12" s="21" t="str">
        <f>Лист4!A10</f>
        <v xml:space="preserve">11-й Красной Армии ул. д.5 </v>
      </c>
      <c r="B12" s="56" t="str">
        <f>Лист4!C10</f>
        <v>г. Астрахань</v>
      </c>
      <c r="C12" s="35">
        <f t="shared" si="0"/>
        <v>379.79315202702696</v>
      </c>
      <c r="D12" s="35">
        <f t="shared" si="1"/>
        <v>16.047597972972969</v>
      </c>
      <c r="E12" s="26">
        <v>0</v>
      </c>
      <c r="F12" s="27">
        <v>16.047597972972969</v>
      </c>
      <c r="G12" s="28">
        <v>0</v>
      </c>
      <c r="H12" s="28">
        <v>0</v>
      </c>
      <c r="I12" s="28">
        <v>0</v>
      </c>
      <c r="J12" s="271"/>
      <c r="K12" s="281">
        <f>Лист4!E10/1000</f>
        <v>395.84074999999996</v>
      </c>
    </row>
    <row r="13" spans="1:143" s="29" customFormat="1" ht="18.75" customHeight="1" x14ac:dyDescent="0.25">
      <c r="A13" s="21" t="str">
        <f>Лист4!A11</f>
        <v xml:space="preserve">11-й Красной Армии ул. д.6 </v>
      </c>
      <c r="B13" s="56" t="str">
        <f>Лист4!C11</f>
        <v>г. Астрахань</v>
      </c>
      <c r="C13" s="35">
        <f t="shared" si="0"/>
        <v>1562.8911651351355</v>
      </c>
      <c r="D13" s="35">
        <f t="shared" si="1"/>
        <v>66.037654864864876</v>
      </c>
      <c r="E13" s="26">
        <v>0</v>
      </c>
      <c r="F13" s="27">
        <v>66.037654864864876</v>
      </c>
      <c r="G13" s="28">
        <v>0</v>
      </c>
      <c r="H13" s="28">
        <v>0</v>
      </c>
      <c r="I13" s="28">
        <v>0</v>
      </c>
      <c r="J13" s="271"/>
      <c r="K13" s="281">
        <f>Лист4!E11/1000</f>
        <v>1628.9288200000003</v>
      </c>
    </row>
    <row r="14" spans="1:143" s="29" customFormat="1" ht="18.75" customHeight="1" x14ac:dyDescent="0.25">
      <c r="A14" s="21" t="str">
        <f>Лист4!A12</f>
        <v xml:space="preserve">11-й Красной Армии ул. д.7 </v>
      </c>
      <c r="B14" s="56" t="str">
        <f>Лист4!C12</f>
        <v>г. Астрахань</v>
      </c>
      <c r="C14" s="35">
        <f t="shared" si="0"/>
        <v>1468.4482508108104</v>
      </c>
      <c r="D14" s="35">
        <f t="shared" si="1"/>
        <v>62.047109189189165</v>
      </c>
      <c r="E14" s="26">
        <v>0</v>
      </c>
      <c r="F14" s="27">
        <v>62.047109189189165</v>
      </c>
      <c r="G14" s="28">
        <v>0</v>
      </c>
      <c r="H14" s="28">
        <v>0</v>
      </c>
      <c r="I14" s="28">
        <v>0</v>
      </c>
      <c r="J14" s="271"/>
      <c r="K14" s="281">
        <f>Лист4!E12/1000</f>
        <v>1530.4953599999994</v>
      </c>
    </row>
    <row r="15" spans="1:143" s="29" customFormat="1" ht="18.75" customHeight="1" x14ac:dyDescent="0.25">
      <c r="A15" s="21" t="str">
        <f>Лист4!A13</f>
        <v xml:space="preserve">28-й Армии ул. д.10 </v>
      </c>
      <c r="B15" s="56" t="str">
        <f>Лист4!C13</f>
        <v>г. Астрахань</v>
      </c>
      <c r="C15" s="35">
        <f t="shared" si="0"/>
        <v>1062.5750621621621</v>
      </c>
      <c r="D15" s="35">
        <f t="shared" si="1"/>
        <v>44.897537837837845</v>
      </c>
      <c r="E15" s="26">
        <v>0</v>
      </c>
      <c r="F15" s="27">
        <v>44.897537837837845</v>
      </c>
      <c r="G15" s="28">
        <v>0</v>
      </c>
      <c r="H15" s="28">
        <v>0</v>
      </c>
      <c r="I15" s="28">
        <v>0</v>
      </c>
      <c r="J15" s="271"/>
      <c r="K15" s="281">
        <f>Лист4!E13/1000</f>
        <v>1107.4726000000001</v>
      </c>
    </row>
    <row r="16" spans="1:143" s="29" customFormat="1" ht="18.75" customHeight="1" x14ac:dyDescent="0.25">
      <c r="A16" s="21" t="str">
        <f>Лист4!A14</f>
        <v xml:space="preserve">28-й Армии ул. д.10 - корп. 2 </v>
      </c>
      <c r="B16" s="56" t="str">
        <f>Лист4!C14</f>
        <v>г. Астрахань</v>
      </c>
      <c r="C16" s="35">
        <f t="shared" si="0"/>
        <v>631.08530378378362</v>
      </c>
      <c r="D16" s="35">
        <f t="shared" si="1"/>
        <v>26.665576216216209</v>
      </c>
      <c r="E16" s="26">
        <v>0</v>
      </c>
      <c r="F16" s="27">
        <v>26.665576216216209</v>
      </c>
      <c r="G16" s="28">
        <v>0</v>
      </c>
      <c r="H16" s="28">
        <v>0</v>
      </c>
      <c r="I16" s="28">
        <v>0</v>
      </c>
      <c r="J16" s="271">
        <f>899.18+741.29</f>
        <v>1640.4699999999998</v>
      </c>
      <c r="K16" s="281">
        <f>Лист4!E14/1000-J16</f>
        <v>-982.71911999999998</v>
      </c>
    </row>
    <row r="17" spans="1:11" s="29" customFormat="1" ht="18.75" customHeight="1" x14ac:dyDescent="0.25">
      <c r="A17" s="21" t="str">
        <f>Лист4!A15</f>
        <v xml:space="preserve">28-й Армии ул. д.12 </v>
      </c>
      <c r="B17" s="56" t="str">
        <f>Лист4!C15</f>
        <v>г. Астрахань</v>
      </c>
      <c r="C17" s="35">
        <f t="shared" si="0"/>
        <v>932.76235608108107</v>
      </c>
      <c r="D17" s="35">
        <f t="shared" si="1"/>
        <v>39.412493918918919</v>
      </c>
      <c r="E17" s="26">
        <v>0</v>
      </c>
      <c r="F17" s="27">
        <v>39.412493918918919</v>
      </c>
      <c r="G17" s="28">
        <v>0</v>
      </c>
      <c r="H17" s="28">
        <v>0</v>
      </c>
      <c r="I17" s="28">
        <v>0</v>
      </c>
      <c r="J17" s="271"/>
      <c r="K17" s="281">
        <f>Лист4!E15/1000</f>
        <v>972.17484999999999</v>
      </c>
    </row>
    <row r="18" spans="1:11" s="29" customFormat="1" ht="18.75" customHeight="1" x14ac:dyDescent="0.25">
      <c r="A18" s="21" t="str">
        <f>Лист4!A16</f>
        <v xml:space="preserve">28-й Армии ул. д.12 - корп. 1 </v>
      </c>
      <c r="B18" s="56" t="str">
        <f>Лист4!C16</f>
        <v>г. Астрахань</v>
      </c>
      <c r="C18" s="35">
        <f t="shared" si="0"/>
        <v>993.37017243243247</v>
      </c>
      <c r="D18" s="35">
        <f t="shared" si="1"/>
        <v>41.97338756756757</v>
      </c>
      <c r="E18" s="26">
        <v>0</v>
      </c>
      <c r="F18" s="27">
        <v>41.97338756756757</v>
      </c>
      <c r="G18" s="28">
        <v>0</v>
      </c>
      <c r="H18" s="28">
        <v>0</v>
      </c>
      <c r="I18" s="28">
        <v>0</v>
      </c>
      <c r="J18" s="271"/>
      <c r="K18" s="281">
        <f>Лист4!E16/1000</f>
        <v>1035.34356</v>
      </c>
    </row>
    <row r="19" spans="1:11" s="29" customFormat="1" ht="18.75" customHeight="1" x14ac:dyDescent="0.25">
      <c r="A19" s="21" t="str">
        <f>Лист4!A17</f>
        <v xml:space="preserve">28-й Армии ул. д.14 </v>
      </c>
      <c r="B19" s="56" t="str">
        <f>Лист4!C17</f>
        <v>г. Астрахань</v>
      </c>
      <c r="C19" s="35">
        <f t="shared" si="0"/>
        <v>962.17893216216214</v>
      </c>
      <c r="D19" s="35">
        <f t="shared" si="1"/>
        <v>40.655447837837841</v>
      </c>
      <c r="E19" s="26">
        <v>0</v>
      </c>
      <c r="F19" s="27">
        <v>40.655447837837841</v>
      </c>
      <c r="G19" s="28">
        <v>0</v>
      </c>
      <c r="H19" s="28">
        <v>0</v>
      </c>
      <c r="I19" s="28">
        <v>0</v>
      </c>
      <c r="J19" s="271"/>
      <c r="K19" s="281">
        <f>Лист4!E17/1000</f>
        <v>1002.83438</v>
      </c>
    </row>
    <row r="20" spans="1:11" s="29" customFormat="1" ht="18.75" customHeight="1" x14ac:dyDescent="0.25">
      <c r="A20" s="21" t="str">
        <f>Лист4!A18</f>
        <v xml:space="preserve">28-й Армии ул. д.16 </v>
      </c>
      <c r="B20" s="56" t="str">
        <f>Лист4!C18</f>
        <v>г. Астрахань</v>
      </c>
      <c r="C20" s="35">
        <f t="shared" si="0"/>
        <v>946.10973243243222</v>
      </c>
      <c r="D20" s="35">
        <f t="shared" si="1"/>
        <v>39.97646756756756</v>
      </c>
      <c r="E20" s="26">
        <v>0</v>
      </c>
      <c r="F20" s="27">
        <v>39.97646756756756</v>
      </c>
      <c r="G20" s="28">
        <v>0</v>
      </c>
      <c r="H20" s="28">
        <v>0</v>
      </c>
      <c r="I20" s="28">
        <v>0</v>
      </c>
      <c r="J20" s="271">
        <v>2585.91</v>
      </c>
      <c r="K20" s="281">
        <f>Лист4!E18/1000-J20</f>
        <v>-1599.8238000000001</v>
      </c>
    </row>
    <row r="21" spans="1:11" s="29" customFormat="1" ht="18.75" customHeight="1" x14ac:dyDescent="0.25">
      <c r="A21" s="21" t="str">
        <f>Лист4!A19</f>
        <v xml:space="preserve">28-й Армии ул. д.16 - корп. 1 </v>
      </c>
      <c r="B21" s="56" t="str">
        <f>Лист4!C19</f>
        <v>г. Астрахань</v>
      </c>
      <c r="C21" s="35">
        <f t="shared" si="0"/>
        <v>960.02491689189196</v>
      </c>
      <c r="D21" s="35">
        <f t="shared" si="1"/>
        <v>40.564433108108112</v>
      </c>
      <c r="E21" s="26">
        <v>0</v>
      </c>
      <c r="F21" s="27">
        <v>40.564433108108112</v>
      </c>
      <c r="G21" s="28">
        <v>0</v>
      </c>
      <c r="H21" s="28">
        <v>0</v>
      </c>
      <c r="I21" s="28">
        <v>0</v>
      </c>
      <c r="J21" s="271"/>
      <c r="K21" s="281">
        <f>Лист4!E19/1000</f>
        <v>1000.5893500000001</v>
      </c>
    </row>
    <row r="22" spans="1:11" s="29" customFormat="1" ht="18.75" customHeight="1" x14ac:dyDescent="0.25">
      <c r="A22" s="21" t="str">
        <f>Лист4!A20</f>
        <v xml:space="preserve">28-й Армии ул. д.6 </v>
      </c>
      <c r="B22" s="56" t="str">
        <f>Лист4!C20</f>
        <v>г. Астрахань</v>
      </c>
      <c r="C22" s="35">
        <f t="shared" si="0"/>
        <v>836.69131581081069</v>
      </c>
      <c r="D22" s="35">
        <f t="shared" si="1"/>
        <v>35.353154189189183</v>
      </c>
      <c r="E22" s="26">
        <v>0</v>
      </c>
      <c r="F22" s="27">
        <v>35.353154189189183</v>
      </c>
      <c r="G22" s="28">
        <v>0</v>
      </c>
      <c r="H22" s="28">
        <v>0</v>
      </c>
      <c r="I22" s="28">
        <v>0</v>
      </c>
      <c r="J22" s="271"/>
      <c r="K22" s="281">
        <f>Лист4!E20/1000</f>
        <v>872.04446999999982</v>
      </c>
    </row>
    <row r="23" spans="1:11" s="29" customFormat="1" ht="25.5" customHeight="1" x14ac:dyDescent="0.25">
      <c r="A23" s="21" t="str">
        <f>Лист4!A21</f>
        <v xml:space="preserve">28-й Армии ул. д.8 - корп. 1 </v>
      </c>
      <c r="B23" s="56" t="str">
        <f>Лист4!C21</f>
        <v>г. Астрахань</v>
      </c>
      <c r="C23" s="35">
        <f t="shared" si="0"/>
        <v>995.02133500000025</v>
      </c>
      <c r="D23" s="35">
        <f t="shared" si="1"/>
        <v>42.043155000000006</v>
      </c>
      <c r="E23" s="26">
        <v>0</v>
      </c>
      <c r="F23" s="27">
        <v>42.043155000000006</v>
      </c>
      <c r="G23" s="28">
        <v>0</v>
      </c>
      <c r="H23" s="28">
        <v>0</v>
      </c>
      <c r="I23" s="28">
        <v>0</v>
      </c>
      <c r="J23" s="271"/>
      <c r="K23" s="281">
        <f>Лист4!E21/1000</f>
        <v>1037.0644900000002</v>
      </c>
    </row>
    <row r="24" spans="1:11" s="29" customFormat="1" ht="19.5" customHeight="1" x14ac:dyDescent="0.25">
      <c r="A24" s="21" t="str">
        <f>Лист4!A22</f>
        <v xml:space="preserve">9-й пер. д.13 </v>
      </c>
      <c r="B24" s="56" t="str">
        <f>Лист4!C22</f>
        <v>г. Астрахань</v>
      </c>
      <c r="C24" s="35">
        <f t="shared" si="0"/>
        <v>98.386522972972969</v>
      </c>
      <c r="D24" s="35">
        <f t="shared" si="1"/>
        <v>4.1571770270270267</v>
      </c>
      <c r="E24" s="26">
        <v>0</v>
      </c>
      <c r="F24" s="27">
        <v>4.1571770270270267</v>
      </c>
      <c r="G24" s="28">
        <v>0</v>
      </c>
      <c r="H24" s="28">
        <v>0</v>
      </c>
      <c r="I24" s="28">
        <v>0</v>
      </c>
      <c r="J24" s="271"/>
      <c r="K24" s="281">
        <f>Лист4!E22/1000</f>
        <v>102.5437</v>
      </c>
    </row>
    <row r="25" spans="1:11" s="29" customFormat="1" ht="18.75" customHeight="1" x14ac:dyDescent="0.25">
      <c r="A25" s="21" t="str">
        <f>Лист4!A23</f>
        <v xml:space="preserve">Авиационная ул. д.3 </v>
      </c>
      <c r="B25" s="56" t="str">
        <f>Лист4!C23</f>
        <v>г. Астрахань</v>
      </c>
      <c r="C25" s="35">
        <f t="shared" si="0"/>
        <v>587.57047837837843</v>
      </c>
      <c r="D25" s="35">
        <f t="shared" si="1"/>
        <v>24.826921621621622</v>
      </c>
      <c r="E25" s="26">
        <v>0</v>
      </c>
      <c r="F25" s="27">
        <v>24.826921621621622</v>
      </c>
      <c r="G25" s="28">
        <v>0</v>
      </c>
      <c r="H25" s="28">
        <v>0</v>
      </c>
      <c r="I25" s="28">
        <v>0</v>
      </c>
      <c r="J25" s="271"/>
      <c r="K25" s="281">
        <f>Лист4!E23/1000</f>
        <v>612.39740000000006</v>
      </c>
    </row>
    <row r="26" spans="1:11" s="29" customFormat="1" ht="25.5" customHeight="1" x14ac:dyDescent="0.25">
      <c r="A26" s="21" t="str">
        <f>Лист4!A24</f>
        <v xml:space="preserve">Авиационная ул. д.30 </v>
      </c>
      <c r="B26" s="56" t="str">
        <f>Лист4!C24</f>
        <v>г. Астрахань</v>
      </c>
      <c r="C26" s="35">
        <f t="shared" si="0"/>
        <v>467.75562770270267</v>
      </c>
      <c r="D26" s="35">
        <f t="shared" si="1"/>
        <v>19.764322297297298</v>
      </c>
      <c r="E26" s="26">
        <v>0</v>
      </c>
      <c r="F26" s="27">
        <v>19.764322297297298</v>
      </c>
      <c r="G26" s="28">
        <v>0</v>
      </c>
      <c r="H26" s="28">
        <v>0</v>
      </c>
      <c r="I26" s="28">
        <v>0</v>
      </c>
      <c r="J26" s="271"/>
      <c r="K26" s="281">
        <f>Лист4!E24/1000</f>
        <v>487.51994999999994</v>
      </c>
    </row>
    <row r="27" spans="1:11" s="29" customFormat="1" ht="18.75" customHeight="1" x14ac:dyDescent="0.25">
      <c r="A27" s="21" t="str">
        <f>Лист4!A25</f>
        <v xml:space="preserve">Авиационная ул. д.34А/14Б </v>
      </c>
      <c r="B27" s="56" t="str">
        <f>Лист4!C25</f>
        <v>г. Астрахань</v>
      </c>
      <c r="C27" s="35">
        <f t="shared" si="0"/>
        <v>1056.0419971621623</v>
      </c>
      <c r="D27" s="35">
        <f t="shared" si="1"/>
        <v>44.621492837837842</v>
      </c>
      <c r="E27" s="26">
        <v>0</v>
      </c>
      <c r="F27" s="27">
        <v>44.621492837837842</v>
      </c>
      <c r="G27" s="28">
        <v>0</v>
      </c>
      <c r="H27" s="28">
        <v>0</v>
      </c>
      <c r="I27" s="28">
        <v>0</v>
      </c>
      <c r="J27" s="271"/>
      <c r="K27" s="281">
        <f>Лист4!E25/1000</f>
        <v>1100.6634900000001</v>
      </c>
    </row>
    <row r="28" spans="1:11" s="29" customFormat="1" ht="18.75" customHeight="1" x14ac:dyDescent="0.25">
      <c r="A28" s="21" t="str">
        <f>Лист4!A26</f>
        <v xml:space="preserve">Авиационная ул. д.5 </v>
      </c>
      <c r="B28" s="56" t="str">
        <f>Лист4!C26</f>
        <v>г. Астрахань</v>
      </c>
      <c r="C28" s="35">
        <f t="shared" si="0"/>
        <v>497.92872797297298</v>
      </c>
      <c r="D28" s="35">
        <f t="shared" si="1"/>
        <v>21.039242027027029</v>
      </c>
      <c r="E28" s="26">
        <v>0</v>
      </c>
      <c r="F28" s="27">
        <v>21.039242027027029</v>
      </c>
      <c r="G28" s="28">
        <v>0</v>
      </c>
      <c r="H28" s="28">
        <v>0</v>
      </c>
      <c r="I28" s="28">
        <v>0</v>
      </c>
      <c r="J28" s="271"/>
      <c r="K28" s="281">
        <f>Лист4!E26/1000</f>
        <v>518.96797000000004</v>
      </c>
    </row>
    <row r="29" spans="1:11" s="29" customFormat="1" ht="21" customHeight="1" x14ac:dyDescent="0.25">
      <c r="A29" s="21" t="str">
        <f>Лист4!A27</f>
        <v xml:space="preserve">Адмирала Макарова ул. д.6 </v>
      </c>
      <c r="B29" s="56" t="str">
        <f>Лист4!C27</f>
        <v>г. Астрахань</v>
      </c>
      <c r="C29" s="35">
        <f t="shared" si="0"/>
        <v>71.400046621621641</v>
      </c>
      <c r="D29" s="35">
        <f t="shared" si="1"/>
        <v>3.0169033783783794</v>
      </c>
      <c r="E29" s="26">
        <v>0</v>
      </c>
      <c r="F29" s="27">
        <v>3.0169033783783794</v>
      </c>
      <c r="G29" s="28">
        <v>0</v>
      </c>
      <c r="H29" s="28">
        <v>0</v>
      </c>
      <c r="I29" s="28">
        <v>0</v>
      </c>
      <c r="J29" s="271"/>
      <c r="K29" s="281">
        <f>Лист4!E27/1000</f>
        <v>74.416950000000014</v>
      </c>
    </row>
    <row r="30" spans="1:11" s="29" customFormat="1" ht="18.75" customHeight="1" x14ac:dyDescent="0.25">
      <c r="A30" s="21" t="str">
        <f>Лист4!A28</f>
        <v xml:space="preserve">Адмирала Нахимова ул. д.107А </v>
      </c>
      <c r="B30" s="56" t="str">
        <f>Лист4!C28</f>
        <v>г. Астрахань</v>
      </c>
      <c r="C30" s="35">
        <f t="shared" si="0"/>
        <v>1217.3047097297299</v>
      </c>
      <c r="D30" s="35">
        <f t="shared" si="1"/>
        <v>51.435410270270282</v>
      </c>
      <c r="E30" s="26">
        <v>0</v>
      </c>
      <c r="F30" s="27">
        <v>51.435410270270282</v>
      </c>
      <c r="G30" s="28">
        <v>0</v>
      </c>
      <c r="H30" s="28">
        <v>0</v>
      </c>
      <c r="I30" s="28">
        <v>0</v>
      </c>
      <c r="J30" s="271"/>
      <c r="K30" s="281">
        <f>Лист4!E28/1000</f>
        <v>1268.7401200000002</v>
      </c>
    </row>
    <row r="31" spans="1:11" s="29" customFormat="1" ht="18.75" customHeight="1" x14ac:dyDescent="0.25">
      <c r="A31" s="21" t="str">
        <f>Лист4!A29</f>
        <v xml:space="preserve">Адмирала Нахимова ул. д.109А </v>
      </c>
      <c r="B31" s="56" t="str">
        <f>Лист4!C29</f>
        <v>г. Астрахань</v>
      </c>
      <c r="C31" s="35">
        <f t="shared" si="0"/>
        <v>1136.0545644594595</v>
      </c>
      <c r="D31" s="35">
        <f t="shared" si="1"/>
        <v>48.00230554054054</v>
      </c>
      <c r="E31" s="26">
        <v>0</v>
      </c>
      <c r="F31" s="27">
        <v>48.00230554054054</v>
      </c>
      <c r="G31" s="28">
        <v>0</v>
      </c>
      <c r="H31" s="28">
        <v>0</v>
      </c>
      <c r="I31" s="28">
        <v>0</v>
      </c>
      <c r="J31" s="271"/>
      <c r="K31" s="281">
        <f>Лист4!E29/1000</f>
        <v>1184.0568700000001</v>
      </c>
    </row>
    <row r="32" spans="1:11" s="29" customFormat="1" ht="18.75" customHeight="1" x14ac:dyDescent="0.25">
      <c r="A32" s="21" t="str">
        <f>Лист4!A30</f>
        <v xml:space="preserve">Адмирала Нахимова ул. д.111 </v>
      </c>
      <c r="B32" s="56" t="str">
        <f>Лист4!C30</f>
        <v>г. Астрахань</v>
      </c>
      <c r="C32" s="35">
        <f t="shared" si="0"/>
        <v>895.65363040540547</v>
      </c>
      <c r="D32" s="35">
        <f t="shared" si="1"/>
        <v>37.844519594594601</v>
      </c>
      <c r="E32" s="26">
        <v>0</v>
      </c>
      <c r="F32" s="27">
        <v>37.844519594594601</v>
      </c>
      <c r="G32" s="28">
        <v>0</v>
      </c>
      <c r="H32" s="28">
        <v>0</v>
      </c>
      <c r="I32" s="28">
        <v>0</v>
      </c>
      <c r="J32" s="271"/>
      <c r="K32" s="281">
        <f>Лист4!E30/1000</f>
        <v>933.49815000000001</v>
      </c>
    </row>
    <row r="33" spans="1:11" s="29" customFormat="1" ht="18.75" customHeight="1" x14ac:dyDescent="0.25">
      <c r="A33" s="21" t="str">
        <f>Лист4!A31</f>
        <v xml:space="preserve">Адмирала Нахимова ул. д.113 </v>
      </c>
      <c r="B33" s="56" t="str">
        <f>Лист4!C31</f>
        <v>г. Астрахань</v>
      </c>
      <c r="C33" s="35">
        <f t="shared" si="0"/>
        <v>511.35062554054048</v>
      </c>
      <c r="D33" s="35">
        <f t="shared" si="1"/>
        <v>21.606364459459456</v>
      </c>
      <c r="E33" s="26">
        <v>0</v>
      </c>
      <c r="F33" s="27">
        <v>21.606364459459456</v>
      </c>
      <c r="G33" s="28">
        <v>0</v>
      </c>
      <c r="H33" s="28">
        <v>0</v>
      </c>
      <c r="I33" s="28">
        <v>0</v>
      </c>
      <c r="J33" s="271"/>
      <c r="K33" s="281">
        <f>Лист4!E31/1000</f>
        <v>532.95698999999991</v>
      </c>
    </row>
    <row r="34" spans="1:11" s="29" customFormat="1" ht="18.75" customHeight="1" x14ac:dyDescent="0.25">
      <c r="A34" s="21" t="str">
        <f>Лист4!A32</f>
        <v xml:space="preserve">Адмирала Нахимова ул. д.117 </v>
      </c>
      <c r="B34" s="56" t="str">
        <f>Лист4!C32</f>
        <v>г. Астрахань</v>
      </c>
      <c r="C34" s="35">
        <f t="shared" si="0"/>
        <v>250.21306689189191</v>
      </c>
      <c r="D34" s="35">
        <f t="shared" si="1"/>
        <v>10.572383108108109</v>
      </c>
      <c r="E34" s="26">
        <v>0</v>
      </c>
      <c r="F34" s="27">
        <v>10.572383108108109</v>
      </c>
      <c r="G34" s="28">
        <v>0</v>
      </c>
      <c r="H34" s="28">
        <v>0</v>
      </c>
      <c r="I34" s="28">
        <v>0</v>
      </c>
      <c r="J34" s="271"/>
      <c r="K34" s="281">
        <f>Лист4!E32/1000</f>
        <v>260.78545000000003</v>
      </c>
    </row>
    <row r="35" spans="1:11" s="29" customFormat="1" ht="18.75" customHeight="1" x14ac:dyDescent="0.25">
      <c r="A35" s="21" t="str">
        <f>Лист4!A33</f>
        <v xml:space="preserve">Адмирала Нахимова ул. д.125 </v>
      </c>
      <c r="B35" s="56" t="str">
        <f>Лист4!C33</f>
        <v>г. Астрахань</v>
      </c>
      <c r="C35" s="35">
        <f t="shared" si="0"/>
        <v>2130.0773995945951</v>
      </c>
      <c r="D35" s="35">
        <f t="shared" si="1"/>
        <v>90.003270405405431</v>
      </c>
      <c r="E35" s="26">
        <v>0</v>
      </c>
      <c r="F35" s="27">
        <v>90.003270405405431</v>
      </c>
      <c r="G35" s="28">
        <v>0</v>
      </c>
      <c r="H35" s="28">
        <v>0</v>
      </c>
      <c r="I35" s="28">
        <v>0</v>
      </c>
      <c r="J35" s="271"/>
      <c r="K35" s="281">
        <f>Лист4!E33/1000</f>
        <v>2220.0806700000007</v>
      </c>
    </row>
    <row r="36" spans="1:11" s="29" customFormat="1" ht="18.75" customHeight="1" x14ac:dyDescent="0.25">
      <c r="A36" s="21" t="str">
        <f>Лист4!A34</f>
        <v xml:space="preserve">Адмирала Нахимова ул. д.127 </v>
      </c>
      <c r="B36" s="56" t="str">
        <f>Лист4!C34</f>
        <v>г. Астрахань</v>
      </c>
      <c r="C36" s="35">
        <f t="shared" si="0"/>
        <v>445.2887714864865</v>
      </c>
      <c r="D36" s="35">
        <f t="shared" si="1"/>
        <v>18.815018513513515</v>
      </c>
      <c r="E36" s="26">
        <v>0</v>
      </c>
      <c r="F36" s="27">
        <v>18.815018513513515</v>
      </c>
      <c r="G36" s="28">
        <v>0</v>
      </c>
      <c r="H36" s="28">
        <v>0</v>
      </c>
      <c r="I36" s="28">
        <v>0</v>
      </c>
      <c r="J36" s="271"/>
      <c r="K36" s="281">
        <f>Лист4!E34/1000</f>
        <v>464.10379</v>
      </c>
    </row>
    <row r="37" spans="1:11" s="29" customFormat="1" ht="18.75" customHeight="1" x14ac:dyDescent="0.25">
      <c r="A37" s="21" t="str">
        <f>Лист4!A35</f>
        <v xml:space="preserve">Адмирала Нахимова ул. д.129 </v>
      </c>
      <c r="B37" s="56" t="str">
        <f>Лист4!C35</f>
        <v>г. Астрахань</v>
      </c>
      <c r="C37" s="35">
        <f t="shared" si="0"/>
        <v>321.6709689189189</v>
      </c>
      <c r="D37" s="35">
        <f t="shared" si="1"/>
        <v>13.591731081081081</v>
      </c>
      <c r="E37" s="26">
        <v>0</v>
      </c>
      <c r="F37" s="27">
        <v>13.591731081081081</v>
      </c>
      <c r="G37" s="28">
        <v>0</v>
      </c>
      <c r="H37" s="28">
        <v>0</v>
      </c>
      <c r="I37" s="28">
        <v>0</v>
      </c>
      <c r="J37" s="271"/>
      <c r="K37" s="281">
        <f>Лист4!E35/1000</f>
        <v>335.2627</v>
      </c>
    </row>
    <row r="38" spans="1:11" s="29" customFormat="1" ht="18.75" customHeight="1" x14ac:dyDescent="0.25">
      <c r="A38" s="21" t="str">
        <f>Лист4!A36</f>
        <v xml:space="preserve">Адмирала Нахимова ул. д.131 </v>
      </c>
      <c r="B38" s="56" t="str">
        <f>Лист4!C36</f>
        <v>г. Астрахань</v>
      </c>
      <c r="C38" s="35">
        <f t="shared" si="0"/>
        <v>207.34129999999999</v>
      </c>
      <c r="D38" s="35">
        <f t="shared" si="1"/>
        <v>8.7608999999999995</v>
      </c>
      <c r="E38" s="26">
        <v>0</v>
      </c>
      <c r="F38" s="27">
        <v>8.7608999999999995</v>
      </c>
      <c r="G38" s="28">
        <v>0</v>
      </c>
      <c r="H38" s="28">
        <v>0</v>
      </c>
      <c r="I38" s="28">
        <v>0</v>
      </c>
      <c r="J38" s="271"/>
      <c r="K38" s="281">
        <f>Лист4!E36/1000</f>
        <v>216.10219999999998</v>
      </c>
    </row>
    <row r="39" spans="1:11" s="29" customFormat="1" ht="18.75" customHeight="1" x14ac:dyDescent="0.25">
      <c r="A39" s="21" t="str">
        <f>Лист4!A37</f>
        <v xml:space="preserve">Адмирала Нахимова ул. д.137 </v>
      </c>
      <c r="B39" s="56" t="str">
        <f>Лист4!C37</f>
        <v>г. Астрахань</v>
      </c>
      <c r="C39" s="35">
        <f t="shared" si="0"/>
        <v>1650.4479141891895</v>
      </c>
      <c r="D39" s="35">
        <f t="shared" si="1"/>
        <v>69.737235810810816</v>
      </c>
      <c r="E39" s="26">
        <v>0</v>
      </c>
      <c r="F39" s="27">
        <v>69.737235810810816</v>
      </c>
      <c r="G39" s="28">
        <v>0</v>
      </c>
      <c r="H39" s="28">
        <v>0</v>
      </c>
      <c r="I39" s="28">
        <v>0</v>
      </c>
      <c r="J39" s="271"/>
      <c r="K39" s="281">
        <f>Лист4!E37/1000</f>
        <v>1720.1851500000002</v>
      </c>
    </row>
    <row r="40" spans="1:11" s="29" customFormat="1" ht="18.75" customHeight="1" x14ac:dyDescent="0.25">
      <c r="A40" s="21" t="str">
        <f>Лист4!A38</f>
        <v xml:space="preserve">Адмирала Нахимова ул. д.137 - корп. 1 </v>
      </c>
      <c r="B40" s="56" t="str">
        <f>Лист4!C38</f>
        <v>г. Астрахань</v>
      </c>
      <c r="C40" s="35">
        <f t="shared" si="0"/>
        <v>1616.1726641891892</v>
      </c>
      <c r="D40" s="35">
        <f t="shared" si="1"/>
        <v>68.288985810810814</v>
      </c>
      <c r="E40" s="26">
        <v>0</v>
      </c>
      <c r="F40" s="27">
        <v>68.288985810810814</v>
      </c>
      <c r="G40" s="28">
        <v>0</v>
      </c>
      <c r="H40" s="28">
        <v>0</v>
      </c>
      <c r="I40" s="28">
        <v>0</v>
      </c>
      <c r="J40" s="271"/>
      <c r="K40" s="281">
        <f>Лист4!E38/1000</f>
        <v>1684.46165</v>
      </c>
    </row>
    <row r="41" spans="1:11" s="29" customFormat="1" ht="18.75" customHeight="1" x14ac:dyDescent="0.25">
      <c r="A41" s="21" t="str">
        <f>Лист4!A39</f>
        <v xml:space="preserve">Адмирала Нахимова ул. д.139 </v>
      </c>
      <c r="B41" s="56" t="str">
        <f>Лист4!C39</f>
        <v>г. Астрахань</v>
      </c>
      <c r="C41" s="35">
        <f t="shared" si="0"/>
        <v>52.222783513513505</v>
      </c>
      <c r="D41" s="35">
        <f t="shared" si="1"/>
        <v>2.206596486486486</v>
      </c>
      <c r="E41" s="26">
        <v>0</v>
      </c>
      <c r="F41" s="27">
        <v>2.206596486486486</v>
      </c>
      <c r="G41" s="28">
        <v>0</v>
      </c>
      <c r="H41" s="28">
        <v>0</v>
      </c>
      <c r="I41" s="28">
        <v>0</v>
      </c>
      <c r="J41" s="271"/>
      <c r="K41" s="281">
        <f>Лист4!E39/1000</f>
        <v>54.429379999999988</v>
      </c>
    </row>
    <row r="42" spans="1:11" s="29" customFormat="1" ht="18.75" customHeight="1" x14ac:dyDescent="0.25">
      <c r="A42" s="21" t="str">
        <f>Лист4!A40</f>
        <v xml:space="preserve">Адмирала Нахимова ул. д.139 - корп. 1 </v>
      </c>
      <c r="B42" s="56" t="str">
        <f>Лист4!C40</f>
        <v>г. Астрахань</v>
      </c>
      <c r="C42" s="35">
        <f t="shared" si="0"/>
        <v>328.19355662162167</v>
      </c>
      <c r="D42" s="35">
        <f t="shared" si="1"/>
        <v>13.86733337837838</v>
      </c>
      <c r="E42" s="26">
        <v>0</v>
      </c>
      <c r="F42" s="27">
        <v>13.86733337837838</v>
      </c>
      <c r="G42" s="28">
        <v>0</v>
      </c>
      <c r="H42" s="28">
        <v>0</v>
      </c>
      <c r="I42" s="28">
        <v>0</v>
      </c>
      <c r="J42" s="271"/>
      <c r="K42" s="281">
        <f>Лист4!E40/1000</f>
        <v>342.06089000000003</v>
      </c>
    </row>
    <row r="43" spans="1:11" s="29" customFormat="1" ht="18.75" customHeight="1" x14ac:dyDescent="0.25">
      <c r="A43" s="21" t="str">
        <f>Лист4!A41</f>
        <v xml:space="preserve">Адмирала Нахимова ул. д.141 </v>
      </c>
      <c r="B43" s="56" t="str">
        <f>Лист4!C41</f>
        <v>г. Астрахань</v>
      </c>
      <c r="C43" s="35">
        <f t="shared" si="0"/>
        <v>1704.6620750000002</v>
      </c>
      <c r="D43" s="35">
        <f t="shared" si="1"/>
        <v>72.027974999999998</v>
      </c>
      <c r="E43" s="26">
        <v>0</v>
      </c>
      <c r="F43" s="27">
        <v>72.027974999999998</v>
      </c>
      <c r="G43" s="28">
        <v>0</v>
      </c>
      <c r="H43" s="28">
        <v>0</v>
      </c>
      <c r="I43" s="28">
        <v>0</v>
      </c>
      <c r="J43" s="271"/>
      <c r="K43" s="281">
        <f>Лист4!E41/1000</f>
        <v>1776.6900500000002</v>
      </c>
    </row>
    <row r="44" spans="1:11" s="29" customFormat="1" ht="18.75" customHeight="1" x14ac:dyDescent="0.25">
      <c r="A44" s="21" t="str">
        <f>Лист4!A42</f>
        <v xml:space="preserve">Адмирала Нахимова ул. д.147 </v>
      </c>
      <c r="B44" s="56" t="str">
        <f>Лист4!C42</f>
        <v>г. Астрахань</v>
      </c>
      <c r="C44" s="35">
        <f t="shared" si="0"/>
        <v>60.353933783783773</v>
      </c>
      <c r="D44" s="35">
        <f t="shared" si="1"/>
        <v>2.5501662162162155</v>
      </c>
      <c r="E44" s="26">
        <v>0</v>
      </c>
      <c r="F44" s="27">
        <v>2.5501662162162155</v>
      </c>
      <c r="G44" s="28">
        <v>0</v>
      </c>
      <c r="H44" s="28">
        <v>0</v>
      </c>
      <c r="I44" s="28">
        <v>0</v>
      </c>
      <c r="J44" s="271"/>
      <c r="K44" s="281">
        <f>Лист4!E42/1000</f>
        <v>62.904099999999993</v>
      </c>
    </row>
    <row r="45" spans="1:11" s="29" customFormat="1" ht="18.75" customHeight="1" x14ac:dyDescent="0.25">
      <c r="A45" s="21" t="str">
        <f>Лист4!A43</f>
        <v xml:space="preserve">Адмирала Нахимова ул. д.16 </v>
      </c>
      <c r="B45" s="56" t="str">
        <f>Лист4!C43</f>
        <v>г. Астрахань</v>
      </c>
      <c r="C45" s="35">
        <f t="shared" si="0"/>
        <v>28.569632432432428</v>
      </c>
      <c r="D45" s="35">
        <f t="shared" si="1"/>
        <v>1.2071675675675673</v>
      </c>
      <c r="E45" s="26">
        <v>0</v>
      </c>
      <c r="F45" s="27">
        <v>1.2071675675675673</v>
      </c>
      <c r="G45" s="28">
        <v>0</v>
      </c>
      <c r="H45" s="28">
        <v>0</v>
      </c>
      <c r="I45" s="28">
        <v>0</v>
      </c>
      <c r="J45" s="271"/>
      <c r="K45" s="281">
        <f>Лист4!E43/1000</f>
        <v>29.776799999999994</v>
      </c>
    </row>
    <row r="46" spans="1:11" s="29" customFormat="1" ht="18.75" customHeight="1" x14ac:dyDescent="0.25">
      <c r="A46" s="21" t="str">
        <f>Лист4!A44</f>
        <v xml:space="preserve">Адмирала Нахимова ул. д.187 </v>
      </c>
      <c r="B46" s="56" t="str">
        <f>Лист4!C44</f>
        <v>г. Астрахань</v>
      </c>
      <c r="C46" s="35">
        <f t="shared" si="0"/>
        <v>105.52873918918921</v>
      </c>
      <c r="D46" s="35">
        <f t="shared" si="1"/>
        <v>4.4589608108108116</v>
      </c>
      <c r="E46" s="26">
        <v>0</v>
      </c>
      <c r="F46" s="27">
        <v>4.4589608108108116</v>
      </c>
      <c r="G46" s="28">
        <v>0</v>
      </c>
      <c r="H46" s="28">
        <v>0</v>
      </c>
      <c r="I46" s="28">
        <v>0</v>
      </c>
      <c r="J46" s="271"/>
      <c r="K46" s="281">
        <f>Лист4!E44/1000</f>
        <v>109.98770000000002</v>
      </c>
    </row>
    <row r="47" spans="1:11" s="29" customFormat="1" ht="18.75" customHeight="1" x14ac:dyDescent="0.25">
      <c r="A47" s="21" t="str">
        <f>Лист4!A45</f>
        <v xml:space="preserve">Адмирала Нахимова ул. д.191 </v>
      </c>
      <c r="B47" s="56" t="str">
        <f>Лист4!C45</f>
        <v>г. Астрахань</v>
      </c>
      <c r="C47" s="35">
        <f t="shared" si="0"/>
        <v>74.078953378378372</v>
      </c>
      <c r="D47" s="35">
        <f t="shared" si="1"/>
        <v>3.1300966216216213</v>
      </c>
      <c r="E47" s="26">
        <v>0</v>
      </c>
      <c r="F47" s="27">
        <v>3.1300966216216213</v>
      </c>
      <c r="G47" s="28">
        <v>0</v>
      </c>
      <c r="H47" s="28">
        <v>0</v>
      </c>
      <c r="I47" s="28">
        <v>0</v>
      </c>
      <c r="J47" s="271"/>
      <c r="K47" s="281">
        <f>Лист4!E45/1000</f>
        <v>77.209049999999991</v>
      </c>
    </row>
    <row r="48" spans="1:11" s="29" customFormat="1" ht="18.75" customHeight="1" x14ac:dyDescent="0.25">
      <c r="A48" s="21" t="str">
        <f>Лист4!A46</f>
        <v xml:space="preserve">Адмирала Нахимова ул. д.201 </v>
      </c>
      <c r="B48" s="56" t="str">
        <f>Лист4!C46</f>
        <v>г. Астрахань</v>
      </c>
      <c r="C48" s="35">
        <f t="shared" si="0"/>
        <v>95.89928743243243</v>
      </c>
      <c r="D48" s="35">
        <f t="shared" si="1"/>
        <v>4.0520825675675667</v>
      </c>
      <c r="E48" s="26">
        <v>0</v>
      </c>
      <c r="F48" s="27">
        <v>4.0520825675675667</v>
      </c>
      <c r="G48" s="28">
        <v>0</v>
      </c>
      <c r="H48" s="28">
        <v>0</v>
      </c>
      <c r="I48" s="28">
        <v>0</v>
      </c>
      <c r="J48" s="271"/>
      <c r="K48" s="281">
        <f>Лист4!E46/1000</f>
        <v>99.951369999999997</v>
      </c>
    </row>
    <row r="49" spans="1:11" s="29" customFormat="1" ht="18.75" customHeight="1" x14ac:dyDescent="0.25">
      <c r="A49" s="21" t="str">
        <f>Лист4!A47</f>
        <v xml:space="preserve">Адмирала Нахимова ул. д.38А </v>
      </c>
      <c r="B49" s="56" t="str">
        <f>Лист4!C47</f>
        <v>г. Астрахань</v>
      </c>
      <c r="C49" s="35">
        <f t="shared" si="0"/>
        <v>1682.1000116216214</v>
      </c>
      <c r="D49" s="35">
        <f t="shared" si="1"/>
        <v>71.074648378378384</v>
      </c>
      <c r="E49" s="26">
        <v>0</v>
      </c>
      <c r="F49" s="27">
        <v>71.074648378378384</v>
      </c>
      <c r="G49" s="28">
        <v>0</v>
      </c>
      <c r="H49" s="28">
        <v>0</v>
      </c>
      <c r="I49" s="28">
        <v>0</v>
      </c>
      <c r="J49" s="271"/>
      <c r="K49" s="281">
        <f>Лист4!E47/1000</f>
        <v>1753.1746599999999</v>
      </c>
    </row>
    <row r="50" spans="1:11" s="29" customFormat="1" ht="18.75" customHeight="1" x14ac:dyDescent="0.25">
      <c r="A50" s="21" t="str">
        <f>Лист4!A48</f>
        <v xml:space="preserve">Адмирала Нахимова ул. д.38Б </v>
      </c>
      <c r="B50" s="56" t="str">
        <f>Лист4!C48</f>
        <v>г. Астрахань</v>
      </c>
      <c r="C50" s="35">
        <f t="shared" si="0"/>
        <v>643.4604310810812</v>
      </c>
      <c r="D50" s="35">
        <f t="shared" si="1"/>
        <v>27.188468918918929</v>
      </c>
      <c r="E50" s="26">
        <v>0</v>
      </c>
      <c r="F50" s="27">
        <v>27.188468918918929</v>
      </c>
      <c r="G50" s="28">
        <v>0</v>
      </c>
      <c r="H50" s="28">
        <v>0</v>
      </c>
      <c r="I50" s="28">
        <v>0</v>
      </c>
      <c r="J50" s="271"/>
      <c r="K50" s="281">
        <f>Лист4!E48/1000</f>
        <v>670.64890000000014</v>
      </c>
    </row>
    <row r="51" spans="1:11" s="29" customFormat="1" ht="18.75" customHeight="1" x14ac:dyDescent="0.25">
      <c r="A51" s="21" t="str">
        <f>Лист4!A49</f>
        <v xml:space="preserve">Адмирала Нахимова ул. д.40 </v>
      </c>
      <c r="B51" s="56" t="str">
        <f>Лист4!C49</f>
        <v>г. Астрахань</v>
      </c>
      <c r="C51" s="35">
        <f t="shared" si="0"/>
        <v>268.14505716216206</v>
      </c>
      <c r="D51" s="35">
        <f t="shared" si="1"/>
        <v>11.330072837837836</v>
      </c>
      <c r="E51" s="26">
        <v>0</v>
      </c>
      <c r="F51" s="27">
        <v>11.330072837837836</v>
      </c>
      <c r="G51" s="28">
        <v>0</v>
      </c>
      <c r="H51" s="28">
        <v>0</v>
      </c>
      <c r="I51" s="28">
        <v>0</v>
      </c>
      <c r="J51" s="271"/>
      <c r="K51" s="281">
        <f>Лист4!E49/1000</f>
        <v>279.47512999999992</v>
      </c>
    </row>
    <row r="52" spans="1:11" s="29" customFormat="1" ht="18.75" customHeight="1" x14ac:dyDescent="0.25">
      <c r="A52" s="21" t="str">
        <f>Лист4!A50</f>
        <v xml:space="preserve">Адмирала Нахимова ул. д.44 - корп. 1 </v>
      </c>
      <c r="B52" s="56" t="str">
        <f>Лист4!C50</f>
        <v>г. Астрахань</v>
      </c>
      <c r="C52" s="35">
        <f t="shared" si="0"/>
        <v>1354.6018808108104</v>
      </c>
      <c r="D52" s="35">
        <f t="shared" si="1"/>
        <v>57.236699189189167</v>
      </c>
      <c r="E52" s="26">
        <v>0</v>
      </c>
      <c r="F52" s="27">
        <v>57.236699189189167</v>
      </c>
      <c r="G52" s="28">
        <v>0</v>
      </c>
      <c r="H52" s="28">
        <v>0</v>
      </c>
      <c r="I52" s="28">
        <v>0</v>
      </c>
      <c r="J52" s="271"/>
      <c r="K52" s="281">
        <f>Лист4!E50/1000</f>
        <v>1411.8385799999996</v>
      </c>
    </row>
    <row r="53" spans="1:11" s="29" customFormat="1" ht="17.25" customHeight="1" x14ac:dyDescent="0.25">
      <c r="A53" s="21" t="str">
        <f>Лист4!A51</f>
        <v xml:space="preserve">Адмирала Нахимова ул. д.46 </v>
      </c>
      <c r="B53" s="56" t="str">
        <f>Лист4!C51</f>
        <v>г. Астрахань</v>
      </c>
      <c r="C53" s="35">
        <f t="shared" si="0"/>
        <v>265.07039256756752</v>
      </c>
      <c r="D53" s="35">
        <f t="shared" si="1"/>
        <v>11.20015743243243</v>
      </c>
      <c r="E53" s="26">
        <v>0</v>
      </c>
      <c r="F53" s="27">
        <v>11.20015743243243</v>
      </c>
      <c r="G53" s="28">
        <v>0</v>
      </c>
      <c r="H53" s="28">
        <v>0</v>
      </c>
      <c r="I53" s="28">
        <v>0</v>
      </c>
      <c r="J53" s="271"/>
      <c r="K53" s="281">
        <f>Лист4!E51/1000</f>
        <v>276.27054999999996</v>
      </c>
    </row>
    <row r="54" spans="1:11" s="29" customFormat="1" ht="18.75" customHeight="1" x14ac:dyDescent="0.25">
      <c r="A54" s="21" t="str">
        <f>Лист4!A52</f>
        <v xml:space="preserve">Адмирала Нахимова ул. д.46 - корп. 1 </v>
      </c>
      <c r="B54" s="56" t="str">
        <f>Лист4!C52</f>
        <v>г. Астрахань</v>
      </c>
      <c r="C54" s="35">
        <f t="shared" si="0"/>
        <v>1351.7047929729724</v>
      </c>
      <c r="D54" s="35">
        <f t="shared" si="1"/>
        <v>57.114287027027011</v>
      </c>
      <c r="E54" s="26">
        <v>0</v>
      </c>
      <c r="F54" s="27">
        <v>57.114287027027011</v>
      </c>
      <c r="G54" s="28">
        <v>0</v>
      </c>
      <c r="H54" s="28">
        <v>0</v>
      </c>
      <c r="I54" s="28">
        <v>0</v>
      </c>
      <c r="J54" s="271"/>
      <c r="K54" s="281">
        <f>Лист4!E52/1000</f>
        <v>1408.8190799999995</v>
      </c>
    </row>
    <row r="55" spans="1:11" s="29" customFormat="1" ht="18.75" customHeight="1" x14ac:dyDescent="0.25">
      <c r="A55" s="21" t="str">
        <f>Лист4!A53</f>
        <v xml:space="preserve">Адмирала Нахимова ул. д.48 </v>
      </c>
      <c r="B55" s="56" t="str">
        <f>Лист4!C53</f>
        <v>г. Астрахань</v>
      </c>
      <c r="C55" s="35">
        <f t="shared" si="0"/>
        <v>326.47348567567582</v>
      </c>
      <c r="D55" s="35">
        <f t="shared" si="1"/>
        <v>13.79465432432433</v>
      </c>
      <c r="E55" s="26">
        <v>0</v>
      </c>
      <c r="F55" s="27">
        <v>13.79465432432433</v>
      </c>
      <c r="G55" s="28">
        <v>0</v>
      </c>
      <c r="H55" s="28">
        <v>0</v>
      </c>
      <c r="I55" s="28">
        <v>0</v>
      </c>
      <c r="J55" s="271"/>
      <c r="K55" s="281">
        <f>Лист4!E53/1000</f>
        <v>340.26814000000013</v>
      </c>
    </row>
    <row r="56" spans="1:11" s="29" customFormat="1" ht="18.75" customHeight="1" x14ac:dyDescent="0.25">
      <c r="A56" s="21" t="str">
        <f>Лист4!A54</f>
        <v xml:space="preserve">Адмирала Нахимова ул. д.48 А </v>
      </c>
      <c r="B56" s="56" t="str">
        <f>Лист4!C54</f>
        <v>г. Астрахань</v>
      </c>
      <c r="C56" s="35">
        <f t="shared" si="0"/>
        <v>518.97460554054067</v>
      </c>
      <c r="D56" s="35">
        <f t="shared" si="1"/>
        <v>21.928504459459461</v>
      </c>
      <c r="E56" s="26">
        <v>0</v>
      </c>
      <c r="F56" s="27">
        <v>21.928504459459461</v>
      </c>
      <c r="G56" s="28">
        <v>0</v>
      </c>
      <c r="H56" s="28">
        <v>0</v>
      </c>
      <c r="I56" s="28">
        <v>0</v>
      </c>
      <c r="J56" s="271"/>
      <c r="K56" s="281">
        <f>Лист4!E54/1000</f>
        <v>540.90311000000008</v>
      </c>
    </row>
    <row r="57" spans="1:11" s="29" customFormat="1" ht="18.75" customHeight="1" x14ac:dyDescent="0.25">
      <c r="A57" s="21" t="str">
        <f>Лист4!A55</f>
        <v xml:space="preserve">Адмирала Нахимова ул. д.50 </v>
      </c>
      <c r="B57" s="56" t="str">
        <f>Лист4!C55</f>
        <v>г. Астрахань</v>
      </c>
      <c r="C57" s="35">
        <f t="shared" si="0"/>
        <v>284.17404594594592</v>
      </c>
      <c r="D57" s="35">
        <f t="shared" si="1"/>
        <v>12.007354054054055</v>
      </c>
      <c r="E57" s="26">
        <v>0</v>
      </c>
      <c r="F57" s="27">
        <v>12.007354054054055</v>
      </c>
      <c r="G57" s="28">
        <v>0</v>
      </c>
      <c r="H57" s="28">
        <v>0</v>
      </c>
      <c r="I57" s="28">
        <v>0</v>
      </c>
      <c r="J57" s="271"/>
      <c r="K57" s="281">
        <f>Лист4!E55/1000</f>
        <v>296.1814</v>
      </c>
    </row>
    <row r="58" spans="1:11" s="29" customFormat="1" ht="18.75" customHeight="1" x14ac:dyDescent="0.25">
      <c r="A58" s="21" t="str">
        <f>Лист4!A56</f>
        <v xml:space="preserve">Адмирала Нахимова ул. д.52 </v>
      </c>
      <c r="B58" s="56" t="str">
        <f>Лист4!C56</f>
        <v>г. Астрахань</v>
      </c>
      <c r="C58" s="35">
        <f t="shared" si="0"/>
        <v>291.00159783783789</v>
      </c>
      <c r="D58" s="35">
        <f t="shared" si="1"/>
        <v>12.295842162162165</v>
      </c>
      <c r="E58" s="26">
        <v>0</v>
      </c>
      <c r="F58" s="27">
        <v>12.295842162162165</v>
      </c>
      <c r="G58" s="28">
        <v>0</v>
      </c>
      <c r="H58" s="28">
        <v>0</v>
      </c>
      <c r="I58" s="28">
        <v>0</v>
      </c>
      <c r="J58" s="271">
        <v>954.89</v>
      </c>
      <c r="K58" s="281">
        <f>Лист4!E56/1000-J58</f>
        <v>-651.59255999999993</v>
      </c>
    </row>
    <row r="59" spans="1:11" s="29" customFormat="1" ht="18.75" customHeight="1" x14ac:dyDescent="0.25">
      <c r="A59" s="21" t="str">
        <f>Лист4!A57</f>
        <v xml:space="preserve">Адмиралтейская ул. д.13 </v>
      </c>
      <c r="B59" s="56" t="str">
        <f>Лист4!C57</f>
        <v>г. Астрахань</v>
      </c>
      <c r="C59" s="35">
        <f t="shared" si="0"/>
        <v>23.044777027027028</v>
      </c>
      <c r="D59" s="35">
        <f t="shared" si="1"/>
        <v>0.97372297297297294</v>
      </c>
      <c r="E59" s="26">
        <v>0</v>
      </c>
      <c r="F59" s="27">
        <v>0.97372297297297294</v>
      </c>
      <c r="G59" s="28">
        <v>0</v>
      </c>
      <c r="H59" s="28">
        <v>0</v>
      </c>
      <c r="I59" s="28">
        <v>0</v>
      </c>
      <c r="J59" s="271"/>
      <c r="K59" s="281">
        <f>Лист4!E57/1000</f>
        <v>24.0185</v>
      </c>
    </row>
    <row r="60" spans="1:11" s="29" customFormat="1" ht="18.75" customHeight="1" x14ac:dyDescent="0.25">
      <c r="A60" s="21" t="str">
        <f>Лист4!A58</f>
        <v xml:space="preserve">Адмиралтейская ул. д.17 </v>
      </c>
      <c r="B60" s="56" t="str">
        <f>Лист4!C58</f>
        <v>г. Астрахань</v>
      </c>
      <c r="C60" s="35">
        <f t="shared" si="0"/>
        <v>0</v>
      </c>
      <c r="D60" s="35">
        <f t="shared" si="1"/>
        <v>0</v>
      </c>
      <c r="E60" s="26">
        <v>0</v>
      </c>
      <c r="F60" s="27">
        <v>0</v>
      </c>
      <c r="G60" s="28">
        <v>0</v>
      </c>
      <c r="H60" s="28">
        <v>0</v>
      </c>
      <c r="I60" s="28">
        <v>0</v>
      </c>
      <c r="J60" s="271"/>
      <c r="K60" s="281">
        <f>Лист4!E58/1000-J60</f>
        <v>0</v>
      </c>
    </row>
    <row r="61" spans="1:11" s="29" customFormat="1" ht="18.75" customHeight="1" x14ac:dyDescent="0.25">
      <c r="A61" s="21" t="str">
        <f>Лист4!A59</f>
        <v xml:space="preserve">Адмиралтейская ул. д.18/16 </v>
      </c>
      <c r="B61" s="56" t="str">
        <f>Лист4!C59</f>
        <v>г. Астрахань</v>
      </c>
      <c r="C61" s="35">
        <f t="shared" si="0"/>
        <v>762.74853851351349</v>
      </c>
      <c r="D61" s="35">
        <f t="shared" si="1"/>
        <v>32.228811486486485</v>
      </c>
      <c r="E61" s="26">
        <v>0</v>
      </c>
      <c r="F61" s="27">
        <v>32.228811486486485</v>
      </c>
      <c r="G61" s="28">
        <v>0</v>
      </c>
      <c r="H61" s="28">
        <v>0</v>
      </c>
      <c r="I61" s="28">
        <v>0</v>
      </c>
      <c r="J61" s="271"/>
      <c r="K61" s="281">
        <f>Лист4!E59/1000</f>
        <v>794.97735</v>
      </c>
    </row>
    <row r="62" spans="1:11" s="29" customFormat="1" ht="18.75" customHeight="1" x14ac:dyDescent="0.25">
      <c r="A62" s="21" t="str">
        <f>Лист4!A60</f>
        <v xml:space="preserve">Адмиралтейская ул. д.28 </v>
      </c>
      <c r="B62" s="56" t="str">
        <f>Лист4!C60</f>
        <v>г. Астрахань</v>
      </c>
      <c r="C62" s="35">
        <f t="shared" si="0"/>
        <v>48.33497702702703</v>
      </c>
      <c r="D62" s="35">
        <f t="shared" si="1"/>
        <v>2.0423229729729733</v>
      </c>
      <c r="E62" s="26">
        <v>0</v>
      </c>
      <c r="F62" s="27">
        <v>2.0423229729729733</v>
      </c>
      <c r="G62" s="28">
        <v>0</v>
      </c>
      <c r="H62" s="28">
        <v>0</v>
      </c>
      <c r="I62" s="28">
        <v>0</v>
      </c>
      <c r="J62" s="271"/>
      <c r="K62" s="281">
        <f>Лист4!E60/1000</f>
        <v>50.377300000000005</v>
      </c>
    </row>
    <row r="63" spans="1:11" s="29" customFormat="1" ht="18.75" customHeight="1" x14ac:dyDescent="0.25">
      <c r="A63" s="21" t="str">
        <f>Лист4!A61</f>
        <v xml:space="preserve">Адмиралтейская ул. д.30 </v>
      </c>
      <c r="B63" s="56" t="str">
        <f>Лист4!C61</f>
        <v>г. Астрахань</v>
      </c>
      <c r="C63" s="35">
        <f t="shared" si="0"/>
        <v>145.47417391891892</v>
      </c>
      <c r="D63" s="35">
        <f t="shared" si="1"/>
        <v>6.1467960810810816</v>
      </c>
      <c r="E63" s="26">
        <v>0</v>
      </c>
      <c r="F63" s="27">
        <v>6.1467960810810816</v>
      </c>
      <c r="G63" s="28">
        <v>0</v>
      </c>
      <c r="H63" s="28">
        <v>0</v>
      </c>
      <c r="I63" s="28">
        <v>0</v>
      </c>
      <c r="J63" s="271"/>
      <c r="K63" s="281">
        <f>Лист4!E61/1000</f>
        <v>151.62097</v>
      </c>
    </row>
    <row r="64" spans="1:11" s="29" customFormat="1" ht="18.75" customHeight="1" x14ac:dyDescent="0.25">
      <c r="A64" s="21" t="str">
        <f>Лист4!A62</f>
        <v xml:space="preserve">Адмиралтейская ул. д.32 </v>
      </c>
      <c r="B64" s="56" t="str">
        <f>Лист4!C62</f>
        <v>г. Астрахань</v>
      </c>
      <c r="C64" s="35">
        <f t="shared" si="0"/>
        <v>169.73730135135133</v>
      </c>
      <c r="D64" s="35">
        <f t="shared" si="1"/>
        <v>7.171998648648648</v>
      </c>
      <c r="E64" s="26">
        <v>0</v>
      </c>
      <c r="F64" s="27">
        <v>7.171998648648648</v>
      </c>
      <c r="G64" s="28">
        <v>0</v>
      </c>
      <c r="H64" s="28">
        <v>0</v>
      </c>
      <c r="I64" s="28">
        <v>0</v>
      </c>
      <c r="J64" s="271"/>
      <c r="K64" s="281">
        <f>Лист4!E62/1000</f>
        <v>176.90929999999997</v>
      </c>
    </row>
    <row r="65" spans="1:11" s="29" customFormat="1" ht="18.75" customHeight="1" x14ac:dyDescent="0.25">
      <c r="A65" s="21" t="str">
        <f>Лист4!A63</f>
        <v xml:space="preserve">Адмиралтейская ул. д.33 </v>
      </c>
      <c r="B65" s="56" t="str">
        <f>Лист4!C63</f>
        <v>г. Астрахань</v>
      </c>
      <c r="C65" s="35">
        <f t="shared" si="0"/>
        <v>8.4479445945945955</v>
      </c>
      <c r="D65" s="35">
        <f t="shared" si="1"/>
        <v>0.35695540540540538</v>
      </c>
      <c r="E65" s="26">
        <v>0</v>
      </c>
      <c r="F65" s="27">
        <v>0.35695540540540538</v>
      </c>
      <c r="G65" s="28">
        <v>0</v>
      </c>
      <c r="H65" s="28">
        <v>0</v>
      </c>
      <c r="I65" s="28">
        <v>0</v>
      </c>
      <c r="J65" s="271"/>
      <c r="K65" s="281">
        <f>Лист4!E63/1000</f>
        <v>8.8048999999999999</v>
      </c>
    </row>
    <row r="66" spans="1:11" s="29" customFormat="1" ht="18.75" customHeight="1" x14ac:dyDescent="0.25">
      <c r="A66" s="21" t="str">
        <f>Лист4!A64</f>
        <v xml:space="preserve">Адмиралтейская ул. д.34 </v>
      </c>
      <c r="B66" s="56" t="str">
        <f>Лист4!C64</f>
        <v>г. Астрахань</v>
      </c>
      <c r="C66" s="35">
        <f t="shared" si="0"/>
        <v>49.319420810810819</v>
      </c>
      <c r="D66" s="35">
        <f t="shared" si="1"/>
        <v>2.0839191891891895</v>
      </c>
      <c r="E66" s="26">
        <v>0</v>
      </c>
      <c r="F66" s="27">
        <v>2.0839191891891895</v>
      </c>
      <c r="G66" s="28">
        <v>0</v>
      </c>
      <c r="H66" s="28">
        <v>0</v>
      </c>
      <c r="I66" s="28">
        <v>0</v>
      </c>
      <c r="J66" s="271"/>
      <c r="K66" s="281">
        <f>Лист4!E64/1000</f>
        <v>51.403340000000007</v>
      </c>
    </row>
    <row r="67" spans="1:11" s="29" customFormat="1" ht="18.75" customHeight="1" x14ac:dyDescent="0.25">
      <c r="A67" s="21" t="str">
        <f>Лист4!A65</f>
        <v xml:space="preserve">Адмиралтейская ул. д.38 </v>
      </c>
      <c r="B67" s="56" t="str">
        <f>Лист4!C65</f>
        <v>г. Астрахань</v>
      </c>
      <c r="C67" s="35">
        <f t="shared" si="0"/>
        <v>65.232449324324335</v>
      </c>
      <c r="D67" s="35">
        <f t="shared" si="1"/>
        <v>2.7563006756756758</v>
      </c>
      <c r="E67" s="26">
        <v>0</v>
      </c>
      <c r="F67" s="27">
        <v>2.7563006756756758</v>
      </c>
      <c r="G67" s="28">
        <v>0</v>
      </c>
      <c r="H67" s="28">
        <v>0</v>
      </c>
      <c r="I67" s="28">
        <v>0</v>
      </c>
      <c r="J67" s="271"/>
      <c r="K67" s="281">
        <f>Лист4!E65/1000</f>
        <v>67.98875000000001</v>
      </c>
    </row>
    <row r="68" spans="1:11" s="29" customFormat="1" ht="18.75" customHeight="1" x14ac:dyDescent="0.25">
      <c r="A68" s="21" t="str">
        <f>Лист4!A66</f>
        <v xml:space="preserve">Адмиралтейская ул. д.39 </v>
      </c>
      <c r="B68" s="56" t="str">
        <f>Лист4!C66</f>
        <v>г. Астрахань</v>
      </c>
      <c r="C68" s="35">
        <f t="shared" si="0"/>
        <v>82.977652027027048</v>
      </c>
      <c r="D68" s="35">
        <f t="shared" si="1"/>
        <v>3.5060979729729733</v>
      </c>
      <c r="E68" s="26">
        <v>0</v>
      </c>
      <c r="F68" s="27">
        <v>3.5060979729729733</v>
      </c>
      <c r="G68" s="28">
        <v>0</v>
      </c>
      <c r="H68" s="28">
        <v>0</v>
      </c>
      <c r="I68" s="28">
        <v>0</v>
      </c>
      <c r="J68" s="271"/>
      <c r="K68" s="281">
        <f>Лист4!E66/1000</f>
        <v>86.483750000000015</v>
      </c>
    </row>
    <row r="69" spans="1:11" s="29" customFormat="1" ht="18.75" customHeight="1" x14ac:dyDescent="0.25">
      <c r="A69" s="21" t="str">
        <f>Лист4!A67</f>
        <v xml:space="preserve">Адмиралтейская ул. д.39/14 </v>
      </c>
      <c r="B69" s="56" t="str">
        <f>Лист4!C67</f>
        <v>г. Астрахань</v>
      </c>
      <c r="C69" s="35">
        <f t="shared" ref="C69:C132" si="2">K69+J69-F69</f>
        <v>55.658675000000024</v>
      </c>
      <c r="D69" s="35">
        <f t="shared" ref="D69:D132" si="3">F69</f>
        <v>2.3517750000000008</v>
      </c>
      <c r="E69" s="26">
        <v>0</v>
      </c>
      <c r="F69" s="27">
        <v>2.3517750000000008</v>
      </c>
      <c r="G69" s="28">
        <v>0</v>
      </c>
      <c r="H69" s="28">
        <v>0</v>
      </c>
      <c r="I69" s="28">
        <v>0</v>
      </c>
      <c r="J69" s="271"/>
      <c r="K69" s="281">
        <f>Лист4!E67/1000</f>
        <v>58.010450000000027</v>
      </c>
    </row>
    <row r="70" spans="1:11" s="29" customFormat="1" ht="18.75" customHeight="1" x14ac:dyDescent="0.25">
      <c r="A70" s="21" t="str">
        <f>Лист4!A68</f>
        <v xml:space="preserve">Адмиралтейская ул. д.40 </v>
      </c>
      <c r="B70" s="56" t="str">
        <f>Лист4!C68</f>
        <v>г. Астрахань</v>
      </c>
      <c r="C70" s="35">
        <f t="shared" si="2"/>
        <v>0.1396972972972973</v>
      </c>
      <c r="D70" s="35">
        <f t="shared" si="3"/>
        <v>5.9027027027027026E-3</v>
      </c>
      <c r="E70" s="26">
        <v>0</v>
      </c>
      <c r="F70" s="27">
        <v>5.9027027027027026E-3</v>
      </c>
      <c r="G70" s="28">
        <v>0</v>
      </c>
      <c r="H70" s="28">
        <v>0</v>
      </c>
      <c r="I70" s="28">
        <v>0</v>
      </c>
      <c r="J70" s="271"/>
      <c r="K70" s="281">
        <f>Лист4!E68/1000</f>
        <v>0.14560000000000001</v>
      </c>
    </row>
    <row r="71" spans="1:11" s="29" customFormat="1" ht="18.75" customHeight="1" x14ac:dyDescent="0.25">
      <c r="A71" s="21" t="str">
        <f>Лист4!A69</f>
        <v xml:space="preserve">Адмиралтейская ул. д.40/2 </v>
      </c>
      <c r="B71" s="56" t="str">
        <f>Лист4!C69</f>
        <v>г. Астрахань</v>
      </c>
      <c r="C71" s="35">
        <f t="shared" si="2"/>
        <v>298.52247432432438</v>
      </c>
      <c r="D71" s="35">
        <f t="shared" si="3"/>
        <v>12.613625675675678</v>
      </c>
      <c r="E71" s="26">
        <v>0</v>
      </c>
      <c r="F71" s="27">
        <v>12.613625675675678</v>
      </c>
      <c r="G71" s="28">
        <v>0</v>
      </c>
      <c r="H71" s="28">
        <v>0</v>
      </c>
      <c r="I71" s="28">
        <v>0</v>
      </c>
      <c r="J71" s="271"/>
      <c r="K71" s="281">
        <f>Лист4!E69/1000</f>
        <v>311.13610000000006</v>
      </c>
    </row>
    <row r="72" spans="1:11" s="29" customFormat="1" ht="18.75" customHeight="1" x14ac:dyDescent="0.25">
      <c r="A72" s="21" t="str">
        <f>Лист4!A70</f>
        <v xml:space="preserve">Адмиралтейская ул. д.41 </v>
      </c>
      <c r="B72" s="56" t="str">
        <f>Лист4!C70</f>
        <v>г. Астрахань</v>
      </c>
      <c r="C72" s="35">
        <f t="shared" si="2"/>
        <v>0</v>
      </c>
      <c r="D72" s="35">
        <f t="shared" si="3"/>
        <v>0</v>
      </c>
      <c r="E72" s="26">
        <v>0</v>
      </c>
      <c r="F72" s="27">
        <v>0</v>
      </c>
      <c r="G72" s="28">
        <v>0</v>
      </c>
      <c r="H72" s="28">
        <v>0</v>
      </c>
      <c r="I72" s="28">
        <v>0</v>
      </c>
      <c r="J72" s="271"/>
      <c r="K72" s="281">
        <f>Лист4!E70/1000</f>
        <v>0</v>
      </c>
    </row>
    <row r="73" spans="1:11" s="29" customFormat="1" ht="18.75" customHeight="1" x14ac:dyDescent="0.25">
      <c r="A73" s="21" t="str">
        <f>Лист4!A71</f>
        <v xml:space="preserve">Адмиралтейская ул. д.41/9 </v>
      </c>
      <c r="B73" s="56" t="str">
        <f>Лист4!C71</f>
        <v>г. Астрахань</v>
      </c>
      <c r="C73" s="35">
        <f t="shared" si="2"/>
        <v>28.248453378378372</v>
      </c>
      <c r="D73" s="35">
        <f t="shared" si="3"/>
        <v>1.1935966216216212</v>
      </c>
      <c r="E73" s="26">
        <v>0</v>
      </c>
      <c r="F73" s="27">
        <v>1.1935966216216212</v>
      </c>
      <c r="G73" s="28">
        <v>0</v>
      </c>
      <c r="H73" s="28">
        <v>0</v>
      </c>
      <c r="I73" s="28">
        <v>0</v>
      </c>
      <c r="J73" s="271"/>
      <c r="K73" s="281">
        <f>Лист4!E71/1000</f>
        <v>29.442049999999991</v>
      </c>
    </row>
    <row r="74" spans="1:11" s="29" customFormat="1" ht="18.75" customHeight="1" x14ac:dyDescent="0.25">
      <c r="A74" s="21" t="str">
        <f>Лист4!A72</f>
        <v xml:space="preserve">Адмиралтейская ул. д.50 </v>
      </c>
      <c r="B74" s="56" t="str">
        <f>Лист4!C72</f>
        <v>г. Астрахань</v>
      </c>
      <c r="C74" s="35">
        <f t="shared" si="2"/>
        <v>62.988705405405405</v>
      </c>
      <c r="D74" s="35">
        <f t="shared" si="3"/>
        <v>2.6614945945945943</v>
      </c>
      <c r="E74" s="26">
        <v>0</v>
      </c>
      <c r="F74" s="27">
        <v>2.6614945945945943</v>
      </c>
      <c r="G74" s="28">
        <v>0</v>
      </c>
      <c r="H74" s="28">
        <v>0</v>
      </c>
      <c r="I74" s="28">
        <v>0</v>
      </c>
      <c r="J74" s="271"/>
      <c r="K74" s="281">
        <f>Лист4!E72/1000</f>
        <v>65.650199999999998</v>
      </c>
    </row>
    <row r="75" spans="1:11" s="29" customFormat="1" ht="18.75" customHeight="1" x14ac:dyDescent="0.25">
      <c r="A75" s="21" t="str">
        <f>Лист4!A73</f>
        <v xml:space="preserve">Адмиралтейская ул. д.52 </v>
      </c>
      <c r="B75" s="56" t="str">
        <f>Лист4!C73</f>
        <v>г. Астрахань</v>
      </c>
      <c r="C75" s="35">
        <f t="shared" si="2"/>
        <v>0.12425</v>
      </c>
      <c r="D75" s="35">
        <f t="shared" si="3"/>
        <v>5.2500000000000003E-3</v>
      </c>
      <c r="E75" s="26">
        <v>0</v>
      </c>
      <c r="F75" s="27">
        <v>5.2500000000000003E-3</v>
      </c>
      <c r="G75" s="28">
        <v>0</v>
      </c>
      <c r="H75" s="28">
        <v>0</v>
      </c>
      <c r="I75" s="28">
        <v>0</v>
      </c>
      <c r="J75" s="271"/>
      <c r="K75" s="281">
        <f>Лист4!E73/1000</f>
        <v>0.1295</v>
      </c>
    </row>
    <row r="76" spans="1:11" s="29" customFormat="1" ht="18.75" customHeight="1" x14ac:dyDescent="0.25">
      <c r="A76" s="21" t="str">
        <f>Лист4!A74</f>
        <v xml:space="preserve">Адмиралтейская ул. д.54 </v>
      </c>
      <c r="B76" s="56" t="str">
        <f>Лист4!C74</f>
        <v>г. Астрахань</v>
      </c>
      <c r="C76" s="35">
        <f t="shared" si="2"/>
        <v>34.331714189189206</v>
      </c>
      <c r="D76" s="35">
        <f t="shared" si="3"/>
        <v>1.4506358108108115</v>
      </c>
      <c r="E76" s="26">
        <v>0</v>
      </c>
      <c r="F76" s="27">
        <v>1.4506358108108115</v>
      </c>
      <c r="G76" s="28">
        <v>0</v>
      </c>
      <c r="H76" s="28">
        <v>0</v>
      </c>
      <c r="I76" s="28">
        <v>0</v>
      </c>
      <c r="J76" s="271"/>
      <c r="K76" s="281">
        <f>Лист4!E74/1000</f>
        <v>35.782350000000015</v>
      </c>
    </row>
    <row r="77" spans="1:11" s="29" customFormat="1" ht="18.75" customHeight="1" x14ac:dyDescent="0.25">
      <c r="A77" s="21" t="str">
        <f>Лист4!A75</f>
        <v xml:space="preserve">Адмиралтейская ул. д.54/1 </v>
      </c>
      <c r="B77" s="56" t="str">
        <f>Лист4!C75</f>
        <v>г. Астрахань</v>
      </c>
      <c r="C77" s="35">
        <f t="shared" si="2"/>
        <v>0.40143783783783782</v>
      </c>
      <c r="D77" s="35">
        <f t="shared" si="3"/>
        <v>1.6962162162162162E-2</v>
      </c>
      <c r="E77" s="26">
        <v>0</v>
      </c>
      <c r="F77" s="27">
        <v>1.6962162162162162E-2</v>
      </c>
      <c r="G77" s="28">
        <v>0</v>
      </c>
      <c r="H77" s="28">
        <v>0</v>
      </c>
      <c r="I77" s="28">
        <v>0</v>
      </c>
      <c r="J77" s="271"/>
      <c r="K77" s="281">
        <f>Лист4!E75/1000</f>
        <v>0.41839999999999999</v>
      </c>
    </row>
    <row r="78" spans="1:11" s="29" customFormat="1" ht="18.75" customHeight="1" x14ac:dyDescent="0.25">
      <c r="A78" s="21" t="str">
        <f>Лист4!A76</f>
        <v xml:space="preserve">Адмиралтейская ул. д.56 </v>
      </c>
      <c r="B78" s="56" t="str">
        <f>Лист4!C76</f>
        <v>г. Астрахань</v>
      </c>
      <c r="C78" s="35">
        <f t="shared" si="2"/>
        <v>1.2115766216216215</v>
      </c>
      <c r="D78" s="35">
        <f t="shared" si="3"/>
        <v>5.1193378378378368E-2</v>
      </c>
      <c r="E78" s="26">
        <v>0</v>
      </c>
      <c r="F78" s="27">
        <v>5.1193378378378368E-2</v>
      </c>
      <c r="G78" s="28">
        <v>0</v>
      </c>
      <c r="H78" s="28">
        <v>0</v>
      </c>
      <c r="I78" s="28">
        <v>0</v>
      </c>
      <c r="J78" s="271"/>
      <c r="K78" s="281">
        <f>Лист4!E76/1000</f>
        <v>1.2627699999999999</v>
      </c>
    </row>
    <row r="79" spans="1:11" s="29" customFormat="1" ht="18.75" customHeight="1" x14ac:dyDescent="0.25">
      <c r="A79" s="21" t="str">
        <f>Лист4!A77</f>
        <v xml:space="preserve">Адмиралтейская ул. д.62 </v>
      </c>
      <c r="B79" s="56" t="str">
        <f>Лист4!C77</f>
        <v>г. Астрахань</v>
      </c>
      <c r="C79" s="35">
        <f t="shared" si="2"/>
        <v>77.086427027027028</v>
      </c>
      <c r="D79" s="35">
        <f t="shared" si="3"/>
        <v>3.2571729729729726</v>
      </c>
      <c r="E79" s="26">
        <v>0</v>
      </c>
      <c r="F79" s="27">
        <v>3.2571729729729726</v>
      </c>
      <c r="G79" s="28">
        <v>0</v>
      </c>
      <c r="H79" s="28">
        <v>0</v>
      </c>
      <c r="I79" s="28">
        <v>0</v>
      </c>
      <c r="J79" s="271"/>
      <c r="K79" s="281">
        <f>Лист4!E77/1000</f>
        <v>80.343599999999995</v>
      </c>
    </row>
    <row r="80" spans="1:11" s="29" customFormat="1" ht="18.75" customHeight="1" x14ac:dyDescent="0.25">
      <c r="A80" s="21" t="str">
        <f>Лист4!A78</f>
        <v xml:space="preserve">Адмиралтейская ул. д.66 </v>
      </c>
      <c r="B80" s="56" t="str">
        <f>Лист4!C78</f>
        <v>г. Астрахань</v>
      </c>
      <c r="C80" s="35">
        <f t="shared" si="2"/>
        <v>34.248260405405411</v>
      </c>
      <c r="D80" s="35">
        <f t="shared" si="3"/>
        <v>1.4471095945945949</v>
      </c>
      <c r="E80" s="26">
        <v>0</v>
      </c>
      <c r="F80" s="27">
        <v>1.4471095945945949</v>
      </c>
      <c r="G80" s="28">
        <v>0</v>
      </c>
      <c r="H80" s="28">
        <v>0</v>
      </c>
      <c r="I80" s="28">
        <v>0</v>
      </c>
      <c r="J80" s="271"/>
      <c r="K80" s="281">
        <f>Лист4!E78/1000</f>
        <v>35.695370000000004</v>
      </c>
    </row>
    <row r="81" spans="1:11" s="29" customFormat="1" ht="18.75" customHeight="1" x14ac:dyDescent="0.25">
      <c r="A81" s="21" t="str">
        <f>Лист4!A79</f>
        <v xml:space="preserve">Адмиралтейская ул. д.8 </v>
      </c>
      <c r="B81" s="56" t="str">
        <f>Лист4!C79</f>
        <v>г. Астрахань</v>
      </c>
      <c r="C81" s="35">
        <f t="shared" si="2"/>
        <v>744.23005945945954</v>
      </c>
      <c r="D81" s="35">
        <f t="shared" si="3"/>
        <v>31.446340540540543</v>
      </c>
      <c r="E81" s="26">
        <v>0</v>
      </c>
      <c r="F81" s="27">
        <v>31.446340540540543</v>
      </c>
      <c r="G81" s="28">
        <v>0</v>
      </c>
      <c r="H81" s="28">
        <v>0</v>
      </c>
      <c r="I81" s="28">
        <v>0</v>
      </c>
      <c r="J81" s="271"/>
      <c r="K81" s="281">
        <f>Лист4!E79/1000</f>
        <v>775.67640000000006</v>
      </c>
    </row>
    <row r="82" spans="1:11" s="29" customFormat="1" ht="18.75" customHeight="1" x14ac:dyDescent="0.25">
      <c r="A82" s="21" t="str">
        <f>Лист4!A80</f>
        <v xml:space="preserve">Азизбекова ул. д.10 </v>
      </c>
      <c r="B82" s="56" t="str">
        <f>Лист4!C80</f>
        <v>г. Астрахань</v>
      </c>
      <c r="C82" s="35">
        <f t="shared" si="2"/>
        <v>86.479966891891891</v>
      </c>
      <c r="D82" s="35">
        <f t="shared" si="3"/>
        <v>3.6540831081081082</v>
      </c>
      <c r="E82" s="26">
        <v>0</v>
      </c>
      <c r="F82" s="27">
        <v>3.6540831081081082</v>
      </c>
      <c r="G82" s="28">
        <v>0</v>
      </c>
      <c r="H82" s="28">
        <v>0</v>
      </c>
      <c r="I82" s="28">
        <v>0</v>
      </c>
      <c r="J82" s="271"/>
      <c r="K82" s="281">
        <f>Лист4!E80/1000</f>
        <v>90.134050000000002</v>
      </c>
    </row>
    <row r="83" spans="1:11" s="29" customFormat="1" ht="18.75" customHeight="1" x14ac:dyDescent="0.25">
      <c r="A83" s="21" t="str">
        <f>Лист4!A81</f>
        <v xml:space="preserve">Азизбекова ул. д.12 </v>
      </c>
      <c r="B83" s="56" t="str">
        <f>Лист4!C81</f>
        <v>г. Астрахань</v>
      </c>
      <c r="C83" s="35">
        <f t="shared" si="2"/>
        <v>74.474375405405411</v>
      </c>
      <c r="D83" s="35">
        <f t="shared" si="3"/>
        <v>3.1468045945945953</v>
      </c>
      <c r="E83" s="26">
        <v>0</v>
      </c>
      <c r="F83" s="27">
        <v>3.1468045945945953</v>
      </c>
      <c r="G83" s="28">
        <v>0</v>
      </c>
      <c r="H83" s="28">
        <v>0</v>
      </c>
      <c r="I83" s="28">
        <v>0</v>
      </c>
      <c r="J83" s="271"/>
      <c r="K83" s="281">
        <f>Лист4!E81/1000</f>
        <v>77.62118000000001</v>
      </c>
    </row>
    <row r="84" spans="1:11" s="29" customFormat="1" ht="18.75" customHeight="1" x14ac:dyDescent="0.25">
      <c r="A84" s="21" t="str">
        <f>Лист4!A82</f>
        <v xml:space="preserve">Азизбекова ул. д.2 </v>
      </c>
      <c r="B84" s="56" t="str">
        <f>Лист4!C82</f>
        <v>г. Астрахань</v>
      </c>
      <c r="C84" s="35">
        <f t="shared" si="2"/>
        <v>78.665850810810795</v>
      </c>
      <c r="D84" s="35">
        <f t="shared" si="3"/>
        <v>3.3239091891891883</v>
      </c>
      <c r="E84" s="26">
        <v>0</v>
      </c>
      <c r="F84" s="27">
        <v>3.3239091891891883</v>
      </c>
      <c r="G84" s="28">
        <v>0</v>
      </c>
      <c r="H84" s="28">
        <v>0</v>
      </c>
      <c r="I84" s="28">
        <v>0</v>
      </c>
      <c r="J84" s="271"/>
      <c r="K84" s="281">
        <f>Лист4!E82/1000</f>
        <v>81.98975999999999</v>
      </c>
    </row>
    <row r="85" spans="1:11" s="29" customFormat="1" ht="18.75" customHeight="1" x14ac:dyDescent="0.25">
      <c r="A85" s="21" t="str">
        <f>Лист4!A83</f>
        <v xml:space="preserve">Азизбекова ул. д.4 </v>
      </c>
      <c r="B85" s="56" t="str">
        <f>Лист4!C83</f>
        <v>г. Астрахань</v>
      </c>
      <c r="C85" s="35">
        <f t="shared" si="2"/>
        <v>82.247935135135137</v>
      </c>
      <c r="D85" s="35">
        <f t="shared" si="3"/>
        <v>3.4752648648648652</v>
      </c>
      <c r="E85" s="26">
        <v>0</v>
      </c>
      <c r="F85" s="27">
        <v>3.4752648648648652</v>
      </c>
      <c r="G85" s="28">
        <v>0</v>
      </c>
      <c r="H85" s="28">
        <v>0</v>
      </c>
      <c r="I85" s="28">
        <v>0</v>
      </c>
      <c r="J85" s="271"/>
      <c r="K85" s="281">
        <f>Лист4!E83/1000</f>
        <v>85.723200000000006</v>
      </c>
    </row>
    <row r="86" spans="1:11" s="29" customFormat="1" ht="18.75" customHeight="1" x14ac:dyDescent="0.25">
      <c r="A86" s="21" t="str">
        <f>Лист4!A84</f>
        <v xml:space="preserve">Академика Королева ул. д.10 </v>
      </c>
      <c r="B86" s="56" t="str">
        <f>Лист4!C84</f>
        <v>г. Астрахань</v>
      </c>
      <c r="C86" s="35">
        <f t="shared" si="2"/>
        <v>7.8938567567567564</v>
      </c>
      <c r="D86" s="35">
        <f t="shared" si="3"/>
        <v>0.33354324324324325</v>
      </c>
      <c r="E86" s="26">
        <v>0</v>
      </c>
      <c r="F86" s="27">
        <v>0.33354324324324325</v>
      </c>
      <c r="G86" s="28">
        <v>0</v>
      </c>
      <c r="H86" s="28">
        <v>0</v>
      </c>
      <c r="I86" s="28">
        <v>0</v>
      </c>
      <c r="J86" s="271"/>
      <c r="K86" s="281">
        <f>Лист4!E84/1000</f>
        <v>8.2273999999999994</v>
      </c>
    </row>
    <row r="87" spans="1:11" s="29" customFormat="1" ht="18.75" customHeight="1" x14ac:dyDescent="0.25">
      <c r="A87" s="21" t="str">
        <f>Лист4!A85</f>
        <v xml:space="preserve">Академика Королева ул. д.2 </v>
      </c>
      <c r="B87" s="56" t="str">
        <f>Лист4!C85</f>
        <v>г. Астрахань</v>
      </c>
      <c r="C87" s="35">
        <f t="shared" si="2"/>
        <v>0</v>
      </c>
      <c r="D87" s="35">
        <f t="shared" si="3"/>
        <v>0</v>
      </c>
      <c r="E87" s="26">
        <v>0</v>
      </c>
      <c r="F87" s="27">
        <v>0</v>
      </c>
      <c r="G87" s="28">
        <v>0</v>
      </c>
      <c r="H87" s="28">
        <v>0</v>
      </c>
      <c r="I87" s="28">
        <v>0</v>
      </c>
      <c r="J87" s="271"/>
      <c r="K87" s="281">
        <f>Лист4!E85/1000</f>
        <v>0</v>
      </c>
    </row>
    <row r="88" spans="1:11" s="29" customFormat="1" ht="18.75" customHeight="1" x14ac:dyDescent="0.25">
      <c r="A88" s="21" t="str">
        <f>Лист4!A86</f>
        <v xml:space="preserve">Академика Королева ул. д.22 </v>
      </c>
      <c r="B88" s="56" t="str">
        <f>Лист4!C86</f>
        <v>г. Астрахань</v>
      </c>
      <c r="C88" s="35">
        <f t="shared" si="2"/>
        <v>127.9759168918919</v>
      </c>
      <c r="D88" s="35">
        <f t="shared" si="3"/>
        <v>5.4074331081081084</v>
      </c>
      <c r="E88" s="26">
        <v>0</v>
      </c>
      <c r="F88" s="27">
        <v>5.4074331081081084</v>
      </c>
      <c r="G88" s="28">
        <v>0</v>
      </c>
      <c r="H88" s="28">
        <v>0</v>
      </c>
      <c r="I88" s="28">
        <v>0</v>
      </c>
      <c r="J88" s="271"/>
      <c r="K88" s="281">
        <f>Лист4!E86/1000</f>
        <v>133.38335000000001</v>
      </c>
    </row>
    <row r="89" spans="1:11" s="29" customFormat="1" ht="18.75" customHeight="1" x14ac:dyDescent="0.25">
      <c r="A89" s="21" t="str">
        <f>Лист4!A87</f>
        <v xml:space="preserve">Академика Королева ул. д.35/1 </v>
      </c>
      <c r="B89" s="56" t="str">
        <f>Лист4!C87</f>
        <v>г. Астрахань</v>
      </c>
      <c r="C89" s="35">
        <f t="shared" si="2"/>
        <v>736.47393310810799</v>
      </c>
      <c r="D89" s="35">
        <f t="shared" si="3"/>
        <v>31.118616891891886</v>
      </c>
      <c r="E89" s="26">
        <v>0</v>
      </c>
      <c r="F89" s="27">
        <v>31.118616891891886</v>
      </c>
      <c r="G89" s="28">
        <v>0</v>
      </c>
      <c r="H89" s="28">
        <v>0</v>
      </c>
      <c r="I89" s="28">
        <v>0</v>
      </c>
      <c r="J89" s="271"/>
      <c r="K89" s="281">
        <f>Лист4!E87/1000</f>
        <v>767.59254999999985</v>
      </c>
    </row>
    <row r="90" spans="1:11" s="29" customFormat="1" ht="18.75" customHeight="1" x14ac:dyDescent="0.25">
      <c r="A90" s="21" t="str">
        <f>Лист4!A88</f>
        <v xml:space="preserve">Академика Королева ул. д.38 </v>
      </c>
      <c r="B90" s="56" t="str">
        <f>Лист4!C88</f>
        <v>г. Астрахань</v>
      </c>
      <c r="C90" s="35">
        <f t="shared" si="2"/>
        <v>63.947685135135146</v>
      </c>
      <c r="D90" s="35">
        <f t="shared" si="3"/>
        <v>2.7020148648648652</v>
      </c>
      <c r="E90" s="26">
        <v>0</v>
      </c>
      <c r="F90" s="27">
        <v>2.7020148648648652</v>
      </c>
      <c r="G90" s="28">
        <v>0</v>
      </c>
      <c r="H90" s="28">
        <v>0</v>
      </c>
      <c r="I90" s="28">
        <v>0</v>
      </c>
      <c r="J90" s="271"/>
      <c r="K90" s="281">
        <f>Лист4!E88/1000</f>
        <v>66.64970000000001</v>
      </c>
    </row>
    <row r="91" spans="1:11" s="29" customFormat="1" ht="18.75" customHeight="1" x14ac:dyDescent="0.25">
      <c r="A91" s="21" t="str">
        <f>Лист4!A89</f>
        <v xml:space="preserve">Академика Королева ул. д.39 </v>
      </c>
      <c r="B91" s="56" t="str">
        <f>Лист4!C89</f>
        <v>г. Астрахань</v>
      </c>
      <c r="C91" s="35">
        <f t="shared" si="2"/>
        <v>872.95878743243259</v>
      </c>
      <c r="D91" s="35">
        <f t="shared" si="3"/>
        <v>36.885582567567575</v>
      </c>
      <c r="E91" s="26">
        <v>0</v>
      </c>
      <c r="F91" s="27">
        <v>36.885582567567575</v>
      </c>
      <c r="G91" s="28">
        <v>0</v>
      </c>
      <c r="H91" s="28">
        <v>0</v>
      </c>
      <c r="I91" s="28">
        <v>0</v>
      </c>
      <c r="J91" s="271"/>
      <c r="K91" s="281">
        <f>Лист4!E89/1000</f>
        <v>909.84437000000014</v>
      </c>
    </row>
    <row r="92" spans="1:11" s="29" customFormat="1" ht="18.75" customHeight="1" x14ac:dyDescent="0.25">
      <c r="A92" s="21" t="str">
        <f>Лист4!A90</f>
        <v xml:space="preserve">Академика Королева ул. д.5 </v>
      </c>
      <c r="B92" s="56" t="str">
        <f>Лист4!C90</f>
        <v>г. Астрахань</v>
      </c>
      <c r="C92" s="35">
        <f t="shared" si="2"/>
        <v>45.903610810810811</v>
      </c>
      <c r="D92" s="35">
        <f t="shared" si="3"/>
        <v>1.9395891891891894</v>
      </c>
      <c r="E92" s="26">
        <v>0</v>
      </c>
      <c r="F92" s="27">
        <v>1.9395891891891894</v>
      </c>
      <c r="G92" s="28">
        <v>0</v>
      </c>
      <c r="H92" s="28">
        <v>0</v>
      </c>
      <c r="I92" s="28">
        <v>0</v>
      </c>
      <c r="J92" s="271"/>
      <c r="K92" s="281">
        <f>Лист4!E90/1000</f>
        <v>47.843200000000003</v>
      </c>
    </row>
    <row r="93" spans="1:11" s="29" customFormat="1" ht="18.75" customHeight="1" x14ac:dyDescent="0.25">
      <c r="A93" s="21" t="str">
        <f>Лист4!A91</f>
        <v xml:space="preserve">Академика Королева ул. д.7/25 </v>
      </c>
      <c r="B93" s="56" t="str">
        <f>Лист4!C91</f>
        <v>г. Астрахань</v>
      </c>
      <c r="C93" s="35">
        <f t="shared" si="2"/>
        <v>162.1163724324324</v>
      </c>
      <c r="D93" s="35">
        <f t="shared" si="3"/>
        <v>6.849987567567565</v>
      </c>
      <c r="E93" s="26">
        <v>0</v>
      </c>
      <c r="F93" s="27">
        <v>6.849987567567565</v>
      </c>
      <c r="G93" s="28">
        <v>0</v>
      </c>
      <c r="H93" s="28">
        <v>0</v>
      </c>
      <c r="I93" s="28">
        <v>0</v>
      </c>
      <c r="J93" s="271"/>
      <c r="K93" s="281">
        <f>Лист4!E91/1000</f>
        <v>168.96635999999995</v>
      </c>
    </row>
    <row r="94" spans="1:11" s="29" customFormat="1" ht="18.75" customHeight="1" x14ac:dyDescent="0.25">
      <c r="A94" s="21" t="str">
        <f>Лист4!A92</f>
        <v xml:space="preserve">Акмолинская ул. д.21 </v>
      </c>
      <c r="B94" s="56" t="str">
        <f>Лист4!C92</f>
        <v>г. Астрахань</v>
      </c>
      <c r="C94" s="35">
        <f t="shared" si="2"/>
        <v>24.195936486486488</v>
      </c>
      <c r="D94" s="35">
        <f t="shared" si="3"/>
        <v>1.0223635135135136</v>
      </c>
      <c r="E94" s="26">
        <v>0</v>
      </c>
      <c r="F94" s="27">
        <v>1.0223635135135136</v>
      </c>
      <c r="G94" s="28">
        <v>0</v>
      </c>
      <c r="H94" s="28">
        <v>0</v>
      </c>
      <c r="I94" s="28">
        <v>0</v>
      </c>
      <c r="J94" s="271"/>
      <c r="K94" s="281">
        <f>Лист4!E92/1000</f>
        <v>25.218300000000003</v>
      </c>
    </row>
    <row r="95" spans="1:11" s="29" customFormat="1" ht="18.75" customHeight="1" x14ac:dyDescent="0.25">
      <c r="A95" s="21" t="str">
        <f>Лист4!A93</f>
        <v xml:space="preserve">Акмолинская ул. д.31 </v>
      </c>
      <c r="B95" s="56" t="str">
        <f>Лист4!C93</f>
        <v>г. Астрахань</v>
      </c>
      <c r="C95" s="35">
        <f t="shared" si="2"/>
        <v>133.17330878378382</v>
      </c>
      <c r="D95" s="35">
        <f t="shared" si="3"/>
        <v>5.6270412162162176</v>
      </c>
      <c r="E95" s="26">
        <v>0</v>
      </c>
      <c r="F95" s="27">
        <v>5.6270412162162176</v>
      </c>
      <c r="G95" s="28">
        <v>0</v>
      </c>
      <c r="H95" s="28">
        <v>0</v>
      </c>
      <c r="I95" s="28">
        <v>0</v>
      </c>
      <c r="J95" s="271"/>
      <c r="K95" s="281">
        <f>Лист4!E93/1000</f>
        <v>138.80035000000004</v>
      </c>
    </row>
    <row r="96" spans="1:11" s="29" customFormat="1" ht="18.75" customHeight="1" x14ac:dyDescent="0.25">
      <c r="A96" s="21" t="str">
        <f>Лист4!A95</f>
        <v xml:space="preserve">Акмолинская ул. д.33 </v>
      </c>
      <c r="B96" s="56" t="str">
        <f>Лист4!C95</f>
        <v>г. Астрахань</v>
      </c>
      <c r="C96" s="35">
        <f t="shared" si="2"/>
        <v>55.837038513513534</v>
      </c>
      <c r="D96" s="35">
        <f t="shared" si="3"/>
        <v>2.3593114864864875</v>
      </c>
      <c r="E96" s="26">
        <v>0</v>
      </c>
      <c r="F96" s="27">
        <v>2.3593114864864875</v>
      </c>
      <c r="G96" s="28">
        <v>0</v>
      </c>
      <c r="H96" s="28">
        <v>0</v>
      </c>
      <c r="I96" s="28">
        <v>0</v>
      </c>
      <c r="J96" s="271"/>
      <c r="K96" s="281">
        <f>Лист4!E95/1000</f>
        <v>58.196350000000024</v>
      </c>
    </row>
    <row r="97" spans="1:11" s="29" customFormat="1" ht="18.75" customHeight="1" x14ac:dyDescent="0.25">
      <c r="A97" s="21" t="str">
        <f>Лист4!A96</f>
        <v xml:space="preserve">Акмолинская ул. д.35 </v>
      </c>
      <c r="B97" s="56" t="str">
        <f>Лист4!C96</f>
        <v>г. Астрахань</v>
      </c>
      <c r="C97" s="35">
        <f t="shared" si="2"/>
        <v>100.87967837837839</v>
      </c>
      <c r="D97" s="35">
        <f t="shared" si="3"/>
        <v>4.2625216216216222</v>
      </c>
      <c r="E97" s="26">
        <v>0</v>
      </c>
      <c r="F97" s="27">
        <v>4.2625216216216222</v>
      </c>
      <c r="G97" s="28">
        <v>0</v>
      </c>
      <c r="H97" s="28">
        <v>0</v>
      </c>
      <c r="I97" s="28">
        <v>0</v>
      </c>
      <c r="J97" s="271"/>
      <c r="K97" s="281">
        <f>Лист4!E96/1000</f>
        <v>105.1422</v>
      </c>
    </row>
    <row r="98" spans="1:11" s="29" customFormat="1" ht="18.75" customHeight="1" x14ac:dyDescent="0.25">
      <c r="A98" s="21" t="str">
        <f>Лист4!A97</f>
        <v xml:space="preserve">Акмолинская ул. д.37 </v>
      </c>
      <c r="B98" s="56" t="str">
        <f>Лист4!C97</f>
        <v>г. Астрахань</v>
      </c>
      <c r="C98" s="35">
        <f t="shared" si="2"/>
        <v>58.110055540540536</v>
      </c>
      <c r="D98" s="35">
        <f t="shared" si="3"/>
        <v>2.4553544594594592</v>
      </c>
      <c r="E98" s="26">
        <v>0</v>
      </c>
      <c r="F98" s="27">
        <v>2.4553544594594592</v>
      </c>
      <c r="G98" s="28">
        <v>0</v>
      </c>
      <c r="H98" s="28">
        <v>0</v>
      </c>
      <c r="I98" s="28">
        <v>0</v>
      </c>
      <c r="J98" s="271"/>
      <c r="K98" s="281">
        <f>Лист4!E97/1000</f>
        <v>60.565409999999993</v>
      </c>
    </row>
    <row r="99" spans="1:11" s="29" customFormat="1" ht="18.75" customHeight="1" x14ac:dyDescent="0.25">
      <c r="A99" s="21" t="str">
        <f>Лист4!A98</f>
        <v xml:space="preserve">Аксакова ул. д.12 - корп. 1 </v>
      </c>
      <c r="B99" s="56" t="str">
        <f>Лист4!C98</f>
        <v>г. Астрахань</v>
      </c>
      <c r="C99" s="35">
        <f t="shared" si="2"/>
        <v>1334.6829171621621</v>
      </c>
      <c r="D99" s="35">
        <f t="shared" si="3"/>
        <v>56.395052837837838</v>
      </c>
      <c r="E99" s="26">
        <v>0</v>
      </c>
      <c r="F99" s="27">
        <v>56.395052837837838</v>
      </c>
      <c r="G99" s="28">
        <v>0</v>
      </c>
      <c r="H99" s="28">
        <v>0</v>
      </c>
      <c r="I99" s="28">
        <v>0</v>
      </c>
      <c r="J99" s="271"/>
      <c r="K99" s="281">
        <f>Лист4!E98/1000</f>
        <v>1391.0779699999998</v>
      </c>
    </row>
    <row r="100" spans="1:11" s="29" customFormat="1" ht="18.75" customHeight="1" x14ac:dyDescent="0.25">
      <c r="A100" s="21" t="str">
        <f>Лист4!A99</f>
        <v xml:space="preserve">Аксакова ул. д.6 - корп. 1 </v>
      </c>
      <c r="B100" s="56" t="str">
        <f>Лист4!C99</f>
        <v>г. Астрахань</v>
      </c>
      <c r="C100" s="35">
        <f t="shared" si="2"/>
        <v>1042.0650427027019</v>
      </c>
      <c r="D100" s="35">
        <f t="shared" si="3"/>
        <v>44.030917297297265</v>
      </c>
      <c r="E100" s="26">
        <v>0</v>
      </c>
      <c r="F100" s="27">
        <v>44.030917297297265</v>
      </c>
      <c r="G100" s="28">
        <v>0</v>
      </c>
      <c r="H100" s="28">
        <v>0</v>
      </c>
      <c r="I100" s="28">
        <v>0</v>
      </c>
      <c r="J100" s="271"/>
      <c r="K100" s="281">
        <f>Лист4!E99/1000</f>
        <v>1086.0959599999992</v>
      </c>
    </row>
    <row r="101" spans="1:11" s="29" customFormat="1" ht="18.75" customHeight="1" x14ac:dyDescent="0.25">
      <c r="A101" s="21" t="str">
        <f>Лист4!A100</f>
        <v xml:space="preserve">Аксакова ул. д.8 - корп. 2 </v>
      </c>
      <c r="B101" s="56" t="str">
        <f>Лист4!C100</f>
        <v>г. Астрахань</v>
      </c>
      <c r="C101" s="35">
        <f t="shared" si="2"/>
        <v>2059.7951712162167</v>
      </c>
      <c r="D101" s="35">
        <f t="shared" si="3"/>
        <v>87.033598783783802</v>
      </c>
      <c r="E101" s="26">
        <v>0</v>
      </c>
      <c r="F101" s="27">
        <v>87.033598783783802</v>
      </c>
      <c r="G101" s="28">
        <v>0</v>
      </c>
      <c r="H101" s="28">
        <v>0</v>
      </c>
      <c r="I101" s="28">
        <v>0</v>
      </c>
      <c r="J101" s="271"/>
      <c r="K101" s="281">
        <f>Лист4!E100/1000</f>
        <v>2146.8287700000005</v>
      </c>
    </row>
    <row r="102" spans="1:11" s="29" customFormat="1" ht="18.75" customHeight="1" x14ac:dyDescent="0.25">
      <c r="A102" s="21" t="str">
        <f>Лист4!A101</f>
        <v xml:space="preserve">Аксакова ул., д.8, кор.1 </v>
      </c>
      <c r="B102" s="56" t="str">
        <f>Лист4!C101</f>
        <v>г. Астрахань</v>
      </c>
      <c r="C102" s="35">
        <f t="shared" si="2"/>
        <v>1134.8169864864863</v>
      </c>
      <c r="D102" s="35">
        <f t="shared" si="3"/>
        <v>47.950013513513504</v>
      </c>
      <c r="E102" s="26">
        <v>0</v>
      </c>
      <c r="F102" s="27">
        <v>47.950013513513504</v>
      </c>
      <c r="G102" s="28">
        <v>0</v>
      </c>
      <c r="H102" s="28">
        <v>0</v>
      </c>
      <c r="I102" s="28">
        <v>0</v>
      </c>
      <c r="J102" s="271"/>
      <c r="K102" s="281">
        <f>Лист4!E101/1000</f>
        <v>1182.7669999999998</v>
      </c>
    </row>
    <row r="103" spans="1:11" s="29" customFormat="1" ht="18.75" customHeight="1" x14ac:dyDescent="0.25">
      <c r="A103" s="21" t="str">
        <f>Лист4!A102</f>
        <v xml:space="preserve">Александрова ул. д.1 </v>
      </c>
      <c r="B103" s="56" t="str">
        <f>Лист4!C102</f>
        <v>г. Астрахань</v>
      </c>
      <c r="C103" s="35">
        <f t="shared" si="2"/>
        <v>761.6873571621619</v>
      </c>
      <c r="D103" s="35">
        <f t="shared" si="3"/>
        <v>32.183972837837828</v>
      </c>
      <c r="E103" s="26">
        <v>0</v>
      </c>
      <c r="F103" s="27">
        <v>32.183972837837828</v>
      </c>
      <c r="G103" s="28">
        <v>0</v>
      </c>
      <c r="H103" s="28">
        <v>0</v>
      </c>
      <c r="I103" s="28">
        <v>0</v>
      </c>
      <c r="J103" s="271"/>
      <c r="K103" s="281">
        <f>Лист4!E102/1000</f>
        <v>793.87132999999972</v>
      </c>
    </row>
    <row r="104" spans="1:11" s="29" customFormat="1" ht="18.75" customHeight="1" x14ac:dyDescent="0.25">
      <c r="A104" s="21" t="str">
        <f>Лист4!A103</f>
        <v xml:space="preserve">Александрова ул. д.11 </v>
      </c>
      <c r="B104" s="56" t="str">
        <f>Лист4!C103</f>
        <v>г. Астрахань</v>
      </c>
      <c r="C104" s="35">
        <f t="shared" si="2"/>
        <v>764.22509864864867</v>
      </c>
      <c r="D104" s="35">
        <f t="shared" si="3"/>
        <v>32.291201351351347</v>
      </c>
      <c r="E104" s="26">
        <v>0</v>
      </c>
      <c r="F104" s="27">
        <v>32.291201351351347</v>
      </c>
      <c r="G104" s="28">
        <v>0</v>
      </c>
      <c r="H104" s="28">
        <v>0</v>
      </c>
      <c r="I104" s="28">
        <v>0</v>
      </c>
      <c r="J104" s="271"/>
      <c r="K104" s="281">
        <f>Лист4!E103/1000</f>
        <v>796.5163</v>
      </c>
    </row>
    <row r="105" spans="1:11" s="29" customFormat="1" ht="18.75" customHeight="1" x14ac:dyDescent="0.25">
      <c r="A105" s="21" t="str">
        <f>Лист4!A104</f>
        <v xml:space="preserve">Александрова ул. д.13 </v>
      </c>
      <c r="B105" s="56" t="str">
        <f>Лист4!C104</f>
        <v>г. Астрахань</v>
      </c>
      <c r="C105" s="35">
        <f t="shared" si="2"/>
        <v>812.60939189189196</v>
      </c>
      <c r="D105" s="35">
        <f t="shared" si="3"/>
        <v>34.335608108108111</v>
      </c>
      <c r="E105" s="26">
        <v>0</v>
      </c>
      <c r="F105" s="27">
        <v>34.335608108108111</v>
      </c>
      <c r="G105" s="28">
        <v>0</v>
      </c>
      <c r="H105" s="28">
        <v>0</v>
      </c>
      <c r="I105" s="28">
        <v>0</v>
      </c>
      <c r="J105" s="271"/>
      <c r="K105" s="281">
        <f>Лист4!E104/1000</f>
        <v>846.94500000000005</v>
      </c>
    </row>
    <row r="106" spans="1:11" s="29" customFormat="1" ht="18.75" customHeight="1" x14ac:dyDescent="0.25">
      <c r="A106" s="21" t="str">
        <f>Лист4!A105</f>
        <v xml:space="preserve">Александрова ул. д.17 </v>
      </c>
      <c r="B106" s="56" t="str">
        <f>Лист4!C105</f>
        <v>г. Астрахань</v>
      </c>
      <c r="C106" s="35">
        <f t="shared" si="2"/>
        <v>813.84956999999986</v>
      </c>
      <c r="D106" s="35">
        <f t="shared" si="3"/>
        <v>34.388009999999994</v>
      </c>
      <c r="E106" s="26">
        <v>0</v>
      </c>
      <c r="F106" s="27">
        <v>34.388009999999994</v>
      </c>
      <c r="G106" s="28">
        <v>0</v>
      </c>
      <c r="H106" s="28">
        <v>0</v>
      </c>
      <c r="I106" s="28">
        <v>0</v>
      </c>
      <c r="J106" s="271"/>
      <c r="K106" s="281">
        <f>Лист4!E105/1000</f>
        <v>848.23757999999987</v>
      </c>
    </row>
    <row r="107" spans="1:11" s="29" customFormat="1" ht="18.75" customHeight="1" x14ac:dyDescent="0.25">
      <c r="A107" s="21" t="str">
        <f>Лист4!A106</f>
        <v xml:space="preserve">Александрова ул. д.3 </v>
      </c>
      <c r="B107" s="56" t="str">
        <f>Лист4!C106</f>
        <v>г. Астрахань</v>
      </c>
      <c r="C107" s="35">
        <f t="shared" si="2"/>
        <v>1019.7537052702702</v>
      </c>
      <c r="D107" s="35">
        <f t="shared" si="3"/>
        <v>43.088184729729733</v>
      </c>
      <c r="E107" s="26">
        <v>0</v>
      </c>
      <c r="F107" s="27">
        <v>43.088184729729733</v>
      </c>
      <c r="G107" s="28">
        <v>0</v>
      </c>
      <c r="H107" s="28">
        <v>0</v>
      </c>
      <c r="I107" s="28">
        <v>0</v>
      </c>
      <c r="J107" s="271"/>
      <c r="K107" s="281">
        <f>Лист4!E106/1000</f>
        <v>1062.8418899999999</v>
      </c>
    </row>
    <row r="108" spans="1:11" s="29" customFormat="1" ht="18.75" customHeight="1" x14ac:dyDescent="0.25">
      <c r="A108" s="21" t="str">
        <f>Лист4!A107</f>
        <v>Александрова ул. д.5</v>
      </c>
      <c r="B108" s="56" t="str">
        <f>Лист4!C107</f>
        <v>г. Астрахань</v>
      </c>
      <c r="C108" s="35">
        <f t="shared" si="2"/>
        <v>1155.6621451351352</v>
      </c>
      <c r="D108" s="35">
        <f t="shared" si="3"/>
        <v>48.830794864864863</v>
      </c>
      <c r="E108" s="26">
        <v>0</v>
      </c>
      <c r="F108" s="27">
        <v>48.830794864864863</v>
      </c>
      <c r="G108" s="28">
        <v>0</v>
      </c>
      <c r="H108" s="28">
        <v>0</v>
      </c>
      <c r="I108" s="28">
        <v>0</v>
      </c>
      <c r="J108" s="271"/>
      <c r="K108" s="281">
        <f>Лист4!E107/1000</f>
        <v>1204.4929400000001</v>
      </c>
    </row>
    <row r="109" spans="1:11" s="29" customFormat="1" ht="18.75" customHeight="1" x14ac:dyDescent="0.25">
      <c r="A109" s="21" t="str">
        <f>Лист4!A108</f>
        <v xml:space="preserve">Александрова ул. д.6 </v>
      </c>
      <c r="B109" s="56" t="str">
        <f>Лист4!C108</f>
        <v>г. Астрахань</v>
      </c>
      <c r="C109" s="35">
        <f t="shared" si="2"/>
        <v>1097.7154375675677</v>
      </c>
      <c r="D109" s="35">
        <f t="shared" si="3"/>
        <v>46.382342432432438</v>
      </c>
      <c r="E109" s="26">
        <v>0</v>
      </c>
      <c r="F109" s="27">
        <v>46.382342432432438</v>
      </c>
      <c r="G109" s="28">
        <v>0</v>
      </c>
      <c r="H109" s="28">
        <v>0</v>
      </c>
      <c r="I109" s="28">
        <v>0</v>
      </c>
      <c r="J109" s="271"/>
      <c r="K109" s="281">
        <f>Лист4!E108/1000</f>
        <v>1144.0977800000001</v>
      </c>
    </row>
    <row r="110" spans="1:11" s="29" customFormat="1" ht="18.75" customHeight="1" x14ac:dyDescent="0.25">
      <c r="A110" s="21" t="str">
        <f>Лист4!A109</f>
        <v xml:space="preserve">Александрова ул. д.7 </v>
      </c>
      <c r="B110" s="56" t="str">
        <f>Лист4!C109</f>
        <v>г. Астрахань</v>
      </c>
      <c r="C110" s="35">
        <f t="shared" si="2"/>
        <v>1326.30485</v>
      </c>
      <c r="D110" s="35">
        <f t="shared" si="3"/>
        <v>56.041049999999998</v>
      </c>
      <c r="E110" s="26">
        <v>0</v>
      </c>
      <c r="F110" s="27">
        <v>56.041049999999998</v>
      </c>
      <c r="G110" s="28">
        <v>0</v>
      </c>
      <c r="H110" s="28">
        <v>0</v>
      </c>
      <c r="I110" s="28">
        <v>0</v>
      </c>
      <c r="J110" s="271"/>
      <c r="K110" s="281">
        <f>Лист4!E109/1000</f>
        <v>1382.3459</v>
      </c>
    </row>
    <row r="111" spans="1:11" s="29" customFormat="1" ht="25.5" customHeight="1" x14ac:dyDescent="0.25">
      <c r="A111" s="21" t="str">
        <f>Лист4!A110</f>
        <v xml:space="preserve">Александрова ул. д.9 </v>
      </c>
      <c r="B111" s="56" t="str">
        <f>Лист4!C110</f>
        <v>г. Астрахань</v>
      </c>
      <c r="C111" s="35">
        <f t="shared" si="2"/>
        <v>1198.817432297297</v>
      </c>
      <c r="D111" s="35">
        <f t="shared" si="3"/>
        <v>50.654257702702701</v>
      </c>
      <c r="E111" s="26">
        <v>0</v>
      </c>
      <c r="F111" s="27">
        <v>50.654257702702701</v>
      </c>
      <c r="G111" s="28">
        <v>0</v>
      </c>
      <c r="H111" s="28">
        <v>0</v>
      </c>
      <c r="I111" s="28">
        <v>0</v>
      </c>
      <c r="J111" s="271"/>
      <c r="K111" s="281">
        <f>Лист4!E110/1000</f>
        <v>1249.4716899999999</v>
      </c>
    </row>
    <row r="112" spans="1:11" s="29" customFormat="1" ht="18.75" customHeight="1" x14ac:dyDescent="0.25">
      <c r="A112" s="21" t="str">
        <f>Лист4!A111</f>
        <v xml:space="preserve">Алексеева ул. д.1 </v>
      </c>
      <c r="B112" s="56" t="str">
        <f>Лист4!C111</f>
        <v>г. Астрахань</v>
      </c>
      <c r="C112" s="35">
        <f t="shared" si="2"/>
        <v>32.597683108108114</v>
      </c>
      <c r="D112" s="35">
        <f t="shared" si="3"/>
        <v>1.3773668918918922</v>
      </c>
      <c r="E112" s="26">
        <v>0</v>
      </c>
      <c r="F112" s="27">
        <v>1.3773668918918922</v>
      </c>
      <c r="G112" s="28">
        <v>0</v>
      </c>
      <c r="H112" s="28">
        <v>0</v>
      </c>
      <c r="I112" s="28">
        <v>0</v>
      </c>
      <c r="J112" s="271"/>
      <c r="K112" s="281">
        <f>Лист4!E111/1000</f>
        <v>33.975050000000003</v>
      </c>
    </row>
    <row r="113" spans="1:11" s="29" customFormat="1" ht="18.75" customHeight="1" x14ac:dyDescent="0.25">
      <c r="A113" s="21" t="str">
        <f>Лист4!A112</f>
        <v xml:space="preserve">Алексеева ул. д.11 </v>
      </c>
      <c r="B113" s="56" t="str">
        <f>Лист4!C112</f>
        <v>г. Астрахань</v>
      </c>
      <c r="C113" s="35">
        <f t="shared" si="2"/>
        <v>114.39998770270275</v>
      </c>
      <c r="D113" s="35">
        <f t="shared" si="3"/>
        <v>4.8338022972972992</v>
      </c>
      <c r="E113" s="26">
        <v>0</v>
      </c>
      <c r="F113" s="27">
        <v>4.8338022972972992</v>
      </c>
      <c r="G113" s="28">
        <v>0</v>
      </c>
      <c r="H113" s="28">
        <v>0</v>
      </c>
      <c r="I113" s="28">
        <v>0</v>
      </c>
      <c r="J113" s="271"/>
      <c r="K113" s="281">
        <f>Лист4!E112/1000</f>
        <v>119.23379000000004</v>
      </c>
    </row>
    <row r="114" spans="1:11" s="29" customFormat="1" ht="18.75" customHeight="1" x14ac:dyDescent="0.25">
      <c r="A114" s="21" t="str">
        <f>Лист4!A113</f>
        <v xml:space="preserve">Алексеева ул. д.12 </v>
      </c>
      <c r="B114" s="56" t="str">
        <f>Лист4!C113</f>
        <v>г. Астрахань</v>
      </c>
      <c r="C114" s="35">
        <f t="shared" si="2"/>
        <v>82.808432162162148</v>
      </c>
      <c r="D114" s="35">
        <f t="shared" si="3"/>
        <v>3.4989478378378376</v>
      </c>
      <c r="E114" s="26">
        <v>0</v>
      </c>
      <c r="F114" s="27">
        <v>3.4989478378378376</v>
      </c>
      <c r="G114" s="28">
        <v>0</v>
      </c>
      <c r="H114" s="28">
        <v>0</v>
      </c>
      <c r="I114" s="28">
        <v>0</v>
      </c>
      <c r="J114" s="271"/>
      <c r="K114" s="281">
        <f>Лист4!E113/1000</f>
        <v>86.307379999999981</v>
      </c>
    </row>
    <row r="115" spans="1:11" s="29" customFormat="1" ht="18.75" customHeight="1" x14ac:dyDescent="0.25">
      <c r="A115" s="21" t="str">
        <f>Лист4!A114</f>
        <v xml:space="preserve">Алексеева ул. д.13/8 </v>
      </c>
      <c r="B115" s="56" t="str">
        <f>Лист4!C114</f>
        <v>г. Астрахань</v>
      </c>
      <c r="C115" s="35">
        <f t="shared" si="2"/>
        <v>80.805387837837827</v>
      </c>
      <c r="D115" s="35">
        <f t="shared" si="3"/>
        <v>3.414312162162163</v>
      </c>
      <c r="E115" s="26">
        <v>0</v>
      </c>
      <c r="F115" s="27">
        <v>3.414312162162163</v>
      </c>
      <c r="G115" s="28">
        <v>0</v>
      </c>
      <c r="H115" s="28">
        <v>0</v>
      </c>
      <c r="I115" s="28">
        <v>0</v>
      </c>
      <c r="J115" s="271">
        <v>369.38</v>
      </c>
      <c r="K115" s="281">
        <f>Лист4!E114/1000-J115</f>
        <v>-285.16030000000001</v>
      </c>
    </row>
    <row r="116" spans="1:11" s="29" customFormat="1" ht="18.75" customHeight="1" x14ac:dyDescent="0.25">
      <c r="A116" s="21" t="str">
        <f>Лист4!A115</f>
        <v xml:space="preserve">Алексеева ул. д.2 </v>
      </c>
      <c r="B116" s="56" t="str">
        <f>Лист4!C115</f>
        <v>г. Астрахань</v>
      </c>
      <c r="C116" s="35">
        <f t="shared" si="2"/>
        <v>77.061740135135111</v>
      </c>
      <c r="D116" s="35">
        <f t="shared" si="3"/>
        <v>3.2561298648648638</v>
      </c>
      <c r="E116" s="26">
        <v>0</v>
      </c>
      <c r="F116" s="27">
        <v>3.2561298648648638</v>
      </c>
      <c r="G116" s="28">
        <v>0</v>
      </c>
      <c r="H116" s="28">
        <v>0</v>
      </c>
      <c r="I116" s="28">
        <v>0</v>
      </c>
      <c r="J116" s="271"/>
      <c r="K116" s="281">
        <f>Лист4!E115/1000</f>
        <v>80.317869999999971</v>
      </c>
    </row>
    <row r="117" spans="1:11" s="29" customFormat="1" ht="18.75" customHeight="1" x14ac:dyDescent="0.25">
      <c r="A117" s="21" t="str">
        <f>Лист4!A116</f>
        <v xml:space="preserve">Алексеева ул. д.3 </v>
      </c>
      <c r="B117" s="56" t="str">
        <f>Лист4!C116</f>
        <v>г. Астрахань</v>
      </c>
      <c r="C117" s="35">
        <f t="shared" si="2"/>
        <v>104.7420304054054</v>
      </c>
      <c r="D117" s="35">
        <f t="shared" si="3"/>
        <v>4.4257195945945949</v>
      </c>
      <c r="E117" s="26">
        <v>0</v>
      </c>
      <c r="F117" s="27">
        <v>4.4257195945945949</v>
      </c>
      <c r="G117" s="28">
        <v>0</v>
      </c>
      <c r="H117" s="28">
        <v>0</v>
      </c>
      <c r="I117" s="28">
        <v>0</v>
      </c>
      <c r="J117" s="271"/>
      <c r="K117" s="281">
        <f>Лист4!E116/1000</f>
        <v>109.16775</v>
      </c>
    </row>
    <row r="118" spans="1:11" s="29" customFormat="1" ht="18.75" customHeight="1" x14ac:dyDescent="0.25">
      <c r="A118" s="21" t="str">
        <f>Лист4!A117</f>
        <v xml:space="preserve">Алексеева ул. д.4 </v>
      </c>
      <c r="B118" s="56" t="str">
        <f>Лист4!C117</f>
        <v>г. Астрахань</v>
      </c>
      <c r="C118" s="35">
        <f t="shared" si="2"/>
        <v>129.8065655405405</v>
      </c>
      <c r="D118" s="35">
        <f t="shared" si="3"/>
        <v>5.4847844594594584</v>
      </c>
      <c r="E118" s="26">
        <v>0</v>
      </c>
      <c r="F118" s="27">
        <v>5.4847844594594584</v>
      </c>
      <c r="G118" s="28">
        <v>0</v>
      </c>
      <c r="H118" s="28">
        <v>0</v>
      </c>
      <c r="I118" s="28">
        <v>0</v>
      </c>
      <c r="J118" s="271"/>
      <c r="K118" s="281">
        <f>Лист4!E117/1000</f>
        <v>135.29134999999997</v>
      </c>
    </row>
    <row r="119" spans="1:11" s="29" customFormat="1" ht="18.75" customHeight="1" x14ac:dyDescent="0.25">
      <c r="A119" s="21" t="str">
        <f>Лист4!A118</f>
        <v xml:space="preserve">Алексеева ул. д.5 </v>
      </c>
      <c r="B119" s="56" t="str">
        <f>Лист4!C118</f>
        <v>г. Астрахань</v>
      </c>
      <c r="C119" s="35">
        <f t="shared" si="2"/>
        <v>72.70184121621628</v>
      </c>
      <c r="D119" s="35">
        <f t="shared" si="3"/>
        <v>3.0719087837837864</v>
      </c>
      <c r="E119" s="26">
        <v>0</v>
      </c>
      <c r="F119" s="27">
        <v>3.0719087837837864</v>
      </c>
      <c r="G119" s="28">
        <v>0</v>
      </c>
      <c r="H119" s="28">
        <v>0</v>
      </c>
      <c r="I119" s="28">
        <v>0</v>
      </c>
      <c r="J119" s="271"/>
      <c r="K119" s="281">
        <f>Лист4!E118/1000</f>
        <v>75.773750000000064</v>
      </c>
    </row>
    <row r="120" spans="1:11" s="29" customFormat="1" ht="18.75" customHeight="1" x14ac:dyDescent="0.25">
      <c r="A120" s="21" t="str">
        <f>Лист4!A119</f>
        <v xml:space="preserve">Алексеева ул. д.6/8 </v>
      </c>
      <c r="B120" s="56" t="str">
        <f>Лист4!C119</f>
        <v>г. Астрахань</v>
      </c>
      <c r="C120" s="35">
        <f t="shared" si="2"/>
        <v>97.100799324324342</v>
      </c>
      <c r="D120" s="35">
        <f t="shared" si="3"/>
        <v>4.1028506756756773</v>
      </c>
      <c r="E120" s="26">
        <v>0</v>
      </c>
      <c r="F120" s="27">
        <v>4.1028506756756773</v>
      </c>
      <c r="G120" s="28">
        <v>0</v>
      </c>
      <c r="H120" s="28">
        <v>0</v>
      </c>
      <c r="I120" s="28">
        <v>0</v>
      </c>
      <c r="J120" s="271"/>
      <c r="K120" s="281">
        <f>Лист4!E119/1000-J120</f>
        <v>101.20365000000002</v>
      </c>
    </row>
    <row r="121" spans="1:11" s="29" customFormat="1" ht="18.75" customHeight="1" x14ac:dyDescent="0.25">
      <c r="A121" s="21" t="str">
        <f>Лист4!A120</f>
        <v xml:space="preserve">Алексеева ул. д.8 </v>
      </c>
      <c r="B121" s="56" t="str">
        <f>Лист4!C120</f>
        <v>г. Астрахань</v>
      </c>
      <c r="C121" s="35">
        <f t="shared" si="2"/>
        <v>49.870591891891891</v>
      </c>
      <c r="D121" s="35">
        <f t="shared" si="3"/>
        <v>2.1072081081081082</v>
      </c>
      <c r="E121" s="26">
        <v>0</v>
      </c>
      <c r="F121" s="27">
        <v>2.1072081081081082</v>
      </c>
      <c r="G121" s="28">
        <v>0</v>
      </c>
      <c r="H121" s="28">
        <v>0</v>
      </c>
      <c r="I121" s="28">
        <v>0</v>
      </c>
      <c r="J121" s="271"/>
      <c r="K121" s="281">
        <f>Лист4!E120/1000</f>
        <v>51.977800000000002</v>
      </c>
    </row>
    <row r="122" spans="1:11" s="29" customFormat="1" ht="18.75" customHeight="1" x14ac:dyDescent="0.25">
      <c r="A122" s="21" t="str">
        <f>Лист4!A121</f>
        <v xml:space="preserve">Алексеева ул. д.9 </v>
      </c>
      <c r="B122" s="56" t="str">
        <f>Лист4!C121</f>
        <v>г. Астрахань</v>
      </c>
      <c r="C122" s="35">
        <f t="shared" si="2"/>
        <v>76.220131081081092</v>
      </c>
      <c r="D122" s="35">
        <f t="shared" si="3"/>
        <v>3.2205689189189197</v>
      </c>
      <c r="E122" s="26">
        <v>0</v>
      </c>
      <c r="F122" s="27">
        <v>3.2205689189189197</v>
      </c>
      <c r="G122" s="28">
        <v>0</v>
      </c>
      <c r="H122" s="28">
        <v>0</v>
      </c>
      <c r="I122" s="28">
        <v>0</v>
      </c>
      <c r="J122" s="271"/>
      <c r="K122" s="281">
        <f>Лист4!E121/1000-J122</f>
        <v>79.440700000000007</v>
      </c>
    </row>
    <row r="123" spans="1:11" s="29" customFormat="1" ht="18.75" customHeight="1" x14ac:dyDescent="0.25">
      <c r="A123" s="21" t="str">
        <f>Лист4!A122</f>
        <v xml:space="preserve">Анатолия Сергеева ул. д.12 </v>
      </c>
      <c r="B123" s="56" t="str">
        <f>Лист4!C122</f>
        <v>г. Астрахань</v>
      </c>
      <c r="C123" s="35">
        <f t="shared" si="2"/>
        <v>73.619995945945945</v>
      </c>
      <c r="D123" s="35">
        <f t="shared" si="3"/>
        <v>3.1107040540540543</v>
      </c>
      <c r="E123" s="26">
        <v>0</v>
      </c>
      <c r="F123" s="27">
        <v>3.1107040540540543</v>
      </c>
      <c r="G123" s="28">
        <v>0</v>
      </c>
      <c r="H123" s="28">
        <v>0</v>
      </c>
      <c r="I123" s="28">
        <v>0</v>
      </c>
      <c r="J123" s="271"/>
      <c r="K123" s="281">
        <f>Лист4!E122/1000</f>
        <v>76.730699999999999</v>
      </c>
    </row>
    <row r="124" spans="1:11" s="29" customFormat="1" ht="18.75" customHeight="1" x14ac:dyDescent="0.25">
      <c r="A124" s="21" t="str">
        <f>Лист4!A123</f>
        <v xml:space="preserve">Анатолия Сергеева ул. д.14 </v>
      </c>
      <c r="B124" s="56" t="str">
        <f>Лист4!C123</f>
        <v>г. Астрахань</v>
      </c>
      <c r="C124" s="35">
        <f t="shared" si="2"/>
        <v>241.15279527027033</v>
      </c>
      <c r="D124" s="35">
        <f t="shared" si="3"/>
        <v>10.189554729729732</v>
      </c>
      <c r="E124" s="26">
        <v>0</v>
      </c>
      <c r="F124" s="27">
        <v>10.189554729729732</v>
      </c>
      <c r="G124" s="28">
        <v>0</v>
      </c>
      <c r="H124" s="28">
        <v>0</v>
      </c>
      <c r="I124" s="28">
        <v>0</v>
      </c>
      <c r="J124" s="271"/>
      <c r="K124" s="281">
        <f>Лист4!E123/1000</f>
        <v>251.34235000000007</v>
      </c>
    </row>
    <row r="125" spans="1:11" s="29" customFormat="1" ht="18.75" customHeight="1" x14ac:dyDescent="0.25">
      <c r="A125" s="21" t="str">
        <f>Лист4!A124</f>
        <v xml:space="preserve">Анатолия Сергеева ул. д.16 </v>
      </c>
      <c r="B125" s="56" t="str">
        <f>Лист4!C124</f>
        <v>г. Астрахань</v>
      </c>
      <c r="C125" s="35">
        <f t="shared" si="2"/>
        <v>531.85686472972975</v>
      </c>
      <c r="D125" s="35">
        <f t="shared" si="3"/>
        <v>22.47282527027027</v>
      </c>
      <c r="E125" s="26">
        <v>0</v>
      </c>
      <c r="F125" s="27">
        <v>22.47282527027027</v>
      </c>
      <c r="G125" s="28">
        <v>0</v>
      </c>
      <c r="H125" s="28">
        <v>0</v>
      </c>
      <c r="I125" s="28">
        <v>0</v>
      </c>
      <c r="J125" s="271"/>
      <c r="K125" s="281">
        <f>Лист4!E124/1000</f>
        <v>554.32969000000003</v>
      </c>
    </row>
    <row r="126" spans="1:11" s="29" customFormat="1" ht="18.75" customHeight="1" x14ac:dyDescent="0.25">
      <c r="A126" s="21" t="str">
        <f>Лист4!A125</f>
        <v xml:space="preserve">Анатолия Сергеева ул. д.17 </v>
      </c>
      <c r="B126" s="56" t="str">
        <f>Лист4!C125</f>
        <v>г. Астрахань</v>
      </c>
      <c r="C126" s="35">
        <f t="shared" si="2"/>
        <v>168.53273837837833</v>
      </c>
      <c r="D126" s="35">
        <f t="shared" si="3"/>
        <v>7.1211016216216194</v>
      </c>
      <c r="E126" s="26">
        <v>0</v>
      </c>
      <c r="F126" s="27">
        <v>7.1211016216216194</v>
      </c>
      <c r="G126" s="28">
        <v>0</v>
      </c>
      <c r="H126" s="28">
        <v>0</v>
      </c>
      <c r="I126" s="28">
        <v>0</v>
      </c>
      <c r="J126" s="271"/>
      <c r="K126" s="281">
        <f>Лист4!E125/1000</f>
        <v>175.65383999999995</v>
      </c>
    </row>
    <row r="127" spans="1:11" s="29" customFormat="1" ht="18.75" customHeight="1" x14ac:dyDescent="0.25">
      <c r="A127" s="21" t="str">
        <f>Лист4!A126</f>
        <v xml:space="preserve">Анатолия Сергеева ул. д.18 </v>
      </c>
      <c r="B127" s="56" t="str">
        <f>Лист4!C126</f>
        <v>г. Астрахань</v>
      </c>
      <c r="C127" s="35">
        <f t="shared" si="2"/>
        <v>15.053775</v>
      </c>
      <c r="D127" s="35">
        <f t="shared" si="3"/>
        <v>0.63607499999999995</v>
      </c>
      <c r="E127" s="26">
        <v>0</v>
      </c>
      <c r="F127" s="27">
        <v>0.63607499999999995</v>
      </c>
      <c r="G127" s="28">
        <v>0</v>
      </c>
      <c r="H127" s="28">
        <v>0</v>
      </c>
      <c r="I127" s="28">
        <v>0</v>
      </c>
      <c r="J127" s="271"/>
      <c r="K127" s="281">
        <f>Лист4!E126/1000</f>
        <v>15.68985</v>
      </c>
    </row>
    <row r="128" spans="1:11" s="29" customFormat="1" ht="18.75" customHeight="1" x14ac:dyDescent="0.25">
      <c r="A128" s="21" t="str">
        <f>Лист4!A127</f>
        <v xml:space="preserve">Анатолия Сергеева ул. д.23 </v>
      </c>
      <c r="B128" s="56" t="str">
        <f>Лист4!C127</f>
        <v>г. Астрахань</v>
      </c>
      <c r="C128" s="35">
        <f t="shared" si="2"/>
        <v>37.591525675675676</v>
      </c>
      <c r="D128" s="35">
        <f t="shared" si="3"/>
        <v>1.5883743243243242</v>
      </c>
      <c r="E128" s="26">
        <v>0</v>
      </c>
      <c r="F128" s="27">
        <v>1.5883743243243242</v>
      </c>
      <c r="G128" s="28">
        <v>0</v>
      </c>
      <c r="H128" s="28">
        <v>0</v>
      </c>
      <c r="I128" s="28">
        <v>0</v>
      </c>
      <c r="J128" s="271"/>
      <c r="K128" s="281">
        <f>Лист4!E127/1000-J128</f>
        <v>39.179900000000004</v>
      </c>
    </row>
    <row r="129" spans="1:11" s="29" customFormat="1" ht="25.5" customHeight="1" x14ac:dyDescent="0.25">
      <c r="A129" s="21" t="str">
        <f>Лист4!A128</f>
        <v xml:space="preserve">Анатолия Сергеева ул. д.23А </v>
      </c>
      <c r="B129" s="56" t="str">
        <f>Лист4!C128</f>
        <v>г. Астрахань</v>
      </c>
      <c r="C129" s="35">
        <f t="shared" si="2"/>
        <v>0</v>
      </c>
      <c r="D129" s="35">
        <f t="shared" si="3"/>
        <v>0</v>
      </c>
      <c r="E129" s="26">
        <v>0</v>
      </c>
      <c r="F129" s="27">
        <v>0</v>
      </c>
      <c r="G129" s="28">
        <v>0</v>
      </c>
      <c r="H129" s="28">
        <v>0</v>
      </c>
      <c r="I129" s="28">
        <v>0</v>
      </c>
      <c r="J129" s="271"/>
      <c r="K129" s="281">
        <f>Лист4!E128/1000</f>
        <v>0</v>
      </c>
    </row>
    <row r="130" spans="1:11" s="29" customFormat="1" ht="18.75" customHeight="1" x14ac:dyDescent="0.25">
      <c r="A130" s="21" t="str">
        <f>Лист4!A129</f>
        <v xml:space="preserve">Анатолия Сергеева ул. д.45 </v>
      </c>
      <c r="B130" s="56" t="str">
        <f>Лист4!C129</f>
        <v>г. Астрахань</v>
      </c>
      <c r="C130" s="35">
        <f t="shared" si="2"/>
        <v>3.8627837837837835</v>
      </c>
      <c r="D130" s="35">
        <f t="shared" si="3"/>
        <v>0.16321621621621621</v>
      </c>
      <c r="E130" s="26">
        <v>0</v>
      </c>
      <c r="F130" s="27">
        <v>0.16321621621621621</v>
      </c>
      <c r="G130" s="28">
        <v>0</v>
      </c>
      <c r="H130" s="28">
        <v>0</v>
      </c>
      <c r="I130" s="28">
        <v>0</v>
      </c>
      <c r="J130" s="271"/>
      <c r="K130" s="281">
        <f>Лист4!E129/1000</f>
        <v>4.0259999999999998</v>
      </c>
    </row>
    <row r="131" spans="1:11" s="29" customFormat="1" ht="18.75" customHeight="1" x14ac:dyDescent="0.25">
      <c r="A131" s="21" t="str">
        <f>Лист4!A130</f>
        <v xml:space="preserve">Анатолия Сергеева ул. д.7 </v>
      </c>
      <c r="B131" s="56" t="str">
        <f>Лист4!C130</f>
        <v>г. Астрахань</v>
      </c>
      <c r="C131" s="35">
        <f t="shared" si="2"/>
        <v>24.585285135135134</v>
      </c>
      <c r="D131" s="35">
        <f t="shared" si="3"/>
        <v>1.038814864864865</v>
      </c>
      <c r="E131" s="26">
        <v>0</v>
      </c>
      <c r="F131" s="27">
        <v>1.038814864864865</v>
      </c>
      <c r="G131" s="28">
        <v>0</v>
      </c>
      <c r="H131" s="28">
        <v>0</v>
      </c>
      <c r="I131" s="28">
        <v>0</v>
      </c>
      <c r="J131" s="271"/>
      <c r="K131" s="281">
        <f>Лист4!E130/1000</f>
        <v>25.624099999999999</v>
      </c>
    </row>
    <row r="132" spans="1:11" s="29" customFormat="1" ht="25.5" customHeight="1" x14ac:dyDescent="0.25">
      <c r="A132" s="21" t="str">
        <f>Лист4!A131</f>
        <v xml:space="preserve">Ангарская ул. д.10А </v>
      </c>
      <c r="B132" s="56" t="str">
        <f>Лист4!C131</f>
        <v>г. Астрахань</v>
      </c>
      <c r="C132" s="35">
        <f t="shared" si="2"/>
        <v>127.02225256756753</v>
      </c>
      <c r="D132" s="35">
        <f t="shared" si="3"/>
        <v>5.3671374324324308</v>
      </c>
      <c r="E132" s="26">
        <v>0</v>
      </c>
      <c r="F132" s="27">
        <v>5.3671374324324308</v>
      </c>
      <c r="G132" s="28">
        <v>0</v>
      </c>
      <c r="H132" s="28">
        <v>0</v>
      </c>
      <c r="I132" s="28">
        <v>0</v>
      </c>
      <c r="J132" s="271"/>
      <c r="K132" s="281">
        <f>Лист4!E131/1000</f>
        <v>132.38938999999996</v>
      </c>
    </row>
    <row r="133" spans="1:11" s="29" customFormat="1" ht="18.75" customHeight="1" x14ac:dyDescent="0.25">
      <c r="A133" s="21" t="str">
        <f>Лист4!A132</f>
        <v xml:space="preserve">Ангарская ул. д.12 </v>
      </c>
      <c r="B133" s="56" t="str">
        <f>Лист4!C132</f>
        <v>г. Астрахань</v>
      </c>
      <c r="C133" s="35">
        <f t="shared" ref="C133:C192" si="4">K133+J133-F133</f>
        <v>44.358545270270277</v>
      </c>
      <c r="D133" s="35">
        <f t="shared" ref="D133:D192" si="5">F133</f>
        <v>1.8743047297297299</v>
      </c>
      <c r="E133" s="26">
        <v>0</v>
      </c>
      <c r="F133" s="27">
        <v>1.8743047297297299</v>
      </c>
      <c r="G133" s="28">
        <v>0</v>
      </c>
      <c r="H133" s="28">
        <v>0</v>
      </c>
      <c r="I133" s="28">
        <v>0</v>
      </c>
      <c r="J133" s="271"/>
      <c r="K133" s="281">
        <f>Лист4!E132/1000</f>
        <v>46.232850000000006</v>
      </c>
    </row>
    <row r="134" spans="1:11" s="29" customFormat="1" ht="18.75" customHeight="1" x14ac:dyDescent="0.25">
      <c r="A134" s="21" t="str">
        <f>Лист4!A133</f>
        <v xml:space="preserve">Ангарская ул. д.16 </v>
      </c>
      <c r="B134" s="56" t="str">
        <f>Лист4!C133</f>
        <v>г. Астрахань</v>
      </c>
      <c r="C134" s="35">
        <f t="shared" si="4"/>
        <v>96.924114864864862</v>
      </c>
      <c r="D134" s="35">
        <f t="shared" si="5"/>
        <v>4.0953851351351354</v>
      </c>
      <c r="E134" s="26">
        <v>0</v>
      </c>
      <c r="F134" s="27">
        <v>4.0953851351351354</v>
      </c>
      <c r="G134" s="28">
        <v>0</v>
      </c>
      <c r="H134" s="28">
        <v>0</v>
      </c>
      <c r="I134" s="28">
        <v>0</v>
      </c>
      <c r="J134" s="271"/>
      <c r="K134" s="281">
        <f>Лист4!E133/1000</f>
        <v>101.01949999999999</v>
      </c>
    </row>
    <row r="135" spans="1:11" s="29" customFormat="1" ht="18.75" customHeight="1" x14ac:dyDescent="0.25">
      <c r="A135" s="21" t="str">
        <f>Лист4!A134</f>
        <v xml:space="preserve">Ангарская ул. д.18 </v>
      </c>
      <c r="B135" s="56" t="str">
        <f>Лист4!C134</f>
        <v>г. Астрахань</v>
      </c>
      <c r="C135" s="35">
        <f t="shared" si="4"/>
        <v>127.73418108108106</v>
      </c>
      <c r="D135" s="35">
        <f t="shared" si="5"/>
        <v>5.3972189189189184</v>
      </c>
      <c r="E135" s="26">
        <v>0</v>
      </c>
      <c r="F135" s="27">
        <v>5.3972189189189184</v>
      </c>
      <c r="G135" s="28">
        <v>0</v>
      </c>
      <c r="H135" s="28">
        <v>0</v>
      </c>
      <c r="I135" s="28">
        <v>0</v>
      </c>
      <c r="J135" s="271"/>
      <c r="K135" s="281">
        <f>Лист4!E134/1000</f>
        <v>133.13139999999999</v>
      </c>
    </row>
    <row r="136" spans="1:11" s="29" customFormat="1" ht="18.75" customHeight="1" x14ac:dyDescent="0.25">
      <c r="A136" s="21" t="str">
        <f>Лист4!A135</f>
        <v xml:space="preserve">Ангарская ул. д.20 </v>
      </c>
      <c r="B136" s="56" t="str">
        <f>Лист4!C135</f>
        <v>г. Астрахань</v>
      </c>
      <c r="C136" s="35">
        <f t="shared" si="4"/>
        <v>84.241499999999974</v>
      </c>
      <c r="D136" s="35">
        <f t="shared" si="5"/>
        <v>3.559499999999999</v>
      </c>
      <c r="E136" s="26">
        <v>0</v>
      </c>
      <c r="F136" s="27">
        <v>3.559499999999999</v>
      </c>
      <c r="G136" s="28">
        <v>0</v>
      </c>
      <c r="H136" s="28">
        <v>0</v>
      </c>
      <c r="I136" s="28">
        <v>0</v>
      </c>
      <c r="J136" s="271"/>
      <c r="K136" s="281">
        <f>Лист4!E135/1000</f>
        <v>87.800999999999974</v>
      </c>
    </row>
    <row r="137" spans="1:11" s="29" customFormat="1" ht="18.75" customHeight="1" x14ac:dyDescent="0.25">
      <c r="A137" s="21" t="str">
        <f>Лист4!A136</f>
        <v xml:space="preserve">Ангарская ул. д.22 </v>
      </c>
      <c r="B137" s="56" t="str">
        <f>Лист4!C136</f>
        <v>г. Астрахань</v>
      </c>
      <c r="C137" s="35">
        <f t="shared" si="4"/>
        <v>194.28310472972979</v>
      </c>
      <c r="D137" s="35">
        <f t="shared" si="5"/>
        <v>8.2091452702702732</v>
      </c>
      <c r="E137" s="26">
        <v>0</v>
      </c>
      <c r="F137" s="27">
        <v>8.2091452702702732</v>
      </c>
      <c r="G137" s="28">
        <v>0</v>
      </c>
      <c r="H137" s="28">
        <v>0</v>
      </c>
      <c r="I137" s="28">
        <v>0</v>
      </c>
      <c r="J137" s="271"/>
      <c r="K137" s="281">
        <f>Лист4!E136/1000</f>
        <v>202.49225000000007</v>
      </c>
    </row>
    <row r="138" spans="1:11" s="29" customFormat="1" ht="18.75" customHeight="1" x14ac:dyDescent="0.25">
      <c r="A138" s="21" t="str">
        <f>Лист4!A137</f>
        <v xml:space="preserve">Ангарская ул. д.22А </v>
      </c>
      <c r="B138" s="56" t="str">
        <f>Лист4!C137</f>
        <v>г. Астрахань</v>
      </c>
      <c r="C138" s="35">
        <f t="shared" si="4"/>
        <v>141.73403783783783</v>
      </c>
      <c r="D138" s="35">
        <f t="shared" si="5"/>
        <v>5.9887621621621605</v>
      </c>
      <c r="E138" s="26">
        <v>0</v>
      </c>
      <c r="F138" s="27">
        <v>5.9887621621621605</v>
      </c>
      <c r="G138" s="28">
        <v>0</v>
      </c>
      <c r="H138" s="28">
        <v>0</v>
      </c>
      <c r="I138" s="28">
        <v>0</v>
      </c>
      <c r="J138" s="271"/>
      <c r="K138" s="281">
        <f>Лист4!E137/1000</f>
        <v>147.72279999999998</v>
      </c>
    </row>
    <row r="139" spans="1:11" s="29" customFormat="1" ht="18.75" customHeight="1" x14ac:dyDescent="0.25">
      <c r="A139" s="21" t="str">
        <f>Лист4!A138</f>
        <v xml:space="preserve">Ангарская ул. д.24 </v>
      </c>
      <c r="B139" s="56" t="str">
        <f>Лист4!C138</f>
        <v>г. Астрахань</v>
      </c>
      <c r="C139" s="35">
        <f t="shared" si="4"/>
        <v>172.28329418918918</v>
      </c>
      <c r="D139" s="35">
        <f t="shared" si="5"/>
        <v>7.27957581081081</v>
      </c>
      <c r="E139" s="26">
        <v>0</v>
      </c>
      <c r="F139" s="27">
        <v>7.27957581081081</v>
      </c>
      <c r="G139" s="28">
        <v>0</v>
      </c>
      <c r="H139" s="28">
        <v>0</v>
      </c>
      <c r="I139" s="28">
        <v>0</v>
      </c>
      <c r="J139" s="271"/>
      <c r="K139" s="281">
        <f>Лист4!E138/1000</f>
        <v>179.56286999999998</v>
      </c>
    </row>
    <row r="140" spans="1:11" s="29" customFormat="1" ht="18.75" customHeight="1" x14ac:dyDescent="0.25">
      <c r="A140" s="21" t="str">
        <f>Лист4!A139</f>
        <v xml:space="preserve">Ангарская ул. д.26 </v>
      </c>
      <c r="B140" s="56" t="str">
        <f>Лист4!C139</f>
        <v>г. Астрахань</v>
      </c>
      <c r="C140" s="35">
        <f t="shared" si="4"/>
        <v>317.95335135135122</v>
      </c>
      <c r="D140" s="35">
        <f t="shared" si="5"/>
        <v>13.434648648648643</v>
      </c>
      <c r="E140" s="26">
        <v>0</v>
      </c>
      <c r="F140" s="27">
        <v>13.434648648648643</v>
      </c>
      <c r="G140" s="28">
        <v>0</v>
      </c>
      <c r="H140" s="28">
        <v>0</v>
      </c>
      <c r="I140" s="28">
        <v>0</v>
      </c>
      <c r="J140" s="272"/>
      <c r="K140" s="281">
        <f>Лист4!E139/1000-J140</f>
        <v>331.38799999999986</v>
      </c>
    </row>
    <row r="141" spans="1:11" s="29" customFormat="1" ht="18.75" customHeight="1" x14ac:dyDescent="0.25">
      <c r="A141" s="21" t="str">
        <f>Лист4!A140</f>
        <v xml:space="preserve">Анри Барбюса ул. д.17 </v>
      </c>
      <c r="B141" s="56" t="str">
        <f>Лист4!C140</f>
        <v>г. Астрахань</v>
      </c>
      <c r="C141" s="35">
        <f t="shared" si="4"/>
        <v>943.89170202702712</v>
      </c>
      <c r="D141" s="35">
        <f t="shared" si="5"/>
        <v>39.882747972972979</v>
      </c>
      <c r="E141" s="26">
        <v>0</v>
      </c>
      <c r="F141" s="27">
        <v>39.882747972972979</v>
      </c>
      <c r="G141" s="28">
        <v>0</v>
      </c>
      <c r="H141" s="28">
        <v>0</v>
      </c>
      <c r="I141" s="28">
        <v>0</v>
      </c>
      <c r="J141" s="272"/>
      <c r="K141" s="281">
        <f>Лист4!E140/1000-J141</f>
        <v>983.77445000000012</v>
      </c>
    </row>
    <row r="142" spans="1:11" s="29" customFormat="1" ht="18.75" customHeight="1" x14ac:dyDescent="0.25">
      <c r="A142" s="21" t="str">
        <f>Лист4!A141</f>
        <v xml:space="preserve">Анри Барбюса ул. д.32 </v>
      </c>
      <c r="B142" s="56" t="str">
        <f>Лист4!C141</f>
        <v>г. Астрахань</v>
      </c>
      <c r="C142" s="35">
        <f t="shared" si="4"/>
        <v>815.55084513513486</v>
      </c>
      <c r="D142" s="35">
        <f t="shared" si="5"/>
        <v>34.45989486486485</v>
      </c>
      <c r="E142" s="26">
        <v>0</v>
      </c>
      <c r="F142" s="27">
        <v>34.45989486486485</v>
      </c>
      <c r="G142" s="28">
        <v>0</v>
      </c>
      <c r="H142" s="28">
        <v>0</v>
      </c>
      <c r="I142" s="28">
        <v>0</v>
      </c>
      <c r="J142" s="271"/>
      <c r="K142" s="281">
        <f>Лист4!E141/1000-J142</f>
        <v>850.01073999999971</v>
      </c>
    </row>
    <row r="143" spans="1:11" s="29" customFormat="1" ht="18.75" customHeight="1" x14ac:dyDescent="0.25">
      <c r="A143" s="21" t="str">
        <f>Лист4!A142</f>
        <v xml:space="preserve">Анри Барбюса ул. д.34 </v>
      </c>
      <c r="B143" s="56" t="str">
        <f>Лист4!C142</f>
        <v>г. Астрахань</v>
      </c>
      <c r="C143" s="35">
        <f t="shared" si="4"/>
        <v>571.86787851351346</v>
      </c>
      <c r="D143" s="35">
        <f t="shared" si="5"/>
        <v>24.163431486486484</v>
      </c>
      <c r="E143" s="26">
        <v>0</v>
      </c>
      <c r="F143" s="27">
        <v>24.163431486486484</v>
      </c>
      <c r="G143" s="28">
        <v>0</v>
      </c>
      <c r="H143" s="28">
        <v>0</v>
      </c>
      <c r="I143" s="28">
        <v>0</v>
      </c>
      <c r="J143" s="271"/>
      <c r="K143" s="281">
        <f>Лист4!E142/1000</f>
        <v>596.03130999999996</v>
      </c>
    </row>
    <row r="144" spans="1:11" s="29" customFormat="1" ht="18.75" customHeight="1" x14ac:dyDescent="0.25">
      <c r="A144" s="21" t="str">
        <f>Лист4!A143</f>
        <v xml:space="preserve">Анри Барбюса ул. д.36 </v>
      </c>
      <c r="B144" s="56" t="str">
        <f>Лист4!C143</f>
        <v>г. Астрахань</v>
      </c>
      <c r="C144" s="35">
        <f t="shared" si="4"/>
        <v>636.07604729729735</v>
      </c>
      <c r="D144" s="35">
        <f t="shared" si="5"/>
        <v>26.876452702702707</v>
      </c>
      <c r="E144" s="26">
        <v>0</v>
      </c>
      <c r="F144" s="27">
        <v>26.876452702702707</v>
      </c>
      <c r="G144" s="28">
        <v>0</v>
      </c>
      <c r="H144" s="28">
        <v>0</v>
      </c>
      <c r="I144" s="28">
        <v>0</v>
      </c>
      <c r="J144" s="271"/>
      <c r="K144" s="281">
        <f>Лист4!E143/1000-J144</f>
        <v>662.9525000000001</v>
      </c>
    </row>
    <row r="145" spans="1:11" s="29" customFormat="1" ht="18.75" customHeight="1" x14ac:dyDescent="0.25">
      <c r="A145" s="21" t="str">
        <f>Лист4!A144</f>
        <v xml:space="preserve">Артема Сергеева пл д.31 </v>
      </c>
      <c r="B145" s="56" t="str">
        <f>Лист4!C144</f>
        <v>г. Астрахань</v>
      </c>
      <c r="C145" s="35">
        <f t="shared" si="4"/>
        <v>24.659719999999997</v>
      </c>
      <c r="D145" s="35">
        <f t="shared" si="5"/>
        <v>1.04196</v>
      </c>
      <c r="E145" s="26">
        <v>0</v>
      </c>
      <c r="F145" s="27">
        <v>1.04196</v>
      </c>
      <c r="G145" s="28">
        <v>0</v>
      </c>
      <c r="H145" s="28">
        <v>0</v>
      </c>
      <c r="I145" s="28">
        <v>0</v>
      </c>
      <c r="J145" s="271"/>
      <c r="K145" s="281">
        <f>Лист4!E144/1000</f>
        <v>25.701679999999996</v>
      </c>
    </row>
    <row r="146" spans="1:11" s="29" customFormat="1" ht="18.75" customHeight="1" x14ac:dyDescent="0.25">
      <c r="A146" s="21" t="str">
        <f>Лист4!A145</f>
        <v xml:space="preserve">Ахматовская ул. д.10 </v>
      </c>
      <c r="B146" s="56" t="str">
        <f>Лист4!C145</f>
        <v>г. Астрахань</v>
      </c>
      <c r="C146" s="35">
        <f t="shared" si="4"/>
        <v>162.5176087837838</v>
      </c>
      <c r="D146" s="35">
        <f t="shared" si="5"/>
        <v>6.8669412162162171</v>
      </c>
      <c r="E146" s="26">
        <v>0</v>
      </c>
      <c r="F146" s="27">
        <v>6.8669412162162171</v>
      </c>
      <c r="G146" s="28">
        <v>0</v>
      </c>
      <c r="H146" s="28">
        <v>0</v>
      </c>
      <c r="I146" s="28">
        <v>0</v>
      </c>
      <c r="J146" s="271"/>
      <c r="K146" s="281">
        <f>Лист4!E145/1000</f>
        <v>169.38455000000002</v>
      </c>
    </row>
    <row r="147" spans="1:11" s="29" customFormat="1" ht="18.75" customHeight="1" x14ac:dyDescent="0.25">
      <c r="A147" s="21" t="str">
        <f>Лист4!A146</f>
        <v xml:space="preserve">Ахматовская ул. д.13 </v>
      </c>
      <c r="B147" s="56" t="str">
        <f>Лист4!C146</f>
        <v>г. Астрахань</v>
      </c>
      <c r="C147" s="35">
        <f t="shared" si="4"/>
        <v>124.69494932432433</v>
      </c>
      <c r="D147" s="35">
        <f t="shared" si="5"/>
        <v>5.268800675675676</v>
      </c>
      <c r="E147" s="26">
        <v>0</v>
      </c>
      <c r="F147" s="27">
        <v>5.268800675675676</v>
      </c>
      <c r="G147" s="28">
        <v>0</v>
      </c>
      <c r="H147" s="28">
        <v>0</v>
      </c>
      <c r="I147" s="28">
        <v>0</v>
      </c>
      <c r="J147" s="271"/>
      <c r="K147" s="281">
        <f>Лист4!E146/1000</f>
        <v>129.96375</v>
      </c>
    </row>
    <row r="148" spans="1:11" s="29" customFormat="1" ht="18.75" customHeight="1" x14ac:dyDescent="0.25">
      <c r="A148" s="21" t="str">
        <f>Лист4!A147</f>
        <v xml:space="preserve">Ахматовская ул. д.6/15 </v>
      </c>
      <c r="B148" s="56" t="str">
        <f>Лист4!C147</f>
        <v>г. Астрахань</v>
      </c>
      <c r="C148" s="35">
        <f t="shared" si="4"/>
        <v>130.5143108108108</v>
      </c>
      <c r="D148" s="35">
        <f t="shared" si="5"/>
        <v>5.5146891891891894</v>
      </c>
      <c r="E148" s="26">
        <v>0</v>
      </c>
      <c r="F148" s="27">
        <v>5.5146891891891894</v>
      </c>
      <c r="G148" s="28">
        <v>0</v>
      </c>
      <c r="H148" s="28">
        <v>0</v>
      </c>
      <c r="I148" s="28">
        <v>0</v>
      </c>
      <c r="J148" s="271"/>
      <c r="K148" s="281">
        <f>Лист4!E147/1000</f>
        <v>136.029</v>
      </c>
    </row>
    <row r="149" spans="1:11" s="29" customFormat="1" ht="18.75" customHeight="1" x14ac:dyDescent="0.25">
      <c r="A149" s="21" t="str">
        <f>Лист4!A148</f>
        <v xml:space="preserve">Ахматовская ул. д.9/13 </v>
      </c>
      <c r="B149" s="56" t="str">
        <f>Лист4!C148</f>
        <v>г. Астрахань</v>
      </c>
      <c r="C149" s="35">
        <f t="shared" si="4"/>
        <v>370.4805617567568</v>
      </c>
      <c r="D149" s="35">
        <f t="shared" si="5"/>
        <v>15.654108243243243</v>
      </c>
      <c r="E149" s="26">
        <v>0</v>
      </c>
      <c r="F149" s="27">
        <v>15.654108243243243</v>
      </c>
      <c r="G149" s="28">
        <v>0</v>
      </c>
      <c r="H149" s="28">
        <v>0</v>
      </c>
      <c r="I149" s="28">
        <v>0</v>
      </c>
      <c r="J149" s="271"/>
      <c r="K149" s="281">
        <f>Лист4!E148/1000</f>
        <v>386.13467000000003</v>
      </c>
    </row>
    <row r="150" spans="1:11" s="29" customFormat="1" ht="18.75" customHeight="1" x14ac:dyDescent="0.25">
      <c r="A150" s="21" t="str">
        <f>Лист4!A149</f>
        <v xml:space="preserve">Ахшарумова ул. д.2/41 </v>
      </c>
      <c r="B150" s="56" t="str">
        <f>Лист4!C149</f>
        <v>г. Астрахань</v>
      </c>
      <c r="C150" s="35">
        <f t="shared" si="4"/>
        <v>1168.5338790540543</v>
      </c>
      <c r="D150" s="35">
        <f t="shared" si="5"/>
        <v>49.374670945945951</v>
      </c>
      <c r="E150" s="26">
        <v>0</v>
      </c>
      <c r="F150" s="27">
        <v>49.374670945945951</v>
      </c>
      <c r="G150" s="28">
        <v>0</v>
      </c>
      <c r="H150" s="28">
        <v>0</v>
      </c>
      <c r="I150" s="28">
        <v>0</v>
      </c>
      <c r="J150" s="271"/>
      <c r="K150" s="281">
        <f>Лист4!E149/1000</f>
        <v>1217.9085500000003</v>
      </c>
    </row>
    <row r="151" spans="1:11" s="29" customFormat="1" ht="18.75" customHeight="1" x14ac:dyDescent="0.25">
      <c r="A151" s="21" t="str">
        <f>Лист4!A150</f>
        <v xml:space="preserve">Ахшарумова ул. д.34 </v>
      </c>
      <c r="B151" s="56" t="str">
        <f>Лист4!C150</f>
        <v>г. Астрахань</v>
      </c>
      <c r="C151" s="35">
        <f t="shared" si="4"/>
        <v>205.26325472972974</v>
      </c>
      <c r="D151" s="35">
        <f t="shared" si="5"/>
        <v>8.6730952702702702</v>
      </c>
      <c r="E151" s="26">
        <v>0</v>
      </c>
      <c r="F151" s="27">
        <v>8.6730952702702702</v>
      </c>
      <c r="G151" s="28">
        <v>0</v>
      </c>
      <c r="H151" s="28">
        <v>0</v>
      </c>
      <c r="I151" s="28">
        <v>0</v>
      </c>
      <c r="J151" s="271"/>
      <c r="K151" s="281">
        <f>Лист4!E150/1000</f>
        <v>213.93635</v>
      </c>
    </row>
    <row r="152" spans="1:11" s="29" customFormat="1" ht="15" customHeight="1" x14ac:dyDescent="0.25">
      <c r="A152" s="21" t="str">
        <f>Лист4!A151</f>
        <v xml:space="preserve">Ахшарумова ул. д.54 </v>
      </c>
      <c r="B152" s="56" t="str">
        <f>Лист4!C151</f>
        <v>г. Астрахань</v>
      </c>
      <c r="C152" s="35">
        <f t="shared" si="4"/>
        <v>485.0293328378379</v>
      </c>
      <c r="D152" s="35">
        <f t="shared" si="5"/>
        <v>20.494197162162166</v>
      </c>
      <c r="E152" s="26">
        <v>0</v>
      </c>
      <c r="F152" s="27">
        <v>20.494197162162166</v>
      </c>
      <c r="G152" s="28">
        <v>0</v>
      </c>
      <c r="H152" s="28">
        <v>0</v>
      </c>
      <c r="I152" s="28">
        <v>0</v>
      </c>
      <c r="J152" s="271"/>
      <c r="K152" s="281">
        <f>Лист4!E151/1000</f>
        <v>505.52353000000005</v>
      </c>
    </row>
    <row r="153" spans="1:11" s="29" customFormat="1" ht="18.75" customHeight="1" x14ac:dyDescent="0.25">
      <c r="A153" s="21" t="str">
        <f>Лист4!A152</f>
        <v xml:space="preserve">Ахшарумова ул. д.56 </v>
      </c>
      <c r="B153" s="56" t="str">
        <f>Лист4!C152</f>
        <v>г. Астрахань</v>
      </c>
      <c r="C153" s="35">
        <f t="shared" si="4"/>
        <v>120.68954189189185</v>
      </c>
      <c r="D153" s="35">
        <f t="shared" si="5"/>
        <v>5.0995581081081065</v>
      </c>
      <c r="E153" s="26">
        <v>0</v>
      </c>
      <c r="F153" s="27">
        <v>5.0995581081081065</v>
      </c>
      <c r="G153" s="28">
        <v>0</v>
      </c>
      <c r="H153" s="28">
        <v>0</v>
      </c>
      <c r="I153" s="28">
        <v>0</v>
      </c>
      <c r="J153" s="271"/>
      <c r="K153" s="281">
        <f>Лист4!E152/1000</f>
        <v>125.78909999999996</v>
      </c>
    </row>
    <row r="154" spans="1:11" s="29" customFormat="1" ht="25.5" customHeight="1" x14ac:dyDescent="0.25">
      <c r="A154" s="21" t="str">
        <f>Лист4!A153</f>
        <v xml:space="preserve">Ахшарумова ул. д.58 </v>
      </c>
      <c r="B154" s="56" t="str">
        <f>Лист4!C153</f>
        <v>г. Астрахань</v>
      </c>
      <c r="C154" s="35">
        <f t="shared" si="4"/>
        <v>41.573378378378386</v>
      </c>
      <c r="D154" s="35">
        <f t="shared" si="5"/>
        <v>1.7566216216216217</v>
      </c>
      <c r="E154" s="26">
        <v>0</v>
      </c>
      <c r="F154" s="27">
        <v>1.7566216216216217</v>
      </c>
      <c r="G154" s="28">
        <v>0</v>
      </c>
      <c r="H154" s="28">
        <v>0</v>
      </c>
      <c r="I154" s="28">
        <v>0</v>
      </c>
      <c r="J154" s="271"/>
      <c r="K154" s="281">
        <f>Лист4!E153/1000</f>
        <v>43.330000000000005</v>
      </c>
    </row>
    <row r="155" spans="1:11" s="29" customFormat="1" ht="18.75" customHeight="1" x14ac:dyDescent="0.25">
      <c r="A155" s="21" t="str">
        <f>Лист4!A154</f>
        <v xml:space="preserve">Ахшарумова ул. д.6 </v>
      </c>
      <c r="B155" s="56" t="str">
        <f>Лист4!C154</f>
        <v>г. Астрахань</v>
      </c>
      <c r="C155" s="35">
        <f t="shared" si="4"/>
        <v>1506.476177027027</v>
      </c>
      <c r="D155" s="35">
        <f t="shared" si="5"/>
        <v>63.653922972972971</v>
      </c>
      <c r="E155" s="26">
        <v>0</v>
      </c>
      <c r="F155" s="27">
        <v>63.653922972972971</v>
      </c>
      <c r="G155" s="28">
        <v>0</v>
      </c>
      <c r="H155" s="28">
        <v>0</v>
      </c>
      <c r="I155" s="28">
        <v>0</v>
      </c>
      <c r="J155" s="271"/>
      <c r="K155" s="281">
        <f>Лист4!E154/1000</f>
        <v>1570.1301000000001</v>
      </c>
    </row>
    <row r="156" spans="1:11" s="29" customFormat="1" ht="18.75" customHeight="1" x14ac:dyDescent="0.25">
      <c r="A156" s="21" t="str">
        <f>Лист4!A155</f>
        <v xml:space="preserve">Бабаевского ул. д.1 - корп. 1 </v>
      </c>
      <c r="B156" s="56" t="str">
        <f>Лист4!C155</f>
        <v>г. Астрахань</v>
      </c>
      <c r="C156" s="35">
        <f t="shared" si="4"/>
        <v>87.381139189189199</v>
      </c>
      <c r="D156" s="35">
        <f t="shared" si="5"/>
        <v>3.6921608108108113</v>
      </c>
      <c r="E156" s="26">
        <v>0</v>
      </c>
      <c r="F156" s="27">
        <v>3.6921608108108113</v>
      </c>
      <c r="G156" s="28">
        <v>0</v>
      </c>
      <c r="H156" s="28">
        <v>0</v>
      </c>
      <c r="I156" s="28">
        <v>0</v>
      </c>
      <c r="J156" s="271"/>
      <c r="K156" s="281">
        <f>Лист4!E155/1000</f>
        <v>91.073300000000003</v>
      </c>
    </row>
    <row r="157" spans="1:11" s="29" customFormat="1" ht="18.75" customHeight="1" x14ac:dyDescent="0.25">
      <c r="A157" s="21" t="str">
        <f>Лист4!A156</f>
        <v xml:space="preserve">Бабаевского ул. д.1 - корп. 2 </v>
      </c>
      <c r="B157" s="56" t="str">
        <f>Лист4!C156</f>
        <v>г. Астрахань</v>
      </c>
      <c r="C157" s="35">
        <f t="shared" si="4"/>
        <v>87.770727702702715</v>
      </c>
      <c r="D157" s="35">
        <f t="shared" si="5"/>
        <v>3.708622297297298</v>
      </c>
      <c r="E157" s="26"/>
      <c r="F157" s="27">
        <v>3.708622297297298</v>
      </c>
      <c r="G157" s="28"/>
      <c r="H157" s="28"/>
      <c r="I157" s="28"/>
      <c r="J157" s="271"/>
      <c r="K157" s="281">
        <f>Лист4!E156/1000</f>
        <v>91.479350000000011</v>
      </c>
    </row>
    <row r="158" spans="1:11" s="29" customFormat="1" ht="18.75" customHeight="1" x14ac:dyDescent="0.25">
      <c r="A158" s="21" t="str">
        <f>Лист4!A157</f>
        <v xml:space="preserve">Бабаевского ул. д.1 - корп. 3 </v>
      </c>
      <c r="B158" s="56" t="str">
        <f>Лист4!C157</f>
        <v>г. Астрахань</v>
      </c>
      <c r="C158" s="35">
        <f t="shared" si="4"/>
        <v>1481.1306737837842</v>
      </c>
      <c r="D158" s="35">
        <f t="shared" si="5"/>
        <v>62.582986216216234</v>
      </c>
      <c r="E158" s="26">
        <v>0</v>
      </c>
      <c r="F158" s="27">
        <v>62.582986216216234</v>
      </c>
      <c r="G158" s="28">
        <v>0</v>
      </c>
      <c r="H158" s="28">
        <v>0</v>
      </c>
      <c r="I158" s="28">
        <v>0</v>
      </c>
      <c r="J158" s="271"/>
      <c r="K158" s="281">
        <f>Лист4!E157/1000</f>
        <v>1543.7136600000006</v>
      </c>
    </row>
    <row r="159" spans="1:11" s="29" customFormat="1" ht="25.5" customHeight="1" x14ac:dyDescent="0.25">
      <c r="A159" s="21" t="str">
        <f>Лист4!A158</f>
        <v xml:space="preserve">Бабаевского ул. д.1 - корп. 4 </v>
      </c>
      <c r="B159" s="56" t="str">
        <f>Лист4!C158</f>
        <v>г. Астрахань</v>
      </c>
      <c r="C159" s="35">
        <f t="shared" si="4"/>
        <v>1046.2183220270269</v>
      </c>
      <c r="D159" s="35">
        <f t="shared" si="5"/>
        <v>44.206407972972968</v>
      </c>
      <c r="E159" s="26">
        <v>0</v>
      </c>
      <c r="F159" s="27">
        <v>44.206407972972968</v>
      </c>
      <c r="G159" s="28">
        <v>0</v>
      </c>
      <c r="H159" s="28">
        <v>0</v>
      </c>
      <c r="I159" s="28">
        <v>0</v>
      </c>
      <c r="J159" s="271"/>
      <c r="K159" s="281">
        <f>Лист4!E158/1000</f>
        <v>1090.42473</v>
      </c>
    </row>
    <row r="160" spans="1:11" s="29" customFormat="1" ht="18.75" customHeight="1" x14ac:dyDescent="0.25">
      <c r="A160" s="21" t="str">
        <f>Лист4!A159</f>
        <v xml:space="preserve">Бабаевского ул. д.1 - корп. 5 </v>
      </c>
      <c r="B160" s="56" t="str">
        <f>Лист4!C159</f>
        <v>г. Астрахань</v>
      </c>
      <c r="C160" s="35">
        <f t="shared" si="4"/>
        <v>1091.1198541891893</v>
      </c>
      <c r="D160" s="35">
        <f t="shared" si="5"/>
        <v>46.103655810810814</v>
      </c>
      <c r="E160" s="26">
        <v>0</v>
      </c>
      <c r="F160" s="27">
        <v>46.103655810810814</v>
      </c>
      <c r="G160" s="28">
        <v>0</v>
      </c>
      <c r="H160" s="28">
        <v>0</v>
      </c>
      <c r="I160" s="28">
        <v>0</v>
      </c>
      <c r="J160" s="271"/>
      <c r="K160" s="281">
        <f>Лист4!E159/1000</f>
        <v>1137.22351</v>
      </c>
    </row>
    <row r="161" spans="1:11" s="29" customFormat="1" ht="25.5" customHeight="1" x14ac:dyDescent="0.25">
      <c r="A161" s="21" t="str">
        <f>Лист4!A160</f>
        <v xml:space="preserve">Бабаевского ул. д.1 - корп. 6 </v>
      </c>
      <c r="B161" s="56" t="str">
        <f>Лист4!C160</f>
        <v>г. Астрахань</v>
      </c>
      <c r="C161" s="35">
        <f t="shared" si="4"/>
        <v>715.12682364864872</v>
      </c>
      <c r="D161" s="35">
        <f t="shared" si="5"/>
        <v>30.216626351351351</v>
      </c>
      <c r="E161" s="26">
        <v>0</v>
      </c>
      <c r="F161" s="27">
        <v>30.216626351351351</v>
      </c>
      <c r="G161" s="28">
        <v>0</v>
      </c>
      <c r="H161" s="28">
        <v>0</v>
      </c>
      <c r="I161" s="28">
        <v>0</v>
      </c>
      <c r="J161" s="271"/>
      <c r="K161" s="281">
        <f>Лист4!E160/1000</f>
        <v>745.34345000000008</v>
      </c>
    </row>
    <row r="162" spans="1:11" s="29" customFormat="1" ht="18.75" customHeight="1" x14ac:dyDescent="0.25">
      <c r="A162" s="21" t="str">
        <f>Лист4!A161</f>
        <v xml:space="preserve">Бабаевского ул. д.29 </v>
      </c>
      <c r="B162" s="56" t="str">
        <f>Лист4!C161</f>
        <v>г. Астрахань</v>
      </c>
      <c r="C162" s="35">
        <f t="shared" si="4"/>
        <v>888.10700202702708</v>
      </c>
      <c r="D162" s="35">
        <f t="shared" si="5"/>
        <v>37.525647972972976</v>
      </c>
      <c r="E162" s="26">
        <v>0</v>
      </c>
      <c r="F162" s="27">
        <v>37.525647972972976</v>
      </c>
      <c r="G162" s="28">
        <v>0</v>
      </c>
      <c r="H162" s="28">
        <v>0</v>
      </c>
      <c r="I162" s="28">
        <v>0</v>
      </c>
      <c r="J162" s="271"/>
      <c r="K162" s="281">
        <f>Лист4!E161/1000</f>
        <v>925.63265000000001</v>
      </c>
    </row>
    <row r="163" spans="1:11" s="29" customFormat="1" ht="16.5" customHeight="1" x14ac:dyDescent="0.25">
      <c r="A163" s="21" t="str">
        <f>Лист4!A162</f>
        <v xml:space="preserve">Бабаевского ул. д.31 </v>
      </c>
      <c r="B163" s="56" t="str">
        <f>Лист4!C162</f>
        <v>г. Астрахань</v>
      </c>
      <c r="C163" s="35">
        <f t="shared" si="4"/>
        <v>2098.3183512162168</v>
      </c>
      <c r="D163" s="35">
        <f t="shared" si="5"/>
        <v>88.661338783783805</v>
      </c>
      <c r="E163" s="26">
        <v>0</v>
      </c>
      <c r="F163" s="27">
        <v>88.661338783783805</v>
      </c>
      <c r="G163" s="28">
        <v>0</v>
      </c>
      <c r="H163" s="28">
        <v>0</v>
      </c>
      <c r="I163" s="28">
        <v>0</v>
      </c>
      <c r="J163" s="271"/>
      <c r="K163" s="281">
        <f>Лист4!E162/1000</f>
        <v>2186.9796900000006</v>
      </c>
    </row>
    <row r="164" spans="1:11" s="29" customFormat="1" ht="16.5" customHeight="1" x14ac:dyDescent="0.25">
      <c r="A164" s="21" t="str">
        <f>Лист4!A163</f>
        <v xml:space="preserve">Бабаевского ул. д.31 - корп. 2 </v>
      </c>
      <c r="B164" s="56" t="str">
        <f>Лист4!C163</f>
        <v>г. Астрахань</v>
      </c>
      <c r="C164" s="35">
        <f t="shared" si="4"/>
        <v>1192.9021824324325</v>
      </c>
      <c r="D164" s="35">
        <f t="shared" si="5"/>
        <v>50.404317567567574</v>
      </c>
      <c r="E164" s="26">
        <v>0</v>
      </c>
      <c r="F164" s="27">
        <v>50.404317567567574</v>
      </c>
      <c r="G164" s="28">
        <v>0</v>
      </c>
      <c r="H164" s="28">
        <v>0</v>
      </c>
      <c r="I164" s="28">
        <v>0</v>
      </c>
      <c r="J164" s="271"/>
      <c r="K164" s="281">
        <f>Лист4!E163/1000</f>
        <v>1243.3065000000001</v>
      </c>
    </row>
    <row r="165" spans="1:11" s="29" customFormat="1" ht="16.5" customHeight="1" x14ac:dyDescent="0.25">
      <c r="A165" s="21" t="str">
        <f>Лист4!A164</f>
        <v xml:space="preserve">Бабаевского ул. д.31 - корп. 3 </v>
      </c>
      <c r="B165" s="56" t="str">
        <f>Лист4!C164</f>
        <v>г. Астрахань</v>
      </c>
      <c r="C165" s="35">
        <f t="shared" si="4"/>
        <v>1100.5118972972971</v>
      </c>
      <c r="D165" s="35">
        <f t="shared" si="5"/>
        <v>46.500502702702697</v>
      </c>
      <c r="E165" s="26">
        <v>0</v>
      </c>
      <c r="F165" s="27">
        <v>46.500502702702697</v>
      </c>
      <c r="G165" s="28">
        <v>0</v>
      </c>
      <c r="H165" s="28">
        <v>0</v>
      </c>
      <c r="I165" s="28">
        <v>0</v>
      </c>
      <c r="J165" s="271"/>
      <c r="K165" s="281">
        <f>Лист4!E164/1000</f>
        <v>1147.0123999999998</v>
      </c>
    </row>
    <row r="166" spans="1:11" s="29" customFormat="1" ht="16.5" customHeight="1" x14ac:dyDescent="0.25">
      <c r="A166" s="21" t="str">
        <f>Лист4!A165</f>
        <v xml:space="preserve">Бабаевского ул. д.33 - корп. 1 </v>
      </c>
      <c r="B166" s="56" t="str">
        <f>Лист4!C165</f>
        <v>г. Астрахань</v>
      </c>
      <c r="C166" s="35">
        <f t="shared" si="4"/>
        <v>810.34007837837851</v>
      </c>
      <c r="D166" s="35">
        <f t="shared" si="5"/>
        <v>34.239721621621626</v>
      </c>
      <c r="E166" s="26">
        <v>0</v>
      </c>
      <c r="F166" s="27">
        <v>34.239721621621626</v>
      </c>
      <c r="G166" s="28">
        <v>0</v>
      </c>
      <c r="H166" s="28">
        <v>0</v>
      </c>
      <c r="I166" s="28">
        <v>0</v>
      </c>
      <c r="J166" s="271"/>
      <c r="K166" s="281">
        <f>Лист4!E165/1000</f>
        <v>844.57980000000009</v>
      </c>
    </row>
    <row r="167" spans="1:11" s="29" customFormat="1" ht="16.5" customHeight="1" x14ac:dyDescent="0.25">
      <c r="A167" s="21" t="str">
        <f>Лист4!A166</f>
        <v xml:space="preserve">Бабаевского ул. д.33 - корп. 2 </v>
      </c>
      <c r="B167" s="56" t="str">
        <f>Лист4!C166</f>
        <v>г. Астрахань</v>
      </c>
      <c r="C167" s="35">
        <f t="shared" si="4"/>
        <v>664.06944756756764</v>
      </c>
      <c r="D167" s="35">
        <f t="shared" si="5"/>
        <v>28.059272432432437</v>
      </c>
      <c r="E167" s="26">
        <v>0</v>
      </c>
      <c r="F167" s="27">
        <v>28.059272432432437</v>
      </c>
      <c r="G167" s="28">
        <v>0</v>
      </c>
      <c r="H167" s="28">
        <v>0</v>
      </c>
      <c r="I167" s="28">
        <v>0</v>
      </c>
      <c r="J167" s="271"/>
      <c r="K167" s="281">
        <f>Лист4!E166/1000</f>
        <v>692.12872000000004</v>
      </c>
    </row>
    <row r="168" spans="1:11" s="29" customFormat="1" ht="16.5" customHeight="1" x14ac:dyDescent="0.25">
      <c r="A168" s="21" t="str">
        <f>Лист4!A167</f>
        <v xml:space="preserve">Бабаевского ул. д.35 - корп. 3 </v>
      </c>
      <c r="B168" s="56" t="str">
        <f>Лист4!C167</f>
        <v>г. Астрахань</v>
      </c>
      <c r="C168" s="35">
        <f t="shared" si="4"/>
        <v>1835.1379402702707</v>
      </c>
      <c r="D168" s="35">
        <f t="shared" si="5"/>
        <v>77.541039729729746</v>
      </c>
      <c r="E168" s="26">
        <v>0</v>
      </c>
      <c r="F168" s="27">
        <v>77.541039729729746</v>
      </c>
      <c r="G168" s="28">
        <v>0</v>
      </c>
      <c r="H168" s="28">
        <v>0</v>
      </c>
      <c r="I168" s="28">
        <v>0</v>
      </c>
      <c r="J168" s="271"/>
      <c r="K168" s="281">
        <f>Лист4!E167/1000</f>
        <v>1912.6789800000006</v>
      </c>
    </row>
    <row r="169" spans="1:11" s="29" customFormat="1" ht="16.5" customHeight="1" x14ac:dyDescent="0.25">
      <c r="A169" s="21" t="str">
        <f>Лист4!A168</f>
        <v xml:space="preserve">Бабаевского ул. д.37 </v>
      </c>
      <c r="B169" s="56" t="str">
        <f>Лист4!C168</f>
        <v>г. Астрахань</v>
      </c>
      <c r="C169" s="35">
        <f t="shared" si="4"/>
        <v>729.62569527027017</v>
      </c>
      <c r="D169" s="35">
        <f t="shared" si="5"/>
        <v>30.829254729729726</v>
      </c>
      <c r="E169" s="26">
        <v>0</v>
      </c>
      <c r="F169" s="27">
        <v>30.829254729729726</v>
      </c>
      <c r="G169" s="28">
        <v>0</v>
      </c>
      <c r="H169" s="28">
        <v>0</v>
      </c>
      <c r="I169" s="28">
        <v>0</v>
      </c>
      <c r="J169" s="271"/>
      <c r="K169" s="281">
        <f>Лист4!E168/1000</f>
        <v>760.45494999999994</v>
      </c>
    </row>
    <row r="170" spans="1:11" s="29" customFormat="1" ht="16.5" customHeight="1" x14ac:dyDescent="0.25">
      <c r="A170" s="21" t="str">
        <f>Лист4!A169</f>
        <v xml:space="preserve">Бабаевского ул. д.39 </v>
      </c>
      <c r="B170" s="56" t="str">
        <f>Лист4!C169</f>
        <v>г. Астрахань</v>
      </c>
      <c r="C170" s="35">
        <f t="shared" si="4"/>
        <v>597.57514594594613</v>
      </c>
      <c r="D170" s="35">
        <f t="shared" si="5"/>
        <v>25.249654054054062</v>
      </c>
      <c r="E170" s="26">
        <v>0</v>
      </c>
      <c r="F170" s="27">
        <v>25.249654054054062</v>
      </c>
      <c r="G170" s="28">
        <v>0</v>
      </c>
      <c r="H170" s="28">
        <v>0</v>
      </c>
      <c r="I170" s="28">
        <v>0</v>
      </c>
      <c r="J170" s="271"/>
      <c r="K170" s="281">
        <f>Лист4!E169/1000</f>
        <v>622.82480000000021</v>
      </c>
    </row>
    <row r="171" spans="1:11" s="29" customFormat="1" ht="16.5" customHeight="1" x14ac:dyDescent="0.25">
      <c r="A171" s="21" t="str">
        <f>Лист4!A170</f>
        <v xml:space="preserve">Бабефа ул. д.2 </v>
      </c>
      <c r="B171" s="56" t="str">
        <f>Лист4!C170</f>
        <v>г. Астрахань</v>
      </c>
      <c r="C171" s="35">
        <f t="shared" si="4"/>
        <v>1739.0152810810807</v>
      </c>
      <c r="D171" s="35">
        <f t="shared" si="5"/>
        <v>73.479518918918899</v>
      </c>
      <c r="E171" s="26">
        <v>0</v>
      </c>
      <c r="F171" s="27">
        <v>73.479518918918899</v>
      </c>
      <c r="G171" s="28">
        <v>0</v>
      </c>
      <c r="H171" s="28">
        <v>0</v>
      </c>
      <c r="I171" s="28">
        <v>0</v>
      </c>
      <c r="J171" s="271"/>
      <c r="K171" s="281">
        <f>Лист4!E170/1000</f>
        <v>1812.4947999999997</v>
      </c>
    </row>
    <row r="172" spans="1:11" s="29" customFormat="1" ht="16.5" customHeight="1" x14ac:dyDescent="0.25">
      <c r="A172" s="21" t="str">
        <f>Лист4!A171</f>
        <v>Бабефа ул.37</v>
      </c>
      <c r="B172" s="56" t="str">
        <f>Лист4!C171</f>
        <v>г. Астрахань</v>
      </c>
      <c r="C172" s="35">
        <f t="shared" si="4"/>
        <v>399.48711283783786</v>
      </c>
      <c r="D172" s="35">
        <f t="shared" si="5"/>
        <v>16.879737162162161</v>
      </c>
      <c r="E172" s="26">
        <v>0</v>
      </c>
      <c r="F172" s="27">
        <v>16.879737162162161</v>
      </c>
      <c r="G172" s="28">
        <v>0</v>
      </c>
      <c r="H172" s="28">
        <v>0</v>
      </c>
      <c r="I172" s="28">
        <v>0</v>
      </c>
      <c r="J172" s="271"/>
      <c r="K172" s="281">
        <f>Лист4!E171/1000</f>
        <v>416.36685</v>
      </c>
    </row>
    <row r="173" spans="1:11" s="29" customFormat="1" ht="16.5" customHeight="1" x14ac:dyDescent="0.25">
      <c r="A173" s="21" t="str">
        <f>Лист4!A172</f>
        <v xml:space="preserve">Бабефа ул. д.7 </v>
      </c>
      <c r="B173" s="56" t="str">
        <f>Лист4!C172</f>
        <v>г. Астрахань</v>
      </c>
      <c r="C173" s="35">
        <f t="shared" si="4"/>
        <v>86.053487162162128</v>
      </c>
      <c r="D173" s="35">
        <f t="shared" si="5"/>
        <v>3.6360628378378363</v>
      </c>
      <c r="E173" s="26">
        <v>0</v>
      </c>
      <c r="F173" s="27">
        <v>3.6360628378378363</v>
      </c>
      <c r="G173" s="28">
        <v>0</v>
      </c>
      <c r="H173" s="28">
        <v>0</v>
      </c>
      <c r="I173" s="28">
        <v>0</v>
      </c>
      <c r="J173" s="271"/>
      <c r="K173" s="281">
        <f>Лист4!E172/1000</f>
        <v>89.689549999999969</v>
      </c>
    </row>
    <row r="174" spans="1:11" s="29" customFormat="1" ht="16.5" customHeight="1" x14ac:dyDescent="0.25">
      <c r="A174" s="21" t="str">
        <f>Лист4!A173</f>
        <v xml:space="preserve">Бабефа ул. д.7Б </v>
      </c>
      <c r="B174" s="56" t="str">
        <f>Лист4!C173</f>
        <v>г. Астрахань</v>
      </c>
      <c r="C174" s="35">
        <f t="shared" si="4"/>
        <v>0.22278648648648647</v>
      </c>
      <c r="D174" s="35">
        <f t="shared" si="5"/>
        <v>9.4135135135135131E-3</v>
      </c>
      <c r="E174" s="26">
        <v>0</v>
      </c>
      <c r="F174" s="27">
        <v>9.4135135135135131E-3</v>
      </c>
      <c r="G174" s="28">
        <v>0</v>
      </c>
      <c r="H174" s="28">
        <v>0</v>
      </c>
      <c r="I174" s="28">
        <v>0</v>
      </c>
      <c r="J174" s="271"/>
      <c r="K174" s="281">
        <f>Лист4!E173/1000</f>
        <v>0.23219999999999999</v>
      </c>
    </row>
    <row r="175" spans="1:11" s="29" customFormat="1" ht="16.5" customHeight="1" x14ac:dyDescent="0.25">
      <c r="A175" s="21" t="str">
        <f>Лист4!A174</f>
        <v xml:space="preserve">Бабефа ул. д.9 </v>
      </c>
      <c r="B175" s="56" t="str">
        <f>Лист4!C174</f>
        <v>г. Астрахань</v>
      </c>
      <c r="C175" s="35">
        <f t="shared" si="4"/>
        <v>8.0097594594594597</v>
      </c>
      <c r="D175" s="35">
        <f t="shared" si="5"/>
        <v>0.33844054054054051</v>
      </c>
      <c r="E175" s="26">
        <v>0</v>
      </c>
      <c r="F175" s="27">
        <v>0.33844054054054051</v>
      </c>
      <c r="G175" s="28">
        <v>0</v>
      </c>
      <c r="H175" s="28">
        <v>0</v>
      </c>
      <c r="I175" s="28">
        <v>0</v>
      </c>
      <c r="J175" s="271"/>
      <c r="K175" s="281">
        <f>Лист4!E174/1000</f>
        <v>8.3482000000000003</v>
      </c>
    </row>
    <row r="176" spans="1:11" s="29" customFormat="1" ht="16.5" customHeight="1" x14ac:dyDescent="0.25">
      <c r="A176" s="21" t="str">
        <f>Лист4!A175</f>
        <v xml:space="preserve">Бабушкина ул. д.110 </v>
      </c>
      <c r="B176" s="56" t="str">
        <f>Лист4!C175</f>
        <v>г. Астрахань</v>
      </c>
      <c r="C176" s="35">
        <f t="shared" si="4"/>
        <v>9.0396432432432405</v>
      </c>
      <c r="D176" s="35">
        <f t="shared" si="5"/>
        <v>0.38195675675675667</v>
      </c>
      <c r="E176" s="26">
        <v>0</v>
      </c>
      <c r="F176" s="27">
        <v>0.38195675675675667</v>
      </c>
      <c r="G176" s="28">
        <v>0</v>
      </c>
      <c r="H176" s="28">
        <v>0</v>
      </c>
      <c r="I176" s="28">
        <v>0</v>
      </c>
      <c r="J176" s="271"/>
      <c r="K176" s="281">
        <f>Лист4!E175/1000</f>
        <v>9.421599999999998</v>
      </c>
    </row>
    <row r="177" spans="1:11" s="29" customFormat="1" ht="16.5" customHeight="1" x14ac:dyDescent="0.25">
      <c r="A177" s="21" t="str">
        <f>Лист4!A176</f>
        <v xml:space="preserve">Бабушкина ул. д.2 </v>
      </c>
      <c r="B177" s="56" t="str">
        <f>Лист4!C176</f>
        <v>г. Астрахань</v>
      </c>
      <c r="C177" s="35">
        <f t="shared" si="4"/>
        <v>0</v>
      </c>
      <c r="D177" s="35">
        <f t="shared" si="5"/>
        <v>0</v>
      </c>
      <c r="E177" s="26">
        <v>0</v>
      </c>
      <c r="F177" s="27">
        <v>0</v>
      </c>
      <c r="G177" s="28">
        <v>0</v>
      </c>
      <c r="H177" s="28">
        <v>0</v>
      </c>
      <c r="I177" s="28">
        <v>0</v>
      </c>
      <c r="J177" s="271"/>
      <c r="K177" s="281">
        <f>Лист4!E176/1000</f>
        <v>0</v>
      </c>
    </row>
    <row r="178" spans="1:11" s="29" customFormat="1" ht="16.5" customHeight="1" x14ac:dyDescent="0.25">
      <c r="A178" s="21" t="str">
        <f>Лист4!A177</f>
        <v xml:space="preserve">Бабушкина ул. д.23 </v>
      </c>
      <c r="B178" s="56" t="str">
        <f>Лист4!C177</f>
        <v>г. Астрахань</v>
      </c>
      <c r="C178" s="35">
        <f t="shared" si="4"/>
        <v>225.72799729729732</v>
      </c>
      <c r="D178" s="35">
        <f t="shared" si="5"/>
        <v>9.5378027027027041</v>
      </c>
      <c r="E178" s="26">
        <v>0</v>
      </c>
      <c r="F178" s="27">
        <v>9.5378027027027041</v>
      </c>
      <c r="G178" s="28">
        <v>0</v>
      </c>
      <c r="H178" s="28">
        <v>0</v>
      </c>
      <c r="I178" s="28">
        <v>0</v>
      </c>
      <c r="J178" s="271"/>
      <c r="K178" s="281">
        <f>Лист4!E177/1000</f>
        <v>235.26580000000001</v>
      </c>
    </row>
    <row r="179" spans="1:11" s="29" customFormat="1" ht="16.5" customHeight="1" x14ac:dyDescent="0.25">
      <c r="A179" s="21" t="str">
        <f>Лист4!A178</f>
        <v xml:space="preserve">Бабушкина ул. д.24 </v>
      </c>
      <c r="B179" s="56" t="str">
        <f>Лист4!C178</f>
        <v>г. Астрахань</v>
      </c>
      <c r="C179" s="35">
        <f t="shared" si="4"/>
        <v>268.41060675675681</v>
      </c>
      <c r="D179" s="35">
        <f t="shared" si="5"/>
        <v>11.341293243243245</v>
      </c>
      <c r="E179" s="26">
        <v>0</v>
      </c>
      <c r="F179" s="27">
        <v>11.341293243243245</v>
      </c>
      <c r="G179" s="28">
        <v>0</v>
      </c>
      <c r="H179" s="28">
        <v>0</v>
      </c>
      <c r="I179" s="28">
        <v>0</v>
      </c>
      <c r="J179" s="271"/>
      <c r="K179" s="281">
        <f>Лист4!E178/1000</f>
        <v>279.75190000000003</v>
      </c>
    </row>
    <row r="180" spans="1:11" s="29" customFormat="1" ht="16.5" customHeight="1" x14ac:dyDescent="0.25">
      <c r="A180" s="21" t="str">
        <f>Лист4!A179</f>
        <v xml:space="preserve">Бабушкина ул. д.3 </v>
      </c>
      <c r="B180" s="56" t="str">
        <f>Лист4!C179</f>
        <v>г. Астрахань</v>
      </c>
      <c r="C180" s="35">
        <f t="shared" si="4"/>
        <v>109.3863418918919</v>
      </c>
      <c r="D180" s="35">
        <f t="shared" si="5"/>
        <v>4.6219581081081085</v>
      </c>
      <c r="E180" s="26">
        <v>0</v>
      </c>
      <c r="F180" s="27">
        <v>4.6219581081081085</v>
      </c>
      <c r="G180" s="28">
        <v>0</v>
      </c>
      <c r="H180" s="28">
        <v>0</v>
      </c>
      <c r="I180" s="28">
        <v>0</v>
      </c>
      <c r="J180" s="271"/>
      <c r="K180" s="281">
        <f>Лист4!E179/1000</f>
        <v>114.00830000000001</v>
      </c>
    </row>
    <row r="181" spans="1:11" s="29" customFormat="1" ht="16.5" customHeight="1" x14ac:dyDescent="0.25">
      <c r="A181" s="21" t="str">
        <f>Лист4!A180</f>
        <v xml:space="preserve">Бабушкина ул. д.4 </v>
      </c>
      <c r="B181" s="56" t="str">
        <f>Лист4!C180</f>
        <v>г. Астрахань</v>
      </c>
      <c r="C181" s="35">
        <f t="shared" si="4"/>
        <v>5.6634397297297294</v>
      </c>
      <c r="D181" s="35">
        <f t="shared" si="5"/>
        <v>0.23930027027027023</v>
      </c>
      <c r="E181" s="26">
        <v>0</v>
      </c>
      <c r="F181" s="27">
        <v>0.23930027027027023</v>
      </c>
      <c r="G181" s="28">
        <v>0</v>
      </c>
      <c r="H181" s="28">
        <v>0</v>
      </c>
      <c r="I181" s="28">
        <v>0</v>
      </c>
      <c r="J181" s="271"/>
      <c r="K181" s="281">
        <f>Лист4!E180/1000</f>
        <v>5.9027399999999997</v>
      </c>
    </row>
    <row r="182" spans="1:11" s="29" customFormat="1" ht="18.75" customHeight="1" x14ac:dyDescent="0.25">
      <c r="A182" s="21" t="str">
        <f>Лист4!A181</f>
        <v xml:space="preserve">Бабушкина ул. д.49 </v>
      </c>
      <c r="B182" s="56" t="str">
        <f>Лист4!C181</f>
        <v>г. Астрахань</v>
      </c>
      <c r="C182" s="35">
        <f t="shared" si="4"/>
        <v>529.25726689189173</v>
      </c>
      <c r="D182" s="35">
        <f t="shared" si="5"/>
        <v>22.362983108108104</v>
      </c>
      <c r="E182" s="26">
        <v>0</v>
      </c>
      <c r="F182" s="27">
        <v>22.362983108108104</v>
      </c>
      <c r="G182" s="28">
        <v>0</v>
      </c>
      <c r="H182" s="28">
        <v>0</v>
      </c>
      <c r="I182" s="28">
        <v>0</v>
      </c>
      <c r="J182" s="271"/>
      <c r="K182" s="281">
        <f>Лист4!E181/1000</f>
        <v>551.62024999999983</v>
      </c>
    </row>
    <row r="183" spans="1:11" s="29" customFormat="1" ht="18.75" customHeight="1" x14ac:dyDescent="0.25">
      <c r="A183" s="21" t="str">
        <f>Лист4!A182</f>
        <v xml:space="preserve">Бабушкина ул. д.5 </v>
      </c>
      <c r="B183" s="56" t="str">
        <f>Лист4!C182</f>
        <v>г. Астрахань</v>
      </c>
      <c r="C183" s="35">
        <f t="shared" si="4"/>
        <v>0.86351351351351358</v>
      </c>
      <c r="D183" s="35">
        <f t="shared" si="5"/>
        <v>3.6486486486486489E-2</v>
      </c>
      <c r="E183" s="26">
        <v>0</v>
      </c>
      <c r="F183" s="27">
        <v>3.6486486486486489E-2</v>
      </c>
      <c r="G183" s="28">
        <v>0</v>
      </c>
      <c r="H183" s="28">
        <v>0</v>
      </c>
      <c r="I183" s="28">
        <v>0</v>
      </c>
      <c r="J183" s="271"/>
      <c r="K183" s="281">
        <f>Лист4!E182/1000</f>
        <v>0.9</v>
      </c>
    </row>
    <row r="184" spans="1:11" s="29" customFormat="1" ht="18.75" customHeight="1" x14ac:dyDescent="0.25">
      <c r="A184" s="21" t="str">
        <f>Лист4!A183</f>
        <v xml:space="preserve">Бабушкина ул. д.53 </v>
      </c>
      <c r="B184" s="56" t="str">
        <f>Лист4!C183</f>
        <v>г. Астрахань</v>
      </c>
      <c r="C184" s="35">
        <f t="shared" si="4"/>
        <v>28.62833216216216</v>
      </c>
      <c r="D184" s="35">
        <f t="shared" si="5"/>
        <v>1.2096478378378377</v>
      </c>
      <c r="E184" s="26">
        <v>0</v>
      </c>
      <c r="F184" s="27">
        <v>1.2096478378378377</v>
      </c>
      <c r="G184" s="28">
        <v>0</v>
      </c>
      <c r="H184" s="28">
        <v>0</v>
      </c>
      <c r="I184" s="28">
        <v>0</v>
      </c>
      <c r="J184" s="271"/>
      <c r="K184" s="281">
        <f>Лист4!E183/1000</f>
        <v>29.837979999999998</v>
      </c>
    </row>
    <row r="185" spans="1:11" s="29" customFormat="1" ht="18.75" customHeight="1" x14ac:dyDescent="0.25">
      <c r="A185" s="21" t="str">
        <f>Лист4!A184</f>
        <v xml:space="preserve">Бабушкина ул. д.6 </v>
      </c>
      <c r="B185" s="56" t="str">
        <f>Лист4!C184</f>
        <v>г. Астрахань</v>
      </c>
      <c r="C185" s="35">
        <f t="shared" si="4"/>
        <v>56.282659459459467</v>
      </c>
      <c r="D185" s="35">
        <f t="shared" si="5"/>
        <v>2.3781405405405409</v>
      </c>
      <c r="E185" s="26">
        <v>0</v>
      </c>
      <c r="F185" s="27">
        <v>2.3781405405405409</v>
      </c>
      <c r="G185" s="28">
        <v>0</v>
      </c>
      <c r="H185" s="28">
        <v>0</v>
      </c>
      <c r="I185" s="28">
        <v>0</v>
      </c>
      <c r="J185" s="271"/>
      <c r="K185" s="281">
        <f>Лист4!E184/1000</f>
        <v>58.660800000000009</v>
      </c>
    </row>
    <row r="186" spans="1:11" s="29" customFormat="1" ht="18.75" customHeight="1" x14ac:dyDescent="0.25">
      <c r="A186" s="21" t="str">
        <f>Лист4!A185</f>
        <v xml:space="preserve">Бабушкина ул. д.86 </v>
      </c>
      <c r="B186" s="56" t="str">
        <f>Лист4!C185</f>
        <v>г. Астрахань</v>
      </c>
      <c r="C186" s="35">
        <f t="shared" si="4"/>
        <v>114.33787229729728</v>
      </c>
      <c r="D186" s="35">
        <f t="shared" si="5"/>
        <v>4.8311777027027025</v>
      </c>
      <c r="E186" s="26">
        <v>0</v>
      </c>
      <c r="F186" s="27">
        <v>4.8311777027027025</v>
      </c>
      <c r="G186" s="28">
        <v>0</v>
      </c>
      <c r="H186" s="28">
        <v>0</v>
      </c>
      <c r="I186" s="28">
        <v>0</v>
      </c>
      <c r="J186" s="271"/>
      <c r="K186" s="281">
        <f>Лист4!E185/1000</f>
        <v>119.16904999999998</v>
      </c>
    </row>
    <row r="187" spans="1:11" s="29" customFormat="1" ht="25.5" customHeight="1" x14ac:dyDescent="0.25">
      <c r="A187" s="21" t="str">
        <f>Лист4!A186</f>
        <v xml:space="preserve">Бабушкина ул. д.98 </v>
      </c>
      <c r="B187" s="56" t="str">
        <f>Лист4!C186</f>
        <v>г. Астрахань</v>
      </c>
      <c r="C187" s="35">
        <f t="shared" si="4"/>
        <v>46.060530405405409</v>
      </c>
      <c r="D187" s="35">
        <f t="shared" si="5"/>
        <v>1.9462195945945946</v>
      </c>
      <c r="E187" s="26">
        <v>0</v>
      </c>
      <c r="F187" s="27">
        <v>1.9462195945945946</v>
      </c>
      <c r="G187" s="28">
        <v>0</v>
      </c>
      <c r="H187" s="28">
        <v>0</v>
      </c>
      <c r="I187" s="28">
        <v>0</v>
      </c>
      <c r="J187" s="271"/>
      <c r="K187" s="281">
        <f>Лист4!E186/1000</f>
        <v>48.006750000000004</v>
      </c>
    </row>
    <row r="188" spans="1:11" s="29" customFormat="1" ht="18.75" customHeight="1" x14ac:dyDescent="0.25">
      <c r="A188" s="21" t="str">
        <f>Лист4!A187</f>
        <v xml:space="preserve">Бакинская ул. д.136 </v>
      </c>
      <c r="B188" s="56" t="str">
        <f>Лист4!C187</f>
        <v>г. Астрахань</v>
      </c>
      <c r="C188" s="35">
        <f t="shared" si="4"/>
        <v>6.762845945945946</v>
      </c>
      <c r="D188" s="35">
        <f t="shared" si="5"/>
        <v>0.28575405405405407</v>
      </c>
      <c r="E188" s="26">
        <v>0</v>
      </c>
      <c r="F188" s="27">
        <v>0.28575405405405407</v>
      </c>
      <c r="G188" s="28">
        <v>0</v>
      </c>
      <c r="H188" s="28">
        <v>0</v>
      </c>
      <c r="I188" s="28">
        <v>0</v>
      </c>
      <c r="J188" s="271"/>
      <c r="K188" s="281">
        <f>Лист4!E187/1000</f>
        <v>7.0486000000000004</v>
      </c>
    </row>
    <row r="189" spans="1:11" s="29" customFormat="1" ht="25.5" customHeight="1" x14ac:dyDescent="0.25">
      <c r="A189" s="21" t="str">
        <f>Лист4!A188</f>
        <v xml:space="preserve">Бакинская ул. д.175 </v>
      </c>
      <c r="B189" s="56" t="str">
        <f>Лист4!C188</f>
        <v>г. Астрахань</v>
      </c>
      <c r="C189" s="35">
        <f t="shared" si="4"/>
        <v>1.9956756756756757E-2</v>
      </c>
      <c r="D189" s="35">
        <f t="shared" si="5"/>
        <v>8.4324324324324318E-4</v>
      </c>
      <c r="E189" s="26">
        <v>0</v>
      </c>
      <c r="F189" s="27">
        <v>8.4324324324324318E-4</v>
      </c>
      <c r="G189" s="28">
        <v>0</v>
      </c>
      <c r="H189" s="28">
        <v>0</v>
      </c>
      <c r="I189" s="28">
        <v>0</v>
      </c>
      <c r="J189" s="271"/>
      <c r="K189" s="281">
        <f>Лист4!E188/1000</f>
        <v>2.0799999999999999E-2</v>
      </c>
    </row>
    <row r="190" spans="1:11" s="29" customFormat="1" ht="25.5" customHeight="1" x14ac:dyDescent="0.25">
      <c r="A190" s="21" t="str">
        <f>Лист4!A189</f>
        <v xml:space="preserve">Бакинская ул. д.177 </v>
      </c>
      <c r="B190" s="56" t="str">
        <f>Лист4!C189</f>
        <v>г. Астрахань</v>
      </c>
      <c r="C190" s="35">
        <f t="shared" si="4"/>
        <v>0.78195945945945944</v>
      </c>
      <c r="D190" s="35">
        <f t="shared" si="5"/>
        <v>3.3040540540540536E-2</v>
      </c>
      <c r="E190" s="26">
        <v>0</v>
      </c>
      <c r="F190" s="27">
        <v>3.3040540540540536E-2</v>
      </c>
      <c r="G190" s="28">
        <v>0</v>
      </c>
      <c r="H190" s="28">
        <v>0</v>
      </c>
      <c r="I190" s="28">
        <v>0</v>
      </c>
      <c r="J190" s="271"/>
      <c r="K190" s="281">
        <f>Лист4!E189/1000</f>
        <v>0.81499999999999995</v>
      </c>
    </row>
    <row r="191" spans="1:11" s="29" customFormat="1" ht="18.75" customHeight="1" x14ac:dyDescent="0.25">
      <c r="A191" s="21" t="str">
        <f>Лист4!A190</f>
        <v xml:space="preserve">Бакинская ул. д.183 </v>
      </c>
      <c r="B191" s="56" t="str">
        <f>Лист4!C190</f>
        <v>г. Астрахань</v>
      </c>
      <c r="C191" s="35">
        <f t="shared" si="4"/>
        <v>0</v>
      </c>
      <c r="D191" s="35">
        <f t="shared" si="5"/>
        <v>0</v>
      </c>
      <c r="E191" s="26">
        <v>0</v>
      </c>
      <c r="F191" s="27">
        <v>0</v>
      </c>
      <c r="G191" s="28">
        <v>0</v>
      </c>
      <c r="H191" s="28">
        <v>0</v>
      </c>
      <c r="I191" s="28">
        <v>0</v>
      </c>
      <c r="J191" s="271"/>
      <c r="K191" s="281">
        <f>Лист4!E190/1000</f>
        <v>0</v>
      </c>
    </row>
    <row r="192" spans="1:11" s="29" customFormat="1" ht="18.75" customHeight="1" x14ac:dyDescent="0.25">
      <c r="A192" s="21" t="str">
        <f>Лист4!A191</f>
        <v xml:space="preserve">Бакинская ул. д.208 </v>
      </c>
      <c r="B192" s="56" t="str">
        <f>Лист4!C191</f>
        <v>г. Астрахань</v>
      </c>
      <c r="C192" s="35">
        <f t="shared" si="4"/>
        <v>2.5936108108108105</v>
      </c>
      <c r="D192" s="35">
        <f t="shared" si="5"/>
        <v>0.10958918918918917</v>
      </c>
      <c r="E192" s="26">
        <v>0</v>
      </c>
      <c r="F192" s="27">
        <v>0.10958918918918917</v>
      </c>
      <c r="G192" s="28">
        <v>0</v>
      </c>
      <c r="H192" s="28">
        <v>0</v>
      </c>
      <c r="I192" s="28">
        <v>0</v>
      </c>
      <c r="J192" s="271"/>
      <c r="K192" s="281">
        <f>Лист4!E191/1000</f>
        <v>2.7031999999999998</v>
      </c>
    </row>
    <row r="193" spans="1:11" s="29" customFormat="1" ht="25.5" customHeight="1" x14ac:dyDescent="0.25">
      <c r="A193" s="21" t="str">
        <f>Лист4!A192</f>
        <v xml:space="preserve">Бакинская ул. д.4 - корп. 2 </v>
      </c>
      <c r="B193" s="56" t="str">
        <f>Лист4!C192</f>
        <v>г. Астрахань</v>
      </c>
      <c r="C193" s="35">
        <f t="shared" ref="C193:C255" si="6">K193+J193-F193</f>
        <v>602.16160202702702</v>
      </c>
      <c r="D193" s="35">
        <f t="shared" ref="D193:D255" si="7">F193</f>
        <v>25.443447972972972</v>
      </c>
      <c r="E193" s="26">
        <v>0</v>
      </c>
      <c r="F193" s="27">
        <v>25.443447972972972</v>
      </c>
      <c r="G193" s="28">
        <v>0</v>
      </c>
      <c r="H193" s="28">
        <v>0</v>
      </c>
      <c r="I193" s="28">
        <v>0</v>
      </c>
      <c r="J193" s="271"/>
      <c r="K193" s="281">
        <f>Лист4!E192/1000</f>
        <v>627.60505000000001</v>
      </c>
    </row>
    <row r="194" spans="1:11" s="29" customFormat="1" ht="25.5" customHeight="1" x14ac:dyDescent="0.25">
      <c r="A194" s="21" t="str">
        <f>Лист4!A193</f>
        <v xml:space="preserve">Бакинская ул. д.49 </v>
      </c>
      <c r="B194" s="56" t="str">
        <f>Лист4!C193</f>
        <v>г. Астрахань</v>
      </c>
      <c r="C194" s="35">
        <f t="shared" si="6"/>
        <v>13.310533108108107</v>
      </c>
      <c r="D194" s="35">
        <f t="shared" si="7"/>
        <v>0.56241689189189181</v>
      </c>
      <c r="E194" s="26">
        <v>0</v>
      </c>
      <c r="F194" s="27">
        <v>0.56241689189189181</v>
      </c>
      <c r="G194" s="28">
        <v>0</v>
      </c>
      <c r="H194" s="28">
        <v>0</v>
      </c>
      <c r="I194" s="28">
        <v>0</v>
      </c>
      <c r="J194" s="271"/>
      <c r="K194" s="281">
        <f>Лист4!E193/1000</f>
        <v>13.872949999999999</v>
      </c>
    </row>
    <row r="195" spans="1:11" s="29" customFormat="1" ht="25.5" customHeight="1" x14ac:dyDescent="0.25">
      <c r="A195" s="21" t="str">
        <f>Лист4!A194</f>
        <v xml:space="preserve">Бакинская ул. д.97 </v>
      </c>
      <c r="B195" s="56" t="str">
        <f>Лист4!C194</f>
        <v>г. Астрахань</v>
      </c>
      <c r="C195" s="35">
        <f t="shared" si="6"/>
        <v>3.9956689189189194</v>
      </c>
      <c r="D195" s="35">
        <f t="shared" si="7"/>
        <v>0.16883108108108111</v>
      </c>
      <c r="E195" s="26">
        <v>0</v>
      </c>
      <c r="F195" s="27">
        <v>0.16883108108108111</v>
      </c>
      <c r="G195" s="28">
        <v>0</v>
      </c>
      <c r="H195" s="28">
        <v>0</v>
      </c>
      <c r="I195" s="28">
        <v>0</v>
      </c>
      <c r="J195" s="271"/>
      <c r="K195" s="281">
        <f>Лист4!E194/1000</f>
        <v>4.1645000000000003</v>
      </c>
    </row>
    <row r="196" spans="1:11" s="29" customFormat="1" ht="25.5" customHeight="1" x14ac:dyDescent="0.25">
      <c r="A196" s="21" t="str">
        <f>Лист4!A195</f>
        <v xml:space="preserve">Балаковская ул. д.6 </v>
      </c>
      <c r="B196" s="56" t="str">
        <f>Лист4!C195</f>
        <v>г. Астрахань</v>
      </c>
      <c r="C196" s="35">
        <f t="shared" si="6"/>
        <v>627.45929540540544</v>
      </c>
      <c r="D196" s="35">
        <f t="shared" si="7"/>
        <v>26.512364594594594</v>
      </c>
      <c r="E196" s="26">
        <v>0</v>
      </c>
      <c r="F196" s="27">
        <v>26.512364594594594</v>
      </c>
      <c r="G196" s="28">
        <v>0</v>
      </c>
      <c r="H196" s="28">
        <v>0</v>
      </c>
      <c r="I196" s="28">
        <v>0</v>
      </c>
      <c r="J196" s="271"/>
      <c r="K196" s="281">
        <f>Лист4!E195/1000</f>
        <v>653.97166000000004</v>
      </c>
    </row>
    <row r="197" spans="1:11" s="29" customFormat="1" ht="18.75" customHeight="1" x14ac:dyDescent="0.25">
      <c r="A197" s="21" t="str">
        <f>Лист4!A196</f>
        <v xml:space="preserve">Балаковская ул. д.8 </v>
      </c>
      <c r="B197" s="56" t="str">
        <f>Лист4!C196</f>
        <v>г. Астрахань</v>
      </c>
      <c r="C197" s="35">
        <f t="shared" si="6"/>
        <v>654.19177405405412</v>
      </c>
      <c r="D197" s="35">
        <f t="shared" si="7"/>
        <v>27.641905945945947</v>
      </c>
      <c r="E197" s="26">
        <v>0</v>
      </c>
      <c r="F197" s="27">
        <v>27.641905945945947</v>
      </c>
      <c r="G197" s="28">
        <v>0</v>
      </c>
      <c r="H197" s="28">
        <v>0</v>
      </c>
      <c r="I197" s="28">
        <v>0</v>
      </c>
      <c r="J197" s="271"/>
      <c r="K197" s="281">
        <f>Лист4!E196/1000</f>
        <v>681.83368000000007</v>
      </c>
    </row>
    <row r="198" spans="1:11" s="29" customFormat="1" ht="25.5" customHeight="1" x14ac:dyDescent="0.25">
      <c r="A198" s="21" t="str">
        <f>Лист4!A197</f>
        <v xml:space="preserve">Батайская ул. д.18 </v>
      </c>
      <c r="B198" s="56" t="str">
        <f>Лист4!C197</f>
        <v>г. Астрахань</v>
      </c>
      <c r="C198" s="35">
        <f t="shared" si="6"/>
        <v>25.315097972972978</v>
      </c>
      <c r="D198" s="35">
        <f t="shared" si="7"/>
        <v>1.0696520270270273</v>
      </c>
      <c r="E198" s="26">
        <v>0</v>
      </c>
      <c r="F198" s="27">
        <v>1.0696520270270273</v>
      </c>
      <c r="G198" s="28">
        <v>0</v>
      </c>
      <c r="H198" s="28">
        <v>0</v>
      </c>
      <c r="I198" s="28">
        <v>0</v>
      </c>
      <c r="J198" s="271"/>
      <c r="K198" s="281">
        <f>Лист4!E197/1000</f>
        <v>26.384750000000007</v>
      </c>
    </row>
    <row r="199" spans="1:11" s="29" customFormat="1" ht="25.5" customHeight="1" x14ac:dyDescent="0.25">
      <c r="A199" s="21" t="str">
        <f>Лист4!A198</f>
        <v xml:space="preserve">Батайская ул. д.23 </v>
      </c>
      <c r="B199" s="56" t="str">
        <f>Лист4!C198</f>
        <v>г. Астрахань</v>
      </c>
      <c r="C199" s="35">
        <f t="shared" si="6"/>
        <v>2173.4659025675674</v>
      </c>
      <c r="D199" s="35">
        <f t="shared" si="7"/>
        <v>91.836587432432424</v>
      </c>
      <c r="E199" s="26">
        <v>0</v>
      </c>
      <c r="F199" s="27">
        <v>91.836587432432424</v>
      </c>
      <c r="G199" s="28">
        <v>0</v>
      </c>
      <c r="H199" s="28">
        <v>0</v>
      </c>
      <c r="I199" s="28">
        <v>0</v>
      </c>
      <c r="J199" s="271">
        <v>3155.44</v>
      </c>
      <c r="K199" s="281">
        <f>Лист4!E198/1000-J199</f>
        <v>-890.13751000000047</v>
      </c>
    </row>
    <row r="200" spans="1:11" s="29" customFormat="1" ht="18.75" customHeight="1" x14ac:dyDescent="0.25">
      <c r="A200" s="21" t="str">
        <f>Лист4!A199</f>
        <v xml:space="preserve">Баумана ул. д.11 - корп. 1 </v>
      </c>
      <c r="B200" s="56" t="str">
        <f>Лист4!C199</f>
        <v>г. Астрахань</v>
      </c>
      <c r="C200" s="35">
        <f t="shared" si="6"/>
        <v>1148.8820768918918</v>
      </c>
      <c r="D200" s="35">
        <f t="shared" si="7"/>
        <v>48.544313108108106</v>
      </c>
      <c r="E200" s="26">
        <v>0</v>
      </c>
      <c r="F200" s="27">
        <v>48.544313108108106</v>
      </c>
      <c r="G200" s="28">
        <v>0</v>
      </c>
      <c r="H200" s="28">
        <v>0</v>
      </c>
      <c r="I200" s="28">
        <v>0</v>
      </c>
      <c r="J200" s="271"/>
      <c r="K200" s="281">
        <f>Лист4!E199/1000</f>
        <v>1197.4263899999999</v>
      </c>
    </row>
    <row r="201" spans="1:11" s="29" customFormat="1" ht="18.75" customHeight="1" x14ac:dyDescent="0.25">
      <c r="A201" s="21" t="str">
        <f>Лист4!A200</f>
        <v xml:space="preserve">Баумана ул. д.11 - корп. 3 </v>
      </c>
      <c r="B201" s="56" t="str">
        <f>Лист4!C200</f>
        <v>г. Астрахань</v>
      </c>
      <c r="C201" s="35">
        <f t="shared" si="6"/>
        <v>1148.5000393243242</v>
      </c>
      <c r="D201" s="35">
        <f t="shared" si="7"/>
        <v>48.528170675675682</v>
      </c>
      <c r="E201" s="26">
        <v>0</v>
      </c>
      <c r="F201" s="27">
        <v>48.528170675675682</v>
      </c>
      <c r="G201" s="28">
        <v>0</v>
      </c>
      <c r="H201" s="28">
        <v>0</v>
      </c>
      <c r="I201" s="28">
        <v>0</v>
      </c>
      <c r="J201" s="271"/>
      <c r="K201" s="281">
        <f>Лист4!E200/1000</f>
        <v>1197.0282099999999</v>
      </c>
    </row>
    <row r="202" spans="1:11" s="29" customFormat="1" ht="18.75" customHeight="1" x14ac:dyDescent="0.25">
      <c r="A202" s="21" t="str">
        <f>Лист4!A201</f>
        <v xml:space="preserve">Баумана ул. д.13 </v>
      </c>
      <c r="B202" s="56" t="str">
        <f>Лист4!C201</f>
        <v>г. Астрахань</v>
      </c>
      <c r="C202" s="35">
        <f t="shared" si="6"/>
        <v>1848.1874620270262</v>
      </c>
      <c r="D202" s="35">
        <f t="shared" si="7"/>
        <v>78.092427972972942</v>
      </c>
      <c r="E202" s="26">
        <v>0</v>
      </c>
      <c r="F202" s="27">
        <v>78.092427972972942</v>
      </c>
      <c r="G202" s="28">
        <v>0</v>
      </c>
      <c r="H202" s="28">
        <v>0</v>
      </c>
      <c r="I202" s="28">
        <v>0</v>
      </c>
      <c r="J202" s="271"/>
      <c r="K202" s="281">
        <f>Лист4!E201/1000</f>
        <v>1926.2798899999991</v>
      </c>
    </row>
    <row r="203" spans="1:11" s="29" customFormat="1" ht="25.5" customHeight="1" x14ac:dyDescent="0.25">
      <c r="A203" s="21" t="str">
        <f>Лист4!A202</f>
        <v xml:space="preserve">Баумана ул. д.13 - корп. 1 </v>
      </c>
      <c r="B203" s="56" t="str">
        <f>Лист4!C202</f>
        <v>г. Астрахань</v>
      </c>
      <c r="C203" s="35">
        <f t="shared" si="6"/>
        <v>1375.4202801351353</v>
      </c>
      <c r="D203" s="35">
        <f t="shared" si="7"/>
        <v>58.116349864864866</v>
      </c>
      <c r="E203" s="26">
        <v>0</v>
      </c>
      <c r="F203" s="27">
        <v>58.116349864864866</v>
      </c>
      <c r="G203" s="28">
        <v>0</v>
      </c>
      <c r="H203" s="28">
        <v>0</v>
      </c>
      <c r="I203" s="28">
        <v>0</v>
      </c>
      <c r="J203" s="271"/>
      <c r="K203" s="281">
        <f>Лист4!E202/1000</f>
        <v>1433.5366300000001</v>
      </c>
    </row>
    <row r="204" spans="1:11" s="29" customFormat="1" ht="25.5" customHeight="1" x14ac:dyDescent="0.25">
      <c r="A204" s="21" t="str">
        <f>Лист4!A203</f>
        <v xml:space="preserve">Баумана ул. д.13 - корп. 2 </v>
      </c>
      <c r="B204" s="56" t="str">
        <f>Лист4!C203</f>
        <v>г. Астрахань</v>
      </c>
      <c r="C204" s="35">
        <f t="shared" si="6"/>
        <v>1249.6257710810814</v>
      </c>
      <c r="D204" s="35">
        <f t="shared" si="7"/>
        <v>52.801088918918936</v>
      </c>
      <c r="E204" s="26">
        <v>0</v>
      </c>
      <c r="F204" s="27">
        <v>52.801088918918936</v>
      </c>
      <c r="G204" s="28">
        <v>0</v>
      </c>
      <c r="H204" s="28">
        <v>0</v>
      </c>
      <c r="I204" s="28">
        <v>0</v>
      </c>
      <c r="J204" s="271"/>
      <c r="K204" s="281">
        <f>Лист4!E203/1000</f>
        <v>1302.4268600000003</v>
      </c>
    </row>
    <row r="205" spans="1:11" s="29" customFormat="1" ht="18.75" customHeight="1" x14ac:dyDescent="0.25">
      <c r="A205" s="21" t="str">
        <f>Лист4!A204</f>
        <v xml:space="preserve">Баумана ул. д.13 - корп. 4 </v>
      </c>
      <c r="B205" s="56" t="str">
        <f>Лист4!C204</f>
        <v>г. Астрахань</v>
      </c>
      <c r="C205" s="35">
        <f t="shared" si="6"/>
        <v>553.51773662162145</v>
      </c>
      <c r="D205" s="35">
        <f t="shared" si="7"/>
        <v>23.388073378378373</v>
      </c>
      <c r="E205" s="26">
        <v>0</v>
      </c>
      <c r="F205" s="27">
        <v>23.388073378378373</v>
      </c>
      <c r="G205" s="28">
        <v>0</v>
      </c>
      <c r="H205" s="28">
        <v>0</v>
      </c>
      <c r="I205" s="28">
        <v>0</v>
      </c>
      <c r="J205" s="271"/>
      <c r="K205" s="281">
        <f>Лист4!E204/1000</f>
        <v>576.90580999999986</v>
      </c>
    </row>
    <row r="206" spans="1:11" s="29" customFormat="1" ht="18.75" customHeight="1" x14ac:dyDescent="0.25">
      <c r="A206" s="21" t="str">
        <f>Лист4!A205</f>
        <v xml:space="preserve">Бежецкая ул. д.10 </v>
      </c>
      <c r="B206" s="56" t="str">
        <f>Лист4!C205</f>
        <v>г. Астрахань</v>
      </c>
      <c r="C206" s="35">
        <f t="shared" si="6"/>
        <v>110.04568243243244</v>
      </c>
      <c r="D206" s="35">
        <f t="shared" si="7"/>
        <v>4.6498175675675686</v>
      </c>
      <c r="E206" s="26">
        <v>0</v>
      </c>
      <c r="F206" s="27">
        <v>4.6498175675675686</v>
      </c>
      <c r="G206" s="28">
        <v>0</v>
      </c>
      <c r="H206" s="28">
        <v>0</v>
      </c>
      <c r="I206" s="28">
        <v>0</v>
      </c>
      <c r="J206" s="271"/>
      <c r="K206" s="281">
        <f>Лист4!E205/1000</f>
        <v>114.69550000000001</v>
      </c>
    </row>
    <row r="207" spans="1:11" s="29" customFormat="1" ht="18.75" customHeight="1" x14ac:dyDescent="0.25">
      <c r="A207" s="21" t="str">
        <f>Лист4!A206</f>
        <v xml:space="preserve">Бежецкая ул. д.12 </v>
      </c>
      <c r="B207" s="56" t="str">
        <f>Лист4!C206</f>
        <v>г. Астрахань</v>
      </c>
      <c r="C207" s="35">
        <f t="shared" si="6"/>
        <v>68.703063648648651</v>
      </c>
      <c r="D207" s="35">
        <f t="shared" si="7"/>
        <v>2.9029463513513512</v>
      </c>
      <c r="E207" s="26">
        <v>0</v>
      </c>
      <c r="F207" s="27">
        <v>2.9029463513513512</v>
      </c>
      <c r="G207" s="28">
        <v>0</v>
      </c>
      <c r="H207" s="28">
        <v>0</v>
      </c>
      <c r="I207" s="28">
        <v>0</v>
      </c>
      <c r="J207" s="271"/>
      <c r="K207" s="281">
        <f>Лист4!E206/1000</f>
        <v>71.606009999999998</v>
      </c>
    </row>
    <row r="208" spans="1:11" s="29" customFormat="1" ht="18.75" customHeight="1" x14ac:dyDescent="0.25">
      <c r="A208" s="21" t="str">
        <f>Лист4!A207</f>
        <v xml:space="preserve">Бежецкая ул. д.14 </v>
      </c>
      <c r="B208" s="56" t="str">
        <f>Лист4!C207</f>
        <v>г. Астрахань</v>
      </c>
      <c r="C208" s="35">
        <f t="shared" si="6"/>
        <v>116.96258878378379</v>
      </c>
      <c r="D208" s="35">
        <f t="shared" si="7"/>
        <v>4.9420812162162164</v>
      </c>
      <c r="E208" s="26">
        <v>0</v>
      </c>
      <c r="F208" s="27">
        <v>4.9420812162162164</v>
      </c>
      <c r="G208" s="28">
        <v>0</v>
      </c>
      <c r="H208" s="28">
        <v>0</v>
      </c>
      <c r="I208" s="28">
        <v>0</v>
      </c>
      <c r="J208" s="271"/>
      <c r="K208" s="281">
        <f>Лист4!E207/1000</f>
        <v>121.90467</v>
      </c>
    </row>
    <row r="209" spans="1:11" s="29" customFormat="1" ht="18.75" customHeight="1" x14ac:dyDescent="0.25">
      <c r="A209" s="21" t="str">
        <f>Лист4!A208</f>
        <v xml:space="preserve">Бежецкая ул. д.16 </v>
      </c>
      <c r="B209" s="56" t="str">
        <f>Лист4!C208</f>
        <v>г. Астрахань</v>
      </c>
      <c r="C209" s="35">
        <f t="shared" si="6"/>
        <v>110.17962297297298</v>
      </c>
      <c r="D209" s="35">
        <f t="shared" si="7"/>
        <v>4.6554770270270271</v>
      </c>
      <c r="E209" s="26">
        <v>0</v>
      </c>
      <c r="F209" s="27">
        <v>4.6554770270270271</v>
      </c>
      <c r="G209" s="28">
        <v>0</v>
      </c>
      <c r="H209" s="28">
        <v>0</v>
      </c>
      <c r="I209" s="28">
        <v>0</v>
      </c>
      <c r="J209" s="271"/>
      <c r="K209" s="281">
        <f>Лист4!E208/1000</f>
        <v>114.83510000000001</v>
      </c>
    </row>
    <row r="210" spans="1:11" s="29" customFormat="1" ht="18.75" customHeight="1" x14ac:dyDescent="0.25">
      <c r="A210" s="21" t="str">
        <f>Лист4!A209</f>
        <v xml:space="preserve">Безжонова ул. д.155 </v>
      </c>
      <c r="B210" s="56" t="str">
        <f>Лист4!C209</f>
        <v>г. Астрахань</v>
      </c>
      <c r="C210" s="35">
        <f t="shared" si="6"/>
        <v>16.795443378378383</v>
      </c>
      <c r="D210" s="35">
        <f t="shared" si="7"/>
        <v>0.70966662162162186</v>
      </c>
      <c r="E210" s="26">
        <v>0</v>
      </c>
      <c r="F210" s="27">
        <v>0.70966662162162186</v>
      </c>
      <c r="G210" s="28">
        <v>0</v>
      </c>
      <c r="H210" s="28">
        <v>0</v>
      </c>
      <c r="I210" s="28">
        <v>0</v>
      </c>
      <c r="J210" s="271"/>
      <c r="K210" s="281">
        <f>Лист4!E209/1000</f>
        <v>17.505110000000005</v>
      </c>
    </row>
    <row r="211" spans="1:11" s="29" customFormat="1" ht="18.75" customHeight="1" x14ac:dyDescent="0.25">
      <c r="A211" s="21" t="str">
        <f>Лист4!A210</f>
        <v xml:space="preserve">Безжонова ул. д.157 </v>
      </c>
      <c r="B211" s="56" t="str">
        <f>Лист4!C210</f>
        <v>г. Астрахань</v>
      </c>
      <c r="C211" s="35">
        <f t="shared" si="6"/>
        <v>38.175932432432425</v>
      </c>
      <c r="D211" s="35">
        <f t="shared" si="7"/>
        <v>1.6130675675675672</v>
      </c>
      <c r="E211" s="26">
        <v>0</v>
      </c>
      <c r="F211" s="27">
        <v>1.6130675675675672</v>
      </c>
      <c r="G211" s="28">
        <v>0</v>
      </c>
      <c r="H211" s="28">
        <v>0</v>
      </c>
      <c r="I211" s="28">
        <v>0</v>
      </c>
      <c r="J211" s="271"/>
      <c r="K211" s="281">
        <f>Лист4!E210/1000</f>
        <v>39.788999999999994</v>
      </c>
    </row>
    <row r="212" spans="1:11" s="29" customFormat="1" ht="18.75" customHeight="1" x14ac:dyDescent="0.25">
      <c r="A212" s="21" t="str">
        <f>Лист4!A211</f>
        <v xml:space="preserve">Безжонова ул. д.2 </v>
      </c>
      <c r="B212" s="56" t="str">
        <f>Лист4!C211</f>
        <v>г. Астрахань</v>
      </c>
      <c r="C212" s="35">
        <f t="shared" si="6"/>
        <v>836.50041216216232</v>
      </c>
      <c r="D212" s="35">
        <f t="shared" si="7"/>
        <v>35.345087837837845</v>
      </c>
      <c r="E212" s="26">
        <v>0</v>
      </c>
      <c r="F212" s="27">
        <v>35.345087837837845</v>
      </c>
      <c r="G212" s="28">
        <v>0</v>
      </c>
      <c r="H212" s="28">
        <v>0</v>
      </c>
      <c r="I212" s="28">
        <v>0</v>
      </c>
      <c r="J212" s="273"/>
      <c r="K212" s="281">
        <f>Лист4!E211/1000</f>
        <v>871.84550000000013</v>
      </c>
    </row>
    <row r="213" spans="1:11" s="29" customFormat="1" ht="18.75" customHeight="1" x14ac:dyDescent="0.25">
      <c r="A213" s="21" t="str">
        <f>Лист4!A212</f>
        <v xml:space="preserve">Безжонова ул. д.4 </v>
      </c>
      <c r="B213" s="56" t="str">
        <f>Лист4!C212</f>
        <v>г. Астрахань</v>
      </c>
      <c r="C213" s="35">
        <f t="shared" si="6"/>
        <v>891.86899459459448</v>
      </c>
      <c r="D213" s="35">
        <f t="shared" si="7"/>
        <v>37.684605405405399</v>
      </c>
      <c r="E213" s="26">
        <v>0</v>
      </c>
      <c r="F213" s="27">
        <v>37.684605405405399</v>
      </c>
      <c r="G213" s="28">
        <v>0</v>
      </c>
      <c r="H213" s="28">
        <v>0</v>
      </c>
      <c r="I213" s="28">
        <v>0</v>
      </c>
      <c r="J213" s="271"/>
      <c r="K213" s="281">
        <f>Лист4!E212/1000</f>
        <v>929.55359999999985</v>
      </c>
    </row>
    <row r="214" spans="1:11" s="29" customFormat="1" ht="18.75" customHeight="1" x14ac:dyDescent="0.25">
      <c r="A214" s="21" t="str">
        <f>Лист4!A213</f>
        <v xml:space="preserve">Безжонова ул. д.76 </v>
      </c>
      <c r="B214" s="56" t="str">
        <f>Лист4!C213</f>
        <v>г. Астрахань</v>
      </c>
      <c r="C214" s="35">
        <f t="shared" si="6"/>
        <v>1162.0893721621621</v>
      </c>
      <c r="D214" s="35">
        <f t="shared" si="7"/>
        <v>49.102367837837832</v>
      </c>
      <c r="E214" s="26">
        <v>0</v>
      </c>
      <c r="F214" s="27">
        <v>49.102367837837832</v>
      </c>
      <c r="G214" s="28">
        <v>0</v>
      </c>
      <c r="H214" s="28">
        <v>0</v>
      </c>
      <c r="I214" s="28">
        <v>0</v>
      </c>
      <c r="J214" s="271"/>
      <c r="K214" s="281">
        <f>Лист4!E213/1000</f>
        <v>1211.19174</v>
      </c>
    </row>
    <row r="215" spans="1:11" s="29" customFormat="1" ht="18.75" customHeight="1" x14ac:dyDescent="0.25">
      <c r="A215" s="21" t="str">
        <f>Лист4!A214</f>
        <v xml:space="preserve">Безжонова ул. д.80 </v>
      </c>
      <c r="B215" s="56" t="str">
        <f>Лист4!C214</f>
        <v>г. Астрахань</v>
      </c>
      <c r="C215" s="35">
        <f t="shared" si="6"/>
        <v>1361.3933378378374</v>
      </c>
      <c r="D215" s="35">
        <f t="shared" si="7"/>
        <v>57.52366216216214</v>
      </c>
      <c r="E215" s="26">
        <v>0</v>
      </c>
      <c r="F215" s="27">
        <v>57.52366216216214</v>
      </c>
      <c r="G215" s="28">
        <v>0</v>
      </c>
      <c r="H215" s="28">
        <v>0</v>
      </c>
      <c r="I215" s="28">
        <v>0</v>
      </c>
      <c r="J215" s="271"/>
      <c r="K215" s="281">
        <f>Лист4!E214/1000</f>
        <v>1418.9169999999995</v>
      </c>
    </row>
    <row r="216" spans="1:11" s="29" customFormat="1" ht="18.75" customHeight="1" x14ac:dyDescent="0.25">
      <c r="A216" s="21" t="str">
        <f>Лист4!A215</f>
        <v xml:space="preserve">Безжонова ул. д.84 </v>
      </c>
      <c r="B216" s="56" t="str">
        <f>Лист4!C215</f>
        <v>г. Астрахань</v>
      </c>
      <c r="C216" s="35">
        <f t="shared" si="6"/>
        <v>1216.7588924324325</v>
      </c>
      <c r="D216" s="35">
        <f t="shared" si="7"/>
        <v>51.412347567567572</v>
      </c>
      <c r="E216" s="26">
        <v>0</v>
      </c>
      <c r="F216" s="27">
        <v>51.412347567567572</v>
      </c>
      <c r="G216" s="28">
        <v>0</v>
      </c>
      <c r="H216" s="28">
        <v>0</v>
      </c>
      <c r="I216" s="28">
        <v>0</v>
      </c>
      <c r="J216" s="271"/>
      <c r="K216" s="281">
        <f>Лист4!E215/1000</f>
        <v>1268.1712400000001</v>
      </c>
    </row>
    <row r="217" spans="1:11" s="29" customFormat="1" ht="18.75" customHeight="1" x14ac:dyDescent="0.25">
      <c r="A217" s="21" t="str">
        <f>Лист4!A216</f>
        <v xml:space="preserve">Безжонова ул. д.86 </v>
      </c>
      <c r="B217" s="56" t="str">
        <f>Лист4!C216</f>
        <v>г. Астрахань</v>
      </c>
      <c r="C217" s="35">
        <f t="shared" si="6"/>
        <v>1188.4437662162159</v>
      </c>
      <c r="D217" s="35">
        <f t="shared" si="7"/>
        <v>50.215933783783768</v>
      </c>
      <c r="E217" s="26">
        <v>0</v>
      </c>
      <c r="F217" s="27">
        <v>50.215933783783768</v>
      </c>
      <c r="G217" s="28">
        <v>0</v>
      </c>
      <c r="H217" s="28">
        <v>0</v>
      </c>
      <c r="I217" s="28">
        <v>0</v>
      </c>
      <c r="J217" s="271"/>
      <c r="K217" s="281">
        <f>Лист4!E216/1000</f>
        <v>1238.6596999999997</v>
      </c>
    </row>
    <row r="218" spans="1:11" s="29" customFormat="1" ht="18.75" customHeight="1" x14ac:dyDescent="0.25">
      <c r="A218" s="21" t="str">
        <f>Лист4!A217</f>
        <v xml:space="preserve">Безжонова ул. д.88 </v>
      </c>
      <c r="B218" s="56" t="str">
        <f>Лист4!C217</f>
        <v>г. Астрахань</v>
      </c>
      <c r="C218" s="35">
        <f t="shared" si="6"/>
        <v>1385.4267227027028</v>
      </c>
      <c r="D218" s="35">
        <f t="shared" si="7"/>
        <v>58.539157297297308</v>
      </c>
      <c r="E218" s="26">
        <v>0</v>
      </c>
      <c r="F218" s="27">
        <v>58.539157297297308</v>
      </c>
      <c r="G218" s="28">
        <v>0</v>
      </c>
      <c r="H218" s="28">
        <v>0</v>
      </c>
      <c r="I218" s="28">
        <v>0</v>
      </c>
      <c r="J218" s="271"/>
      <c r="K218" s="281">
        <f>Лист4!E217/1000</f>
        <v>1443.9658800000002</v>
      </c>
    </row>
    <row r="219" spans="1:11" s="29" customFormat="1" ht="18" customHeight="1" x14ac:dyDescent="0.25">
      <c r="A219" s="21" t="str">
        <f>Лист4!A218</f>
        <v xml:space="preserve">Безжонова ул. д.90 </v>
      </c>
      <c r="B219" s="56" t="str">
        <f>Лист4!C218</f>
        <v>г. Астрахань</v>
      </c>
      <c r="C219" s="35">
        <f t="shared" si="6"/>
        <v>760.17506675675691</v>
      </c>
      <c r="D219" s="35">
        <f t="shared" si="7"/>
        <v>32.120073243243255</v>
      </c>
      <c r="E219" s="26">
        <v>0</v>
      </c>
      <c r="F219" s="27">
        <v>32.120073243243255</v>
      </c>
      <c r="G219" s="28">
        <v>0</v>
      </c>
      <c r="H219" s="28">
        <v>0</v>
      </c>
      <c r="I219" s="28">
        <v>0</v>
      </c>
      <c r="J219" s="271"/>
      <c r="K219" s="281">
        <f>Лист4!E218/1000</f>
        <v>792.29514000000017</v>
      </c>
    </row>
    <row r="220" spans="1:11" s="29" customFormat="1" ht="18" customHeight="1" x14ac:dyDescent="0.25">
      <c r="A220" s="21" t="str">
        <f>Лист4!A219</f>
        <v xml:space="preserve">Безжонова ул. д.92 </v>
      </c>
      <c r="B220" s="56" t="str">
        <f>Лист4!C219</f>
        <v>г. Астрахань</v>
      </c>
      <c r="C220" s="35">
        <f t="shared" si="6"/>
        <v>1245.4145979729724</v>
      </c>
      <c r="D220" s="35">
        <f t="shared" si="7"/>
        <v>52.623152027027011</v>
      </c>
      <c r="E220" s="26">
        <v>0</v>
      </c>
      <c r="F220" s="27">
        <v>52.623152027027011</v>
      </c>
      <c r="G220" s="28">
        <v>0</v>
      </c>
      <c r="H220" s="28">
        <v>0</v>
      </c>
      <c r="I220" s="28">
        <v>0</v>
      </c>
      <c r="J220" s="271"/>
      <c r="K220" s="281">
        <f>Лист4!E219/1000</f>
        <v>1298.0377499999995</v>
      </c>
    </row>
    <row r="221" spans="1:11" s="29" customFormat="1" ht="18" customHeight="1" x14ac:dyDescent="0.25">
      <c r="A221" s="21" t="str">
        <f>Лист4!A220</f>
        <v xml:space="preserve">Белгородская ул. д.1 </v>
      </c>
      <c r="B221" s="56" t="str">
        <f>Лист4!C220</f>
        <v>г. Астрахань</v>
      </c>
      <c r="C221" s="35">
        <f t="shared" si="6"/>
        <v>1676.6037768918909</v>
      </c>
      <c r="D221" s="35">
        <f t="shared" si="7"/>
        <v>70.842413108108062</v>
      </c>
      <c r="E221" s="26">
        <v>0</v>
      </c>
      <c r="F221" s="27">
        <v>70.842413108108062</v>
      </c>
      <c r="G221" s="28">
        <v>0</v>
      </c>
      <c r="H221" s="28">
        <v>0</v>
      </c>
      <c r="I221" s="28">
        <v>0</v>
      </c>
      <c r="J221" s="271"/>
      <c r="K221" s="281">
        <f>Лист4!E220/1000</f>
        <v>1747.446189999999</v>
      </c>
    </row>
    <row r="222" spans="1:11" s="29" customFormat="1" ht="18" customHeight="1" x14ac:dyDescent="0.25">
      <c r="A222" s="21" t="str">
        <f>Лист4!A221</f>
        <v xml:space="preserve">Белгородская ул. д.1 - корп. 2 </v>
      </c>
      <c r="B222" s="56" t="str">
        <f>Лист4!C221</f>
        <v>г. Астрахань</v>
      </c>
      <c r="C222" s="35">
        <f t="shared" si="6"/>
        <v>290.38189256756755</v>
      </c>
      <c r="D222" s="35">
        <f t="shared" si="7"/>
        <v>12.269657432432432</v>
      </c>
      <c r="E222" s="26">
        <v>0</v>
      </c>
      <c r="F222" s="27">
        <v>12.269657432432432</v>
      </c>
      <c r="G222" s="28">
        <v>0</v>
      </c>
      <c r="H222" s="28">
        <v>0</v>
      </c>
      <c r="I222" s="28">
        <v>0</v>
      </c>
      <c r="J222" s="271"/>
      <c r="K222" s="281">
        <f>Лист4!E221/1000</f>
        <v>302.65154999999999</v>
      </c>
    </row>
    <row r="223" spans="1:11" s="29" customFormat="1" ht="18" customHeight="1" x14ac:dyDescent="0.25">
      <c r="A223" s="21" t="str">
        <f>Лист4!A222</f>
        <v xml:space="preserve">Белгородская ул. д.11 - корп. 1 </v>
      </c>
      <c r="B223" s="56" t="str">
        <f>Лист4!C222</f>
        <v>г. Астрахань</v>
      </c>
      <c r="C223" s="35">
        <f t="shared" si="6"/>
        <v>814.82936040540528</v>
      </c>
      <c r="D223" s="35">
        <f t="shared" si="7"/>
        <v>34.429409594594588</v>
      </c>
      <c r="E223" s="26">
        <v>0</v>
      </c>
      <c r="F223" s="27">
        <v>34.429409594594588</v>
      </c>
      <c r="G223" s="28">
        <v>0</v>
      </c>
      <c r="H223" s="28">
        <v>0</v>
      </c>
      <c r="I223" s="28">
        <v>0</v>
      </c>
      <c r="J223" s="271"/>
      <c r="K223" s="281">
        <f>Лист4!E222/1000</f>
        <v>849.25876999999991</v>
      </c>
    </row>
    <row r="224" spans="1:11" s="29" customFormat="1" ht="18.75" customHeight="1" x14ac:dyDescent="0.25">
      <c r="A224" s="21" t="str">
        <f>Лист4!A223</f>
        <v xml:space="preserve">Белгородская ул. д.15 - корп. 1 </v>
      </c>
      <c r="B224" s="56" t="str">
        <f>Лист4!C223</f>
        <v>г. Астрахань</v>
      </c>
      <c r="C224" s="35">
        <f t="shared" si="6"/>
        <v>1248.4694689189189</v>
      </c>
      <c r="D224" s="35">
        <f t="shared" si="7"/>
        <v>52.752231081081085</v>
      </c>
      <c r="E224" s="26">
        <v>0</v>
      </c>
      <c r="F224" s="27">
        <v>52.752231081081085</v>
      </c>
      <c r="G224" s="28">
        <v>0</v>
      </c>
      <c r="H224" s="28">
        <v>0</v>
      </c>
      <c r="I224" s="28">
        <v>0</v>
      </c>
      <c r="J224" s="271"/>
      <c r="K224" s="281">
        <f>Лист4!E223/1000</f>
        <v>1301.2217000000001</v>
      </c>
    </row>
    <row r="225" spans="1:11" s="29" customFormat="1" ht="18.75" customHeight="1" x14ac:dyDescent="0.25">
      <c r="A225" s="21" t="str">
        <f>Лист4!A224</f>
        <v xml:space="preserve">Белгородская ул. д.9 - корп. 1 </v>
      </c>
      <c r="B225" s="56" t="str">
        <f>Лист4!C224</f>
        <v>г. Астрахань</v>
      </c>
      <c r="C225" s="35">
        <f t="shared" si="6"/>
        <v>313.13830405405406</v>
      </c>
      <c r="D225" s="35">
        <f t="shared" si="7"/>
        <v>13.231195945945949</v>
      </c>
      <c r="E225" s="26">
        <v>0</v>
      </c>
      <c r="F225" s="27">
        <v>13.231195945945949</v>
      </c>
      <c r="G225" s="28">
        <v>0</v>
      </c>
      <c r="H225" s="28">
        <v>0</v>
      </c>
      <c r="I225" s="28">
        <v>0</v>
      </c>
      <c r="J225" s="271"/>
      <c r="K225" s="281">
        <f>Лист4!E224/1000</f>
        <v>326.36950000000002</v>
      </c>
    </row>
    <row r="226" spans="1:11" s="29" customFormat="1" ht="18.75" customHeight="1" x14ac:dyDescent="0.25">
      <c r="A226" s="21" t="str">
        <f>Лист4!A225</f>
        <v xml:space="preserve">Беломорская ул. д.12 </v>
      </c>
      <c r="B226" s="56" t="str">
        <f>Лист4!C225</f>
        <v>г. Астрахань</v>
      </c>
      <c r="C226" s="35">
        <f t="shared" si="6"/>
        <v>1302.4062020270264</v>
      </c>
      <c r="D226" s="35">
        <f t="shared" si="7"/>
        <v>55.031247972972949</v>
      </c>
      <c r="E226" s="26">
        <v>0</v>
      </c>
      <c r="F226" s="27">
        <v>55.031247972972949</v>
      </c>
      <c r="G226" s="28">
        <v>0</v>
      </c>
      <c r="H226" s="28">
        <v>0</v>
      </c>
      <c r="I226" s="28">
        <v>0</v>
      </c>
      <c r="J226" s="271"/>
      <c r="K226" s="281">
        <f>Лист4!E225/1000</f>
        <v>1357.4374499999994</v>
      </c>
    </row>
    <row r="227" spans="1:11" s="29" customFormat="1" ht="18.75" customHeight="1" x14ac:dyDescent="0.25">
      <c r="A227" s="21" t="str">
        <f>Лист4!A226</f>
        <v xml:space="preserve">Березовский пер. д.13 </v>
      </c>
      <c r="B227" s="56" t="str">
        <f>Лист4!C226</f>
        <v>г. Астрахань</v>
      </c>
      <c r="C227" s="35">
        <f t="shared" si="6"/>
        <v>5.2444054054054057</v>
      </c>
      <c r="D227" s="35">
        <f t="shared" si="7"/>
        <v>0.22159459459459457</v>
      </c>
      <c r="E227" s="26">
        <v>0</v>
      </c>
      <c r="F227" s="27">
        <v>0.22159459459459457</v>
      </c>
      <c r="G227" s="28">
        <v>0</v>
      </c>
      <c r="H227" s="28">
        <v>0</v>
      </c>
      <c r="I227" s="28">
        <v>0</v>
      </c>
      <c r="J227" s="271"/>
      <c r="K227" s="281">
        <f>Лист4!E226/1000</f>
        <v>5.4660000000000002</v>
      </c>
    </row>
    <row r="228" spans="1:11" s="29" customFormat="1" ht="20.25" customHeight="1" x14ac:dyDescent="0.25">
      <c r="A228" s="21" t="str">
        <f>Лист4!A227</f>
        <v xml:space="preserve">Березовский пер. д.15 </v>
      </c>
      <c r="B228" s="56" t="str">
        <f>Лист4!C227</f>
        <v>г. Астрахань</v>
      </c>
      <c r="C228" s="35">
        <f t="shared" si="6"/>
        <v>48.748456081081102</v>
      </c>
      <c r="D228" s="35">
        <f t="shared" si="7"/>
        <v>2.0597939189189201</v>
      </c>
      <c r="E228" s="26">
        <v>0</v>
      </c>
      <c r="F228" s="27">
        <v>2.0597939189189201</v>
      </c>
      <c r="G228" s="28">
        <v>0</v>
      </c>
      <c r="H228" s="28">
        <v>0</v>
      </c>
      <c r="I228" s="28">
        <v>0</v>
      </c>
      <c r="J228" s="271"/>
      <c r="K228" s="281">
        <f>Лист4!E227/1000</f>
        <v>50.808250000000022</v>
      </c>
    </row>
    <row r="229" spans="1:11" s="29" customFormat="1" ht="20.25" customHeight="1" x14ac:dyDescent="0.25">
      <c r="A229" s="21" t="str">
        <f>Лист4!A228</f>
        <v xml:space="preserve">Березовский пер. д.17 </v>
      </c>
      <c r="B229" s="56" t="str">
        <f>Лист4!C228</f>
        <v>г. Астрахань</v>
      </c>
      <c r="C229" s="35">
        <f t="shared" si="6"/>
        <v>73.043025</v>
      </c>
      <c r="D229" s="35">
        <f t="shared" si="7"/>
        <v>3.086325</v>
      </c>
      <c r="E229" s="26">
        <v>0</v>
      </c>
      <c r="F229" s="27">
        <v>3.086325</v>
      </c>
      <c r="G229" s="28">
        <v>0</v>
      </c>
      <c r="H229" s="28">
        <v>0</v>
      </c>
      <c r="I229" s="28">
        <v>0</v>
      </c>
      <c r="J229" s="271"/>
      <c r="K229" s="281">
        <f>Лист4!E228/1000</f>
        <v>76.129350000000002</v>
      </c>
    </row>
    <row r="230" spans="1:11" s="29" customFormat="1" ht="20.25" customHeight="1" x14ac:dyDescent="0.25">
      <c r="A230" s="21" t="str">
        <f>Лист4!A229</f>
        <v xml:space="preserve">Березовский пер. д.18 </v>
      </c>
      <c r="B230" s="56" t="str">
        <f>Лист4!C229</f>
        <v>г. Астрахань</v>
      </c>
      <c r="C230" s="35">
        <f t="shared" si="6"/>
        <v>37.687999324324331</v>
      </c>
      <c r="D230" s="35">
        <f t="shared" si="7"/>
        <v>1.5924506756756758</v>
      </c>
      <c r="E230" s="26">
        <v>0</v>
      </c>
      <c r="F230" s="27">
        <v>1.5924506756756758</v>
      </c>
      <c r="G230" s="28">
        <v>0</v>
      </c>
      <c r="H230" s="28">
        <v>0</v>
      </c>
      <c r="I230" s="28">
        <v>0</v>
      </c>
      <c r="J230" s="271"/>
      <c r="K230" s="281">
        <f>Лист4!E229/1000</f>
        <v>39.280450000000009</v>
      </c>
    </row>
    <row r="231" spans="1:11" s="29" customFormat="1" ht="20.25" customHeight="1" x14ac:dyDescent="0.25">
      <c r="A231" s="21" t="str">
        <f>Лист4!A230</f>
        <v xml:space="preserve">Березовский пер. д.30 </v>
      </c>
      <c r="B231" s="56" t="str">
        <f>Лист4!C230</f>
        <v>г. Астрахань</v>
      </c>
      <c r="C231" s="35">
        <f t="shared" si="6"/>
        <v>10.394304054054055</v>
      </c>
      <c r="D231" s="35">
        <f t="shared" si="7"/>
        <v>0.43919594594594596</v>
      </c>
      <c r="E231" s="26">
        <v>0</v>
      </c>
      <c r="F231" s="27">
        <v>0.43919594594594596</v>
      </c>
      <c r="G231" s="28">
        <v>0</v>
      </c>
      <c r="H231" s="28">
        <v>0</v>
      </c>
      <c r="I231" s="28">
        <v>0</v>
      </c>
      <c r="J231" s="272"/>
      <c r="K231" s="281">
        <f>Лист4!E230/1000-J231</f>
        <v>10.833500000000001</v>
      </c>
    </row>
    <row r="232" spans="1:11" s="29" customFormat="1" ht="20.25" customHeight="1" x14ac:dyDescent="0.25">
      <c r="A232" s="21" t="str">
        <f>Лист4!A231</f>
        <v xml:space="preserve">Березовский пер. д.7 </v>
      </c>
      <c r="B232" s="56" t="str">
        <f>Лист4!C231</f>
        <v>г. Астрахань</v>
      </c>
      <c r="C232" s="35">
        <f t="shared" si="6"/>
        <v>161.56174729729727</v>
      </c>
      <c r="D232" s="35">
        <f t="shared" si="7"/>
        <v>6.8265527027027026</v>
      </c>
      <c r="E232" s="26">
        <v>0</v>
      </c>
      <c r="F232" s="27">
        <v>6.8265527027027026</v>
      </c>
      <c r="G232" s="28">
        <v>0</v>
      </c>
      <c r="H232" s="28">
        <v>0</v>
      </c>
      <c r="I232" s="28">
        <v>0</v>
      </c>
      <c r="J232" s="271"/>
      <c r="K232" s="281">
        <f>Лист4!E231/1000</f>
        <v>168.38829999999999</v>
      </c>
    </row>
    <row r="233" spans="1:11" s="29" customFormat="1" ht="18.75" customHeight="1" x14ac:dyDescent="0.25">
      <c r="A233" s="21" t="str">
        <f>Лист4!A232</f>
        <v xml:space="preserve">Беринга ул. д.10/9 </v>
      </c>
      <c r="B233" s="56" t="str">
        <f>Лист4!C232</f>
        <v>г. Астрахань</v>
      </c>
      <c r="C233" s="35">
        <f t="shared" si="6"/>
        <v>293.34110540540541</v>
      </c>
      <c r="D233" s="35">
        <f t="shared" si="7"/>
        <v>12.394694594594595</v>
      </c>
      <c r="E233" s="26">
        <v>0</v>
      </c>
      <c r="F233" s="27">
        <v>12.394694594594595</v>
      </c>
      <c r="G233" s="28">
        <v>0</v>
      </c>
      <c r="H233" s="28">
        <v>0</v>
      </c>
      <c r="I233" s="28">
        <v>0</v>
      </c>
      <c r="J233" s="271"/>
      <c r="K233" s="281">
        <f>Лист4!E232/1000-J233</f>
        <v>305.73579999999998</v>
      </c>
    </row>
    <row r="234" spans="1:11" s="29" customFormat="1" ht="18.75" customHeight="1" x14ac:dyDescent="0.25">
      <c r="A234" s="21" t="str">
        <f>Лист4!A233</f>
        <v xml:space="preserve">Беринга ул. д.8/7 </v>
      </c>
      <c r="B234" s="56" t="str">
        <f>Лист4!C233</f>
        <v>г. Астрахань</v>
      </c>
      <c r="C234" s="35">
        <f t="shared" si="6"/>
        <v>103.448727027027</v>
      </c>
      <c r="D234" s="35">
        <f t="shared" si="7"/>
        <v>4.3710729729729714</v>
      </c>
      <c r="E234" s="26">
        <v>0</v>
      </c>
      <c r="F234" s="27">
        <v>4.3710729729729714</v>
      </c>
      <c r="G234" s="28">
        <v>0</v>
      </c>
      <c r="H234" s="28">
        <v>0</v>
      </c>
      <c r="I234" s="28">
        <v>0</v>
      </c>
      <c r="J234" s="271"/>
      <c r="K234" s="281">
        <f>Лист4!E233/1000</f>
        <v>107.81979999999997</v>
      </c>
    </row>
    <row r="235" spans="1:11" s="29" customFormat="1" ht="18.75" customHeight="1" x14ac:dyDescent="0.25">
      <c r="A235" s="21" t="str">
        <f>Лист4!A234</f>
        <v xml:space="preserve">Бертюльская ул. д.14 </v>
      </c>
      <c r="B235" s="56" t="str">
        <f>Лист4!C234</f>
        <v>г. Астрахань</v>
      </c>
      <c r="C235" s="35">
        <f t="shared" si="6"/>
        <v>463.4973163513514</v>
      </c>
      <c r="D235" s="35">
        <f t="shared" si="7"/>
        <v>19.58439364864865</v>
      </c>
      <c r="E235" s="26">
        <v>0</v>
      </c>
      <c r="F235" s="27">
        <v>19.58439364864865</v>
      </c>
      <c r="G235" s="28">
        <v>0</v>
      </c>
      <c r="H235" s="28">
        <v>0</v>
      </c>
      <c r="I235" s="28">
        <v>0</v>
      </c>
      <c r="J235" s="271"/>
      <c r="K235" s="281">
        <f>Лист4!E234/1000-J235</f>
        <v>483.08171000000004</v>
      </c>
    </row>
    <row r="236" spans="1:11" s="29" customFormat="1" ht="18.75" customHeight="1" x14ac:dyDescent="0.25">
      <c r="A236" s="21" t="str">
        <f>Лист4!A235</f>
        <v xml:space="preserve">Бехтерева ул. д.10 </v>
      </c>
      <c r="B236" s="56" t="str">
        <f>Лист4!C235</f>
        <v>г. Астрахань</v>
      </c>
      <c r="C236" s="35">
        <f t="shared" si="6"/>
        <v>90.053521621621613</v>
      </c>
      <c r="D236" s="35">
        <f t="shared" si="7"/>
        <v>3.8050783783783784</v>
      </c>
      <c r="E236" s="26">
        <v>0</v>
      </c>
      <c r="F236" s="27">
        <v>3.8050783783783784</v>
      </c>
      <c r="G236" s="28">
        <v>0</v>
      </c>
      <c r="H236" s="28">
        <v>0</v>
      </c>
      <c r="I236" s="28">
        <v>0</v>
      </c>
      <c r="J236" s="271"/>
      <c r="K236" s="281">
        <f>Лист4!E235/1000</f>
        <v>93.858599999999996</v>
      </c>
    </row>
    <row r="237" spans="1:11" s="29" customFormat="1" ht="18.75" customHeight="1" x14ac:dyDescent="0.25">
      <c r="A237" s="21" t="str">
        <f>Лист4!A236</f>
        <v xml:space="preserve">Бехтерева ул. д.19 </v>
      </c>
      <c r="B237" s="56" t="str">
        <f>Лист4!C236</f>
        <v>г. Астрахань</v>
      </c>
      <c r="C237" s="35">
        <f t="shared" si="6"/>
        <v>928.84840432432429</v>
      </c>
      <c r="D237" s="35">
        <f t="shared" si="7"/>
        <v>39.247115675675673</v>
      </c>
      <c r="E237" s="26">
        <v>0</v>
      </c>
      <c r="F237" s="27">
        <v>39.247115675675673</v>
      </c>
      <c r="G237" s="28">
        <v>0</v>
      </c>
      <c r="H237" s="28">
        <v>0</v>
      </c>
      <c r="I237" s="28">
        <v>0</v>
      </c>
      <c r="J237" s="271"/>
      <c r="K237" s="281">
        <f>Лист4!E236/1000</f>
        <v>968.09551999999996</v>
      </c>
    </row>
    <row r="238" spans="1:11" s="29" customFormat="1" ht="18.75" customHeight="1" x14ac:dyDescent="0.25">
      <c r="A238" s="21" t="str">
        <f>Лист4!A237</f>
        <v xml:space="preserve">Богдана Хмельницкого ул. д.10 </v>
      </c>
      <c r="B238" s="56" t="str">
        <f>Лист4!C237</f>
        <v>г. Астрахань</v>
      </c>
      <c r="C238" s="35">
        <f t="shared" si="6"/>
        <v>515.15983310810816</v>
      </c>
      <c r="D238" s="35">
        <f t="shared" si="7"/>
        <v>21.767316891891895</v>
      </c>
      <c r="E238" s="26">
        <v>0</v>
      </c>
      <c r="F238" s="27">
        <v>21.767316891891895</v>
      </c>
      <c r="G238" s="28">
        <v>0</v>
      </c>
      <c r="H238" s="28">
        <v>0</v>
      </c>
      <c r="I238" s="28">
        <v>0</v>
      </c>
      <c r="J238" s="271"/>
      <c r="K238" s="281">
        <f>Лист4!E237/1000</f>
        <v>536.9271500000001</v>
      </c>
    </row>
    <row r="239" spans="1:11" s="29" customFormat="1" ht="18.75" customHeight="1" x14ac:dyDescent="0.25">
      <c r="A239" s="21" t="str">
        <f>Лист4!A238</f>
        <v xml:space="preserve">Богдана Хмельницкого ул. д.11 - корп. 1 </v>
      </c>
      <c r="B239" s="56" t="str">
        <f>Лист4!C238</f>
        <v>г. Астрахань</v>
      </c>
      <c r="C239" s="35">
        <f t="shared" si="6"/>
        <v>106.30678405405405</v>
      </c>
      <c r="D239" s="35">
        <f t="shared" si="7"/>
        <v>4.4918359459459456</v>
      </c>
      <c r="E239" s="26">
        <v>0</v>
      </c>
      <c r="F239" s="27">
        <v>4.4918359459459456</v>
      </c>
      <c r="G239" s="28">
        <v>0</v>
      </c>
      <c r="H239" s="28">
        <v>0</v>
      </c>
      <c r="I239" s="28">
        <v>0</v>
      </c>
      <c r="J239" s="271"/>
      <c r="K239" s="281">
        <f>Лист4!E238/1000</f>
        <v>110.79862</v>
      </c>
    </row>
    <row r="240" spans="1:11" s="29" customFormat="1" ht="18.75" customHeight="1" x14ac:dyDescent="0.25">
      <c r="A240" s="21" t="str">
        <f>Лист4!A239</f>
        <v xml:space="preserve">Богдана Хмельницкого ул. д.11 - корп. 2 </v>
      </c>
      <c r="B240" s="56" t="str">
        <f>Лист4!C239</f>
        <v>г. Астрахань</v>
      </c>
      <c r="C240" s="35">
        <f t="shared" si="6"/>
        <v>137.92440810810811</v>
      </c>
      <c r="D240" s="35">
        <f t="shared" si="7"/>
        <v>5.8277918918918932</v>
      </c>
      <c r="E240" s="26">
        <v>0</v>
      </c>
      <c r="F240" s="27">
        <v>5.8277918918918932</v>
      </c>
      <c r="G240" s="28">
        <v>0</v>
      </c>
      <c r="H240" s="28">
        <v>0</v>
      </c>
      <c r="I240" s="28">
        <v>0</v>
      </c>
      <c r="J240" s="271"/>
      <c r="K240" s="281">
        <f>Лист4!E239/1000</f>
        <v>143.75220000000002</v>
      </c>
    </row>
    <row r="241" spans="1:11" s="29" customFormat="1" ht="18.75" customHeight="1" x14ac:dyDescent="0.25">
      <c r="A241" s="21" t="str">
        <f>Лист4!A240</f>
        <v xml:space="preserve">Богдана Хмельницкого ул. д.11 - корп. 3 </v>
      </c>
      <c r="B241" s="56" t="str">
        <f>Лист4!C240</f>
        <v>г. Астрахань</v>
      </c>
      <c r="C241" s="35">
        <f t="shared" si="6"/>
        <v>129.30759864864865</v>
      </c>
      <c r="D241" s="35">
        <f t="shared" si="7"/>
        <v>5.463701351351351</v>
      </c>
      <c r="E241" s="26">
        <v>0</v>
      </c>
      <c r="F241" s="27">
        <v>5.463701351351351</v>
      </c>
      <c r="G241" s="28">
        <v>0</v>
      </c>
      <c r="H241" s="28">
        <v>0</v>
      </c>
      <c r="I241" s="28">
        <v>0</v>
      </c>
      <c r="J241" s="271">
        <v>270.07</v>
      </c>
      <c r="K241" s="281">
        <f>Лист4!E240/1000-J241</f>
        <v>-135.2987</v>
      </c>
    </row>
    <row r="242" spans="1:11" s="29" customFormat="1" ht="18.75" customHeight="1" x14ac:dyDescent="0.25">
      <c r="A242" s="21" t="str">
        <f>Лист4!A241</f>
        <v xml:space="preserve">Богдана Хмельницкого ул. д.11 - корп. 4 </v>
      </c>
      <c r="B242" s="56" t="str">
        <f>Лист4!C241</f>
        <v>г. Астрахань</v>
      </c>
      <c r="C242" s="35">
        <f t="shared" si="6"/>
        <v>106.13870594594596</v>
      </c>
      <c r="D242" s="35">
        <f t="shared" si="7"/>
        <v>4.484734054054055</v>
      </c>
      <c r="E242" s="26">
        <v>0</v>
      </c>
      <c r="F242" s="27">
        <v>4.484734054054055</v>
      </c>
      <c r="G242" s="28">
        <v>0</v>
      </c>
      <c r="H242" s="28">
        <v>0</v>
      </c>
      <c r="I242" s="28">
        <v>0</v>
      </c>
      <c r="J242" s="271"/>
      <c r="K242" s="281">
        <f>Лист4!E241/1000</f>
        <v>110.62344000000002</v>
      </c>
    </row>
    <row r="243" spans="1:11" s="29" customFormat="1" ht="18.75" customHeight="1" x14ac:dyDescent="0.25">
      <c r="A243" s="21" t="str">
        <f>Лист4!A242</f>
        <v>Богдана Хмельницкого ул. д.11</v>
      </c>
      <c r="B243" s="56" t="str">
        <f>Лист4!C242</f>
        <v>г. Астрахань</v>
      </c>
      <c r="C243" s="35">
        <f t="shared" si="6"/>
        <v>354.19099337837844</v>
      </c>
      <c r="D243" s="35">
        <f t="shared" si="7"/>
        <v>14.965816621621626</v>
      </c>
      <c r="E243" s="26">
        <v>0</v>
      </c>
      <c r="F243" s="27">
        <v>14.965816621621626</v>
      </c>
      <c r="G243" s="28">
        <v>0</v>
      </c>
      <c r="H243" s="28">
        <v>0</v>
      </c>
      <c r="I243" s="28">
        <v>0</v>
      </c>
      <c r="J243" s="271"/>
      <c r="K243" s="281">
        <f>Лист4!E242/1000</f>
        <v>369.15681000000006</v>
      </c>
    </row>
    <row r="244" spans="1:11" s="29" customFormat="1" ht="18.75" customHeight="1" x14ac:dyDescent="0.25">
      <c r="A244" s="21" t="str">
        <f>Лист4!A243</f>
        <v xml:space="preserve">Богдана Хмельницкого ул. д.12 </v>
      </c>
      <c r="B244" s="56" t="str">
        <f>Лист4!C243</f>
        <v>г. Астрахань</v>
      </c>
      <c r="C244" s="35">
        <f t="shared" si="6"/>
        <v>721.9298325675677</v>
      </c>
      <c r="D244" s="35">
        <f t="shared" si="7"/>
        <v>30.504077432432442</v>
      </c>
      <c r="E244" s="26">
        <v>0</v>
      </c>
      <c r="F244" s="27">
        <v>30.504077432432442</v>
      </c>
      <c r="G244" s="28">
        <v>0</v>
      </c>
      <c r="H244" s="28">
        <v>0</v>
      </c>
      <c r="I244" s="28">
        <v>0</v>
      </c>
      <c r="J244" s="271"/>
      <c r="K244" s="281">
        <f>Лист4!E243/1000</f>
        <v>752.4339100000002</v>
      </c>
    </row>
    <row r="245" spans="1:11" s="29" customFormat="1" ht="18.75" customHeight="1" x14ac:dyDescent="0.25">
      <c r="A245" s="21" t="str">
        <f>Лист4!A244</f>
        <v xml:space="preserve">Богдана Хмельницкого ул. д.13 </v>
      </c>
      <c r="B245" s="56" t="str">
        <f>Лист4!C244</f>
        <v>г. Астрахань</v>
      </c>
      <c r="C245" s="35">
        <f t="shared" si="6"/>
        <v>431.08929918918926</v>
      </c>
      <c r="D245" s="35">
        <f t="shared" si="7"/>
        <v>18.215040810810816</v>
      </c>
      <c r="E245" s="26">
        <v>0</v>
      </c>
      <c r="F245" s="27">
        <v>18.215040810810816</v>
      </c>
      <c r="G245" s="28">
        <v>0</v>
      </c>
      <c r="H245" s="28">
        <v>0</v>
      </c>
      <c r="I245" s="28">
        <v>0</v>
      </c>
      <c r="J245" s="271"/>
      <c r="K245" s="281">
        <f>Лист4!E244/1000</f>
        <v>449.30434000000008</v>
      </c>
    </row>
    <row r="246" spans="1:11" s="29" customFormat="1" ht="18.75" customHeight="1" x14ac:dyDescent="0.25">
      <c r="A246" s="21" t="str">
        <f>Лист4!A245</f>
        <v xml:space="preserve">Богдана Хмельницкого ул. д.13 - корп. 1 </v>
      </c>
      <c r="B246" s="56" t="str">
        <f>Лист4!C245</f>
        <v>г. Астрахань</v>
      </c>
      <c r="C246" s="35">
        <f t="shared" si="6"/>
        <v>73.809968918918912</v>
      </c>
      <c r="D246" s="35">
        <f t="shared" si="7"/>
        <v>3.1187310810810804</v>
      </c>
      <c r="E246" s="26">
        <v>0</v>
      </c>
      <c r="F246" s="27">
        <v>3.1187310810810804</v>
      </c>
      <c r="G246" s="28">
        <v>0</v>
      </c>
      <c r="H246" s="28">
        <v>0</v>
      </c>
      <c r="I246" s="28">
        <v>0</v>
      </c>
      <c r="J246" s="271"/>
      <c r="K246" s="281">
        <f>Лист4!E245/1000</f>
        <v>76.928699999999992</v>
      </c>
    </row>
    <row r="247" spans="1:11" s="29" customFormat="1" ht="18.75" customHeight="1" x14ac:dyDescent="0.25">
      <c r="A247" s="21" t="str">
        <f>Лист4!A246</f>
        <v xml:space="preserve">Богдана Хмельницкого ул. д.13 - корп. 3 </v>
      </c>
      <c r="B247" s="56" t="str">
        <f>Лист4!C246</f>
        <v>г. Астрахань</v>
      </c>
      <c r="C247" s="35">
        <f t="shared" si="6"/>
        <v>97.159422297297269</v>
      </c>
      <c r="D247" s="35">
        <f t="shared" si="7"/>
        <v>4.1053277027027013</v>
      </c>
      <c r="E247" s="26">
        <v>0</v>
      </c>
      <c r="F247" s="27">
        <v>4.1053277027027013</v>
      </c>
      <c r="G247" s="28">
        <v>0</v>
      </c>
      <c r="H247" s="28">
        <v>0</v>
      </c>
      <c r="I247" s="28">
        <v>0</v>
      </c>
      <c r="J247" s="271"/>
      <c r="K247" s="281">
        <f>Лист4!E246/1000</f>
        <v>101.26474999999996</v>
      </c>
    </row>
    <row r="248" spans="1:11" s="29" customFormat="1" ht="18.75" customHeight="1" x14ac:dyDescent="0.25">
      <c r="A248" s="21" t="str">
        <f>Лист4!A247</f>
        <v xml:space="preserve">Богдана Хмельницкого ул. д.14 </v>
      </c>
      <c r="B248" s="56" t="str">
        <f>Лист4!C247</f>
        <v>г. Астрахань</v>
      </c>
      <c r="C248" s="35">
        <f t="shared" si="6"/>
        <v>388.93732837837842</v>
      </c>
      <c r="D248" s="35">
        <f t="shared" si="7"/>
        <v>16.433971621621623</v>
      </c>
      <c r="E248" s="26">
        <v>0</v>
      </c>
      <c r="F248" s="27">
        <v>16.433971621621623</v>
      </c>
      <c r="G248" s="28">
        <v>0</v>
      </c>
      <c r="H248" s="28">
        <v>0</v>
      </c>
      <c r="I248" s="28">
        <v>0</v>
      </c>
      <c r="J248" s="271"/>
      <c r="K248" s="281">
        <f>Лист4!E247/1000</f>
        <v>405.37130000000002</v>
      </c>
    </row>
    <row r="249" spans="1:11" s="29" customFormat="1" ht="18.75" customHeight="1" x14ac:dyDescent="0.25">
      <c r="A249" s="21" t="str">
        <f>Лист4!A248</f>
        <v xml:space="preserve">Богдана Хмельницкого ул. д.15 </v>
      </c>
      <c r="B249" s="56" t="str">
        <f>Лист4!C248</f>
        <v>г. Астрахань</v>
      </c>
      <c r="C249" s="35">
        <f t="shared" si="6"/>
        <v>334.784716891892</v>
      </c>
      <c r="D249" s="35">
        <f t="shared" si="7"/>
        <v>14.145833108108114</v>
      </c>
      <c r="E249" s="26">
        <v>0</v>
      </c>
      <c r="F249" s="27">
        <v>14.145833108108114</v>
      </c>
      <c r="G249" s="28">
        <v>0</v>
      </c>
      <c r="H249" s="28">
        <v>0</v>
      </c>
      <c r="I249" s="28">
        <v>0</v>
      </c>
      <c r="J249" s="271"/>
      <c r="K249" s="281">
        <f>Лист4!E248/1000</f>
        <v>348.9305500000001</v>
      </c>
    </row>
    <row r="250" spans="1:11" s="29" customFormat="1" ht="18.75" customHeight="1" x14ac:dyDescent="0.25">
      <c r="A250" s="21" t="str">
        <f>Лист4!A249</f>
        <v xml:space="preserve">Богдана Хмельницкого ул. д.17/47 </v>
      </c>
      <c r="B250" s="56" t="str">
        <f>Лист4!C249</f>
        <v>г. Астрахань</v>
      </c>
      <c r="C250" s="35">
        <f t="shared" si="6"/>
        <v>356.59893918918925</v>
      </c>
      <c r="D250" s="35">
        <f t="shared" si="7"/>
        <v>15.067560810810814</v>
      </c>
      <c r="E250" s="26">
        <v>0</v>
      </c>
      <c r="F250" s="27">
        <v>15.067560810810814</v>
      </c>
      <c r="G250" s="28">
        <v>0</v>
      </c>
      <c r="H250" s="28">
        <v>0</v>
      </c>
      <c r="I250" s="28">
        <v>0</v>
      </c>
      <c r="J250" s="271"/>
      <c r="K250" s="281">
        <f>Лист4!E249/1000</f>
        <v>371.66650000000004</v>
      </c>
    </row>
    <row r="251" spans="1:11" s="29" customFormat="1" ht="18.75" customHeight="1" x14ac:dyDescent="0.25">
      <c r="A251" s="21" t="str">
        <f>Лист4!A250</f>
        <v xml:space="preserve">Богдана Хмельницкого ул. д.19 </v>
      </c>
      <c r="B251" s="56" t="str">
        <f>Лист4!C250</f>
        <v>г. Астрахань</v>
      </c>
      <c r="C251" s="35">
        <f t="shared" si="6"/>
        <v>204.22137770270268</v>
      </c>
      <c r="D251" s="35">
        <f t="shared" si="7"/>
        <v>8.6290722972972986</v>
      </c>
      <c r="E251" s="26">
        <v>0</v>
      </c>
      <c r="F251" s="27">
        <v>8.6290722972972986</v>
      </c>
      <c r="G251" s="28">
        <v>0</v>
      </c>
      <c r="H251" s="28">
        <v>0</v>
      </c>
      <c r="I251" s="28">
        <v>0</v>
      </c>
      <c r="J251" s="271"/>
      <c r="K251" s="281">
        <f>Лист4!E250/1000</f>
        <v>212.85045</v>
      </c>
    </row>
    <row r="252" spans="1:11" s="29" customFormat="1" ht="18.75" customHeight="1" x14ac:dyDescent="0.25">
      <c r="A252" s="21" t="str">
        <f>Лист4!A251</f>
        <v xml:space="preserve">Богдана Хмельницкого ул. д.2 </v>
      </c>
      <c r="B252" s="56" t="str">
        <f>Лист4!C251</f>
        <v>г. Астрахань</v>
      </c>
      <c r="C252" s="35">
        <f t="shared" si="6"/>
        <v>564.58215594594594</v>
      </c>
      <c r="D252" s="35">
        <f t="shared" si="7"/>
        <v>23.855584054054052</v>
      </c>
      <c r="E252" s="26">
        <v>0</v>
      </c>
      <c r="F252" s="27">
        <v>23.855584054054052</v>
      </c>
      <c r="G252" s="28">
        <v>0</v>
      </c>
      <c r="H252" s="28">
        <v>0</v>
      </c>
      <c r="I252" s="28">
        <v>0</v>
      </c>
      <c r="J252" s="271"/>
      <c r="K252" s="281">
        <f>Лист4!E251/1000</f>
        <v>588.43773999999996</v>
      </c>
    </row>
    <row r="253" spans="1:11" s="29" customFormat="1" ht="18.75" customHeight="1" x14ac:dyDescent="0.25">
      <c r="A253" s="21" t="str">
        <f>Лист4!A252</f>
        <v xml:space="preserve">Богдана Хмельницкого ул. д.2 - корп. 1 </v>
      </c>
      <c r="B253" s="56" t="str">
        <f>Лист4!C252</f>
        <v>г. Астрахань</v>
      </c>
      <c r="C253" s="35">
        <f t="shared" si="6"/>
        <v>476.35478310810811</v>
      </c>
      <c r="D253" s="35">
        <f t="shared" si="7"/>
        <v>20.127666891891892</v>
      </c>
      <c r="E253" s="26">
        <v>0</v>
      </c>
      <c r="F253" s="27">
        <v>20.127666891891892</v>
      </c>
      <c r="G253" s="28">
        <v>0</v>
      </c>
      <c r="H253" s="28">
        <v>0</v>
      </c>
      <c r="I253" s="28">
        <v>0</v>
      </c>
      <c r="J253" s="271"/>
      <c r="K253" s="281">
        <f>Лист4!E252/1000</f>
        <v>496.48244999999997</v>
      </c>
    </row>
    <row r="254" spans="1:11" s="29" customFormat="1" ht="18.75" customHeight="1" x14ac:dyDescent="0.25">
      <c r="A254" s="21" t="str">
        <f>Лист4!A253</f>
        <v xml:space="preserve">Богдана Хмельницкого ул. д.2 - корп. 2 </v>
      </c>
      <c r="B254" s="56" t="str">
        <f>Лист4!C253</f>
        <v>г. Астрахань</v>
      </c>
      <c r="C254" s="35">
        <f t="shared" si="6"/>
        <v>460.60043959459466</v>
      </c>
      <c r="D254" s="35">
        <f t="shared" si="7"/>
        <v>19.461990405405409</v>
      </c>
      <c r="E254" s="26">
        <v>0</v>
      </c>
      <c r="F254" s="27">
        <v>19.461990405405409</v>
      </c>
      <c r="G254" s="28">
        <v>0</v>
      </c>
      <c r="H254" s="28">
        <v>0</v>
      </c>
      <c r="I254" s="28">
        <v>0</v>
      </c>
      <c r="J254" s="271">
        <v>150.99</v>
      </c>
      <c r="K254" s="281">
        <f>Лист4!E253/1000-J254</f>
        <v>329.07243000000005</v>
      </c>
    </row>
    <row r="255" spans="1:11" s="29" customFormat="1" ht="18.75" customHeight="1" x14ac:dyDescent="0.25">
      <c r="A255" s="21" t="str">
        <f>Лист4!A254</f>
        <v xml:space="preserve">Богдана Хмельницкого ул. д.2 - корп. 5 </v>
      </c>
      <c r="B255" s="56" t="str">
        <f>Лист4!C254</f>
        <v>г. Астрахань</v>
      </c>
      <c r="C255" s="35">
        <f t="shared" si="6"/>
        <v>432.18462770270264</v>
      </c>
      <c r="D255" s="35">
        <f t="shared" si="7"/>
        <v>18.261322297297294</v>
      </c>
      <c r="E255" s="26">
        <v>0</v>
      </c>
      <c r="F255" s="27">
        <v>18.261322297297294</v>
      </c>
      <c r="G255" s="28">
        <v>0</v>
      </c>
      <c r="H255" s="28">
        <v>0</v>
      </c>
      <c r="I255" s="28">
        <v>0</v>
      </c>
      <c r="J255" s="271">
        <v>937.12</v>
      </c>
      <c r="K255" s="281">
        <f>Лист4!E254/1000-J255</f>
        <v>-486.67405000000008</v>
      </c>
    </row>
    <row r="256" spans="1:11" s="29" customFormat="1" ht="18.75" customHeight="1" x14ac:dyDescent="0.25">
      <c r="A256" s="21" t="str">
        <f>Лист4!A255</f>
        <v xml:space="preserve">Богдана Хмельницкого ул. д.21 </v>
      </c>
      <c r="B256" s="56" t="str">
        <f>Лист4!C255</f>
        <v>г. Астрахань</v>
      </c>
      <c r="C256" s="35">
        <f t="shared" ref="C256:C319" si="8">K256+J256-F256</f>
        <v>161.6983263513514</v>
      </c>
      <c r="D256" s="35">
        <f t="shared" ref="D256:D319" si="9">F256</f>
        <v>6.83232364864865</v>
      </c>
      <c r="E256" s="26">
        <v>0</v>
      </c>
      <c r="F256" s="27">
        <v>6.83232364864865</v>
      </c>
      <c r="G256" s="28">
        <v>0</v>
      </c>
      <c r="H256" s="28">
        <v>0</v>
      </c>
      <c r="I256" s="28">
        <v>0</v>
      </c>
      <c r="J256" s="271"/>
      <c r="K256" s="281">
        <f>Лист4!E255/1000</f>
        <v>168.53065000000004</v>
      </c>
    </row>
    <row r="257" spans="1:11" s="29" customFormat="1" ht="18.75" customHeight="1" x14ac:dyDescent="0.25">
      <c r="A257" s="21" t="str">
        <f>Лист4!A256</f>
        <v xml:space="preserve">Богдана Хмельницкого ул. д.21 - корп. 1 </v>
      </c>
      <c r="B257" s="56" t="str">
        <f>Лист4!C256</f>
        <v>г. Астрахань</v>
      </c>
      <c r="C257" s="35">
        <f t="shared" si="8"/>
        <v>207.14852540540539</v>
      </c>
      <c r="D257" s="35">
        <f t="shared" si="9"/>
        <v>8.7527545945945953</v>
      </c>
      <c r="E257" s="26">
        <v>0</v>
      </c>
      <c r="F257" s="27">
        <v>8.7527545945945953</v>
      </c>
      <c r="G257" s="28">
        <v>0</v>
      </c>
      <c r="H257" s="28">
        <v>0</v>
      </c>
      <c r="I257" s="28">
        <v>0</v>
      </c>
      <c r="J257" s="271"/>
      <c r="K257" s="281">
        <f>Лист4!E256/1000</f>
        <v>215.90127999999999</v>
      </c>
    </row>
    <row r="258" spans="1:11" s="29" customFormat="1" ht="18.75" customHeight="1" x14ac:dyDescent="0.25">
      <c r="A258" s="21" t="str">
        <f>Лист4!A257</f>
        <v xml:space="preserve">Богдана Хмельницкого ул. д.22 </v>
      </c>
      <c r="B258" s="56" t="str">
        <f>Лист4!C257</f>
        <v>г. Астрахань</v>
      </c>
      <c r="C258" s="35">
        <f t="shared" si="8"/>
        <v>438.78993040540536</v>
      </c>
      <c r="D258" s="35">
        <f t="shared" si="9"/>
        <v>18.540419594594596</v>
      </c>
      <c r="E258" s="26">
        <v>0</v>
      </c>
      <c r="F258" s="27">
        <v>18.540419594594596</v>
      </c>
      <c r="G258" s="28">
        <v>0</v>
      </c>
      <c r="H258" s="28">
        <v>0</v>
      </c>
      <c r="I258" s="28">
        <v>0</v>
      </c>
      <c r="J258" s="271"/>
      <c r="K258" s="281">
        <f>Лист4!E257/1000</f>
        <v>457.33034999999995</v>
      </c>
    </row>
    <row r="259" spans="1:11" s="29" customFormat="1" ht="18.75" customHeight="1" x14ac:dyDescent="0.25">
      <c r="A259" s="21" t="str">
        <f>Лист4!A258</f>
        <v xml:space="preserve">Богдана Хмельницкого ул. д.23 </v>
      </c>
      <c r="B259" s="56" t="str">
        <f>Лист4!C258</f>
        <v>г. Астрахань</v>
      </c>
      <c r="C259" s="35">
        <f t="shared" si="8"/>
        <v>151.1942601351351</v>
      </c>
      <c r="D259" s="35">
        <f t="shared" si="9"/>
        <v>6.3884898648648623</v>
      </c>
      <c r="E259" s="26">
        <v>0</v>
      </c>
      <c r="F259" s="27">
        <v>6.3884898648648623</v>
      </c>
      <c r="G259" s="28">
        <v>0</v>
      </c>
      <c r="H259" s="28">
        <v>0</v>
      </c>
      <c r="I259" s="28">
        <v>0</v>
      </c>
      <c r="J259" s="271"/>
      <c r="K259" s="281">
        <f>Лист4!E258/1000</f>
        <v>157.58274999999995</v>
      </c>
    </row>
    <row r="260" spans="1:11" s="29" customFormat="1" ht="18.75" customHeight="1" x14ac:dyDescent="0.25">
      <c r="A260" s="21" t="str">
        <f>Лист4!A259</f>
        <v xml:space="preserve">Богдана Хмельницкого ул. д.23 - корп. 1 </v>
      </c>
      <c r="B260" s="56" t="str">
        <f>Лист4!C259</f>
        <v>г. Астрахань</v>
      </c>
      <c r="C260" s="35">
        <f t="shared" si="8"/>
        <v>116.00526891891893</v>
      </c>
      <c r="D260" s="35">
        <f t="shared" si="9"/>
        <v>4.9016310810810815</v>
      </c>
      <c r="E260" s="26">
        <v>0</v>
      </c>
      <c r="F260" s="27">
        <v>4.9016310810810815</v>
      </c>
      <c r="G260" s="28">
        <v>0</v>
      </c>
      <c r="H260" s="28">
        <v>0</v>
      </c>
      <c r="I260" s="28">
        <v>0</v>
      </c>
      <c r="J260" s="271"/>
      <c r="K260" s="281">
        <f>Лист4!E259/1000</f>
        <v>120.90690000000001</v>
      </c>
    </row>
    <row r="261" spans="1:11" s="29" customFormat="1" ht="18.75" customHeight="1" x14ac:dyDescent="0.25">
      <c r="A261" s="21" t="str">
        <f>Лист4!A260</f>
        <v xml:space="preserve">Богдана Хмельницкого ул. д.24/45 </v>
      </c>
      <c r="B261" s="56" t="str">
        <f>Лист4!C260</f>
        <v>г. Астрахань</v>
      </c>
      <c r="C261" s="35">
        <f t="shared" si="8"/>
        <v>413.10899054054056</v>
      </c>
      <c r="D261" s="35">
        <f t="shared" si="9"/>
        <v>17.45530945945946</v>
      </c>
      <c r="E261" s="26">
        <v>0</v>
      </c>
      <c r="F261" s="27">
        <v>17.45530945945946</v>
      </c>
      <c r="G261" s="28">
        <v>0</v>
      </c>
      <c r="H261" s="28">
        <v>0</v>
      </c>
      <c r="I261" s="28">
        <v>0</v>
      </c>
      <c r="J261" s="271"/>
      <c r="K261" s="281">
        <f>Лист4!E260/1000</f>
        <v>430.5643</v>
      </c>
    </row>
    <row r="262" spans="1:11" s="29" customFormat="1" ht="18.75" customHeight="1" x14ac:dyDescent="0.25">
      <c r="A262" s="21" t="str">
        <f>Лист4!A261</f>
        <v xml:space="preserve">Богдана Хмельницкого ул. д.25 </v>
      </c>
      <c r="B262" s="56" t="str">
        <f>Лист4!C261</f>
        <v>г. Астрахань</v>
      </c>
      <c r="C262" s="35">
        <f t="shared" si="8"/>
        <v>238.63862770270271</v>
      </c>
      <c r="D262" s="35">
        <f t="shared" si="9"/>
        <v>10.083322297297297</v>
      </c>
      <c r="E262" s="26">
        <v>0</v>
      </c>
      <c r="F262" s="27">
        <v>10.083322297297297</v>
      </c>
      <c r="G262" s="28">
        <v>0</v>
      </c>
      <c r="H262" s="28">
        <v>0</v>
      </c>
      <c r="I262" s="28">
        <v>0</v>
      </c>
      <c r="J262" s="271"/>
      <c r="K262" s="281">
        <f>Лист4!E261/1000</f>
        <v>248.72194999999999</v>
      </c>
    </row>
    <row r="263" spans="1:11" s="29" customFormat="1" ht="18.75" customHeight="1" x14ac:dyDescent="0.25">
      <c r="A263" s="21" t="str">
        <f>Лист4!A262</f>
        <v xml:space="preserve">Богдана Хмельницкого ул. д.26 </v>
      </c>
      <c r="B263" s="56" t="str">
        <f>Лист4!C262</f>
        <v>г. Астрахань</v>
      </c>
      <c r="C263" s="35">
        <f t="shared" si="8"/>
        <v>420.13797135135127</v>
      </c>
      <c r="D263" s="35">
        <f t="shared" si="9"/>
        <v>17.752308648648643</v>
      </c>
      <c r="E263" s="26">
        <v>0</v>
      </c>
      <c r="F263" s="27">
        <v>17.752308648648643</v>
      </c>
      <c r="G263" s="28">
        <v>0</v>
      </c>
      <c r="H263" s="28">
        <v>0</v>
      </c>
      <c r="I263" s="28">
        <v>0</v>
      </c>
      <c r="J263" s="271"/>
      <c r="K263" s="281">
        <f>Лист4!E262/1000</f>
        <v>437.8902799999999</v>
      </c>
    </row>
    <row r="264" spans="1:11" s="29" customFormat="1" ht="18.75" customHeight="1" x14ac:dyDescent="0.25">
      <c r="A264" s="21" t="str">
        <f>Лист4!A263</f>
        <v xml:space="preserve">Богдана Хмельницкого ул. д.27/48 </v>
      </c>
      <c r="B264" s="56" t="str">
        <f>Лист4!C263</f>
        <v>г. Астрахань</v>
      </c>
      <c r="C264" s="35">
        <f t="shared" si="8"/>
        <v>403.04555608108109</v>
      </c>
      <c r="D264" s="35">
        <f t="shared" si="9"/>
        <v>17.030093918918919</v>
      </c>
      <c r="E264" s="26">
        <v>0</v>
      </c>
      <c r="F264" s="27">
        <v>17.030093918918919</v>
      </c>
      <c r="G264" s="28">
        <v>0</v>
      </c>
      <c r="H264" s="28">
        <v>0</v>
      </c>
      <c r="I264" s="28">
        <v>0</v>
      </c>
      <c r="J264" s="271">
        <v>490.86</v>
      </c>
      <c r="K264" s="281">
        <f>Лист4!E263/1000-J264</f>
        <v>-70.784350000000018</v>
      </c>
    </row>
    <row r="265" spans="1:11" s="29" customFormat="1" ht="18.75" customHeight="1" x14ac:dyDescent="0.25">
      <c r="A265" s="21" t="str">
        <f>Лист4!A264</f>
        <v xml:space="preserve">Богдана Хмельницкого ул. д.28 </v>
      </c>
      <c r="B265" s="56" t="str">
        <f>Лист4!C264</f>
        <v>г. Астрахань</v>
      </c>
      <c r="C265" s="35">
        <f t="shared" si="8"/>
        <v>357.58756621621626</v>
      </c>
      <c r="D265" s="35">
        <f t="shared" si="9"/>
        <v>15.109333783783786</v>
      </c>
      <c r="E265" s="26">
        <v>0</v>
      </c>
      <c r="F265" s="27">
        <v>15.109333783783786</v>
      </c>
      <c r="G265" s="28">
        <v>0</v>
      </c>
      <c r="H265" s="28">
        <v>0</v>
      </c>
      <c r="I265" s="28">
        <v>0</v>
      </c>
      <c r="J265" s="271"/>
      <c r="K265" s="281">
        <f>Лист4!E264/1000</f>
        <v>372.69690000000003</v>
      </c>
    </row>
    <row r="266" spans="1:11" s="29" customFormat="1" ht="18.75" customHeight="1" x14ac:dyDescent="0.25">
      <c r="A266" s="21" t="str">
        <f>Лист4!A265</f>
        <v xml:space="preserve">Богдана Хмельницкого ул. д.30 </v>
      </c>
      <c r="B266" s="56" t="str">
        <f>Лист4!C265</f>
        <v>г. Астрахань</v>
      </c>
      <c r="C266" s="35">
        <f t="shared" si="8"/>
        <v>488.09664797297307</v>
      </c>
      <c r="D266" s="35">
        <f t="shared" si="9"/>
        <v>20.623802027027033</v>
      </c>
      <c r="E266" s="26">
        <v>0</v>
      </c>
      <c r="F266" s="27">
        <v>20.623802027027033</v>
      </c>
      <c r="G266" s="28">
        <v>0</v>
      </c>
      <c r="H266" s="28">
        <v>0</v>
      </c>
      <c r="I266" s="28">
        <v>0</v>
      </c>
      <c r="J266" s="271"/>
      <c r="K266" s="281">
        <f>Лист4!E265/1000</f>
        <v>508.72045000000008</v>
      </c>
    </row>
    <row r="267" spans="1:11" s="29" customFormat="1" ht="15" customHeight="1" x14ac:dyDescent="0.25">
      <c r="A267" s="21" t="str">
        <f>Лист4!A266</f>
        <v xml:space="preserve">Богдана Хмельницкого ул. д.31 </v>
      </c>
      <c r="B267" s="56" t="str">
        <f>Лист4!C266</f>
        <v>г. Астрахань</v>
      </c>
      <c r="C267" s="35">
        <f t="shared" si="8"/>
        <v>374.56457770270259</v>
      </c>
      <c r="D267" s="35">
        <f t="shared" si="9"/>
        <v>15.826672297297293</v>
      </c>
      <c r="E267" s="26">
        <v>0</v>
      </c>
      <c r="F267" s="27">
        <v>15.826672297297293</v>
      </c>
      <c r="G267" s="28">
        <v>0</v>
      </c>
      <c r="H267" s="28">
        <v>0</v>
      </c>
      <c r="I267" s="28">
        <v>0</v>
      </c>
      <c r="J267" s="271"/>
      <c r="K267" s="281">
        <f>Лист4!E266/1000</f>
        <v>390.3912499999999</v>
      </c>
    </row>
    <row r="268" spans="1:11" s="29" customFormat="1" ht="15" customHeight="1" x14ac:dyDescent="0.25">
      <c r="A268" s="21" t="str">
        <f>Лист4!A267</f>
        <v xml:space="preserve">Богдана Хмельницкого ул. д.32/46 </v>
      </c>
      <c r="B268" s="56" t="str">
        <f>Лист4!C267</f>
        <v>г. Астрахань</v>
      </c>
      <c r="C268" s="35">
        <f t="shared" si="8"/>
        <v>373.62487351351342</v>
      </c>
      <c r="D268" s="35">
        <f t="shared" si="9"/>
        <v>15.786966486486484</v>
      </c>
      <c r="E268" s="26">
        <v>0</v>
      </c>
      <c r="F268" s="27">
        <v>15.786966486486484</v>
      </c>
      <c r="G268" s="28">
        <v>0</v>
      </c>
      <c r="H268" s="28">
        <v>0</v>
      </c>
      <c r="I268" s="28">
        <v>0</v>
      </c>
      <c r="J268" s="271"/>
      <c r="K268" s="281">
        <f>Лист4!E267/1000</f>
        <v>389.41183999999993</v>
      </c>
    </row>
    <row r="269" spans="1:11" s="29" customFormat="1" ht="18.75" customHeight="1" x14ac:dyDescent="0.25">
      <c r="A269" s="21" t="str">
        <f>Лист4!A268</f>
        <v xml:space="preserve">Богдана Хмельницкого ул. д.33 </v>
      </c>
      <c r="B269" s="56" t="str">
        <f>Лист4!C268</f>
        <v>г. Астрахань</v>
      </c>
      <c r="C269" s="35">
        <f t="shared" si="8"/>
        <v>376.21487675675678</v>
      </c>
      <c r="D269" s="35">
        <f t="shared" si="9"/>
        <v>15.896403243243245</v>
      </c>
      <c r="E269" s="26">
        <v>0</v>
      </c>
      <c r="F269" s="27">
        <v>15.896403243243245</v>
      </c>
      <c r="G269" s="28">
        <v>0</v>
      </c>
      <c r="H269" s="28">
        <v>0</v>
      </c>
      <c r="I269" s="28">
        <v>0</v>
      </c>
      <c r="J269" s="271"/>
      <c r="K269" s="281">
        <f>Лист4!E268/1000</f>
        <v>392.11128000000002</v>
      </c>
    </row>
    <row r="270" spans="1:11" s="29" customFormat="1" ht="18.75" customHeight="1" x14ac:dyDescent="0.25">
      <c r="A270" s="21" t="str">
        <f>Лист4!A269</f>
        <v xml:space="preserve">Богдана Хмельницкого ул. д.35 </v>
      </c>
      <c r="B270" s="56" t="str">
        <f>Лист4!C269</f>
        <v>г. Астрахань</v>
      </c>
      <c r="C270" s="35">
        <f t="shared" si="8"/>
        <v>411.55797635135127</v>
      </c>
      <c r="D270" s="35">
        <f t="shared" si="9"/>
        <v>17.389773648648646</v>
      </c>
      <c r="E270" s="26">
        <v>0</v>
      </c>
      <c r="F270" s="27">
        <v>17.389773648648646</v>
      </c>
      <c r="G270" s="28">
        <v>0</v>
      </c>
      <c r="H270" s="28">
        <v>0</v>
      </c>
      <c r="I270" s="28">
        <v>0</v>
      </c>
      <c r="J270" s="271"/>
      <c r="K270" s="281">
        <f>Лист4!E269/1000</f>
        <v>428.94774999999993</v>
      </c>
    </row>
    <row r="271" spans="1:11" s="29" customFormat="1" ht="18.75" customHeight="1" x14ac:dyDescent="0.25">
      <c r="A271" s="21" t="str">
        <f>Лист4!A270</f>
        <v xml:space="preserve">Богдана Хмельницкого ул. д.36 </v>
      </c>
      <c r="B271" s="56" t="str">
        <f>Лист4!C270</f>
        <v>г. Астрахань</v>
      </c>
      <c r="C271" s="35">
        <f t="shared" si="8"/>
        <v>284.91490216216215</v>
      </c>
      <c r="D271" s="35">
        <f t="shared" si="9"/>
        <v>12.038657837837835</v>
      </c>
      <c r="E271" s="26">
        <v>0</v>
      </c>
      <c r="F271" s="27">
        <v>12.038657837837835</v>
      </c>
      <c r="G271" s="28">
        <v>0</v>
      </c>
      <c r="H271" s="28">
        <v>0</v>
      </c>
      <c r="I271" s="28">
        <v>0</v>
      </c>
      <c r="J271" s="271"/>
      <c r="K271" s="281">
        <f>Лист4!E270/1000</f>
        <v>296.95355999999998</v>
      </c>
    </row>
    <row r="272" spans="1:11" s="29" customFormat="1" ht="18.75" customHeight="1" x14ac:dyDescent="0.25">
      <c r="A272" s="21" t="str">
        <f>Лист4!A271</f>
        <v xml:space="preserve">Богдана Хмельницкого ул. д.37 </v>
      </c>
      <c r="B272" s="56" t="str">
        <f>Лист4!C271</f>
        <v>г. Астрахань</v>
      </c>
      <c r="C272" s="35">
        <f t="shared" si="8"/>
        <v>319.21480067567563</v>
      </c>
      <c r="D272" s="35">
        <f t="shared" si="9"/>
        <v>13.487949324324324</v>
      </c>
      <c r="E272" s="26">
        <v>0</v>
      </c>
      <c r="F272" s="27">
        <v>13.487949324324324</v>
      </c>
      <c r="G272" s="28">
        <v>0</v>
      </c>
      <c r="H272" s="28">
        <v>0</v>
      </c>
      <c r="I272" s="28">
        <v>0</v>
      </c>
      <c r="J272" s="271"/>
      <c r="K272" s="281">
        <f>Лист4!E271/1000</f>
        <v>332.70274999999998</v>
      </c>
    </row>
    <row r="273" spans="1:11" s="29" customFormat="1" ht="18.75" customHeight="1" x14ac:dyDescent="0.25">
      <c r="A273" s="21" t="str">
        <f>Лист4!A272</f>
        <v xml:space="preserve">Богдана Хмельницкого ул. д.38 </v>
      </c>
      <c r="B273" s="56" t="str">
        <f>Лист4!C272</f>
        <v>г. Астрахань</v>
      </c>
      <c r="C273" s="35">
        <f t="shared" si="8"/>
        <v>690.78863770270277</v>
      </c>
      <c r="D273" s="35">
        <f t="shared" si="9"/>
        <v>29.188252297297296</v>
      </c>
      <c r="E273" s="26">
        <v>0</v>
      </c>
      <c r="F273" s="27">
        <v>29.188252297297296</v>
      </c>
      <c r="G273" s="28">
        <v>0</v>
      </c>
      <c r="H273" s="28">
        <v>0</v>
      </c>
      <c r="I273" s="28">
        <v>0</v>
      </c>
      <c r="J273" s="271"/>
      <c r="K273" s="281">
        <f>Лист4!E272/1000</f>
        <v>719.97689000000003</v>
      </c>
    </row>
    <row r="274" spans="1:11" s="29" customFormat="1" ht="18.75" customHeight="1" x14ac:dyDescent="0.25">
      <c r="A274" s="21" t="str">
        <f>Лист4!A273</f>
        <v xml:space="preserve">Богдана Хмельницкого ул. д.38 - корп. 1 </v>
      </c>
      <c r="B274" s="56" t="str">
        <f>Лист4!C273</f>
        <v>г. Астрахань</v>
      </c>
      <c r="C274" s="35">
        <f t="shared" si="8"/>
        <v>1056.5373756756758</v>
      </c>
      <c r="D274" s="35">
        <f t="shared" si="9"/>
        <v>44.642424324324324</v>
      </c>
      <c r="E274" s="26">
        <v>0</v>
      </c>
      <c r="F274" s="27">
        <v>44.642424324324324</v>
      </c>
      <c r="G274" s="28">
        <v>0</v>
      </c>
      <c r="H274" s="28">
        <v>0</v>
      </c>
      <c r="I274" s="28">
        <v>0</v>
      </c>
      <c r="J274" s="271"/>
      <c r="K274" s="281">
        <f>Лист4!E273/1000</f>
        <v>1101.1798000000001</v>
      </c>
    </row>
    <row r="275" spans="1:11" s="29" customFormat="1" ht="18.75" customHeight="1" x14ac:dyDescent="0.25">
      <c r="A275" s="21" t="str">
        <f>Лист4!A274</f>
        <v xml:space="preserve">Богдана Хмельницкого ул. д.39 </v>
      </c>
      <c r="B275" s="56" t="str">
        <f>Лист4!C274</f>
        <v>г. Астрахань</v>
      </c>
      <c r="C275" s="35">
        <f t="shared" si="8"/>
        <v>442.6478689189189</v>
      </c>
      <c r="D275" s="35">
        <f t="shared" si="9"/>
        <v>18.703431081081082</v>
      </c>
      <c r="E275" s="26">
        <v>0</v>
      </c>
      <c r="F275" s="27">
        <v>18.703431081081082</v>
      </c>
      <c r="G275" s="28">
        <v>0</v>
      </c>
      <c r="H275" s="28">
        <v>0</v>
      </c>
      <c r="I275" s="28">
        <v>0</v>
      </c>
      <c r="J275" s="271"/>
      <c r="K275" s="281">
        <f>Лист4!E274/1000</f>
        <v>461.35129999999998</v>
      </c>
    </row>
    <row r="276" spans="1:11" s="29" customFormat="1" ht="18.75" customHeight="1" x14ac:dyDescent="0.25">
      <c r="A276" s="21" t="str">
        <f>Лист4!A275</f>
        <v>Богдана Хмельницкого ул. д.4</v>
      </c>
      <c r="B276" s="56" t="str">
        <f>Лист4!C275</f>
        <v>г. Астрахань</v>
      </c>
      <c r="C276" s="35">
        <f t="shared" si="8"/>
        <v>673.16274378378387</v>
      </c>
      <c r="D276" s="35">
        <f t="shared" si="9"/>
        <v>28.443496216216218</v>
      </c>
      <c r="E276" s="26">
        <v>0</v>
      </c>
      <c r="F276" s="27">
        <v>28.443496216216218</v>
      </c>
      <c r="G276" s="28">
        <v>0</v>
      </c>
      <c r="H276" s="28">
        <v>0</v>
      </c>
      <c r="I276" s="28">
        <v>0</v>
      </c>
      <c r="J276" s="271"/>
      <c r="K276" s="281">
        <f>Лист4!E275/1000</f>
        <v>701.60624000000007</v>
      </c>
    </row>
    <row r="277" spans="1:11" s="29" customFormat="1" ht="18.75" customHeight="1" x14ac:dyDescent="0.25">
      <c r="A277" s="21" t="str">
        <f>Лист4!A276</f>
        <v xml:space="preserve">Богдана Хмельницкого ул. д.4 - корп. 1 </v>
      </c>
      <c r="B277" s="56" t="str">
        <f>Лист4!C276</f>
        <v>г. Астрахань</v>
      </c>
      <c r="C277" s="35">
        <f t="shared" si="8"/>
        <v>301.39822378378375</v>
      </c>
      <c r="D277" s="35">
        <f t="shared" si="9"/>
        <v>12.735136216216215</v>
      </c>
      <c r="E277" s="26">
        <v>0</v>
      </c>
      <c r="F277" s="27">
        <v>12.735136216216215</v>
      </c>
      <c r="G277" s="28">
        <v>0</v>
      </c>
      <c r="H277" s="28">
        <v>0</v>
      </c>
      <c r="I277" s="28">
        <v>0</v>
      </c>
      <c r="J277" s="271"/>
      <c r="K277" s="281">
        <f>Лист4!E276/1000</f>
        <v>314.13335999999998</v>
      </c>
    </row>
    <row r="278" spans="1:11" s="29" customFormat="1" ht="18.75" customHeight="1" x14ac:dyDescent="0.25">
      <c r="A278" s="21" t="str">
        <f>Лист4!A277</f>
        <v xml:space="preserve">Богдана Хмельницкого ул. д.41 </v>
      </c>
      <c r="B278" s="56" t="str">
        <f>Лист4!C277</f>
        <v>г. Астрахань</v>
      </c>
      <c r="C278" s="35">
        <f t="shared" si="8"/>
        <v>641.54146418918924</v>
      </c>
      <c r="D278" s="35">
        <f t="shared" si="9"/>
        <v>27.107385810810811</v>
      </c>
      <c r="E278" s="26">
        <v>0</v>
      </c>
      <c r="F278" s="27">
        <v>27.107385810810811</v>
      </c>
      <c r="G278" s="28">
        <v>0</v>
      </c>
      <c r="H278" s="28">
        <v>0</v>
      </c>
      <c r="I278" s="28">
        <v>0</v>
      </c>
      <c r="J278" s="271"/>
      <c r="K278" s="281">
        <f>Лист4!E277/1000</f>
        <v>668.64885000000004</v>
      </c>
    </row>
    <row r="279" spans="1:11" s="29" customFormat="1" ht="17.25" customHeight="1" x14ac:dyDescent="0.25">
      <c r="A279" s="21" t="str">
        <f>Лист4!A278</f>
        <v xml:space="preserve">Богдана Хмельницкого ул. д.41 - корп. 1 </v>
      </c>
      <c r="B279" s="56" t="str">
        <f>Лист4!C278</f>
        <v>г. Астрахань</v>
      </c>
      <c r="C279" s="35">
        <f t="shared" si="8"/>
        <v>821.24970810810805</v>
      </c>
      <c r="D279" s="35">
        <f t="shared" si="9"/>
        <v>34.700691891891893</v>
      </c>
      <c r="E279" s="26">
        <v>0</v>
      </c>
      <c r="F279" s="27">
        <v>34.700691891891893</v>
      </c>
      <c r="G279" s="28">
        <v>0</v>
      </c>
      <c r="H279" s="28">
        <v>0</v>
      </c>
      <c r="I279" s="28">
        <v>0</v>
      </c>
      <c r="J279" s="271"/>
      <c r="K279" s="281">
        <f>Лист4!E278/1000</f>
        <v>855.95039999999995</v>
      </c>
    </row>
    <row r="280" spans="1:11" s="29" customFormat="1" ht="18.75" customHeight="1" x14ac:dyDescent="0.25">
      <c r="A280" s="21" t="str">
        <f>Лист4!A279</f>
        <v xml:space="preserve">Богдана Хмельницкого ул. д.42 </v>
      </c>
      <c r="B280" s="56" t="str">
        <f>Лист4!C279</f>
        <v>г. Астрахань</v>
      </c>
      <c r="C280" s="35">
        <f t="shared" si="8"/>
        <v>379.73150675675674</v>
      </c>
      <c r="D280" s="35">
        <f t="shared" si="9"/>
        <v>16.044993243243244</v>
      </c>
      <c r="E280" s="26">
        <v>0</v>
      </c>
      <c r="F280" s="27">
        <v>16.044993243243244</v>
      </c>
      <c r="G280" s="28">
        <v>0</v>
      </c>
      <c r="H280" s="28">
        <v>0</v>
      </c>
      <c r="I280" s="28">
        <v>0</v>
      </c>
      <c r="J280" s="271"/>
      <c r="K280" s="281">
        <f>Лист4!E279/1000</f>
        <v>395.7765</v>
      </c>
    </row>
    <row r="281" spans="1:11" s="29" customFormat="1" ht="18.75" customHeight="1" x14ac:dyDescent="0.25">
      <c r="A281" s="21" t="str">
        <f>Лист4!A280</f>
        <v xml:space="preserve">Богдана Хмельницкого ул. д.42/56 </v>
      </c>
      <c r="B281" s="56" t="str">
        <f>Лист4!C280</f>
        <v>г. Астрахань</v>
      </c>
      <c r="C281" s="35">
        <f t="shared" si="8"/>
        <v>19.119340540540627</v>
      </c>
      <c r="D281" s="35">
        <f t="shared" si="9"/>
        <v>0.80785945945945925</v>
      </c>
      <c r="E281" s="26">
        <v>0</v>
      </c>
      <c r="F281" s="27">
        <v>0.80785945945945925</v>
      </c>
      <c r="G281" s="28">
        <v>0</v>
      </c>
      <c r="H281" s="28">
        <v>0</v>
      </c>
      <c r="I281" s="28">
        <v>0</v>
      </c>
      <c r="J281" s="271">
        <v>2544.59</v>
      </c>
      <c r="K281" s="281">
        <f>Лист4!E280/1000-J281</f>
        <v>-2524.6628000000001</v>
      </c>
    </row>
    <row r="282" spans="1:11" s="29" customFormat="1" ht="18.75" customHeight="1" x14ac:dyDescent="0.25">
      <c r="A282" s="21" t="str">
        <f>Лист4!A281</f>
        <v xml:space="preserve">Богдана Хмельницкого ул. д.43 </v>
      </c>
      <c r="B282" s="56" t="str">
        <f>Лист4!C281</f>
        <v>г. Астрахань</v>
      </c>
      <c r="C282" s="35">
        <f t="shared" si="8"/>
        <v>731.64282445945969</v>
      </c>
      <c r="D282" s="35">
        <f t="shared" si="9"/>
        <v>30.91448554054055</v>
      </c>
      <c r="E282" s="26">
        <v>0</v>
      </c>
      <c r="F282" s="27">
        <v>30.91448554054055</v>
      </c>
      <c r="G282" s="28">
        <v>0</v>
      </c>
      <c r="H282" s="28">
        <v>0</v>
      </c>
      <c r="I282" s="28">
        <v>0</v>
      </c>
      <c r="J282" s="271"/>
      <c r="K282" s="281">
        <f>Лист4!E281/1000</f>
        <v>762.55731000000026</v>
      </c>
    </row>
    <row r="283" spans="1:11" s="29" customFormat="1" ht="18.75" customHeight="1" x14ac:dyDescent="0.25">
      <c r="A283" s="21" t="str">
        <f>Лист4!A282</f>
        <v xml:space="preserve">Богдана Хмельницкого ул. д.44 - корп. 1 </v>
      </c>
      <c r="B283" s="56" t="str">
        <f>Лист4!C282</f>
        <v>г. Астрахань</v>
      </c>
      <c r="C283" s="35">
        <f t="shared" si="8"/>
        <v>125.57630878378382</v>
      </c>
      <c r="D283" s="35">
        <f t="shared" si="9"/>
        <v>5.3060412162162169</v>
      </c>
      <c r="E283" s="26">
        <v>0</v>
      </c>
      <c r="F283" s="27">
        <v>5.3060412162162169</v>
      </c>
      <c r="G283" s="28">
        <v>0</v>
      </c>
      <c r="H283" s="28">
        <v>0</v>
      </c>
      <c r="I283" s="28">
        <v>0</v>
      </c>
      <c r="J283" s="271"/>
      <c r="K283" s="281">
        <f>Лист4!E282/1000</f>
        <v>130.88235000000003</v>
      </c>
    </row>
    <row r="284" spans="1:11" s="29" customFormat="1" ht="18.75" customHeight="1" x14ac:dyDescent="0.25">
      <c r="A284" s="21" t="str">
        <f>Лист4!A283</f>
        <v xml:space="preserve">Богдана Хмельницкого ул. д.44/45 </v>
      </c>
      <c r="B284" s="56" t="str">
        <f>Лист4!C283</f>
        <v>г. Астрахань</v>
      </c>
      <c r="C284" s="35">
        <f t="shared" si="8"/>
        <v>363.25535229729729</v>
      </c>
      <c r="D284" s="35">
        <f t="shared" si="9"/>
        <v>15.348817702702704</v>
      </c>
      <c r="E284" s="26">
        <v>0</v>
      </c>
      <c r="F284" s="27">
        <v>15.348817702702704</v>
      </c>
      <c r="G284" s="28">
        <v>0</v>
      </c>
      <c r="H284" s="28">
        <v>0</v>
      </c>
      <c r="I284" s="28">
        <v>0</v>
      </c>
      <c r="J284" s="271"/>
      <c r="K284" s="281">
        <f>Лист4!E283/1000</f>
        <v>378.60417000000001</v>
      </c>
    </row>
    <row r="285" spans="1:11" s="29" customFormat="1" ht="18.75" customHeight="1" x14ac:dyDescent="0.25">
      <c r="A285" s="21" t="str">
        <f>Лист4!A284</f>
        <v xml:space="preserve">Богдана Хмельницкого ул. д.45 - корп. 2 </v>
      </c>
      <c r="B285" s="56" t="str">
        <f>Лист4!C284</f>
        <v>г. Астрахань</v>
      </c>
      <c r="C285" s="35">
        <f t="shared" si="8"/>
        <v>699.53792932432418</v>
      </c>
      <c r="D285" s="35">
        <f t="shared" si="9"/>
        <v>29.55794067567567</v>
      </c>
      <c r="E285" s="26">
        <v>0</v>
      </c>
      <c r="F285" s="27">
        <v>29.55794067567567</v>
      </c>
      <c r="G285" s="28">
        <v>0</v>
      </c>
      <c r="H285" s="28">
        <v>0</v>
      </c>
      <c r="I285" s="28">
        <v>0</v>
      </c>
      <c r="J285" s="271"/>
      <c r="K285" s="281">
        <f>Лист4!E284/1000</f>
        <v>729.09586999999988</v>
      </c>
    </row>
    <row r="286" spans="1:11" s="29" customFormat="1" ht="18.75" customHeight="1" x14ac:dyDescent="0.25">
      <c r="A286" s="21" t="str">
        <f>Лист4!A285</f>
        <v xml:space="preserve">Богдана Хмельницкого ул. д.46 </v>
      </c>
      <c r="B286" s="56" t="str">
        <f>Лист4!C285</f>
        <v>г. Астрахань</v>
      </c>
      <c r="C286" s="35">
        <f t="shared" si="8"/>
        <v>236.15115229729733</v>
      </c>
      <c r="D286" s="35">
        <f t="shared" si="9"/>
        <v>9.9782177027027039</v>
      </c>
      <c r="E286" s="26">
        <v>0</v>
      </c>
      <c r="F286" s="27">
        <v>9.9782177027027039</v>
      </c>
      <c r="G286" s="28">
        <v>0</v>
      </c>
      <c r="H286" s="28">
        <v>0</v>
      </c>
      <c r="I286" s="28">
        <v>0</v>
      </c>
      <c r="J286" s="271"/>
      <c r="K286" s="281">
        <f>Лист4!E285/1000</f>
        <v>246.12937000000002</v>
      </c>
    </row>
    <row r="287" spans="1:11" s="29" customFormat="1" ht="18.75" customHeight="1" x14ac:dyDescent="0.25">
      <c r="A287" s="21" t="str">
        <f>Лист4!A286</f>
        <v xml:space="preserve">Богдана Хмельницкого ул. д.47 </v>
      </c>
      <c r="B287" s="56" t="str">
        <f>Лист4!C286</f>
        <v>г. Астрахань</v>
      </c>
      <c r="C287" s="35">
        <f t="shared" si="8"/>
        <v>970.39205864864869</v>
      </c>
      <c r="D287" s="35">
        <f t="shared" si="9"/>
        <v>41.002481351351349</v>
      </c>
      <c r="E287" s="26">
        <v>0</v>
      </c>
      <c r="F287" s="27">
        <v>41.002481351351349</v>
      </c>
      <c r="G287" s="28">
        <v>0</v>
      </c>
      <c r="H287" s="28">
        <v>0</v>
      </c>
      <c r="I287" s="28">
        <v>0</v>
      </c>
      <c r="J287" s="271"/>
      <c r="K287" s="281">
        <f>Лист4!E286/1000</f>
        <v>1011.39454</v>
      </c>
    </row>
    <row r="288" spans="1:11" s="29" customFormat="1" ht="18.75" customHeight="1" x14ac:dyDescent="0.25">
      <c r="A288" s="21" t="str">
        <f>Лист4!A287</f>
        <v xml:space="preserve">Богдана Хмельницкого ул. д.48 </v>
      </c>
      <c r="B288" s="56" t="str">
        <f>Лист4!C287</f>
        <v>г. Астрахань</v>
      </c>
      <c r="C288" s="35">
        <f t="shared" si="8"/>
        <v>452.45560743243249</v>
      </c>
      <c r="D288" s="35">
        <f t="shared" si="9"/>
        <v>19.117842567567571</v>
      </c>
      <c r="E288" s="26">
        <v>0</v>
      </c>
      <c r="F288" s="27">
        <v>19.117842567567571</v>
      </c>
      <c r="G288" s="28">
        <v>0</v>
      </c>
      <c r="H288" s="28">
        <v>0</v>
      </c>
      <c r="I288" s="28">
        <v>0</v>
      </c>
      <c r="J288" s="271"/>
      <c r="K288" s="281">
        <f>Лист4!E287/1000</f>
        <v>471.57345000000004</v>
      </c>
    </row>
    <row r="289" spans="1:11" s="29" customFormat="1" ht="25.5" customHeight="1" x14ac:dyDescent="0.25">
      <c r="A289" s="21" t="str">
        <f>Лист4!A288</f>
        <v xml:space="preserve">Богдана Хмельницкого ул. д.5 </v>
      </c>
      <c r="B289" s="56" t="str">
        <f>Лист4!C288</f>
        <v>г. Астрахань</v>
      </c>
      <c r="C289" s="35">
        <f t="shared" si="8"/>
        <v>474.43500067567567</v>
      </c>
      <c r="D289" s="35">
        <f t="shared" si="9"/>
        <v>20.046549324324324</v>
      </c>
      <c r="E289" s="26">
        <v>0</v>
      </c>
      <c r="F289" s="27">
        <v>20.046549324324324</v>
      </c>
      <c r="G289" s="28">
        <v>0</v>
      </c>
      <c r="H289" s="28">
        <v>0</v>
      </c>
      <c r="I289" s="28">
        <v>0</v>
      </c>
      <c r="J289" s="271"/>
      <c r="K289" s="281">
        <f>Лист4!E288/1000</f>
        <v>494.48154999999997</v>
      </c>
    </row>
    <row r="290" spans="1:11" s="29" customFormat="1" ht="18.75" customHeight="1" x14ac:dyDescent="0.25">
      <c r="A290" s="21" t="str">
        <f>Лист4!A289</f>
        <v xml:space="preserve">Богдана Хмельницкого ул. д.5 - корп. 2 </v>
      </c>
      <c r="B290" s="56" t="str">
        <f>Лист4!C289</f>
        <v>г. Астрахань</v>
      </c>
      <c r="C290" s="35">
        <f t="shared" si="8"/>
        <v>96.024448918918907</v>
      </c>
      <c r="D290" s="35">
        <f t="shared" si="9"/>
        <v>4.0573710810810804</v>
      </c>
      <c r="E290" s="26">
        <v>0</v>
      </c>
      <c r="F290" s="27">
        <v>4.0573710810810804</v>
      </c>
      <c r="G290" s="28">
        <v>0</v>
      </c>
      <c r="H290" s="28">
        <v>0</v>
      </c>
      <c r="I290" s="28">
        <v>0</v>
      </c>
      <c r="J290" s="271"/>
      <c r="K290" s="281">
        <f>Лист4!E289/1000</f>
        <v>100.08181999999999</v>
      </c>
    </row>
    <row r="291" spans="1:11" s="29" customFormat="1" ht="18.75" customHeight="1" x14ac:dyDescent="0.25">
      <c r="A291" s="21" t="str">
        <f>Лист4!A290</f>
        <v xml:space="preserve">Богдана Хмельницкого ул. д.50 </v>
      </c>
      <c r="B291" s="56" t="str">
        <f>Лист4!C290</f>
        <v>г. Астрахань</v>
      </c>
      <c r="C291" s="35">
        <f t="shared" si="8"/>
        <v>376.84746756756761</v>
      </c>
      <c r="D291" s="35">
        <f t="shared" si="9"/>
        <v>15.923132432432435</v>
      </c>
      <c r="E291" s="26">
        <v>0</v>
      </c>
      <c r="F291" s="27">
        <v>15.923132432432435</v>
      </c>
      <c r="G291" s="28">
        <v>0</v>
      </c>
      <c r="H291" s="28">
        <v>0</v>
      </c>
      <c r="I291" s="28">
        <v>0</v>
      </c>
      <c r="J291" s="271"/>
      <c r="K291" s="281">
        <f>Лист4!E290/1000</f>
        <v>392.77060000000006</v>
      </c>
    </row>
    <row r="292" spans="1:11" s="29" customFormat="1" ht="25.5" customHeight="1" x14ac:dyDescent="0.25">
      <c r="A292" s="21" t="str">
        <f>Лист4!A291</f>
        <v xml:space="preserve">Богдана Хмельницкого ул. д.52 </v>
      </c>
      <c r="B292" s="56" t="str">
        <f>Лист4!C291</f>
        <v>г. Астрахань</v>
      </c>
      <c r="C292" s="35">
        <f t="shared" si="8"/>
        <v>432.37747905405411</v>
      </c>
      <c r="D292" s="35">
        <f t="shared" si="9"/>
        <v>18.269470945945947</v>
      </c>
      <c r="E292" s="26">
        <v>0</v>
      </c>
      <c r="F292" s="27">
        <v>18.269470945945947</v>
      </c>
      <c r="G292" s="28">
        <v>0</v>
      </c>
      <c r="H292" s="28">
        <v>0</v>
      </c>
      <c r="I292" s="28">
        <v>0</v>
      </c>
      <c r="J292" s="271"/>
      <c r="K292" s="281">
        <f>Лист4!E291/1000</f>
        <v>450.64695000000006</v>
      </c>
    </row>
    <row r="293" spans="1:11" s="29" customFormat="1" ht="18.75" customHeight="1" x14ac:dyDescent="0.25">
      <c r="A293" s="21" t="str">
        <f>Лист4!A292</f>
        <v>Богдана Хмельницкого ул.  д.52, к.1</v>
      </c>
      <c r="B293" s="56" t="str">
        <f>Лист4!C292</f>
        <v>г. Астрахань</v>
      </c>
      <c r="C293" s="35">
        <f t="shared" si="8"/>
        <v>143.8540210810811</v>
      </c>
      <c r="D293" s="35">
        <f t="shared" si="9"/>
        <v>6.0783389189189201</v>
      </c>
      <c r="E293" s="26">
        <v>0</v>
      </c>
      <c r="F293" s="27">
        <v>6.0783389189189201</v>
      </c>
      <c r="G293" s="28">
        <v>0</v>
      </c>
      <c r="H293" s="28">
        <v>0</v>
      </c>
      <c r="I293" s="28">
        <v>0</v>
      </c>
      <c r="J293" s="271"/>
      <c r="K293" s="281">
        <f>Лист4!E292/1000</f>
        <v>149.93236000000002</v>
      </c>
    </row>
    <row r="294" spans="1:11" s="29" customFormat="1" ht="18.75" customHeight="1" x14ac:dyDescent="0.25">
      <c r="A294" s="21" t="str">
        <f>Лист4!A293</f>
        <v xml:space="preserve">Богдана Хмельницкого ул. д.56 </v>
      </c>
      <c r="B294" s="56" t="str">
        <f>Лист4!C293</f>
        <v>г. Астрахань</v>
      </c>
      <c r="C294" s="35">
        <f t="shared" si="8"/>
        <v>759.36252932432444</v>
      </c>
      <c r="D294" s="35">
        <f t="shared" si="9"/>
        <v>32.08574067567568</v>
      </c>
      <c r="E294" s="26">
        <v>0</v>
      </c>
      <c r="F294" s="27">
        <v>32.08574067567568</v>
      </c>
      <c r="G294" s="28">
        <v>0</v>
      </c>
      <c r="H294" s="28">
        <v>0</v>
      </c>
      <c r="I294" s="28">
        <v>0</v>
      </c>
      <c r="J294" s="271">
        <f>655.28+1123.35</f>
        <v>1778.6299999999999</v>
      </c>
      <c r="K294" s="281">
        <f>Лист4!E293/1000-J294</f>
        <v>-987.18172999999979</v>
      </c>
    </row>
    <row r="295" spans="1:11" s="29" customFormat="1" ht="25.5" customHeight="1" x14ac:dyDescent="0.25">
      <c r="A295" s="21" t="str">
        <f>Лист4!A294</f>
        <v xml:space="preserve">Богдана Хмельницкого ул. д.57 </v>
      </c>
      <c r="B295" s="56" t="str">
        <f>Лист4!C294</f>
        <v>г. Астрахань</v>
      </c>
      <c r="C295" s="35">
        <f t="shared" si="8"/>
        <v>2655.540464864865</v>
      </c>
      <c r="D295" s="35">
        <f t="shared" si="9"/>
        <v>112.20593513513515</v>
      </c>
      <c r="E295" s="26">
        <v>0</v>
      </c>
      <c r="F295" s="27">
        <v>112.20593513513515</v>
      </c>
      <c r="G295" s="28">
        <v>0</v>
      </c>
      <c r="H295" s="28">
        <v>0</v>
      </c>
      <c r="I295" s="28">
        <v>0</v>
      </c>
      <c r="J295" s="271">
        <f>1728.97+619.65+2316.77</f>
        <v>4665.3899999999994</v>
      </c>
      <c r="K295" s="281">
        <f>Лист4!E294/1000-J295</f>
        <v>-1897.6435999999994</v>
      </c>
    </row>
    <row r="296" spans="1:11" s="29" customFormat="1" ht="18.75" customHeight="1" x14ac:dyDescent="0.25">
      <c r="A296" s="21" t="str">
        <f>Лист4!A295</f>
        <v xml:space="preserve">Богдана Хмельницкого ул. д.7 </v>
      </c>
      <c r="B296" s="56" t="str">
        <f>Лист4!C295</f>
        <v>г. Астрахань</v>
      </c>
      <c r="C296" s="35">
        <f t="shared" si="8"/>
        <v>290.64099459459453</v>
      </c>
      <c r="D296" s="35">
        <f t="shared" si="9"/>
        <v>12.280605405405403</v>
      </c>
      <c r="E296" s="26">
        <v>0</v>
      </c>
      <c r="F296" s="27">
        <v>12.280605405405403</v>
      </c>
      <c r="G296" s="28">
        <v>0</v>
      </c>
      <c r="H296" s="28">
        <v>0</v>
      </c>
      <c r="I296" s="28">
        <v>0</v>
      </c>
      <c r="J296" s="271"/>
      <c r="K296" s="281">
        <f>Лист4!E295/1000</f>
        <v>302.92159999999996</v>
      </c>
    </row>
    <row r="297" spans="1:11" s="29" customFormat="1" ht="18.75" customHeight="1" x14ac:dyDescent="0.25">
      <c r="A297" s="21" t="str">
        <f>Лист4!A296</f>
        <v xml:space="preserve">Богдана Хмельницкого ул. д.7 - корп. 1 </v>
      </c>
      <c r="B297" s="56" t="str">
        <f>Лист4!C296</f>
        <v>г. Астрахань</v>
      </c>
      <c r="C297" s="35">
        <f t="shared" si="8"/>
        <v>77.730752027027009</v>
      </c>
      <c r="D297" s="35">
        <f t="shared" si="9"/>
        <v>3.2843979729729718</v>
      </c>
      <c r="E297" s="26">
        <v>0</v>
      </c>
      <c r="F297" s="27">
        <v>3.2843979729729718</v>
      </c>
      <c r="G297" s="28">
        <v>0</v>
      </c>
      <c r="H297" s="28">
        <v>0</v>
      </c>
      <c r="I297" s="28">
        <v>0</v>
      </c>
      <c r="J297" s="271"/>
      <c r="K297" s="281">
        <f>Лист4!E296/1000</f>
        <v>81.015149999999977</v>
      </c>
    </row>
    <row r="298" spans="1:11" s="29" customFormat="1" ht="18.75" customHeight="1" x14ac:dyDescent="0.25">
      <c r="A298" s="21" t="str">
        <f>Лист4!A297</f>
        <v xml:space="preserve">Богдана Хмельницкого ул. д.7 - корп. 2 </v>
      </c>
      <c r="B298" s="56" t="str">
        <f>Лист4!C297</f>
        <v>г. Астрахань</v>
      </c>
      <c r="C298" s="35">
        <f t="shared" si="8"/>
        <v>102.83592027027026</v>
      </c>
      <c r="D298" s="35">
        <f t="shared" si="9"/>
        <v>4.345179729729729</v>
      </c>
      <c r="E298" s="26">
        <v>0</v>
      </c>
      <c r="F298" s="27">
        <v>4.345179729729729</v>
      </c>
      <c r="G298" s="28">
        <v>0</v>
      </c>
      <c r="H298" s="28">
        <v>0</v>
      </c>
      <c r="I298" s="28">
        <v>0</v>
      </c>
      <c r="J298" s="271"/>
      <c r="K298" s="281">
        <f>Лист4!E297/1000</f>
        <v>107.18109999999999</v>
      </c>
    </row>
    <row r="299" spans="1:11" s="29" customFormat="1" ht="18.75" customHeight="1" x14ac:dyDescent="0.25">
      <c r="A299" s="21" t="str">
        <f>Лист4!A298</f>
        <v xml:space="preserve">Богдана Хмельницкого ул. д.8 </v>
      </c>
      <c r="B299" s="56" t="str">
        <f>Лист4!C298</f>
        <v>г. Астрахань</v>
      </c>
      <c r="C299" s="35">
        <f t="shared" si="8"/>
        <v>419.64084662162156</v>
      </c>
      <c r="D299" s="35">
        <f t="shared" si="9"/>
        <v>17.731303378378374</v>
      </c>
      <c r="E299" s="26">
        <v>0</v>
      </c>
      <c r="F299" s="27">
        <v>17.731303378378374</v>
      </c>
      <c r="G299" s="28">
        <v>0</v>
      </c>
      <c r="H299" s="28">
        <v>0</v>
      </c>
      <c r="I299" s="28">
        <v>0</v>
      </c>
      <c r="J299" s="271"/>
      <c r="K299" s="281">
        <f>Лист4!E298/1000</f>
        <v>437.37214999999992</v>
      </c>
    </row>
    <row r="300" spans="1:11" s="29" customFormat="1" ht="18.75" customHeight="1" x14ac:dyDescent="0.25">
      <c r="A300" s="21" t="str">
        <f>Лист4!A299</f>
        <v xml:space="preserve">Богдана Хмельницкого ул. д.9 </v>
      </c>
      <c r="B300" s="56" t="str">
        <f>Лист4!C299</f>
        <v>г. Астрахань</v>
      </c>
      <c r="C300" s="35">
        <f t="shared" si="8"/>
        <v>371.0410108108108</v>
      </c>
      <c r="D300" s="35">
        <f t="shared" si="9"/>
        <v>15.677789189189189</v>
      </c>
      <c r="E300" s="26">
        <v>0</v>
      </c>
      <c r="F300" s="27">
        <v>15.677789189189189</v>
      </c>
      <c r="G300" s="28">
        <v>0</v>
      </c>
      <c r="H300" s="28">
        <v>0</v>
      </c>
      <c r="I300" s="28">
        <v>0</v>
      </c>
      <c r="J300" s="271"/>
      <c r="K300" s="281">
        <f>Лист4!E299/1000</f>
        <v>386.71879999999999</v>
      </c>
    </row>
    <row r="301" spans="1:11" s="29" customFormat="1" ht="18.75" customHeight="1" x14ac:dyDescent="0.25">
      <c r="A301" s="21" t="str">
        <f>Лист4!A300</f>
        <v xml:space="preserve">Богдана Хмельницкого ул. д.9 - корп. 1 </v>
      </c>
      <c r="B301" s="56" t="str">
        <f>Лист4!C300</f>
        <v>г. Астрахань</v>
      </c>
      <c r="C301" s="35">
        <f t="shared" si="8"/>
        <v>105.99340540540538</v>
      </c>
      <c r="D301" s="35">
        <f t="shared" si="9"/>
        <v>4.4785945945945933</v>
      </c>
      <c r="E301" s="26">
        <v>0</v>
      </c>
      <c r="F301" s="27">
        <v>4.4785945945945933</v>
      </c>
      <c r="G301" s="28">
        <v>0</v>
      </c>
      <c r="H301" s="28">
        <v>0</v>
      </c>
      <c r="I301" s="28">
        <v>0</v>
      </c>
      <c r="J301" s="271"/>
      <c r="K301" s="281">
        <f>Лист4!E300/1000</f>
        <v>110.47199999999998</v>
      </c>
    </row>
    <row r="302" spans="1:11" s="29" customFormat="1" ht="18.75" customHeight="1" x14ac:dyDescent="0.25">
      <c r="A302" s="21" t="str">
        <f>Лист4!A301</f>
        <v xml:space="preserve">Богдана Хмельницкого ул. д.9 - корп. 2 </v>
      </c>
      <c r="B302" s="56" t="str">
        <f>Лист4!C301</f>
        <v>г. Астрахань</v>
      </c>
      <c r="C302" s="35">
        <f t="shared" si="8"/>
        <v>111.5598054054054</v>
      </c>
      <c r="D302" s="35">
        <f t="shared" si="9"/>
        <v>4.713794594594594</v>
      </c>
      <c r="E302" s="26">
        <v>0</v>
      </c>
      <c r="F302" s="27">
        <v>4.713794594594594</v>
      </c>
      <c r="G302" s="28">
        <v>0</v>
      </c>
      <c r="H302" s="28">
        <v>0</v>
      </c>
      <c r="I302" s="28">
        <v>0</v>
      </c>
      <c r="J302" s="271"/>
      <c r="K302" s="281">
        <f>Лист4!E301/1000</f>
        <v>116.27359999999999</v>
      </c>
    </row>
    <row r="303" spans="1:11" s="29" customFormat="1" ht="18.75" customHeight="1" x14ac:dyDescent="0.25">
      <c r="A303" s="21" t="str">
        <f>Лист4!A302</f>
        <v xml:space="preserve">Боевая ул. д.126/87 - корп. 1 </v>
      </c>
      <c r="B303" s="56" t="str">
        <f>Лист4!C302</f>
        <v>г. Астрахань</v>
      </c>
      <c r="C303" s="35">
        <f t="shared" si="8"/>
        <v>745.37536621621632</v>
      </c>
      <c r="D303" s="35">
        <f t="shared" si="9"/>
        <v>31.494733783783786</v>
      </c>
      <c r="E303" s="26">
        <v>0</v>
      </c>
      <c r="F303" s="27">
        <v>31.494733783783786</v>
      </c>
      <c r="G303" s="28">
        <v>0</v>
      </c>
      <c r="H303" s="28">
        <v>0</v>
      </c>
      <c r="I303" s="28">
        <v>0</v>
      </c>
      <c r="J303" s="271"/>
      <c r="K303" s="281">
        <f>Лист4!E302/1000</f>
        <v>776.87010000000009</v>
      </c>
    </row>
    <row r="304" spans="1:11" s="29" customFormat="1" ht="25.5" customHeight="1" x14ac:dyDescent="0.25">
      <c r="A304" s="21" t="str">
        <f>Лист4!A303</f>
        <v xml:space="preserve">Боевая ул. д.126/87 - корп. 2 </v>
      </c>
      <c r="B304" s="56" t="str">
        <f>Лист4!C303</f>
        <v>г. Астрахань</v>
      </c>
      <c r="C304" s="35">
        <f t="shared" si="8"/>
        <v>882.10109283783777</v>
      </c>
      <c r="D304" s="35">
        <f t="shared" si="9"/>
        <v>37.271877162162156</v>
      </c>
      <c r="E304" s="26">
        <v>0</v>
      </c>
      <c r="F304" s="27">
        <v>37.271877162162156</v>
      </c>
      <c r="G304" s="28">
        <v>0</v>
      </c>
      <c r="H304" s="28">
        <v>0</v>
      </c>
      <c r="I304" s="28">
        <v>0</v>
      </c>
      <c r="J304" s="271"/>
      <c r="K304" s="281">
        <f>Лист4!E303/1000</f>
        <v>919.3729699999999</v>
      </c>
    </row>
    <row r="305" spans="1:11" s="29" customFormat="1" ht="18.75" customHeight="1" x14ac:dyDescent="0.25">
      <c r="A305" s="21" t="str">
        <f>Лист4!A304</f>
        <v xml:space="preserve">Боевая ул. д.126/87 - корп. 3 </v>
      </c>
      <c r="B305" s="56" t="str">
        <f>Лист4!C304</f>
        <v>г. Астрахань</v>
      </c>
      <c r="C305" s="35">
        <f t="shared" si="8"/>
        <v>896.76337959459443</v>
      </c>
      <c r="D305" s="35">
        <f t="shared" si="9"/>
        <v>37.891410405405395</v>
      </c>
      <c r="E305" s="26">
        <v>0</v>
      </c>
      <c r="F305" s="27">
        <v>37.891410405405395</v>
      </c>
      <c r="G305" s="28">
        <v>0</v>
      </c>
      <c r="H305" s="28">
        <v>0</v>
      </c>
      <c r="I305" s="28">
        <v>0</v>
      </c>
      <c r="J305" s="271"/>
      <c r="K305" s="281">
        <f>Лист4!E304/1000</f>
        <v>934.65478999999982</v>
      </c>
    </row>
    <row r="306" spans="1:11" s="29" customFormat="1" ht="18.75" customHeight="1" x14ac:dyDescent="0.25">
      <c r="A306" s="21" t="str">
        <f>Лист4!A305</f>
        <v xml:space="preserve">Боевая ул. д.126/87 - корп. 4 </v>
      </c>
      <c r="B306" s="56" t="str">
        <f>Лист4!C305</f>
        <v>г. Астрахань</v>
      </c>
      <c r="C306" s="35">
        <f t="shared" si="8"/>
        <v>823.5758216216218</v>
      </c>
      <c r="D306" s="35">
        <f t="shared" si="9"/>
        <v>34.798978378378386</v>
      </c>
      <c r="E306" s="26">
        <v>0</v>
      </c>
      <c r="F306" s="27">
        <v>34.798978378378386</v>
      </c>
      <c r="G306" s="28">
        <v>0</v>
      </c>
      <c r="H306" s="28">
        <v>0</v>
      </c>
      <c r="I306" s="28">
        <v>0</v>
      </c>
      <c r="J306" s="271"/>
      <c r="K306" s="281">
        <f>Лист4!E305/1000</f>
        <v>858.37480000000016</v>
      </c>
    </row>
    <row r="307" spans="1:11" s="29" customFormat="1" ht="18.75" customHeight="1" x14ac:dyDescent="0.25">
      <c r="A307" s="21" t="str">
        <f>Лист4!A306</f>
        <v xml:space="preserve">Боевая ул. д.126/87 - корп. 5 </v>
      </c>
      <c r="B307" s="56" t="str">
        <f>Лист4!C306</f>
        <v>г. Астрахань</v>
      </c>
      <c r="C307" s="35">
        <f t="shared" si="8"/>
        <v>1060.2774637837836</v>
      </c>
      <c r="D307" s="35">
        <f t="shared" si="9"/>
        <v>44.800456216216205</v>
      </c>
      <c r="E307" s="26">
        <v>0</v>
      </c>
      <c r="F307" s="27">
        <v>44.800456216216205</v>
      </c>
      <c r="G307" s="28">
        <v>0</v>
      </c>
      <c r="H307" s="28">
        <v>0</v>
      </c>
      <c r="I307" s="28">
        <v>0</v>
      </c>
      <c r="J307" s="271"/>
      <c r="K307" s="281">
        <f>Лист4!E306/1000</f>
        <v>1105.0779199999997</v>
      </c>
    </row>
    <row r="308" spans="1:11" s="29" customFormat="1" ht="18.75" customHeight="1" x14ac:dyDescent="0.25">
      <c r="A308" s="21" t="str">
        <f>Лист4!A307</f>
        <v xml:space="preserve">Боевая ул. д.126/87 - корп. 6 </v>
      </c>
      <c r="B308" s="56" t="str">
        <f>Лист4!C307</f>
        <v>г. Астрахань</v>
      </c>
      <c r="C308" s="35">
        <f t="shared" si="8"/>
        <v>1553.5896182432436</v>
      </c>
      <c r="D308" s="35">
        <f t="shared" si="9"/>
        <v>65.64463175675678</v>
      </c>
      <c r="E308" s="26">
        <v>0</v>
      </c>
      <c r="F308" s="27">
        <v>65.64463175675678</v>
      </c>
      <c r="G308" s="28">
        <v>0</v>
      </c>
      <c r="H308" s="28">
        <v>0</v>
      </c>
      <c r="I308" s="28">
        <v>0</v>
      </c>
      <c r="J308" s="271"/>
      <c r="K308" s="281">
        <f>Лист4!E307/1000</f>
        <v>1619.2342500000004</v>
      </c>
    </row>
    <row r="309" spans="1:11" s="29" customFormat="1" ht="18.75" customHeight="1" x14ac:dyDescent="0.25">
      <c r="A309" s="21" t="str">
        <f>Лист4!A308</f>
        <v xml:space="preserve">Боевая ул. д.126/87 - корп. 7 </v>
      </c>
      <c r="B309" s="56" t="str">
        <f>Лист4!C308</f>
        <v>г. Астрахань</v>
      </c>
      <c r="C309" s="35">
        <f t="shared" si="8"/>
        <v>1850.4788718918908</v>
      </c>
      <c r="D309" s="35">
        <f t="shared" si="9"/>
        <v>78.18924810810806</v>
      </c>
      <c r="E309" s="26">
        <v>0</v>
      </c>
      <c r="F309" s="27">
        <v>78.18924810810806</v>
      </c>
      <c r="G309" s="28">
        <v>0</v>
      </c>
      <c r="H309" s="28">
        <v>0</v>
      </c>
      <c r="I309" s="28">
        <v>0</v>
      </c>
      <c r="J309" s="271"/>
      <c r="K309" s="281">
        <f>Лист4!E308/1000</f>
        <v>1928.6681199999989</v>
      </c>
    </row>
    <row r="310" spans="1:11" s="29" customFormat="1" ht="18.75" customHeight="1" x14ac:dyDescent="0.25">
      <c r="A310" s="21" t="str">
        <f>Лист4!A309</f>
        <v xml:space="preserve">Боевая ул. д.126/87 - корп. 8 </v>
      </c>
      <c r="B310" s="56" t="str">
        <f>Лист4!C309</f>
        <v>г. Астрахань</v>
      </c>
      <c r="C310" s="35">
        <f t="shared" si="8"/>
        <v>1449.2697691891888</v>
      </c>
      <c r="D310" s="35">
        <f t="shared" si="9"/>
        <v>61.23675081081079</v>
      </c>
      <c r="E310" s="26">
        <v>0</v>
      </c>
      <c r="F310" s="27">
        <v>61.23675081081079</v>
      </c>
      <c r="G310" s="28">
        <v>0</v>
      </c>
      <c r="H310" s="28">
        <v>0</v>
      </c>
      <c r="I310" s="28">
        <v>0</v>
      </c>
      <c r="J310" s="271"/>
      <c r="K310" s="281">
        <f>Лист4!E309/1000</f>
        <v>1510.5065199999995</v>
      </c>
    </row>
    <row r="311" spans="1:11" s="29" customFormat="1" ht="18.75" customHeight="1" x14ac:dyDescent="0.25">
      <c r="A311" s="21" t="str">
        <f>Лист4!A310</f>
        <v xml:space="preserve">Боевая ул. д.36 - корп. 1 </v>
      </c>
      <c r="B311" s="56" t="str">
        <f>Лист4!C310</f>
        <v>г. Астрахань</v>
      </c>
      <c r="C311" s="35">
        <f t="shared" si="8"/>
        <v>1511.8857054054058</v>
      </c>
      <c r="D311" s="35">
        <f t="shared" si="9"/>
        <v>63.882494594594618</v>
      </c>
      <c r="E311" s="26">
        <v>0</v>
      </c>
      <c r="F311" s="27">
        <v>63.882494594594618</v>
      </c>
      <c r="G311" s="28">
        <v>0</v>
      </c>
      <c r="H311" s="28">
        <v>0</v>
      </c>
      <c r="I311" s="28">
        <v>0</v>
      </c>
      <c r="J311" s="271"/>
      <c r="K311" s="281">
        <f>Лист4!E310/1000-J311</f>
        <v>1575.7682000000004</v>
      </c>
    </row>
    <row r="312" spans="1:11" s="29" customFormat="1" ht="18.75" customHeight="1" x14ac:dyDescent="0.25">
      <c r="A312" s="21" t="str">
        <f>Лист4!A311</f>
        <v xml:space="preserve">Боевая ул. д.36 </v>
      </c>
      <c r="B312" s="56" t="str">
        <f>Лист4!C311</f>
        <v>г. Астрахань</v>
      </c>
      <c r="C312" s="35">
        <f t="shared" si="8"/>
        <v>1552.5593794594595</v>
      </c>
      <c r="D312" s="35">
        <f t="shared" si="9"/>
        <v>65.601100540540529</v>
      </c>
      <c r="E312" s="26">
        <v>0</v>
      </c>
      <c r="F312" s="27">
        <v>65.601100540540529</v>
      </c>
      <c r="G312" s="28">
        <v>0</v>
      </c>
      <c r="H312" s="28">
        <v>0</v>
      </c>
      <c r="I312" s="28">
        <v>0</v>
      </c>
      <c r="J312" s="274"/>
      <c r="K312" s="281">
        <f>Лист4!E311/1000</f>
        <v>1618.16048</v>
      </c>
    </row>
    <row r="313" spans="1:11" s="29" customFormat="1" ht="18.75" customHeight="1" x14ac:dyDescent="0.25">
      <c r="A313" s="21" t="str">
        <f>Лист4!A312</f>
        <v xml:space="preserve">Боевая ул. д.40 </v>
      </c>
      <c r="B313" s="56" t="str">
        <f>Лист4!C312</f>
        <v>г. Астрахань</v>
      </c>
      <c r="C313" s="35">
        <f t="shared" si="8"/>
        <v>1130.3308898648645</v>
      </c>
      <c r="D313" s="35">
        <f t="shared" si="9"/>
        <v>47.760460135135126</v>
      </c>
      <c r="E313" s="26">
        <v>0</v>
      </c>
      <c r="F313" s="27">
        <v>47.760460135135126</v>
      </c>
      <c r="G313" s="28">
        <v>0</v>
      </c>
      <c r="H313" s="28">
        <v>0</v>
      </c>
      <c r="I313" s="28">
        <v>0</v>
      </c>
      <c r="J313" s="271"/>
      <c r="K313" s="281">
        <f>Лист4!E312/1000</f>
        <v>1178.0913499999997</v>
      </c>
    </row>
    <row r="314" spans="1:11" s="29" customFormat="1" ht="25.5" customHeight="1" x14ac:dyDescent="0.25">
      <c r="A314" s="21" t="str">
        <f>Лист4!A313</f>
        <v xml:space="preserve">Боевая ул. д.50 </v>
      </c>
      <c r="B314" s="56" t="str">
        <f>Лист4!C313</f>
        <v>г. Астрахань</v>
      </c>
      <c r="C314" s="35">
        <f t="shared" si="8"/>
        <v>383.56914310810805</v>
      </c>
      <c r="D314" s="35">
        <f t="shared" si="9"/>
        <v>16.207146891891888</v>
      </c>
      <c r="E314" s="26">
        <v>0</v>
      </c>
      <c r="F314" s="27">
        <v>16.207146891891888</v>
      </c>
      <c r="G314" s="28">
        <v>0</v>
      </c>
      <c r="H314" s="28">
        <v>0</v>
      </c>
      <c r="I314" s="28">
        <v>0</v>
      </c>
      <c r="J314" s="271"/>
      <c r="K314" s="281">
        <f>Лист4!E313/1000</f>
        <v>399.77628999999996</v>
      </c>
    </row>
    <row r="315" spans="1:11" s="29" customFormat="1" ht="18.75" customHeight="1" x14ac:dyDescent="0.25">
      <c r="A315" s="21" t="str">
        <f>Лист4!A314</f>
        <v xml:space="preserve">Боевая ул. д.52 </v>
      </c>
      <c r="B315" s="56" t="str">
        <f>Лист4!C314</f>
        <v>г. Астрахань</v>
      </c>
      <c r="C315" s="35">
        <f t="shared" si="8"/>
        <v>334.4042624324324</v>
      </c>
      <c r="D315" s="35">
        <f t="shared" si="9"/>
        <v>14.129757567567564</v>
      </c>
      <c r="E315" s="26">
        <v>0</v>
      </c>
      <c r="F315" s="27">
        <v>14.129757567567564</v>
      </c>
      <c r="G315" s="28">
        <v>0</v>
      </c>
      <c r="H315" s="28">
        <v>0</v>
      </c>
      <c r="I315" s="28">
        <v>0</v>
      </c>
      <c r="J315" s="271"/>
      <c r="K315" s="281">
        <f>Лист4!E314/1000</f>
        <v>348.53401999999994</v>
      </c>
    </row>
    <row r="316" spans="1:11" s="29" customFormat="1" ht="18.75" customHeight="1" x14ac:dyDescent="0.25">
      <c r="A316" s="21" t="str">
        <f>Лист4!A315</f>
        <v xml:space="preserve">Боевая ул. д.54 </v>
      </c>
      <c r="B316" s="56" t="str">
        <f>Лист4!C315</f>
        <v>г. Астрахань</v>
      </c>
      <c r="C316" s="35">
        <f t="shared" si="8"/>
        <v>333.15728175675667</v>
      </c>
      <c r="D316" s="35">
        <f t="shared" si="9"/>
        <v>14.077068243243239</v>
      </c>
      <c r="E316" s="26">
        <v>0</v>
      </c>
      <c r="F316" s="27">
        <v>14.077068243243239</v>
      </c>
      <c r="G316" s="28">
        <v>0</v>
      </c>
      <c r="H316" s="28">
        <v>0</v>
      </c>
      <c r="I316" s="28">
        <v>0</v>
      </c>
      <c r="J316" s="271"/>
      <c r="K316" s="281">
        <f>Лист4!E315/1000</f>
        <v>347.23434999999989</v>
      </c>
    </row>
    <row r="317" spans="1:11" s="29" customFormat="1" ht="18.75" customHeight="1" x14ac:dyDescent="0.25">
      <c r="A317" s="21" t="str">
        <f>Лист4!A316</f>
        <v xml:space="preserve">Боевая ул. д.55 </v>
      </c>
      <c r="B317" s="56" t="str">
        <f>Лист4!C316</f>
        <v>г. Астрахань</v>
      </c>
      <c r="C317" s="35">
        <f t="shared" si="8"/>
        <v>457.20776216216217</v>
      </c>
      <c r="D317" s="35">
        <f t="shared" si="9"/>
        <v>19.318637837837841</v>
      </c>
      <c r="E317" s="26">
        <v>0</v>
      </c>
      <c r="F317" s="27">
        <v>19.318637837837841</v>
      </c>
      <c r="G317" s="28">
        <v>0</v>
      </c>
      <c r="H317" s="28">
        <v>0</v>
      </c>
      <c r="I317" s="28">
        <v>0</v>
      </c>
      <c r="J317" s="271"/>
      <c r="K317" s="281">
        <f>Лист4!E316/1000</f>
        <v>476.52640000000002</v>
      </c>
    </row>
    <row r="318" spans="1:11" s="29" customFormat="1" ht="18.75" customHeight="1" x14ac:dyDescent="0.25">
      <c r="A318" s="21" t="str">
        <f>Лист4!A317</f>
        <v xml:space="preserve">Боевая ул. д.56 </v>
      </c>
      <c r="B318" s="56" t="str">
        <f>Лист4!C317</f>
        <v>г. Астрахань</v>
      </c>
      <c r="C318" s="35">
        <f t="shared" si="8"/>
        <v>138.141245945946</v>
      </c>
      <c r="D318" s="35">
        <f t="shared" si="9"/>
        <v>5.8369540540540559</v>
      </c>
      <c r="E318" s="26">
        <v>0</v>
      </c>
      <c r="F318" s="27">
        <v>5.8369540540540559</v>
      </c>
      <c r="G318" s="28">
        <v>0</v>
      </c>
      <c r="H318" s="28">
        <v>0</v>
      </c>
      <c r="I318" s="28">
        <v>0</v>
      </c>
      <c r="J318" s="271"/>
      <c r="K318" s="281">
        <f>Лист4!E317/1000</f>
        <v>143.97820000000004</v>
      </c>
    </row>
    <row r="319" spans="1:11" s="29" customFormat="1" ht="18.75" customHeight="1" x14ac:dyDescent="0.25">
      <c r="A319" s="21" t="str">
        <f>Лист4!A318</f>
        <v xml:space="preserve">Боевая ул. д.57 </v>
      </c>
      <c r="B319" s="56" t="str">
        <f>Лист4!C318</f>
        <v>г. Астрахань</v>
      </c>
      <c r="C319" s="35">
        <f t="shared" si="8"/>
        <v>722.1808751351349</v>
      </c>
      <c r="D319" s="35">
        <f t="shared" si="9"/>
        <v>30.514684864864854</v>
      </c>
      <c r="E319" s="26">
        <v>0</v>
      </c>
      <c r="F319" s="27">
        <v>30.514684864864854</v>
      </c>
      <c r="G319" s="28">
        <v>0</v>
      </c>
      <c r="H319" s="28">
        <v>0</v>
      </c>
      <c r="I319" s="28">
        <v>0</v>
      </c>
      <c r="J319" s="271"/>
      <c r="K319" s="281">
        <f>Лист4!E318/1000</f>
        <v>752.69555999999977</v>
      </c>
    </row>
    <row r="320" spans="1:11" s="29" customFormat="1" ht="18.75" customHeight="1" x14ac:dyDescent="0.25">
      <c r="A320" s="21" t="str">
        <f>Лист4!A319</f>
        <v xml:space="preserve">Боевая ул. д.58 </v>
      </c>
      <c r="B320" s="56" t="str">
        <f>Лист4!C319</f>
        <v>г. Астрахань</v>
      </c>
      <c r="C320" s="35">
        <f t="shared" ref="C320:C383" si="10">K320+J320-F320</f>
        <v>259.27281081081088</v>
      </c>
      <c r="D320" s="35">
        <f t="shared" ref="D320:D383" si="11">F320</f>
        <v>10.955189189189191</v>
      </c>
      <c r="E320" s="26">
        <v>0</v>
      </c>
      <c r="F320" s="27">
        <v>10.955189189189191</v>
      </c>
      <c r="G320" s="28">
        <v>0</v>
      </c>
      <c r="H320" s="28">
        <v>0</v>
      </c>
      <c r="I320" s="28">
        <v>0</v>
      </c>
      <c r="J320" s="271"/>
      <c r="K320" s="281">
        <f>Лист4!E319/1000-J320</f>
        <v>270.22800000000007</v>
      </c>
    </row>
    <row r="321" spans="1:11" s="29" customFormat="1" ht="18.75" customHeight="1" x14ac:dyDescent="0.25">
      <c r="A321" s="21" t="str">
        <f>Лист4!A320</f>
        <v xml:space="preserve">Боевая ул. д.59 </v>
      </c>
      <c r="B321" s="56" t="str">
        <f>Лист4!C320</f>
        <v>г. Астрахань</v>
      </c>
      <c r="C321" s="35">
        <f t="shared" si="10"/>
        <v>936.61099743243267</v>
      </c>
      <c r="D321" s="35">
        <f t="shared" si="11"/>
        <v>39.575112567567572</v>
      </c>
      <c r="E321" s="26">
        <v>0</v>
      </c>
      <c r="F321" s="27">
        <v>39.575112567567572</v>
      </c>
      <c r="G321" s="28">
        <v>0</v>
      </c>
      <c r="H321" s="28">
        <v>0</v>
      </c>
      <c r="I321" s="28">
        <v>0</v>
      </c>
      <c r="J321" s="271"/>
      <c r="K321" s="281">
        <f>Лист4!E320/1000</f>
        <v>976.18611000000021</v>
      </c>
    </row>
    <row r="322" spans="1:11" s="29" customFormat="1" ht="18.75" customHeight="1" x14ac:dyDescent="0.25">
      <c r="A322" s="21" t="str">
        <f>Лист4!A321</f>
        <v xml:space="preserve">Боевая ул. д.60 </v>
      </c>
      <c r="B322" s="56" t="str">
        <f>Лист4!C321</f>
        <v>г. Астрахань</v>
      </c>
      <c r="C322" s="35">
        <f t="shared" si="10"/>
        <v>631.6356209459459</v>
      </c>
      <c r="D322" s="35">
        <f t="shared" si="11"/>
        <v>26.68882905405405</v>
      </c>
      <c r="E322" s="26">
        <v>0</v>
      </c>
      <c r="F322" s="27">
        <v>26.68882905405405</v>
      </c>
      <c r="G322" s="28">
        <v>0</v>
      </c>
      <c r="H322" s="28">
        <v>0</v>
      </c>
      <c r="I322" s="28">
        <v>0</v>
      </c>
      <c r="J322" s="271"/>
      <c r="K322" s="281">
        <f>Лист4!E321/1000</f>
        <v>658.32444999999996</v>
      </c>
    </row>
    <row r="323" spans="1:11" s="29" customFormat="1" ht="18.75" customHeight="1" x14ac:dyDescent="0.25">
      <c r="A323" s="21" t="str">
        <f>Лист4!A322</f>
        <v xml:space="preserve">Боевая ул. д.61 </v>
      </c>
      <c r="B323" s="56" t="str">
        <f>Лист4!C322</f>
        <v>г. Астрахань</v>
      </c>
      <c r="C323" s="35">
        <f t="shared" si="10"/>
        <v>796.95372878378373</v>
      </c>
      <c r="D323" s="35">
        <f t="shared" si="11"/>
        <v>33.674101216216215</v>
      </c>
      <c r="E323" s="26">
        <v>0</v>
      </c>
      <c r="F323" s="27">
        <v>33.674101216216215</v>
      </c>
      <c r="G323" s="28">
        <v>0</v>
      </c>
      <c r="H323" s="28">
        <v>0</v>
      </c>
      <c r="I323" s="28">
        <v>0</v>
      </c>
      <c r="J323" s="271"/>
      <c r="K323" s="281">
        <f>Лист4!E322/1000</f>
        <v>830.6278299999999</v>
      </c>
    </row>
    <row r="324" spans="1:11" s="29" customFormat="1" ht="18.75" customHeight="1" x14ac:dyDescent="0.25">
      <c r="A324" s="21" t="str">
        <f>Лист4!A323</f>
        <v xml:space="preserve">Боевая ул. д.62 </v>
      </c>
      <c r="B324" s="56" t="str">
        <f>Лист4!C323</f>
        <v>г. Астрахань</v>
      </c>
      <c r="C324" s="35">
        <f t="shared" si="10"/>
        <v>314.41568040540551</v>
      </c>
      <c r="D324" s="35">
        <f t="shared" si="11"/>
        <v>13.285169594594599</v>
      </c>
      <c r="E324" s="26">
        <v>0</v>
      </c>
      <c r="F324" s="27">
        <v>13.285169594594599</v>
      </c>
      <c r="G324" s="28">
        <v>0</v>
      </c>
      <c r="H324" s="28">
        <v>0</v>
      </c>
      <c r="I324" s="28">
        <v>0</v>
      </c>
      <c r="J324" s="271"/>
      <c r="K324" s="281">
        <f>Лист4!E323/1000</f>
        <v>327.70085000000012</v>
      </c>
    </row>
    <row r="325" spans="1:11" s="29" customFormat="1" ht="18.75" customHeight="1" x14ac:dyDescent="0.25">
      <c r="A325" s="21" t="str">
        <f>Лист4!A324</f>
        <v xml:space="preserve">Боевая ул. д.65 - корп. 1 </v>
      </c>
      <c r="B325" s="56" t="str">
        <f>Лист4!C324</f>
        <v>г. Астрахань</v>
      </c>
      <c r="C325" s="35">
        <f t="shared" si="10"/>
        <v>585.05074594594589</v>
      </c>
      <c r="D325" s="35">
        <f t="shared" si="11"/>
        <v>24.720454054054052</v>
      </c>
      <c r="E325" s="26">
        <v>0</v>
      </c>
      <c r="F325" s="27">
        <v>24.720454054054052</v>
      </c>
      <c r="G325" s="28">
        <v>0</v>
      </c>
      <c r="H325" s="28">
        <v>0</v>
      </c>
      <c r="I325" s="28">
        <v>0</v>
      </c>
      <c r="J325" s="271"/>
      <c r="K325" s="281">
        <f>Лист4!E324/1000</f>
        <v>609.77119999999991</v>
      </c>
    </row>
    <row r="326" spans="1:11" s="29" customFormat="1" ht="18.75" customHeight="1" x14ac:dyDescent="0.25">
      <c r="A326" s="21" t="str">
        <f>Лист4!A325</f>
        <v xml:space="preserve">Боевая ул. д.65 - корп. 2 </v>
      </c>
      <c r="B326" s="56" t="str">
        <f>Лист4!C325</f>
        <v>г. Астрахань</v>
      </c>
      <c r="C326" s="35">
        <f t="shared" si="10"/>
        <v>674.70690743243233</v>
      </c>
      <c r="D326" s="35">
        <f t="shared" si="11"/>
        <v>28.508742567567563</v>
      </c>
      <c r="E326" s="26">
        <v>0</v>
      </c>
      <c r="F326" s="27">
        <v>28.508742567567563</v>
      </c>
      <c r="G326" s="28">
        <v>0</v>
      </c>
      <c r="H326" s="28">
        <v>0</v>
      </c>
      <c r="I326" s="28">
        <v>0</v>
      </c>
      <c r="J326" s="271"/>
      <c r="K326" s="281">
        <f>Лист4!E325/1000</f>
        <v>703.21564999999987</v>
      </c>
    </row>
    <row r="327" spans="1:11" s="29" customFormat="1" ht="18.75" customHeight="1" x14ac:dyDescent="0.25">
      <c r="A327" s="21" t="str">
        <f>Лист4!A326</f>
        <v xml:space="preserve">Боевая ул. д.66А </v>
      </c>
      <c r="B327" s="56" t="str">
        <f>Лист4!C326</f>
        <v>г. Астрахань</v>
      </c>
      <c r="C327" s="35">
        <f t="shared" si="10"/>
        <v>408.50717351351364</v>
      </c>
      <c r="D327" s="35">
        <f t="shared" si="11"/>
        <v>17.260866486486492</v>
      </c>
      <c r="E327" s="26">
        <v>0</v>
      </c>
      <c r="F327" s="27">
        <v>17.260866486486492</v>
      </c>
      <c r="G327" s="28">
        <v>0</v>
      </c>
      <c r="H327" s="28">
        <v>0</v>
      </c>
      <c r="I327" s="28">
        <v>0</v>
      </c>
      <c r="J327" s="271"/>
      <c r="K327" s="281">
        <f>Лист4!E326/1000</f>
        <v>425.76804000000016</v>
      </c>
    </row>
    <row r="328" spans="1:11" s="29" customFormat="1" ht="18.75" customHeight="1" x14ac:dyDescent="0.25">
      <c r="A328" s="21" t="str">
        <f>Лист4!A327</f>
        <v xml:space="preserve">Боевая ул. д.66Б </v>
      </c>
      <c r="B328" s="56" t="str">
        <f>Лист4!C327</f>
        <v>г. Астрахань</v>
      </c>
      <c r="C328" s="35">
        <f t="shared" si="10"/>
        <v>383.44365540540537</v>
      </c>
      <c r="D328" s="35">
        <f t="shared" si="11"/>
        <v>16.201844594594593</v>
      </c>
      <c r="E328" s="26">
        <v>0</v>
      </c>
      <c r="F328" s="27">
        <v>16.201844594594593</v>
      </c>
      <c r="G328" s="28">
        <v>0</v>
      </c>
      <c r="H328" s="28">
        <v>0</v>
      </c>
      <c r="I328" s="28">
        <v>0</v>
      </c>
      <c r="J328" s="271"/>
      <c r="K328" s="281">
        <f>Лист4!E327/1000</f>
        <v>399.64549999999997</v>
      </c>
    </row>
    <row r="329" spans="1:11" s="29" customFormat="1" ht="18.75" customHeight="1" x14ac:dyDescent="0.25">
      <c r="A329" s="21" t="str">
        <f>Лист4!A328</f>
        <v xml:space="preserve">Боевая ул. д.66В </v>
      </c>
      <c r="B329" s="56" t="str">
        <f>Лист4!C328</f>
        <v>г. Астрахань</v>
      </c>
      <c r="C329" s="35">
        <f t="shared" si="10"/>
        <v>776.35971824324338</v>
      </c>
      <c r="D329" s="35">
        <f t="shared" si="11"/>
        <v>32.803931756756761</v>
      </c>
      <c r="E329" s="26">
        <v>0</v>
      </c>
      <c r="F329" s="27">
        <v>32.803931756756761</v>
      </c>
      <c r="G329" s="28">
        <v>0</v>
      </c>
      <c r="H329" s="28">
        <v>0</v>
      </c>
      <c r="I329" s="28">
        <v>0</v>
      </c>
      <c r="J329" s="271"/>
      <c r="K329" s="281">
        <f>Лист4!E328/1000</f>
        <v>809.16365000000019</v>
      </c>
    </row>
    <row r="330" spans="1:11" s="29" customFormat="1" ht="18.75" customHeight="1" x14ac:dyDescent="0.25">
      <c r="A330" s="21" t="str">
        <f>Лист4!A329</f>
        <v xml:space="preserve">Боевая ул. д.67 </v>
      </c>
      <c r="B330" s="56" t="str">
        <f>Лист4!C329</f>
        <v>г. Астрахань</v>
      </c>
      <c r="C330" s="35">
        <f t="shared" si="10"/>
        <v>716.6023379729728</v>
      </c>
      <c r="D330" s="35">
        <f t="shared" si="11"/>
        <v>30.278972027027024</v>
      </c>
      <c r="E330" s="26">
        <v>0</v>
      </c>
      <c r="F330" s="27">
        <v>30.278972027027024</v>
      </c>
      <c r="G330" s="28">
        <v>0</v>
      </c>
      <c r="H330" s="28">
        <v>0</v>
      </c>
      <c r="I330" s="28">
        <v>0</v>
      </c>
      <c r="J330" s="271"/>
      <c r="K330" s="281">
        <f>Лист4!E329/1000</f>
        <v>746.88130999999987</v>
      </c>
    </row>
    <row r="331" spans="1:11" s="29" customFormat="1" ht="18.75" customHeight="1" x14ac:dyDescent="0.25">
      <c r="A331" s="21" t="str">
        <f>Лист4!A330</f>
        <v xml:space="preserve">Боевая ул. д.67 - корп. 1 </v>
      </c>
      <c r="B331" s="56" t="str">
        <f>Лист4!C330</f>
        <v>г. Астрахань</v>
      </c>
      <c r="C331" s="35">
        <f t="shared" si="10"/>
        <v>431.79882905405407</v>
      </c>
      <c r="D331" s="35">
        <f t="shared" si="11"/>
        <v>18.245020945945946</v>
      </c>
      <c r="E331" s="26">
        <v>0</v>
      </c>
      <c r="F331" s="27">
        <v>18.245020945945946</v>
      </c>
      <c r="G331" s="28">
        <v>0</v>
      </c>
      <c r="H331" s="28">
        <v>0</v>
      </c>
      <c r="I331" s="28">
        <v>0</v>
      </c>
      <c r="J331" s="271"/>
      <c r="K331" s="281">
        <f>Лист4!E330/1000</f>
        <v>450.04385000000002</v>
      </c>
    </row>
    <row r="332" spans="1:11" s="29" customFormat="1" ht="18.75" customHeight="1" x14ac:dyDescent="0.25">
      <c r="A332" s="21" t="str">
        <f>Лист4!A331</f>
        <v xml:space="preserve">Боевая ул. д.67 - корп. 2 </v>
      </c>
      <c r="B332" s="56" t="str">
        <f>Лист4!C331</f>
        <v>г. Астрахань</v>
      </c>
      <c r="C332" s="35">
        <f t="shared" si="10"/>
        <v>124.57209054054054</v>
      </c>
      <c r="D332" s="35">
        <f t="shared" si="11"/>
        <v>5.2636094594594596</v>
      </c>
      <c r="E332" s="26">
        <v>0</v>
      </c>
      <c r="F332" s="27">
        <v>5.2636094594594596</v>
      </c>
      <c r="G332" s="28">
        <v>0</v>
      </c>
      <c r="H332" s="28">
        <v>0</v>
      </c>
      <c r="I332" s="28">
        <v>0</v>
      </c>
      <c r="J332" s="271"/>
      <c r="K332" s="281">
        <f>Лист4!E331/1000</f>
        <v>129.8357</v>
      </c>
    </row>
    <row r="333" spans="1:11" s="29" customFormat="1" ht="18.75" customHeight="1" x14ac:dyDescent="0.25">
      <c r="A333" s="21" t="str">
        <f>Лист4!A332</f>
        <v xml:space="preserve">Боевая ул. д.67 - корп. 3 </v>
      </c>
      <c r="B333" s="56" t="str">
        <f>Лист4!C332</f>
        <v>г. Астрахань</v>
      </c>
      <c r="C333" s="35">
        <f t="shared" si="10"/>
        <v>57.247347972972982</v>
      </c>
      <c r="D333" s="35">
        <f t="shared" si="11"/>
        <v>2.4189020270270278</v>
      </c>
      <c r="E333" s="26">
        <v>0</v>
      </c>
      <c r="F333" s="27">
        <v>2.4189020270270278</v>
      </c>
      <c r="G333" s="28">
        <v>0</v>
      </c>
      <c r="H333" s="28">
        <v>0</v>
      </c>
      <c r="I333" s="28">
        <v>0</v>
      </c>
      <c r="J333" s="271"/>
      <c r="K333" s="281">
        <f>Лист4!E332/1000</f>
        <v>59.666250000000012</v>
      </c>
    </row>
    <row r="334" spans="1:11" s="29" customFormat="1" ht="25.5" customHeight="1" x14ac:dyDescent="0.25">
      <c r="A334" s="21" t="str">
        <f>Лист4!A333</f>
        <v xml:space="preserve">Боевая ул. д.68 </v>
      </c>
      <c r="B334" s="56" t="str">
        <f>Лист4!C333</f>
        <v>г. Астрахань</v>
      </c>
      <c r="C334" s="35">
        <f t="shared" si="10"/>
        <v>1625.602538783784</v>
      </c>
      <c r="D334" s="35">
        <f t="shared" si="11"/>
        <v>68.687431216216225</v>
      </c>
      <c r="E334" s="26">
        <v>0</v>
      </c>
      <c r="F334" s="27">
        <v>68.687431216216225</v>
      </c>
      <c r="G334" s="28">
        <v>0</v>
      </c>
      <c r="H334" s="28">
        <v>0</v>
      </c>
      <c r="I334" s="28">
        <v>0</v>
      </c>
      <c r="J334" s="271"/>
      <c r="K334" s="281">
        <f>Лист4!E333/1000</f>
        <v>1694.2899700000003</v>
      </c>
    </row>
    <row r="335" spans="1:11" s="29" customFormat="1" ht="18.75" customHeight="1" x14ac:dyDescent="0.25">
      <c r="A335" s="21" t="str">
        <f>Лист4!A334</f>
        <v xml:space="preserve">Боевая ул. д.69/70 </v>
      </c>
      <c r="B335" s="56" t="str">
        <f>Лист4!C334</f>
        <v>г. Астрахань</v>
      </c>
      <c r="C335" s="35">
        <f t="shared" si="10"/>
        <v>781.56718445945933</v>
      </c>
      <c r="D335" s="35">
        <f t="shared" si="11"/>
        <v>33.023965540540537</v>
      </c>
      <c r="E335" s="26">
        <v>0</v>
      </c>
      <c r="F335" s="27">
        <v>33.023965540540537</v>
      </c>
      <c r="G335" s="28">
        <v>0</v>
      </c>
      <c r="H335" s="28">
        <v>0</v>
      </c>
      <c r="I335" s="28">
        <v>0</v>
      </c>
      <c r="J335" s="271"/>
      <c r="K335" s="281">
        <f>Лист4!E334/1000</f>
        <v>814.59114999999986</v>
      </c>
    </row>
    <row r="336" spans="1:11" s="29" customFormat="1" ht="18.75" customHeight="1" x14ac:dyDescent="0.25">
      <c r="A336" s="21" t="str">
        <f>Лист4!A335</f>
        <v xml:space="preserve">Боевая ул. д.70 </v>
      </c>
      <c r="B336" s="56" t="str">
        <f>Лист4!C335</f>
        <v>г. Астрахань</v>
      </c>
      <c r="C336" s="35">
        <f t="shared" si="10"/>
        <v>968.96242567567583</v>
      </c>
      <c r="D336" s="35">
        <f t="shared" si="11"/>
        <v>40.942074324324338</v>
      </c>
      <c r="E336" s="26">
        <v>0</v>
      </c>
      <c r="F336" s="27">
        <v>40.942074324324338</v>
      </c>
      <c r="G336" s="28">
        <v>0</v>
      </c>
      <c r="H336" s="28">
        <v>0</v>
      </c>
      <c r="I336" s="28">
        <v>0</v>
      </c>
      <c r="J336" s="271"/>
      <c r="K336" s="281">
        <f>Лист4!E335/1000</f>
        <v>1009.9045000000002</v>
      </c>
    </row>
    <row r="337" spans="1:11" s="29" customFormat="1" ht="18.75" customHeight="1" x14ac:dyDescent="0.25">
      <c r="A337" s="21" t="str">
        <f>Лист4!A336</f>
        <v xml:space="preserve">Боевая ул. д.71/67 </v>
      </c>
      <c r="B337" s="56" t="str">
        <f>Лист4!C336</f>
        <v>г. Астрахань</v>
      </c>
      <c r="C337" s="35">
        <f t="shared" si="10"/>
        <v>1401.0194836486489</v>
      </c>
      <c r="D337" s="35">
        <f t="shared" si="11"/>
        <v>59.19800635135136</v>
      </c>
      <c r="E337" s="26">
        <v>0</v>
      </c>
      <c r="F337" s="27">
        <v>59.19800635135136</v>
      </c>
      <c r="G337" s="28">
        <v>0</v>
      </c>
      <c r="H337" s="28">
        <v>0</v>
      </c>
      <c r="I337" s="28">
        <v>0</v>
      </c>
      <c r="J337" s="271"/>
      <c r="K337" s="281">
        <f>Лист4!E336/1000</f>
        <v>1460.2174900000002</v>
      </c>
    </row>
    <row r="338" spans="1:11" s="29" customFormat="1" ht="18.75" customHeight="1" x14ac:dyDescent="0.25">
      <c r="A338" s="21" t="str">
        <f>Лист4!A337</f>
        <v xml:space="preserve">Боевая ул. д.72А - корп. 1 </v>
      </c>
      <c r="B338" s="56" t="str">
        <f>Лист4!C337</f>
        <v>г. Астрахань</v>
      </c>
      <c r="C338" s="35">
        <f t="shared" si="10"/>
        <v>587.08283310810782</v>
      </c>
      <c r="D338" s="35">
        <f t="shared" si="11"/>
        <v>24.806316891891882</v>
      </c>
      <c r="E338" s="26">
        <v>0</v>
      </c>
      <c r="F338" s="27">
        <v>24.806316891891882</v>
      </c>
      <c r="G338" s="28">
        <v>0</v>
      </c>
      <c r="H338" s="28">
        <v>0</v>
      </c>
      <c r="I338" s="28">
        <v>0</v>
      </c>
      <c r="J338" s="271">
        <v>416.25</v>
      </c>
      <c r="K338" s="281">
        <f>Лист4!E337/1000-J338</f>
        <v>195.63914999999974</v>
      </c>
    </row>
    <row r="339" spans="1:11" s="29" customFormat="1" ht="18.75" customHeight="1" x14ac:dyDescent="0.25">
      <c r="A339" s="21" t="str">
        <f>Лист4!A338</f>
        <v xml:space="preserve">Боевая ул. д.72Б </v>
      </c>
      <c r="B339" s="56" t="str">
        <f>Лист4!C338</f>
        <v>г. Астрахань</v>
      </c>
      <c r="C339" s="35">
        <f t="shared" si="10"/>
        <v>1887.3257994594605</v>
      </c>
      <c r="D339" s="35">
        <f t="shared" si="11"/>
        <v>79.746160540540586</v>
      </c>
      <c r="E339" s="26">
        <v>0</v>
      </c>
      <c r="F339" s="27">
        <v>79.746160540540586</v>
      </c>
      <c r="G339" s="28">
        <v>0</v>
      </c>
      <c r="H339" s="28">
        <v>0</v>
      </c>
      <c r="I339" s="28">
        <v>0</v>
      </c>
      <c r="J339" s="271"/>
      <c r="K339" s="281">
        <f>Лист4!E338/1000</f>
        <v>1967.0719600000011</v>
      </c>
    </row>
    <row r="340" spans="1:11" s="29" customFormat="1" ht="18.75" customHeight="1" x14ac:dyDescent="0.25">
      <c r="A340" s="21" t="str">
        <f>Лист4!A339</f>
        <v xml:space="preserve">Боевая ул. д.74 </v>
      </c>
      <c r="B340" s="56" t="str">
        <f>Лист4!C339</f>
        <v>г. Астрахань</v>
      </c>
      <c r="C340" s="35">
        <f t="shared" si="10"/>
        <v>1291.2089167567567</v>
      </c>
      <c r="D340" s="35">
        <f t="shared" si="11"/>
        <v>54.558123243243237</v>
      </c>
      <c r="E340" s="26">
        <v>0</v>
      </c>
      <c r="F340" s="27">
        <v>54.558123243243237</v>
      </c>
      <c r="G340" s="28">
        <v>0</v>
      </c>
      <c r="H340" s="28">
        <v>0</v>
      </c>
      <c r="I340" s="28">
        <v>0</v>
      </c>
      <c r="J340" s="271"/>
      <c r="K340" s="281">
        <f>Лист4!E339/1000</f>
        <v>1345.76704</v>
      </c>
    </row>
    <row r="341" spans="1:11" s="29" customFormat="1" ht="18.75" customHeight="1" x14ac:dyDescent="0.25">
      <c r="A341" s="21" t="str">
        <f>Лист4!A340</f>
        <v xml:space="preserve">Боевая ул. д.75 </v>
      </c>
      <c r="B341" s="56" t="str">
        <f>Лист4!C340</f>
        <v>г. Астрахань</v>
      </c>
      <c r="C341" s="35">
        <f t="shared" si="10"/>
        <v>1339.8336985135134</v>
      </c>
      <c r="D341" s="35">
        <f t="shared" si="11"/>
        <v>56.612691486486476</v>
      </c>
      <c r="E341" s="26">
        <v>0</v>
      </c>
      <c r="F341" s="27">
        <v>56.612691486486476</v>
      </c>
      <c r="G341" s="28">
        <v>0</v>
      </c>
      <c r="H341" s="28">
        <v>0</v>
      </c>
      <c r="I341" s="28">
        <v>0</v>
      </c>
      <c r="J341" s="271"/>
      <c r="K341" s="281">
        <f>Лист4!E340/1000</f>
        <v>1396.4463899999998</v>
      </c>
    </row>
    <row r="342" spans="1:11" s="29" customFormat="1" ht="18.75" customHeight="1" x14ac:dyDescent="0.25">
      <c r="A342" s="21" t="str">
        <f>Лист4!A341</f>
        <v xml:space="preserve">Боевая ул. д.77 </v>
      </c>
      <c r="B342" s="56" t="str">
        <f>Лист4!C341</f>
        <v>г. Астрахань</v>
      </c>
      <c r="C342" s="35">
        <f t="shared" si="10"/>
        <v>600.4133709459461</v>
      </c>
      <c r="D342" s="35">
        <f t="shared" si="11"/>
        <v>25.369579054054061</v>
      </c>
      <c r="E342" s="26">
        <v>0</v>
      </c>
      <c r="F342" s="27">
        <v>25.369579054054061</v>
      </c>
      <c r="G342" s="28">
        <v>0</v>
      </c>
      <c r="H342" s="28">
        <v>0</v>
      </c>
      <c r="I342" s="28">
        <v>0</v>
      </c>
      <c r="J342" s="271">
        <v>1075.1199999999999</v>
      </c>
      <c r="K342" s="281">
        <f>Лист4!E341/1000-J342</f>
        <v>-449.33704999999975</v>
      </c>
    </row>
    <row r="343" spans="1:11" s="29" customFormat="1" ht="18.75" customHeight="1" x14ac:dyDescent="0.25">
      <c r="A343" s="21" t="str">
        <f>Лист4!A342</f>
        <v xml:space="preserve">Боевая ул. д.79 </v>
      </c>
      <c r="B343" s="56" t="str">
        <f>Лист4!C342</f>
        <v>г. Астрахань</v>
      </c>
      <c r="C343" s="35">
        <f t="shared" si="10"/>
        <v>625.5217725675675</v>
      </c>
      <c r="D343" s="35">
        <f t="shared" si="11"/>
        <v>26.430497432432432</v>
      </c>
      <c r="E343" s="26">
        <v>0</v>
      </c>
      <c r="F343" s="27">
        <v>26.430497432432432</v>
      </c>
      <c r="G343" s="28">
        <v>0</v>
      </c>
      <c r="H343" s="28">
        <v>0</v>
      </c>
      <c r="I343" s="28">
        <v>0</v>
      </c>
      <c r="J343" s="271"/>
      <c r="K343" s="281">
        <f>Лист4!E342/1000</f>
        <v>651.95226999999988</v>
      </c>
    </row>
    <row r="344" spans="1:11" s="29" customFormat="1" ht="18.75" customHeight="1" x14ac:dyDescent="0.25">
      <c r="A344" s="21" t="str">
        <f>Лист4!A343</f>
        <v xml:space="preserve">Боевая ул. д.80 </v>
      </c>
      <c r="B344" s="56" t="str">
        <f>Лист4!C343</f>
        <v>г. Астрахань</v>
      </c>
      <c r="C344" s="35">
        <f t="shared" si="10"/>
        <v>1392.8339032432432</v>
      </c>
      <c r="D344" s="35">
        <f t="shared" si="11"/>
        <v>58.852136756756749</v>
      </c>
      <c r="E344" s="26">
        <v>0</v>
      </c>
      <c r="F344" s="27">
        <v>58.852136756756749</v>
      </c>
      <c r="G344" s="28">
        <v>0</v>
      </c>
      <c r="H344" s="28">
        <v>0</v>
      </c>
      <c r="I344" s="28">
        <v>0</v>
      </c>
      <c r="J344" s="271"/>
      <c r="K344" s="281">
        <f>Лист4!E343/1000</f>
        <v>1451.6860399999998</v>
      </c>
    </row>
    <row r="345" spans="1:11" s="29" customFormat="1" ht="18.75" customHeight="1" x14ac:dyDescent="0.25">
      <c r="A345" s="21" t="str">
        <f>Лист4!A344</f>
        <v xml:space="preserve">Боевая ул. д.81 </v>
      </c>
      <c r="B345" s="56" t="str">
        <f>Лист4!C344</f>
        <v>г. Астрахань</v>
      </c>
      <c r="C345" s="35">
        <f t="shared" si="10"/>
        <v>634.08205067567565</v>
      </c>
      <c r="D345" s="35">
        <f t="shared" si="11"/>
        <v>26.792199324324322</v>
      </c>
      <c r="E345" s="26">
        <v>0</v>
      </c>
      <c r="F345" s="27">
        <v>26.792199324324322</v>
      </c>
      <c r="G345" s="28">
        <v>0</v>
      </c>
      <c r="H345" s="28">
        <v>0</v>
      </c>
      <c r="I345" s="28">
        <v>0</v>
      </c>
      <c r="J345" s="271"/>
      <c r="K345" s="281">
        <f>Лист4!E344/1000</f>
        <v>660.87424999999996</v>
      </c>
    </row>
    <row r="346" spans="1:11" s="29" customFormat="1" ht="18.75" customHeight="1" x14ac:dyDescent="0.25">
      <c r="A346" s="21" t="str">
        <f>Лист4!A345</f>
        <v xml:space="preserve">Боевая ул. д.83 </v>
      </c>
      <c r="B346" s="56" t="str">
        <f>Лист4!C345</f>
        <v>г. Астрахань</v>
      </c>
      <c r="C346" s="35">
        <f t="shared" si="10"/>
        <v>537.90157445945943</v>
      </c>
      <c r="D346" s="35">
        <f t="shared" si="11"/>
        <v>22.728235540540538</v>
      </c>
      <c r="E346" s="26">
        <v>0</v>
      </c>
      <c r="F346" s="27">
        <v>22.728235540540538</v>
      </c>
      <c r="G346" s="28">
        <v>0</v>
      </c>
      <c r="H346" s="28">
        <v>0</v>
      </c>
      <c r="I346" s="28">
        <v>0</v>
      </c>
      <c r="J346" s="271"/>
      <c r="K346" s="281">
        <f>Лист4!E345/1000</f>
        <v>560.62980999999991</v>
      </c>
    </row>
    <row r="347" spans="1:11" s="29" customFormat="1" ht="18.75" customHeight="1" x14ac:dyDescent="0.25">
      <c r="A347" s="21" t="str">
        <f>Лист4!A346</f>
        <v xml:space="preserve">Боевая ул. д.83 - корп. 1 </v>
      </c>
      <c r="B347" s="56" t="str">
        <f>Лист4!C346</f>
        <v>г. Астрахань</v>
      </c>
      <c r="C347" s="35">
        <f t="shared" si="10"/>
        <v>1520.8288941891894</v>
      </c>
      <c r="D347" s="35">
        <f t="shared" si="11"/>
        <v>64.260375810810814</v>
      </c>
      <c r="E347" s="26">
        <v>0</v>
      </c>
      <c r="F347" s="27">
        <v>64.260375810810814</v>
      </c>
      <c r="G347" s="28">
        <v>0</v>
      </c>
      <c r="H347" s="28">
        <v>0</v>
      </c>
      <c r="I347" s="28">
        <v>0</v>
      </c>
      <c r="J347" s="271"/>
      <c r="K347" s="281">
        <f>Лист4!E346/1000</f>
        <v>1585.0892700000002</v>
      </c>
    </row>
    <row r="348" spans="1:11" s="29" customFormat="1" ht="18.75" customHeight="1" x14ac:dyDescent="0.25">
      <c r="A348" s="21" t="str">
        <f>Лист4!A347</f>
        <v xml:space="preserve">Боевая ул. д.83 - корп. 2 </v>
      </c>
      <c r="B348" s="56" t="str">
        <f>Лист4!C347</f>
        <v>г. Астрахань</v>
      </c>
      <c r="C348" s="35">
        <f t="shared" si="10"/>
        <v>1156.6517412162154</v>
      </c>
      <c r="D348" s="35">
        <f t="shared" si="11"/>
        <v>48.872608783783761</v>
      </c>
      <c r="E348" s="26">
        <v>0</v>
      </c>
      <c r="F348" s="27">
        <v>48.872608783783761</v>
      </c>
      <c r="G348" s="28">
        <v>0</v>
      </c>
      <c r="H348" s="28">
        <v>0</v>
      </c>
      <c r="I348" s="28">
        <v>0</v>
      </c>
      <c r="J348" s="271"/>
      <c r="K348" s="281">
        <f>Лист4!E347/1000</f>
        <v>1205.5243499999992</v>
      </c>
    </row>
    <row r="349" spans="1:11" s="29" customFormat="1" ht="18.75" customHeight="1" x14ac:dyDescent="0.25">
      <c r="A349" s="21" t="str">
        <f>Лист4!A348</f>
        <v xml:space="preserve">Боевая ул. д.85 </v>
      </c>
      <c r="B349" s="56" t="str">
        <f>Лист4!C348</f>
        <v>г. Астрахань</v>
      </c>
      <c r="C349" s="35">
        <f t="shared" si="10"/>
        <v>690.24401013513534</v>
      </c>
      <c r="D349" s="35">
        <f t="shared" si="11"/>
        <v>29.165239864864869</v>
      </c>
      <c r="E349" s="26">
        <v>0</v>
      </c>
      <c r="F349" s="27">
        <v>29.165239864864869</v>
      </c>
      <c r="G349" s="28">
        <v>0</v>
      </c>
      <c r="H349" s="28">
        <v>0</v>
      </c>
      <c r="I349" s="28">
        <v>0</v>
      </c>
      <c r="J349" s="271"/>
      <c r="K349" s="281">
        <f>Лист4!E348/1000</f>
        <v>719.40925000000016</v>
      </c>
    </row>
    <row r="350" spans="1:11" s="29" customFormat="1" ht="18.75" customHeight="1" x14ac:dyDescent="0.25">
      <c r="A350" s="21" t="str">
        <f>Лист4!A349</f>
        <v xml:space="preserve">Боевая ул. д.85 - корп. 1 </v>
      </c>
      <c r="B350" s="56" t="str">
        <f>Лист4!C349</f>
        <v>г. Астрахань</v>
      </c>
      <c r="C350" s="35">
        <f t="shared" si="10"/>
        <v>1340.7281641891896</v>
      </c>
      <c r="D350" s="35">
        <f t="shared" si="11"/>
        <v>56.650485810810821</v>
      </c>
      <c r="E350" s="26">
        <v>0</v>
      </c>
      <c r="F350" s="27">
        <v>56.650485810810821</v>
      </c>
      <c r="G350" s="28">
        <v>0</v>
      </c>
      <c r="H350" s="28">
        <v>0</v>
      </c>
      <c r="I350" s="28">
        <v>0</v>
      </c>
      <c r="J350" s="271"/>
      <c r="K350" s="281">
        <f>Лист4!E349/1000</f>
        <v>1397.3786500000003</v>
      </c>
    </row>
    <row r="351" spans="1:11" s="29" customFormat="1" ht="18.75" customHeight="1" x14ac:dyDescent="0.25">
      <c r="A351" s="21" t="str">
        <f>Лист4!A350</f>
        <v xml:space="preserve">Боевая ул. д.85 - корп. 2 </v>
      </c>
      <c r="B351" s="56" t="str">
        <f>Лист4!C350</f>
        <v>г. Астрахань</v>
      </c>
      <c r="C351" s="35">
        <f t="shared" si="10"/>
        <v>643.5171639189191</v>
      </c>
      <c r="D351" s="35">
        <f t="shared" si="11"/>
        <v>27.19086608108109</v>
      </c>
      <c r="E351" s="26">
        <v>0</v>
      </c>
      <c r="F351" s="27">
        <v>27.19086608108109</v>
      </c>
      <c r="G351" s="28">
        <v>0</v>
      </c>
      <c r="H351" s="28">
        <v>0</v>
      </c>
      <c r="I351" s="28">
        <v>0</v>
      </c>
      <c r="J351" s="271"/>
      <c r="K351" s="281">
        <f>Лист4!E350/1000</f>
        <v>670.70803000000024</v>
      </c>
    </row>
    <row r="352" spans="1:11" s="29" customFormat="1" ht="25.5" customHeight="1" x14ac:dyDescent="0.25">
      <c r="A352" s="21" t="str">
        <f>Лист4!A351</f>
        <v xml:space="preserve">Боевая ул. д.85 - корп. 3 </v>
      </c>
      <c r="B352" s="56" t="str">
        <f>Лист4!C351</f>
        <v>г. Астрахань</v>
      </c>
      <c r="C352" s="35">
        <f t="shared" si="10"/>
        <v>689.57869216216227</v>
      </c>
      <c r="D352" s="35">
        <f t="shared" si="11"/>
        <v>29.137127837837841</v>
      </c>
      <c r="E352" s="26">
        <v>0</v>
      </c>
      <c r="F352" s="27">
        <v>29.137127837837841</v>
      </c>
      <c r="G352" s="28">
        <v>0</v>
      </c>
      <c r="H352" s="28">
        <v>0</v>
      </c>
      <c r="I352" s="28">
        <v>0</v>
      </c>
      <c r="J352" s="271"/>
      <c r="K352" s="281">
        <f>Лист4!E351/1000</f>
        <v>718.71582000000012</v>
      </c>
    </row>
    <row r="353" spans="1:11" s="29" customFormat="1" ht="25.5" customHeight="1" x14ac:dyDescent="0.25">
      <c r="A353" s="21" t="str">
        <f>Лист4!A352</f>
        <v xml:space="preserve">Бондарная 1-я ул. д.3 </v>
      </c>
      <c r="B353" s="56" t="str">
        <f>Лист4!C352</f>
        <v>г. Астрахань</v>
      </c>
      <c r="C353" s="35">
        <f t="shared" si="10"/>
        <v>16.023788513513512</v>
      </c>
      <c r="D353" s="35">
        <f t="shared" si="11"/>
        <v>0.67706148648648645</v>
      </c>
      <c r="E353" s="26">
        <v>0</v>
      </c>
      <c r="F353" s="27">
        <v>0.67706148648648645</v>
      </c>
      <c r="G353" s="28">
        <v>0</v>
      </c>
      <c r="H353" s="28">
        <v>0</v>
      </c>
      <c r="I353" s="28">
        <v>0</v>
      </c>
      <c r="J353" s="271"/>
      <c r="K353" s="281">
        <f>Лист4!E352/1000</f>
        <v>16.700849999999999</v>
      </c>
    </row>
    <row r="354" spans="1:11" s="29" customFormat="1" ht="18.75" customHeight="1" x14ac:dyDescent="0.25">
      <c r="A354" s="21" t="str">
        <f>Лист4!A353</f>
        <v xml:space="preserve">Бориса Алексеева ул. д.14 </v>
      </c>
      <c r="B354" s="56" t="str">
        <f>Лист4!C353</f>
        <v>г. Астрахань</v>
      </c>
      <c r="C354" s="35">
        <f t="shared" si="10"/>
        <v>1672.4442994594594</v>
      </c>
      <c r="D354" s="35">
        <f t="shared" si="11"/>
        <v>70.666660540540533</v>
      </c>
      <c r="E354" s="26">
        <v>0</v>
      </c>
      <c r="F354" s="27">
        <v>70.666660540540533</v>
      </c>
      <c r="G354" s="28">
        <v>0</v>
      </c>
      <c r="H354" s="28">
        <v>0</v>
      </c>
      <c r="I354" s="28">
        <v>0</v>
      </c>
      <c r="J354" s="271"/>
      <c r="K354" s="281">
        <f>Лист4!E353/1000</f>
        <v>1743.11096</v>
      </c>
    </row>
    <row r="355" spans="1:11" s="29" customFormat="1" ht="18.75" customHeight="1" x14ac:dyDescent="0.25">
      <c r="A355" s="21" t="str">
        <f>Лист4!A354</f>
        <v xml:space="preserve">Бориса Алексеева ул. д.16 </v>
      </c>
      <c r="B355" s="56" t="str">
        <f>Лист4!C354</f>
        <v>г. Астрахань</v>
      </c>
      <c r="C355" s="35">
        <f t="shared" si="10"/>
        <v>840.36174716216203</v>
      </c>
      <c r="D355" s="35">
        <f t="shared" si="11"/>
        <v>35.508242837837834</v>
      </c>
      <c r="E355" s="26">
        <v>0</v>
      </c>
      <c r="F355" s="27">
        <v>35.508242837837834</v>
      </c>
      <c r="G355" s="28">
        <v>0</v>
      </c>
      <c r="H355" s="28">
        <v>0</v>
      </c>
      <c r="I355" s="28">
        <v>0</v>
      </c>
      <c r="J355" s="271"/>
      <c r="K355" s="281">
        <f>Лист4!E354/1000</f>
        <v>875.86998999999992</v>
      </c>
    </row>
    <row r="356" spans="1:11" s="29" customFormat="1" ht="18.75" customHeight="1" x14ac:dyDescent="0.25">
      <c r="A356" s="21" t="str">
        <f>Лист4!A355</f>
        <v xml:space="preserve">Бориса Алексеева ул. д.1А </v>
      </c>
      <c r="B356" s="56" t="str">
        <f>Лист4!C355</f>
        <v>г. Астрахань</v>
      </c>
      <c r="C356" s="35">
        <f t="shared" si="10"/>
        <v>937.24802094594588</v>
      </c>
      <c r="D356" s="35">
        <f t="shared" si="11"/>
        <v>39.60202905405405</v>
      </c>
      <c r="E356" s="26">
        <v>0</v>
      </c>
      <c r="F356" s="27">
        <v>39.60202905405405</v>
      </c>
      <c r="G356" s="28">
        <v>0</v>
      </c>
      <c r="H356" s="28">
        <v>0</v>
      </c>
      <c r="I356" s="28">
        <v>0</v>
      </c>
      <c r="J356" s="271"/>
      <c r="K356" s="281">
        <f>Лист4!E355/1000</f>
        <v>976.8500499999999</v>
      </c>
    </row>
    <row r="357" spans="1:11" s="29" customFormat="1" ht="18.75" customHeight="1" x14ac:dyDescent="0.25">
      <c r="A357" s="21" t="str">
        <f>Лист4!A356</f>
        <v xml:space="preserve">Бориса Алексеева ул. д.1Б </v>
      </c>
      <c r="B357" s="56" t="str">
        <f>Лист4!C356</f>
        <v>г. Астрахань</v>
      </c>
      <c r="C357" s="35">
        <f t="shared" si="10"/>
        <v>918.67670445945953</v>
      </c>
      <c r="D357" s="35">
        <f t="shared" si="11"/>
        <v>38.817325540540537</v>
      </c>
      <c r="E357" s="26">
        <v>0</v>
      </c>
      <c r="F357" s="27">
        <v>38.817325540540537</v>
      </c>
      <c r="G357" s="28">
        <v>0</v>
      </c>
      <c r="H357" s="28">
        <v>0</v>
      </c>
      <c r="I357" s="28">
        <v>0</v>
      </c>
      <c r="J357" s="271"/>
      <c r="K357" s="281">
        <f>Лист4!E356/1000</f>
        <v>957.49403000000007</v>
      </c>
    </row>
    <row r="358" spans="1:11" s="29" customFormat="1" ht="18.75" customHeight="1" x14ac:dyDescent="0.25">
      <c r="A358" s="21" t="str">
        <f>Лист4!A357</f>
        <v xml:space="preserve">Бориса Алексеева ул. д.1В </v>
      </c>
      <c r="B358" s="56" t="str">
        <f>Лист4!C357</f>
        <v>г. Астрахань</v>
      </c>
      <c r="C358" s="35">
        <f t="shared" si="10"/>
        <v>980.3834760810812</v>
      </c>
      <c r="D358" s="35">
        <f t="shared" si="11"/>
        <v>41.424653918918921</v>
      </c>
      <c r="E358" s="26">
        <v>0</v>
      </c>
      <c r="F358" s="27">
        <v>41.424653918918921</v>
      </c>
      <c r="G358" s="28">
        <v>0</v>
      </c>
      <c r="H358" s="28">
        <v>0</v>
      </c>
      <c r="I358" s="28">
        <v>0</v>
      </c>
      <c r="J358" s="271">
        <v>1292.03</v>
      </c>
      <c r="K358" s="281">
        <f>Лист4!E357/1000-J358</f>
        <v>-270.22186999999985</v>
      </c>
    </row>
    <row r="359" spans="1:11" s="29" customFormat="1" ht="18.75" customHeight="1" x14ac:dyDescent="0.25">
      <c r="A359" s="21" t="str">
        <f>Лист4!A358</f>
        <v xml:space="preserve">Бориса Алексеева ул. д.20 - корп. 3 </v>
      </c>
      <c r="B359" s="56" t="str">
        <f>Лист4!C358</f>
        <v>г. Астрахань</v>
      </c>
      <c r="C359" s="35">
        <f t="shared" si="10"/>
        <v>1541.9141</v>
      </c>
      <c r="D359" s="35">
        <f t="shared" si="11"/>
        <v>65.151299999999992</v>
      </c>
      <c r="E359" s="26">
        <v>0</v>
      </c>
      <c r="F359" s="27">
        <v>65.151299999999992</v>
      </c>
      <c r="G359" s="28">
        <v>0</v>
      </c>
      <c r="H359" s="28">
        <v>0</v>
      </c>
      <c r="I359" s="28">
        <v>0</v>
      </c>
      <c r="J359" s="274"/>
      <c r="K359" s="281">
        <f>Лист4!E358/1000-J359</f>
        <v>1607.0654</v>
      </c>
    </row>
    <row r="360" spans="1:11" s="29" customFormat="1" ht="18.75" customHeight="1" x14ac:dyDescent="0.25">
      <c r="A360" s="21" t="str">
        <f>Лист4!A359</f>
        <v xml:space="preserve">Бориса Алексеева ул. д.2Б </v>
      </c>
      <c r="B360" s="56" t="str">
        <f>Лист4!C359</f>
        <v>г. Астрахань</v>
      </c>
      <c r="C360" s="35">
        <f t="shared" si="10"/>
        <v>1246.5171608108108</v>
      </c>
      <c r="D360" s="35">
        <f t="shared" si="11"/>
        <v>52.669739189189187</v>
      </c>
      <c r="E360" s="26">
        <v>0</v>
      </c>
      <c r="F360" s="27">
        <v>52.669739189189187</v>
      </c>
      <c r="G360" s="28">
        <v>0</v>
      </c>
      <c r="H360" s="28">
        <v>0</v>
      </c>
      <c r="I360" s="28">
        <v>0</v>
      </c>
      <c r="J360" s="271"/>
      <c r="K360" s="281">
        <f>Лист4!E359/1000</f>
        <v>1299.1868999999999</v>
      </c>
    </row>
    <row r="361" spans="1:11" s="29" customFormat="1" ht="18.75" customHeight="1" x14ac:dyDescent="0.25">
      <c r="A361" s="21" t="str">
        <f>Лист4!A360</f>
        <v xml:space="preserve">Бориса Алексеева ул. д.30 </v>
      </c>
      <c r="B361" s="56" t="str">
        <f>Лист4!C360</f>
        <v>г. Астрахань</v>
      </c>
      <c r="C361" s="35">
        <f t="shared" si="10"/>
        <v>1984.6650532432432</v>
      </c>
      <c r="D361" s="35">
        <f t="shared" si="11"/>
        <v>83.859086756756753</v>
      </c>
      <c r="E361" s="26">
        <v>0</v>
      </c>
      <c r="F361" s="27">
        <v>83.859086756756753</v>
      </c>
      <c r="G361" s="28">
        <v>0</v>
      </c>
      <c r="H361" s="28">
        <v>0</v>
      </c>
      <c r="I361" s="28">
        <v>0</v>
      </c>
      <c r="J361" s="271"/>
      <c r="K361" s="281">
        <f>Лист4!E360/1000</f>
        <v>2068.52414</v>
      </c>
    </row>
    <row r="362" spans="1:11" s="29" customFormat="1" ht="18.75" customHeight="1" x14ac:dyDescent="0.25">
      <c r="A362" s="21" t="str">
        <f>Лист4!A361</f>
        <v xml:space="preserve">Бориса Алексеева ул. д.32 </v>
      </c>
      <c r="B362" s="56" t="str">
        <f>Лист4!C361</f>
        <v>г. Астрахань</v>
      </c>
      <c r="C362" s="35">
        <f t="shared" si="10"/>
        <v>993.54241459459479</v>
      </c>
      <c r="D362" s="35">
        <f t="shared" si="11"/>
        <v>41.980665405405411</v>
      </c>
      <c r="E362" s="26">
        <v>0</v>
      </c>
      <c r="F362" s="27">
        <v>41.980665405405411</v>
      </c>
      <c r="G362" s="28">
        <v>0</v>
      </c>
      <c r="H362" s="28">
        <v>0</v>
      </c>
      <c r="I362" s="28">
        <v>0</v>
      </c>
      <c r="J362" s="271"/>
      <c r="K362" s="281">
        <f>Лист4!E361/1000</f>
        <v>1035.5230800000002</v>
      </c>
    </row>
    <row r="363" spans="1:11" s="29" customFormat="1" ht="18.75" customHeight="1" x14ac:dyDescent="0.25">
      <c r="A363" s="21" t="str">
        <f>Лист4!A362</f>
        <v xml:space="preserve">Бориса Алексеева ул. д.32 - корп. 1 </v>
      </c>
      <c r="B363" s="56" t="str">
        <f>Лист4!C362</f>
        <v>г. Астрахань</v>
      </c>
      <c r="C363" s="35">
        <f t="shared" si="10"/>
        <v>761.63797378378399</v>
      </c>
      <c r="D363" s="35">
        <f t="shared" si="11"/>
        <v>32.181886216216228</v>
      </c>
      <c r="E363" s="26">
        <v>0</v>
      </c>
      <c r="F363" s="27">
        <v>32.181886216216228</v>
      </c>
      <c r="G363" s="28">
        <v>0</v>
      </c>
      <c r="H363" s="28">
        <v>0</v>
      </c>
      <c r="I363" s="28">
        <v>0</v>
      </c>
      <c r="J363" s="271"/>
      <c r="K363" s="281">
        <f>Лист4!E362/1000</f>
        <v>793.81986000000018</v>
      </c>
    </row>
    <row r="364" spans="1:11" s="29" customFormat="1" ht="18.75" customHeight="1" x14ac:dyDescent="0.25">
      <c r="A364" s="21" t="str">
        <f>Лист4!A363</f>
        <v xml:space="preserve">Бориса Алексеева ул. д.34 </v>
      </c>
      <c r="B364" s="56" t="str">
        <f>Лист4!C363</f>
        <v>г. Астрахань</v>
      </c>
      <c r="C364" s="35">
        <f t="shared" si="10"/>
        <v>643.07037243243235</v>
      </c>
      <c r="D364" s="35">
        <f t="shared" si="11"/>
        <v>27.171987567567562</v>
      </c>
      <c r="E364" s="26">
        <v>0</v>
      </c>
      <c r="F364" s="27">
        <v>27.171987567567562</v>
      </c>
      <c r="G364" s="28">
        <v>0</v>
      </c>
      <c r="H364" s="28">
        <v>0</v>
      </c>
      <c r="I364" s="28">
        <v>0</v>
      </c>
      <c r="J364" s="271"/>
      <c r="K364" s="281">
        <f>Лист4!E363/1000</f>
        <v>670.24235999999996</v>
      </c>
    </row>
    <row r="365" spans="1:11" s="29" customFormat="1" ht="18.75" customHeight="1" x14ac:dyDescent="0.25">
      <c r="A365" s="21" t="str">
        <f>Лист4!A364</f>
        <v xml:space="preserve">Бориса Алексеева ул. д.36 </v>
      </c>
      <c r="B365" s="56" t="str">
        <f>Лист4!C364</f>
        <v>г. Астрахань</v>
      </c>
      <c r="C365" s="35">
        <f t="shared" si="10"/>
        <v>942.81709783783776</v>
      </c>
      <c r="D365" s="35">
        <f t="shared" si="11"/>
        <v>39.837342162162159</v>
      </c>
      <c r="E365" s="26">
        <v>0</v>
      </c>
      <c r="F365" s="27">
        <v>39.837342162162159</v>
      </c>
      <c r="G365" s="28">
        <v>0</v>
      </c>
      <c r="H365" s="28">
        <v>0</v>
      </c>
      <c r="I365" s="28">
        <v>0</v>
      </c>
      <c r="J365" s="271"/>
      <c r="K365" s="281">
        <f>Лист4!E364/1000</f>
        <v>982.65443999999991</v>
      </c>
    </row>
    <row r="366" spans="1:11" s="29" customFormat="1" ht="18.75" customHeight="1" x14ac:dyDescent="0.25">
      <c r="A366" s="21" t="str">
        <f>Лист4!A365</f>
        <v xml:space="preserve">Бориса Алексеева ул. д.36 - корп. 1 </v>
      </c>
      <c r="B366" s="56" t="str">
        <f>Лист4!C365</f>
        <v>г. Астрахань</v>
      </c>
      <c r="C366" s="35">
        <f t="shared" si="10"/>
        <v>995.37905027027023</v>
      </c>
      <c r="D366" s="35">
        <f t="shared" si="11"/>
        <v>42.05826972972973</v>
      </c>
      <c r="E366" s="26">
        <v>0</v>
      </c>
      <c r="F366" s="27">
        <v>42.05826972972973</v>
      </c>
      <c r="G366" s="28">
        <v>0</v>
      </c>
      <c r="H366" s="28">
        <v>0</v>
      </c>
      <c r="I366" s="28">
        <v>0</v>
      </c>
      <c r="J366" s="271"/>
      <c r="K366" s="281">
        <f>Лист4!E365/1000</f>
        <v>1037.43732</v>
      </c>
    </row>
    <row r="367" spans="1:11" s="29" customFormat="1" ht="18.75" customHeight="1" x14ac:dyDescent="0.25">
      <c r="A367" s="21" t="str">
        <f>Лист4!A366</f>
        <v xml:space="preserve">Бориса Алексеева ул. д.4А </v>
      </c>
      <c r="B367" s="56" t="str">
        <f>Лист4!C366</f>
        <v>г. Астрахань</v>
      </c>
      <c r="C367" s="35">
        <f t="shared" si="10"/>
        <v>1523.1691309459457</v>
      </c>
      <c r="D367" s="35">
        <f t="shared" si="11"/>
        <v>64.35925905405405</v>
      </c>
      <c r="E367" s="26">
        <v>0</v>
      </c>
      <c r="F367" s="27">
        <v>64.35925905405405</v>
      </c>
      <c r="G367" s="28">
        <v>0</v>
      </c>
      <c r="H367" s="28">
        <v>0</v>
      </c>
      <c r="I367" s="28">
        <v>0</v>
      </c>
      <c r="J367" s="271"/>
      <c r="K367" s="281">
        <f>Лист4!E366/1000</f>
        <v>1587.5283899999997</v>
      </c>
    </row>
    <row r="368" spans="1:11" s="29" customFormat="1" ht="18.75" customHeight="1" x14ac:dyDescent="0.25">
      <c r="A368" s="21" t="str">
        <f>Лист4!A367</f>
        <v xml:space="preserve">Бориса Алексеева ул. д.51 </v>
      </c>
      <c r="B368" s="56" t="str">
        <f>Лист4!C367</f>
        <v>г. Астрахань</v>
      </c>
      <c r="C368" s="35">
        <f t="shared" si="10"/>
        <v>1651.9360741891892</v>
      </c>
      <c r="D368" s="35">
        <f t="shared" si="11"/>
        <v>69.800115810810809</v>
      </c>
      <c r="E368" s="26">
        <v>0</v>
      </c>
      <c r="F368" s="27">
        <v>69.800115810810809</v>
      </c>
      <c r="G368" s="28">
        <v>0</v>
      </c>
      <c r="H368" s="28">
        <v>0</v>
      </c>
      <c r="I368" s="28">
        <v>0</v>
      </c>
      <c r="J368" s="271"/>
      <c r="K368" s="281">
        <f>Лист4!E367/1000</f>
        <v>1721.7361900000001</v>
      </c>
    </row>
    <row r="369" spans="1:11" s="29" customFormat="1" ht="18.75" customHeight="1" x14ac:dyDescent="0.25">
      <c r="A369" s="21" t="str">
        <f>Лист4!A368</f>
        <v xml:space="preserve">Бориса Алексеева ул. д.51 - корп. 1 </v>
      </c>
      <c r="B369" s="56" t="str">
        <f>Лист4!C368</f>
        <v>г. Астрахань</v>
      </c>
      <c r="C369" s="35">
        <f t="shared" si="10"/>
        <v>820.79445418918908</v>
      </c>
      <c r="D369" s="35">
        <f t="shared" si="11"/>
        <v>34.681455810810803</v>
      </c>
      <c r="E369" s="26">
        <v>0</v>
      </c>
      <c r="F369" s="27">
        <v>34.681455810810803</v>
      </c>
      <c r="G369" s="28">
        <v>0</v>
      </c>
      <c r="H369" s="28">
        <v>0</v>
      </c>
      <c r="I369" s="28">
        <v>0</v>
      </c>
      <c r="J369" s="271"/>
      <c r="K369" s="281">
        <f>Лист4!E368/1000</f>
        <v>855.47590999999989</v>
      </c>
    </row>
    <row r="370" spans="1:11" s="29" customFormat="1" ht="18.75" customHeight="1" x14ac:dyDescent="0.25">
      <c r="A370" s="21" t="str">
        <f>Лист4!A369</f>
        <v xml:space="preserve">Бориса Алексеева ул. д.6 </v>
      </c>
      <c r="B370" s="56" t="str">
        <f>Лист4!C369</f>
        <v>г. Астрахань</v>
      </c>
      <c r="C370" s="35">
        <f t="shared" si="10"/>
        <v>1295.130285135135</v>
      </c>
      <c r="D370" s="35">
        <f t="shared" si="11"/>
        <v>54.723814864864849</v>
      </c>
      <c r="E370" s="26">
        <v>0</v>
      </c>
      <c r="F370" s="27">
        <v>54.723814864864849</v>
      </c>
      <c r="G370" s="28">
        <v>0</v>
      </c>
      <c r="H370" s="28">
        <v>0</v>
      </c>
      <c r="I370" s="28">
        <v>0</v>
      </c>
      <c r="J370" s="271"/>
      <c r="K370" s="281">
        <f>Лист4!E369/1000</f>
        <v>1349.8540999999998</v>
      </c>
    </row>
    <row r="371" spans="1:11" s="29" customFormat="1" ht="18.75" customHeight="1" x14ac:dyDescent="0.25">
      <c r="A371" s="21" t="str">
        <f>Лист4!A370</f>
        <v xml:space="preserve">Бориса Алексеева ул. д.61 - корп. 1 </v>
      </c>
      <c r="B371" s="56" t="str">
        <f>Лист4!C370</f>
        <v>г. Астрахань</v>
      </c>
      <c r="C371" s="35">
        <f t="shared" si="10"/>
        <v>2355.7473400000008</v>
      </c>
      <c r="D371" s="35">
        <f t="shared" si="11"/>
        <v>99.538620000000037</v>
      </c>
      <c r="E371" s="26">
        <v>0</v>
      </c>
      <c r="F371" s="27">
        <v>99.538620000000037</v>
      </c>
      <c r="G371" s="28">
        <v>0</v>
      </c>
      <c r="H371" s="28">
        <v>0</v>
      </c>
      <c r="I371" s="28">
        <v>0</v>
      </c>
      <c r="J371" s="271"/>
      <c r="K371" s="281">
        <f>Лист4!E370/1000</f>
        <v>2455.2859600000006</v>
      </c>
    </row>
    <row r="372" spans="1:11" s="29" customFormat="1" ht="18.75" customHeight="1" x14ac:dyDescent="0.25">
      <c r="A372" s="21" t="str">
        <f>Лист4!A371</f>
        <v xml:space="preserve">Бориса Алексеева ул. д.63 </v>
      </c>
      <c r="B372" s="56" t="str">
        <f>Лист4!C371</f>
        <v>г. Астрахань</v>
      </c>
      <c r="C372" s="35">
        <f t="shared" si="10"/>
        <v>2841.8252852702681</v>
      </c>
      <c r="D372" s="35">
        <f t="shared" si="11"/>
        <v>120.07712472972965</v>
      </c>
      <c r="E372" s="26">
        <v>0</v>
      </c>
      <c r="F372" s="27">
        <v>120.07712472972965</v>
      </c>
      <c r="G372" s="28">
        <v>0</v>
      </c>
      <c r="H372" s="28">
        <v>0</v>
      </c>
      <c r="I372" s="28">
        <v>0</v>
      </c>
      <c r="J372" s="271"/>
      <c r="K372" s="281">
        <f>Лист4!E371/1000</f>
        <v>2961.9024099999979</v>
      </c>
    </row>
    <row r="373" spans="1:11" s="29" customFormat="1" ht="18.75" customHeight="1" x14ac:dyDescent="0.25">
      <c r="A373" s="21" t="str">
        <f>Лист4!A372</f>
        <v xml:space="preserve">Бориса Алексеева ул. д.63 - корп. 1 </v>
      </c>
      <c r="B373" s="56" t="str">
        <f>Лист4!C372</f>
        <v>г. Астрахань</v>
      </c>
      <c r="C373" s="35">
        <f t="shared" si="10"/>
        <v>1667.476141621622</v>
      </c>
      <c r="D373" s="35">
        <f t="shared" si="11"/>
        <v>70.45673837837839</v>
      </c>
      <c r="E373" s="26">
        <v>0</v>
      </c>
      <c r="F373" s="27">
        <v>70.45673837837839</v>
      </c>
      <c r="G373" s="28">
        <v>0</v>
      </c>
      <c r="H373" s="28">
        <v>0</v>
      </c>
      <c r="I373" s="28">
        <v>0</v>
      </c>
      <c r="J373" s="271"/>
      <c r="K373" s="281">
        <f>Лист4!E372/1000</f>
        <v>1737.9328800000003</v>
      </c>
    </row>
    <row r="374" spans="1:11" s="29" customFormat="1" ht="18.75" customHeight="1" x14ac:dyDescent="0.25">
      <c r="A374" s="21" t="str">
        <f>Лист4!A373</f>
        <v xml:space="preserve">Бориса Алексеева ул. д.65 </v>
      </c>
      <c r="B374" s="56" t="str">
        <f>Лист4!C373</f>
        <v>г. Астрахань</v>
      </c>
      <c r="C374" s="35">
        <f t="shared" si="10"/>
        <v>2673.2847177027015</v>
      </c>
      <c r="D374" s="35">
        <f t="shared" si="11"/>
        <v>112.95569229729726</v>
      </c>
      <c r="E374" s="26">
        <v>0</v>
      </c>
      <c r="F374" s="27">
        <v>112.95569229729726</v>
      </c>
      <c r="G374" s="28">
        <v>0</v>
      </c>
      <c r="H374" s="28">
        <v>0</v>
      </c>
      <c r="I374" s="28">
        <v>0</v>
      </c>
      <c r="J374" s="271"/>
      <c r="K374" s="281">
        <f>Лист4!E373/1000</f>
        <v>2786.240409999999</v>
      </c>
    </row>
    <row r="375" spans="1:11" s="29" customFormat="1" ht="18.75" customHeight="1" x14ac:dyDescent="0.25">
      <c r="A375" s="21" t="str">
        <f>Лист4!A374</f>
        <v xml:space="preserve">Бориса Алексеева ул. д.65 - корп. 1 </v>
      </c>
      <c r="B375" s="56" t="str">
        <f>Лист4!C374</f>
        <v>г. Астрахань</v>
      </c>
      <c r="C375" s="35">
        <f t="shared" si="10"/>
        <v>1791.5777516216208</v>
      </c>
      <c r="D375" s="35">
        <f t="shared" si="11"/>
        <v>75.700468378378346</v>
      </c>
      <c r="E375" s="26">
        <v>0</v>
      </c>
      <c r="F375" s="27">
        <v>75.700468378378346</v>
      </c>
      <c r="G375" s="28">
        <v>0</v>
      </c>
      <c r="H375" s="28">
        <v>0</v>
      </c>
      <c r="I375" s="28">
        <v>0</v>
      </c>
      <c r="J375" s="271"/>
      <c r="K375" s="281">
        <f>Лист4!E374/1000</f>
        <v>1867.2782199999992</v>
      </c>
    </row>
    <row r="376" spans="1:11" s="29" customFormat="1" ht="18.75" customHeight="1" x14ac:dyDescent="0.25">
      <c r="A376" s="21" t="str">
        <f>Лист4!A375</f>
        <v xml:space="preserve">Бориса Алексеева ул. д.65 - корп. 2 </v>
      </c>
      <c r="B376" s="56" t="str">
        <f>Лист4!C375</f>
        <v>г. Астрахань</v>
      </c>
      <c r="C376" s="35">
        <f t="shared" si="10"/>
        <v>750.43608310810816</v>
      </c>
      <c r="D376" s="35">
        <f t="shared" si="11"/>
        <v>31.708566891891898</v>
      </c>
      <c r="E376" s="26">
        <v>0</v>
      </c>
      <c r="F376" s="27">
        <v>31.708566891891898</v>
      </c>
      <c r="G376" s="28">
        <v>0</v>
      </c>
      <c r="H376" s="28">
        <v>0</v>
      </c>
      <c r="I376" s="28">
        <v>0</v>
      </c>
      <c r="J376" s="271"/>
      <c r="K376" s="281">
        <f>Лист4!E375/1000</f>
        <v>782.14465000000007</v>
      </c>
    </row>
    <row r="377" spans="1:11" s="29" customFormat="1" ht="18.75" customHeight="1" x14ac:dyDescent="0.25">
      <c r="A377" s="21" t="str">
        <f>Лист4!A376</f>
        <v xml:space="preserve">Бориса Алексеева ул. д.67 </v>
      </c>
      <c r="B377" s="56" t="str">
        <f>Лист4!C376</f>
        <v>г. Астрахань</v>
      </c>
      <c r="C377" s="35">
        <f t="shared" si="10"/>
        <v>2952.304854459459</v>
      </c>
      <c r="D377" s="35">
        <f t="shared" si="11"/>
        <v>124.74527554054052</v>
      </c>
      <c r="E377" s="26">
        <v>0</v>
      </c>
      <c r="F377" s="27">
        <v>124.74527554054052</v>
      </c>
      <c r="G377" s="28">
        <v>0</v>
      </c>
      <c r="H377" s="28">
        <v>0</v>
      </c>
      <c r="I377" s="28">
        <v>0</v>
      </c>
      <c r="J377" s="271"/>
      <c r="K377" s="281">
        <f>Лист4!E376/1000</f>
        <v>3077.0501299999996</v>
      </c>
    </row>
    <row r="378" spans="1:11" s="29" customFormat="1" ht="18.75" customHeight="1" x14ac:dyDescent="0.25">
      <c r="A378" s="21" t="str">
        <f>Лист4!A377</f>
        <v xml:space="preserve">Бориса Алексеева ул. д.67 - корп. 1 </v>
      </c>
      <c r="B378" s="56" t="str">
        <f>Лист4!C377</f>
        <v>г. Астрахань</v>
      </c>
      <c r="C378" s="35">
        <f t="shared" si="10"/>
        <v>1952.5672485135128</v>
      </c>
      <c r="D378" s="35">
        <f t="shared" si="11"/>
        <v>82.50284148648646</v>
      </c>
      <c r="E378" s="26">
        <v>0</v>
      </c>
      <c r="F378" s="27">
        <v>82.50284148648646</v>
      </c>
      <c r="G378" s="28">
        <v>0</v>
      </c>
      <c r="H378" s="28">
        <v>0</v>
      </c>
      <c r="I378" s="28">
        <v>0</v>
      </c>
      <c r="J378" s="271"/>
      <c r="K378" s="281">
        <f>Лист4!E377/1000</f>
        <v>2035.0700899999993</v>
      </c>
    </row>
    <row r="379" spans="1:11" s="29" customFormat="1" ht="18.75" customHeight="1" x14ac:dyDescent="0.25">
      <c r="A379" s="21" t="str">
        <f>Лист4!A378</f>
        <v xml:space="preserve">Бориса Алексеева ул. д.67 - корп. 2 </v>
      </c>
      <c r="B379" s="56" t="str">
        <f>Лист4!C378</f>
        <v>г. Астрахань</v>
      </c>
      <c r="C379" s="35">
        <f t="shared" si="10"/>
        <v>603.59949594594593</v>
      </c>
      <c r="D379" s="35">
        <f t="shared" si="11"/>
        <v>25.504204054054053</v>
      </c>
      <c r="E379" s="26">
        <v>0</v>
      </c>
      <c r="F379" s="27">
        <v>25.504204054054053</v>
      </c>
      <c r="G379" s="28">
        <v>0</v>
      </c>
      <c r="H379" s="28">
        <v>0</v>
      </c>
      <c r="I379" s="28">
        <v>0</v>
      </c>
      <c r="J379" s="271"/>
      <c r="K379" s="281">
        <f>Лист4!E378/1000</f>
        <v>629.1037</v>
      </c>
    </row>
    <row r="380" spans="1:11" s="29" customFormat="1" ht="18.75" customHeight="1" x14ac:dyDescent="0.25">
      <c r="A380" s="21" t="str">
        <f>Лист4!A379</f>
        <v xml:space="preserve">Ботвина ул. д.10 </v>
      </c>
      <c r="B380" s="56" t="str">
        <f>Лист4!C379</f>
        <v>г. Астрахань</v>
      </c>
      <c r="C380" s="35">
        <f t="shared" si="10"/>
        <v>1036.3406772972974</v>
      </c>
      <c r="D380" s="35">
        <f t="shared" si="11"/>
        <v>43.789042702702709</v>
      </c>
      <c r="E380" s="26">
        <v>0</v>
      </c>
      <c r="F380" s="27">
        <v>43.789042702702709</v>
      </c>
      <c r="G380" s="28">
        <v>0</v>
      </c>
      <c r="H380" s="28">
        <v>0</v>
      </c>
      <c r="I380" s="28">
        <v>0</v>
      </c>
      <c r="J380" s="271"/>
      <c r="K380" s="281">
        <f>Лист4!E379/1000</f>
        <v>1080.1297200000001</v>
      </c>
    </row>
    <row r="381" spans="1:11" s="29" customFormat="1" ht="18.75" customHeight="1" x14ac:dyDescent="0.25">
      <c r="A381" s="21" t="str">
        <f>Лист4!A380</f>
        <v xml:space="preserve">Ботвина ул. д.12 </v>
      </c>
      <c r="B381" s="56" t="str">
        <f>Лист4!C380</f>
        <v>г. Астрахань</v>
      </c>
      <c r="C381" s="35">
        <f t="shared" si="10"/>
        <v>1089.8833124324321</v>
      </c>
      <c r="D381" s="35">
        <f t="shared" si="11"/>
        <v>46.051407567567558</v>
      </c>
      <c r="E381" s="26">
        <v>0</v>
      </c>
      <c r="F381" s="27">
        <v>46.051407567567558</v>
      </c>
      <c r="G381" s="28">
        <v>0</v>
      </c>
      <c r="H381" s="28">
        <v>0</v>
      </c>
      <c r="I381" s="28">
        <v>0</v>
      </c>
      <c r="J381" s="271"/>
      <c r="K381" s="281">
        <f>Лист4!E380/1000</f>
        <v>1135.9347199999997</v>
      </c>
    </row>
    <row r="382" spans="1:11" s="29" customFormat="1" ht="18.75" customHeight="1" x14ac:dyDescent="0.25">
      <c r="A382" s="21" t="str">
        <f>Лист4!A381</f>
        <v xml:space="preserve">Ботвина ул. д.14А </v>
      </c>
      <c r="B382" s="56" t="str">
        <f>Лист4!C381</f>
        <v>г. Астрахань</v>
      </c>
      <c r="C382" s="35">
        <f t="shared" si="10"/>
        <v>1023.8168529729728</v>
      </c>
      <c r="D382" s="35">
        <f t="shared" si="11"/>
        <v>43.25986702702702</v>
      </c>
      <c r="E382" s="26">
        <v>0</v>
      </c>
      <c r="F382" s="27">
        <v>43.25986702702702</v>
      </c>
      <c r="G382" s="28">
        <v>0</v>
      </c>
      <c r="H382" s="28">
        <v>0</v>
      </c>
      <c r="I382" s="28">
        <v>0</v>
      </c>
      <c r="J382" s="271"/>
      <c r="K382" s="281">
        <f>Лист4!E381/1000</f>
        <v>1067.0767199999998</v>
      </c>
    </row>
    <row r="383" spans="1:11" s="29" customFormat="1" ht="18.75" customHeight="1" x14ac:dyDescent="0.25">
      <c r="A383" s="21" t="str">
        <f>Лист4!A382</f>
        <v xml:space="preserve">Ботвина ул. д.18 </v>
      </c>
      <c r="B383" s="56" t="str">
        <f>Лист4!C382</f>
        <v>г. Астрахань</v>
      </c>
      <c r="C383" s="35">
        <f t="shared" si="10"/>
        <v>1008.7395424324324</v>
      </c>
      <c r="D383" s="35">
        <f t="shared" si="11"/>
        <v>42.622797567567559</v>
      </c>
      <c r="E383" s="26">
        <v>0</v>
      </c>
      <c r="F383" s="27">
        <v>42.622797567567559</v>
      </c>
      <c r="G383" s="28">
        <v>0</v>
      </c>
      <c r="H383" s="28">
        <v>0</v>
      </c>
      <c r="I383" s="28">
        <v>0</v>
      </c>
      <c r="J383" s="271"/>
      <c r="K383" s="281">
        <f>Лист4!E382/1000</f>
        <v>1051.3623399999999</v>
      </c>
    </row>
    <row r="384" spans="1:11" s="29" customFormat="1" ht="18.75" customHeight="1" x14ac:dyDescent="0.25">
      <c r="A384" s="21" t="str">
        <f>Лист4!A383</f>
        <v xml:space="preserve">Ботвина ул. д.1А </v>
      </c>
      <c r="B384" s="56" t="str">
        <f>Лист4!C383</f>
        <v>г. Астрахань</v>
      </c>
      <c r="C384" s="35">
        <f t="shared" ref="C384:C447" si="12">K384+J384-F384</f>
        <v>162.10991527027025</v>
      </c>
      <c r="D384" s="35">
        <f t="shared" ref="D384:D447" si="13">F384</f>
        <v>6.8497147297297278</v>
      </c>
      <c r="E384" s="26">
        <v>0</v>
      </c>
      <c r="F384" s="27">
        <v>6.8497147297297278</v>
      </c>
      <c r="G384" s="28">
        <v>0</v>
      </c>
      <c r="H384" s="28">
        <v>0</v>
      </c>
      <c r="I384" s="28">
        <v>0</v>
      </c>
      <c r="J384" s="271"/>
      <c r="K384" s="281">
        <f>Лист4!E383/1000</f>
        <v>168.95962999999998</v>
      </c>
    </row>
    <row r="385" spans="1:11" s="29" customFormat="1" ht="25.5" customHeight="1" x14ac:dyDescent="0.25">
      <c r="A385" s="21" t="str">
        <f>Лист4!A384</f>
        <v xml:space="preserve">Ботвина ул. д.22 </v>
      </c>
      <c r="B385" s="56" t="str">
        <f>Лист4!C384</f>
        <v>г. Астрахань</v>
      </c>
      <c r="C385" s="35">
        <f t="shared" si="12"/>
        <v>802.89414527027031</v>
      </c>
      <c r="D385" s="35">
        <f t="shared" si="13"/>
        <v>33.925104729729732</v>
      </c>
      <c r="E385" s="26">
        <v>0</v>
      </c>
      <c r="F385" s="27">
        <v>33.925104729729732</v>
      </c>
      <c r="G385" s="28">
        <v>0</v>
      </c>
      <c r="H385" s="28">
        <v>0</v>
      </c>
      <c r="I385" s="28">
        <v>0</v>
      </c>
      <c r="J385" s="271"/>
      <c r="K385" s="281">
        <f>Лист4!E384/1000-J385</f>
        <v>836.81925000000001</v>
      </c>
    </row>
    <row r="386" spans="1:11" s="29" customFormat="1" ht="18.75" customHeight="1" x14ac:dyDescent="0.25">
      <c r="A386" s="21" t="str">
        <f>Лист4!A385</f>
        <v xml:space="preserve">Ботвина ул. д.26 </v>
      </c>
      <c r="B386" s="56" t="str">
        <f>Лист4!C385</f>
        <v>г. Астрахань</v>
      </c>
      <c r="C386" s="35">
        <f t="shared" si="12"/>
        <v>758.6941410810814</v>
      </c>
      <c r="D386" s="35">
        <f t="shared" si="13"/>
        <v>32.057498918918931</v>
      </c>
      <c r="E386" s="26">
        <v>0</v>
      </c>
      <c r="F386" s="27">
        <v>32.057498918918931</v>
      </c>
      <c r="G386" s="28">
        <v>0</v>
      </c>
      <c r="H386" s="28">
        <v>0</v>
      </c>
      <c r="I386" s="28">
        <v>0</v>
      </c>
      <c r="J386" s="271"/>
      <c r="K386" s="281">
        <f>Лист4!E385/1000</f>
        <v>790.75164000000029</v>
      </c>
    </row>
    <row r="387" spans="1:11" s="29" customFormat="1" ht="18.75" customHeight="1" x14ac:dyDescent="0.25">
      <c r="A387" s="21" t="str">
        <f>Лист4!A386</f>
        <v xml:space="preserve">Ботвина ул. д.28 </v>
      </c>
      <c r="B387" s="56" t="str">
        <f>Лист4!C386</f>
        <v>г. Астрахань</v>
      </c>
      <c r="C387" s="35">
        <f t="shared" si="12"/>
        <v>779.50471121621615</v>
      </c>
      <c r="D387" s="35">
        <f t="shared" si="13"/>
        <v>32.936818783783785</v>
      </c>
      <c r="E387" s="26">
        <v>0</v>
      </c>
      <c r="F387" s="27">
        <v>32.936818783783785</v>
      </c>
      <c r="G387" s="28">
        <v>0</v>
      </c>
      <c r="H387" s="28">
        <v>0</v>
      </c>
      <c r="I387" s="28">
        <v>0</v>
      </c>
      <c r="J387" s="271"/>
      <c r="K387" s="281">
        <f>Лист4!E386/1000</f>
        <v>812.44152999999994</v>
      </c>
    </row>
    <row r="388" spans="1:11" s="29" customFormat="1" ht="25.5" customHeight="1" x14ac:dyDescent="0.25">
      <c r="A388" s="21" t="str">
        <f>Лист4!A387</f>
        <v xml:space="preserve">Ботвина ул. д.29 - корп. 1 </v>
      </c>
      <c r="B388" s="56" t="str">
        <f>Лист4!C387</f>
        <v>г. Астрахань</v>
      </c>
      <c r="C388" s="35">
        <f t="shared" si="12"/>
        <v>576.90056000000016</v>
      </c>
      <c r="D388" s="35">
        <f t="shared" si="13"/>
        <v>24.376080000000009</v>
      </c>
      <c r="E388" s="26">
        <v>0</v>
      </c>
      <c r="F388" s="27">
        <v>24.376080000000009</v>
      </c>
      <c r="G388" s="28">
        <v>0</v>
      </c>
      <c r="H388" s="28">
        <v>0</v>
      </c>
      <c r="I388" s="28">
        <v>0</v>
      </c>
      <c r="J388" s="271"/>
      <c r="K388" s="281">
        <f>Лист4!E387/1000-J388</f>
        <v>601.27664000000016</v>
      </c>
    </row>
    <row r="389" spans="1:11" s="29" customFormat="1" ht="25.5" customHeight="1" x14ac:dyDescent="0.25">
      <c r="A389" s="21" t="str">
        <f>Лист4!A388</f>
        <v xml:space="preserve">Ботвина ул. д.30 </v>
      </c>
      <c r="B389" s="56" t="str">
        <f>Лист4!C388</f>
        <v>г. Астрахань</v>
      </c>
      <c r="C389" s="35">
        <f t="shared" si="12"/>
        <v>758.19408040540532</v>
      </c>
      <c r="D389" s="35">
        <f t="shared" si="13"/>
        <v>32.036369594594589</v>
      </c>
      <c r="E389" s="26">
        <v>0</v>
      </c>
      <c r="F389" s="27">
        <v>32.036369594594589</v>
      </c>
      <c r="G389" s="28">
        <v>0</v>
      </c>
      <c r="H389" s="28">
        <v>0</v>
      </c>
      <c r="I389" s="28">
        <v>0</v>
      </c>
      <c r="J389" s="271"/>
      <c r="K389" s="281">
        <f>Лист4!E388/1000</f>
        <v>790.23044999999991</v>
      </c>
    </row>
    <row r="390" spans="1:11" s="29" customFormat="1" ht="25.5" customHeight="1" x14ac:dyDescent="0.25">
      <c r="A390" s="21" t="str">
        <f>Лист4!A389</f>
        <v xml:space="preserve">Ботвина ул. д.4 </v>
      </c>
      <c r="B390" s="56" t="str">
        <f>Лист4!C389</f>
        <v>г. Астрахань</v>
      </c>
      <c r="C390" s="35">
        <f t="shared" si="12"/>
        <v>882.68002108108135</v>
      </c>
      <c r="D390" s="35">
        <f t="shared" si="13"/>
        <v>37.296338918918934</v>
      </c>
      <c r="E390" s="26">
        <v>0</v>
      </c>
      <c r="F390" s="27">
        <v>37.296338918918934</v>
      </c>
      <c r="G390" s="28">
        <v>0</v>
      </c>
      <c r="H390" s="28">
        <v>0</v>
      </c>
      <c r="I390" s="28">
        <v>0</v>
      </c>
      <c r="J390" s="271"/>
      <c r="K390" s="281">
        <f>Лист4!E389/1000</f>
        <v>919.97636000000034</v>
      </c>
    </row>
    <row r="391" spans="1:11" s="29" customFormat="1" ht="25.5" customHeight="1" x14ac:dyDescent="0.25">
      <c r="A391" s="21" t="str">
        <f>Лист4!A390</f>
        <v xml:space="preserve">Ботвина ул. д.6 </v>
      </c>
      <c r="B391" s="56" t="str">
        <f>Лист4!C390</f>
        <v>г. Астрахань</v>
      </c>
      <c r="C391" s="35">
        <f t="shared" si="12"/>
        <v>591.657555</v>
      </c>
      <c r="D391" s="35">
        <f t="shared" si="13"/>
        <v>24.999614999999999</v>
      </c>
      <c r="E391" s="26">
        <v>0</v>
      </c>
      <c r="F391" s="27">
        <v>24.999614999999999</v>
      </c>
      <c r="G391" s="28">
        <v>0</v>
      </c>
      <c r="H391" s="28">
        <v>0</v>
      </c>
      <c r="I391" s="28">
        <v>0</v>
      </c>
      <c r="J391" s="271"/>
      <c r="K391" s="281">
        <f>Лист4!E390/1000-J391</f>
        <v>616.65716999999995</v>
      </c>
    </row>
    <row r="392" spans="1:11" s="29" customFormat="1" ht="18.75" customHeight="1" x14ac:dyDescent="0.25">
      <c r="A392" s="21" t="str">
        <f>Лист4!A391</f>
        <v xml:space="preserve">Ботвина ул. д.83 </v>
      </c>
      <c r="B392" s="56" t="str">
        <f>Лист4!C391</f>
        <v>г. Астрахань</v>
      </c>
      <c r="C392" s="35">
        <f t="shared" si="12"/>
        <v>185.12925702702708</v>
      </c>
      <c r="D392" s="35">
        <f t="shared" si="13"/>
        <v>7.8223629729729751</v>
      </c>
      <c r="E392" s="26">
        <v>0</v>
      </c>
      <c r="F392" s="27">
        <v>7.8223629729729751</v>
      </c>
      <c r="G392" s="28">
        <v>0</v>
      </c>
      <c r="H392" s="28">
        <v>0</v>
      </c>
      <c r="I392" s="28">
        <v>0</v>
      </c>
      <c r="J392" s="272"/>
      <c r="K392" s="281">
        <f>Лист4!E391/1000-J392</f>
        <v>192.95162000000005</v>
      </c>
    </row>
    <row r="393" spans="1:11" s="29" customFormat="1" ht="25.5" customHeight="1" x14ac:dyDescent="0.25">
      <c r="A393" s="21" t="str">
        <f>Лист4!A392</f>
        <v xml:space="preserve">Ботвина ул. д.85 </v>
      </c>
      <c r="B393" s="56" t="str">
        <f>Лист4!C392</f>
        <v>г. Астрахань</v>
      </c>
      <c r="C393" s="35">
        <f t="shared" si="12"/>
        <v>202.31804999999994</v>
      </c>
      <c r="D393" s="35">
        <f t="shared" si="13"/>
        <v>8.5486499999999985</v>
      </c>
      <c r="E393" s="26">
        <v>0</v>
      </c>
      <c r="F393" s="27">
        <v>8.5486499999999985</v>
      </c>
      <c r="G393" s="28">
        <v>0</v>
      </c>
      <c r="H393" s="28">
        <v>0</v>
      </c>
      <c r="I393" s="28">
        <v>0</v>
      </c>
      <c r="J393" s="271"/>
      <c r="K393" s="281">
        <f>Лист4!E392/1000</f>
        <v>210.86669999999995</v>
      </c>
    </row>
    <row r="394" spans="1:11" s="29" customFormat="1" ht="18.75" customHeight="1" x14ac:dyDescent="0.25">
      <c r="A394" s="21" t="str">
        <f>Лист4!A393</f>
        <v xml:space="preserve">Ботвина ул. д.85А </v>
      </c>
      <c r="B394" s="56" t="str">
        <f>Лист4!C393</f>
        <v>г. Астрахань</v>
      </c>
      <c r="C394" s="35">
        <f t="shared" si="12"/>
        <v>98.614874324324276</v>
      </c>
      <c r="D394" s="35">
        <f t="shared" si="13"/>
        <v>4.1668256756756739</v>
      </c>
      <c r="E394" s="26">
        <v>0</v>
      </c>
      <c r="F394" s="27">
        <v>4.1668256756756739</v>
      </c>
      <c r="G394" s="28">
        <v>0</v>
      </c>
      <c r="H394" s="28">
        <v>0</v>
      </c>
      <c r="I394" s="28">
        <v>0</v>
      </c>
      <c r="J394" s="271"/>
      <c r="K394" s="281">
        <f>Лист4!E393/1000-J394</f>
        <v>102.78169999999994</v>
      </c>
    </row>
    <row r="395" spans="1:11" s="29" customFormat="1" ht="19.5" customHeight="1" x14ac:dyDescent="0.25">
      <c r="A395" s="21" t="str">
        <f>Лист4!A394</f>
        <v xml:space="preserve">Ботвина ул. д.87 </v>
      </c>
      <c r="B395" s="56" t="str">
        <f>Лист4!C394</f>
        <v>г. Астрахань</v>
      </c>
      <c r="C395" s="35">
        <f t="shared" si="12"/>
        <v>211.07422094594591</v>
      </c>
      <c r="D395" s="35">
        <f t="shared" si="13"/>
        <v>8.9186290540540512</v>
      </c>
      <c r="E395" s="26">
        <v>0</v>
      </c>
      <c r="F395" s="27">
        <v>8.9186290540540512</v>
      </c>
      <c r="G395" s="28">
        <v>0</v>
      </c>
      <c r="H395" s="28">
        <v>0</v>
      </c>
      <c r="I395" s="28">
        <v>0</v>
      </c>
      <c r="J395" s="271"/>
      <c r="K395" s="281">
        <f>Лист4!E394/1000</f>
        <v>219.99284999999995</v>
      </c>
    </row>
    <row r="396" spans="1:11" s="29" customFormat="1" ht="19.5" customHeight="1" x14ac:dyDescent="0.25">
      <c r="A396" s="21" t="str">
        <f>Лист4!A395</f>
        <v xml:space="preserve">Ботвина ул. д.87А </v>
      </c>
      <c r="B396" s="56" t="str">
        <f>Лист4!C395</f>
        <v>г. Астрахань</v>
      </c>
      <c r="C396" s="35">
        <f t="shared" si="12"/>
        <v>194.20762405405407</v>
      </c>
      <c r="D396" s="35">
        <f t="shared" si="13"/>
        <v>8.205955945945945</v>
      </c>
      <c r="E396" s="26">
        <v>0</v>
      </c>
      <c r="F396" s="27">
        <v>8.205955945945945</v>
      </c>
      <c r="G396" s="28">
        <v>0</v>
      </c>
      <c r="H396" s="28">
        <v>0</v>
      </c>
      <c r="I396" s="28">
        <v>0</v>
      </c>
      <c r="J396" s="271"/>
      <c r="K396" s="281">
        <f>Лист4!E395/1000-J396</f>
        <v>202.41358</v>
      </c>
    </row>
    <row r="397" spans="1:11" s="29" customFormat="1" ht="18.75" customHeight="1" x14ac:dyDescent="0.25">
      <c r="A397" s="21" t="str">
        <f>Лист4!A396</f>
        <v xml:space="preserve">Ботвина ул. д.89 </v>
      </c>
      <c r="B397" s="56" t="str">
        <f>Лист4!C396</f>
        <v>г. Астрахань</v>
      </c>
      <c r="C397" s="35">
        <f t="shared" si="12"/>
        <v>441.96893621621621</v>
      </c>
      <c r="D397" s="35">
        <f t="shared" si="13"/>
        <v>18.674743783783786</v>
      </c>
      <c r="E397" s="26">
        <v>0</v>
      </c>
      <c r="F397" s="27">
        <v>18.674743783783786</v>
      </c>
      <c r="G397" s="28">
        <v>0</v>
      </c>
      <c r="H397" s="28">
        <v>0</v>
      </c>
      <c r="I397" s="28">
        <v>0</v>
      </c>
      <c r="J397" s="271"/>
      <c r="K397" s="281">
        <f>Лист4!E396/1000</f>
        <v>460.64368000000002</v>
      </c>
    </row>
    <row r="398" spans="1:11" s="29" customFormat="1" ht="18.75" customHeight="1" x14ac:dyDescent="0.25">
      <c r="A398" s="21" t="str">
        <f>Лист4!A397</f>
        <v xml:space="preserve">Ботвина ул. д.91А </v>
      </c>
      <c r="B398" s="56" t="str">
        <f>Лист4!C397</f>
        <v>г. Астрахань</v>
      </c>
      <c r="C398" s="35">
        <f t="shared" si="12"/>
        <v>466.23392500000011</v>
      </c>
      <c r="D398" s="35">
        <f t="shared" si="13"/>
        <v>19.700025000000004</v>
      </c>
      <c r="E398" s="26">
        <v>0</v>
      </c>
      <c r="F398" s="27">
        <v>19.700025000000004</v>
      </c>
      <c r="G398" s="28">
        <v>0</v>
      </c>
      <c r="H398" s="28">
        <v>0</v>
      </c>
      <c r="I398" s="28">
        <v>0</v>
      </c>
      <c r="J398" s="272"/>
      <c r="K398" s="281">
        <f>Лист4!E397/1000-J398</f>
        <v>485.9339500000001</v>
      </c>
    </row>
    <row r="399" spans="1:11" s="29" customFormat="1" ht="18.75" customHeight="1" x14ac:dyDescent="0.25">
      <c r="A399" s="21" t="str">
        <f>Лист4!A398</f>
        <v xml:space="preserve">Ботвина ул. д.93 </v>
      </c>
      <c r="B399" s="56" t="str">
        <f>Лист4!C398</f>
        <v>г. Астрахань</v>
      </c>
      <c r="C399" s="35">
        <f t="shared" si="12"/>
        <v>147.15066621621619</v>
      </c>
      <c r="D399" s="35">
        <f t="shared" si="13"/>
        <v>6.2176337837837821</v>
      </c>
      <c r="E399" s="26">
        <v>0</v>
      </c>
      <c r="F399" s="27">
        <v>6.2176337837837821</v>
      </c>
      <c r="G399" s="28">
        <v>0</v>
      </c>
      <c r="H399" s="28">
        <v>0</v>
      </c>
      <c r="I399" s="28">
        <v>0</v>
      </c>
      <c r="J399" s="271"/>
      <c r="K399" s="281">
        <f>Лист4!E398/1000-J399</f>
        <v>153.36829999999998</v>
      </c>
    </row>
    <row r="400" spans="1:11" s="29" customFormat="1" ht="18.75" customHeight="1" x14ac:dyDescent="0.25">
      <c r="A400" s="21" t="str">
        <f>Лист4!A399</f>
        <v xml:space="preserve">Ботвина ул. д.95 </v>
      </c>
      <c r="B400" s="56" t="str">
        <f>Лист4!C399</f>
        <v>г. Астрахань</v>
      </c>
      <c r="C400" s="35">
        <f t="shared" si="12"/>
        <v>112.03377837837837</v>
      </c>
      <c r="D400" s="35">
        <f t="shared" si="13"/>
        <v>4.7338216216216225</v>
      </c>
      <c r="E400" s="26">
        <v>0</v>
      </c>
      <c r="F400" s="27">
        <v>4.7338216216216225</v>
      </c>
      <c r="G400" s="28">
        <v>0</v>
      </c>
      <c r="H400" s="28">
        <v>0</v>
      </c>
      <c r="I400" s="28">
        <v>0</v>
      </c>
      <c r="J400" s="271"/>
      <c r="K400" s="281">
        <f>Лист4!E399/1000-J400</f>
        <v>116.7676</v>
      </c>
    </row>
    <row r="401" spans="1:11" s="29" customFormat="1" ht="18.75" customHeight="1" x14ac:dyDescent="0.25">
      <c r="A401" s="21" t="str">
        <f>Лист4!A400</f>
        <v xml:space="preserve">Ботвина ул. д.97 </v>
      </c>
      <c r="B401" s="56" t="str">
        <f>Лист4!C400</f>
        <v>г. Астрахань</v>
      </c>
      <c r="C401" s="35">
        <f t="shared" si="12"/>
        <v>971.51567202702745</v>
      </c>
      <c r="D401" s="35">
        <f t="shared" si="13"/>
        <v>41.04995797297299</v>
      </c>
      <c r="E401" s="26">
        <v>0</v>
      </c>
      <c r="F401" s="27">
        <v>41.04995797297299</v>
      </c>
      <c r="G401" s="28">
        <v>0</v>
      </c>
      <c r="H401" s="28">
        <v>0</v>
      </c>
      <c r="I401" s="28">
        <v>0</v>
      </c>
      <c r="J401" s="271">
        <f>432.55+328.17</f>
        <v>760.72</v>
      </c>
      <c r="K401" s="281">
        <f>Лист4!E400/1000-J401</f>
        <v>251.84563000000037</v>
      </c>
    </row>
    <row r="402" spans="1:11" s="29" customFormat="1" ht="18.75" customHeight="1" x14ac:dyDescent="0.25">
      <c r="A402" s="21" t="str">
        <f>Лист4!A401</f>
        <v xml:space="preserve">Бульварная ул. д.1 - корп. 1 </v>
      </c>
      <c r="B402" s="56" t="str">
        <f>Лист4!C401</f>
        <v>г. Астрахань</v>
      </c>
      <c r="C402" s="35">
        <f t="shared" si="12"/>
        <v>56.073929054054055</v>
      </c>
      <c r="D402" s="35">
        <f t="shared" si="13"/>
        <v>2.3693209459459457</v>
      </c>
      <c r="E402" s="26">
        <v>0</v>
      </c>
      <c r="F402" s="27">
        <v>2.3693209459459457</v>
      </c>
      <c r="G402" s="28">
        <v>0</v>
      </c>
      <c r="H402" s="28">
        <v>0</v>
      </c>
      <c r="I402" s="28">
        <v>0</v>
      </c>
      <c r="J402" s="271"/>
      <c r="K402" s="281">
        <f>Лист4!E401/1000</f>
        <v>58.443249999999999</v>
      </c>
    </row>
    <row r="403" spans="1:11" s="29" customFormat="1" ht="18.75" customHeight="1" x14ac:dyDescent="0.25">
      <c r="A403" s="21" t="str">
        <f>Лист4!A402</f>
        <v xml:space="preserve">Бульварная ул. д.11 - корп. 1 </v>
      </c>
      <c r="B403" s="56" t="str">
        <f>Лист4!C402</f>
        <v>г. Астрахань</v>
      </c>
      <c r="C403" s="35">
        <f t="shared" si="12"/>
        <v>887.13904175675657</v>
      </c>
      <c r="D403" s="35">
        <f t="shared" si="13"/>
        <v>37.484748243243232</v>
      </c>
      <c r="E403" s="26">
        <v>0</v>
      </c>
      <c r="F403" s="27">
        <v>37.484748243243232</v>
      </c>
      <c r="G403" s="28">
        <v>0</v>
      </c>
      <c r="H403" s="28">
        <v>0</v>
      </c>
      <c r="I403" s="28">
        <v>0</v>
      </c>
      <c r="J403" s="271"/>
      <c r="K403" s="281">
        <f>Лист4!E402/1000</f>
        <v>924.62378999999976</v>
      </c>
    </row>
    <row r="404" spans="1:11" s="29" customFormat="1" ht="18.75" customHeight="1" x14ac:dyDescent="0.25">
      <c r="A404" s="21" t="str">
        <f>Лист4!A403</f>
        <v xml:space="preserve">Бульварная ул. д.11 - корп. 2 </v>
      </c>
      <c r="B404" s="56" t="str">
        <f>Лист4!C403</f>
        <v>г. Астрахань</v>
      </c>
      <c r="C404" s="35">
        <f t="shared" si="12"/>
        <v>606.12547445945938</v>
      </c>
      <c r="D404" s="35">
        <f t="shared" si="13"/>
        <v>25.610935540540538</v>
      </c>
      <c r="E404" s="26">
        <v>0</v>
      </c>
      <c r="F404" s="27">
        <v>25.610935540540538</v>
      </c>
      <c r="G404" s="28">
        <v>0</v>
      </c>
      <c r="H404" s="28">
        <v>0</v>
      </c>
      <c r="I404" s="28">
        <v>0</v>
      </c>
      <c r="J404" s="271"/>
      <c r="K404" s="281">
        <f>Лист4!E403/1000</f>
        <v>631.73640999999986</v>
      </c>
    </row>
    <row r="405" spans="1:11" s="29" customFormat="1" ht="18.75" customHeight="1" x14ac:dyDescent="0.25">
      <c r="A405" s="21" t="str">
        <f>Лист4!A404</f>
        <v xml:space="preserve">Бульварная ул. д.12 </v>
      </c>
      <c r="B405" s="56" t="str">
        <f>Лист4!C404</f>
        <v>г. Астрахань</v>
      </c>
      <c r="C405" s="35">
        <f t="shared" si="12"/>
        <v>1456.5635704054052</v>
      </c>
      <c r="D405" s="35">
        <f t="shared" si="13"/>
        <v>61.544939594594588</v>
      </c>
      <c r="E405" s="26">
        <v>0</v>
      </c>
      <c r="F405" s="27">
        <v>61.544939594594588</v>
      </c>
      <c r="G405" s="28">
        <v>0</v>
      </c>
      <c r="H405" s="28">
        <v>0</v>
      </c>
      <c r="I405" s="28">
        <v>0</v>
      </c>
      <c r="J405" s="271"/>
      <c r="K405" s="281">
        <f>Лист4!E404/1000</f>
        <v>1518.1085099999998</v>
      </c>
    </row>
    <row r="406" spans="1:11" s="29" customFormat="1" ht="18.75" customHeight="1" x14ac:dyDescent="0.25">
      <c r="A406" s="21" t="str">
        <f>Лист4!A405</f>
        <v xml:space="preserve">Бульварная ул. д.14 </v>
      </c>
      <c r="B406" s="56" t="str">
        <f>Лист4!C405</f>
        <v>г. Астрахань</v>
      </c>
      <c r="C406" s="35">
        <f t="shared" si="12"/>
        <v>1472.3900364864865</v>
      </c>
      <c r="D406" s="35">
        <f t="shared" si="13"/>
        <v>62.213663513513509</v>
      </c>
      <c r="E406" s="26">
        <v>0</v>
      </c>
      <c r="F406" s="27">
        <v>62.213663513513509</v>
      </c>
      <c r="G406" s="28">
        <v>0</v>
      </c>
      <c r="H406" s="28">
        <v>0</v>
      </c>
      <c r="I406" s="28">
        <v>0</v>
      </c>
      <c r="J406" s="271"/>
      <c r="K406" s="281">
        <f>Лист4!E405/1000</f>
        <v>1534.6036999999999</v>
      </c>
    </row>
    <row r="407" spans="1:11" s="29" customFormat="1" ht="18.75" customHeight="1" x14ac:dyDescent="0.25">
      <c r="A407" s="21" t="str">
        <f>Лист4!A406</f>
        <v xml:space="preserve">Бульварная ул. д.15 </v>
      </c>
      <c r="B407" s="56" t="str">
        <f>Лист4!C406</f>
        <v>г. Астрахань</v>
      </c>
      <c r="C407" s="35">
        <f t="shared" si="12"/>
        <v>1321.5389750000004</v>
      </c>
      <c r="D407" s="35">
        <f t="shared" si="13"/>
        <v>55.839675000000014</v>
      </c>
      <c r="E407" s="26">
        <v>0</v>
      </c>
      <c r="F407" s="27">
        <v>55.839675000000014</v>
      </c>
      <c r="G407" s="28">
        <v>0</v>
      </c>
      <c r="H407" s="28">
        <v>0</v>
      </c>
      <c r="I407" s="28">
        <v>0</v>
      </c>
      <c r="J407" s="271"/>
      <c r="K407" s="281">
        <f>Лист4!E406/1000</f>
        <v>1377.3786500000003</v>
      </c>
    </row>
    <row r="408" spans="1:11" s="29" customFormat="1" ht="18.75" customHeight="1" x14ac:dyDescent="0.25">
      <c r="A408" s="21" t="str">
        <f>Лист4!A407</f>
        <v xml:space="preserve">Бульварная ул. д.2 - корп. 2 </v>
      </c>
      <c r="B408" s="56" t="str">
        <f>Лист4!C407</f>
        <v>г. Астрахань</v>
      </c>
      <c r="C408" s="35">
        <f t="shared" si="12"/>
        <v>890.13683445945935</v>
      </c>
      <c r="D408" s="35">
        <f t="shared" si="13"/>
        <v>37.611415540540534</v>
      </c>
      <c r="E408" s="26">
        <v>0</v>
      </c>
      <c r="F408" s="27">
        <v>37.611415540540534</v>
      </c>
      <c r="G408" s="28">
        <v>0</v>
      </c>
      <c r="H408" s="28">
        <v>0</v>
      </c>
      <c r="I408" s="28">
        <v>0</v>
      </c>
      <c r="J408" s="271"/>
      <c r="K408" s="281">
        <f>Лист4!E407/1000</f>
        <v>927.74824999999987</v>
      </c>
    </row>
    <row r="409" spans="1:11" s="29" customFormat="1" ht="18.75" customHeight="1" x14ac:dyDescent="0.25">
      <c r="A409" s="21" t="str">
        <f>Лист4!A408</f>
        <v xml:space="preserve">Бульварная ул. д.4 </v>
      </c>
      <c r="B409" s="56" t="str">
        <f>Лист4!C408</f>
        <v>г. Астрахань</v>
      </c>
      <c r="C409" s="35">
        <f t="shared" si="12"/>
        <v>2504.9696039189198</v>
      </c>
      <c r="D409" s="35">
        <f t="shared" si="13"/>
        <v>105.84378608108112</v>
      </c>
      <c r="E409" s="26">
        <v>0</v>
      </c>
      <c r="F409" s="27">
        <v>105.84378608108112</v>
      </c>
      <c r="G409" s="28">
        <v>0</v>
      </c>
      <c r="H409" s="28">
        <v>0</v>
      </c>
      <c r="I409" s="28">
        <v>0</v>
      </c>
      <c r="J409" s="271"/>
      <c r="K409" s="281">
        <f>Лист4!E408/1000</f>
        <v>2610.8133900000007</v>
      </c>
    </row>
    <row r="410" spans="1:11" s="29" customFormat="1" ht="18.75" customHeight="1" x14ac:dyDescent="0.25">
      <c r="A410" s="21" t="str">
        <f>Лист4!A409</f>
        <v xml:space="preserve">Бульварная ул. д.4 - корп. 1 </v>
      </c>
      <c r="B410" s="56" t="str">
        <f>Лист4!C409</f>
        <v>г. Астрахань</v>
      </c>
      <c r="C410" s="35">
        <f t="shared" si="12"/>
        <v>1483.1904701351348</v>
      </c>
      <c r="D410" s="35">
        <f t="shared" si="13"/>
        <v>62.670019864864848</v>
      </c>
      <c r="E410" s="26">
        <v>0</v>
      </c>
      <c r="F410" s="27">
        <v>62.670019864864848</v>
      </c>
      <c r="G410" s="28">
        <v>0</v>
      </c>
      <c r="H410" s="28">
        <v>0</v>
      </c>
      <c r="I410" s="28">
        <v>0</v>
      </c>
      <c r="J410" s="271"/>
      <c r="K410" s="281">
        <f>Лист4!E409/1000</f>
        <v>1545.8604899999996</v>
      </c>
    </row>
    <row r="411" spans="1:11" s="29" customFormat="1" ht="18.75" customHeight="1" x14ac:dyDescent="0.25">
      <c r="A411" s="21" t="str">
        <f>Лист4!A410</f>
        <v xml:space="preserve">Бульварная ул. д.6 </v>
      </c>
      <c r="B411" s="56" t="str">
        <f>Лист4!C410</f>
        <v>г. Астрахань</v>
      </c>
      <c r="C411" s="35">
        <f t="shared" si="12"/>
        <v>1764.4990232432433</v>
      </c>
      <c r="D411" s="35">
        <f t="shared" si="13"/>
        <v>74.556296756756751</v>
      </c>
      <c r="E411" s="26">
        <v>0</v>
      </c>
      <c r="F411" s="27">
        <v>74.556296756756751</v>
      </c>
      <c r="G411" s="28">
        <v>0</v>
      </c>
      <c r="H411" s="28">
        <v>0</v>
      </c>
      <c r="I411" s="28">
        <v>0</v>
      </c>
      <c r="J411" s="271"/>
      <c r="K411" s="281">
        <f>Лист4!E410/1000</f>
        <v>1839.0553200000002</v>
      </c>
    </row>
    <row r="412" spans="1:11" s="29" customFormat="1" ht="18.75" customHeight="1" x14ac:dyDescent="0.25">
      <c r="A412" s="21" t="str">
        <f>Лист4!A411</f>
        <v xml:space="preserve">Бульварная ул. д.6 - корп. 1 </v>
      </c>
      <c r="B412" s="56" t="str">
        <f>Лист4!C411</f>
        <v>г. Астрахань</v>
      </c>
      <c r="C412" s="35">
        <f t="shared" si="12"/>
        <v>1429.0049204054053</v>
      </c>
      <c r="D412" s="35">
        <f t="shared" si="13"/>
        <v>60.380489594594593</v>
      </c>
      <c r="E412" s="26">
        <v>0</v>
      </c>
      <c r="F412" s="27">
        <v>60.380489594594593</v>
      </c>
      <c r="G412" s="28">
        <v>0</v>
      </c>
      <c r="H412" s="28">
        <v>0</v>
      </c>
      <c r="I412" s="28">
        <v>0</v>
      </c>
      <c r="J412" s="271"/>
      <c r="K412" s="281">
        <f>Лист4!E411/1000</f>
        <v>1489.3854099999999</v>
      </c>
    </row>
    <row r="413" spans="1:11" s="29" customFormat="1" ht="18.75" customHeight="1" x14ac:dyDescent="0.25">
      <c r="A413" s="21" t="str">
        <f>Лист4!A412</f>
        <v xml:space="preserve">Бульварная ул. д.7 </v>
      </c>
      <c r="B413" s="56" t="str">
        <f>Лист4!C412</f>
        <v>г. Астрахань</v>
      </c>
      <c r="C413" s="35">
        <f t="shared" si="12"/>
        <v>2146.0527545945947</v>
      </c>
      <c r="D413" s="35">
        <f t="shared" si="13"/>
        <v>90.678285405405404</v>
      </c>
      <c r="E413" s="26">
        <v>0</v>
      </c>
      <c r="F413" s="27">
        <v>90.678285405405404</v>
      </c>
      <c r="G413" s="28">
        <v>0</v>
      </c>
      <c r="H413" s="28">
        <v>0</v>
      </c>
      <c r="I413" s="28">
        <v>0</v>
      </c>
      <c r="J413" s="271"/>
      <c r="K413" s="281">
        <f>Лист4!E412/1000</f>
        <v>2236.7310400000001</v>
      </c>
    </row>
    <row r="414" spans="1:11" s="29" customFormat="1" ht="18.75" customHeight="1" x14ac:dyDescent="0.25">
      <c r="A414" s="21" t="str">
        <f>Лист4!A413</f>
        <v xml:space="preserve">Бульварная ул. д.7 - корп. 2 </v>
      </c>
      <c r="B414" s="56" t="str">
        <f>Лист4!C413</f>
        <v>г. Астрахань</v>
      </c>
      <c r="C414" s="35">
        <f t="shared" si="12"/>
        <v>275.55190189189187</v>
      </c>
      <c r="D414" s="35">
        <f t="shared" si="13"/>
        <v>11.643038108108108</v>
      </c>
      <c r="E414" s="26">
        <v>0</v>
      </c>
      <c r="F414" s="27">
        <v>11.643038108108108</v>
      </c>
      <c r="G414" s="28">
        <v>0</v>
      </c>
      <c r="H414" s="28">
        <v>0</v>
      </c>
      <c r="I414" s="28">
        <v>0</v>
      </c>
      <c r="J414" s="271"/>
      <c r="K414" s="281">
        <f>Лист4!E413/1000</f>
        <v>287.19493999999997</v>
      </c>
    </row>
    <row r="415" spans="1:11" s="29" customFormat="1" ht="18.75" customHeight="1" x14ac:dyDescent="0.25">
      <c r="A415" s="21" t="str">
        <f>Лист4!A414</f>
        <v xml:space="preserve">Бульварная ул. д.7 - корп. 3 </v>
      </c>
      <c r="B415" s="56" t="str">
        <f>Лист4!C414</f>
        <v>г. Астрахань</v>
      </c>
      <c r="C415" s="35">
        <f t="shared" si="12"/>
        <v>789.79595013513517</v>
      </c>
      <c r="D415" s="35">
        <f t="shared" si="13"/>
        <v>33.371659864864867</v>
      </c>
      <c r="E415" s="26">
        <v>0</v>
      </c>
      <c r="F415" s="27">
        <v>33.371659864864867</v>
      </c>
      <c r="G415" s="28">
        <v>0</v>
      </c>
      <c r="H415" s="28">
        <v>0</v>
      </c>
      <c r="I415" s="28">
        <v>0</v>
      </c>
      <c r="J415" s="271"/>
      <c r="K415" s="281">
        <f>Лист4!E414/1000</f>
        <v>823.16761000000008</v>
      </c>
    </row>
    <row r="416" spans="1:11" s="29" customFormat="1" ht="18.75" customHeight="1" x14ac:dyDescent="0.25">
      <c r="A416" s="21" t="str">
        <f>Лист4!A415</f>
        <v xml:space="preserve">Бульварная ул. д.9 </v>
      </c>
      <c r="B416" s="56" t="str">
        <f>Лист4!C415</f>
        <v>г. Астрахань</v>
      </c>
      <c r="C416" s="35">
        <f t="shared" si="12"/>
        <v>2115.5114809459465</v>
      </c>
      <c r="D416" s="35">
        <f t="shared" si="13"/>
        <v>89.38780905405406</v>
      </c>
      <c r="E416" s="26">
        <v>0</v>
      </c>
      <c r="F416" s="27">
        <v>89.38780905405406</v>
      </c>
      <c r="G416" s="28">
        <v>0</v>
      </c>
      <c r="H416" s="28">
        <v>0</v>
      </c>
      <c r="I416" s="28">
        <v>0</v>
      </c>
      <c r="J416" s="271"/>
      <c r="K416" s="281">
        <f>Лист4!E415/1000</f>
        <v>2204.8992900000003</v>
      </c>
    </row>
    <row r="417" spans="1:11" s="29" customFormat="1" ht="18.75" customHeight="1" x14ac:dyDescent="0.25">
      <c r="A417" s="21" t="str">
        <f>Лист4!A416</f>
        <v xml:space="preserve">Бульварная ул. д.9 - корп. 1 </v>
      </c>
      <c r="B417" s="56" t="str">
        <f>Лист4!C416</f>
        <v>г. Астрахань</v>
      </c>
      <c r="C417" s="35">
        <f t="shared" si="12"/>
        <v>789.50551216216195</v>
      </c>
      <c r="D417" s="35">
        <f t="shared" si="13"/>
        <v>33.359387837837829</v>
      </c>
      <c r="E417" s="26">
        <v>0</v>
      </c>
      <c r="F417" s="27">
        <v>33.359387837837829</v>
      </c>
      <c r="G417" s="28">
        <v>0</v>
      </c>
      <c r="H417" s="28">
        <v>0</v>
      </c>
      <c r="I417" s="28">
        <v>0</v>
      </c>
      <c r="J417" s="271"/>
      <c r="K417" s="281">
        <f>Лист4!E416/1000</f>
        <v>822.86489999999981</v>
      </c>
    </row>
    <row r="418" spans="1:11" s="29" customFormat="1" ht="25.5" customHeight="1" x14ac:dyDescent="0.25">
      <c r="A418" s="21" t="str">
        <f>Лист4!A417</f>
        <v xml:space="preserve">Бульварная ул. д.9 - корп. 2 </v>
      </c>
      <c r="B418" s="56" t="str">
        <f>Лист4!C417</f>
        <v>г. Астрахань</v>
      </c>
      <c r="C418" s="35">
        <f t="shared" si="12"/>
        <v>506.95490999999987</v>
      </c>
      <c r="D418" s="35">
        <f t="shared" si="13"/>
        <v>21.420629999999996</v>
      </c>
      <c r="E418" s="26">
        <v>0</v>
      </c>
      <c r="F418" s="27">
        <v>21.420629999999996</v>
      </c>
      <c r="G418" s="28">
        <v>0</v>
      </c>
      <c r="H418" s="28">
        <v>0</v>
      </c>
      <c r="I418" s="28">
        <v>0</v>
      </c>
      <c r="J418" s="271"/>
      <c r="K418" s="281">
        <f>Лист4!E417/1000</f>
        <v>528.37553999999989</v>
      </c>
    </row>
    <row r="419" spans="1:11" s="29" customFormat="1" ht="18.75" customHeight="1" x14ac:dyDescent="0.25">
      <c r="A419" s="21" t="str">
        <f>Лист4!A418</f>
        <v xml:space="preserve">Бумажников пр-кт д.1/9 </v>
      </c>
      <c r="B419" s="56" t="str">
        <f>Лист4!C418</f>
        <v>г. Астрахань</v>
      </c>
      <c r="C419" s="35">
        <f t="shared" si="12"/>
        <v>671.9318052702705</v>
      </c>
      <c r="D419" s="35">
        <f t="shared" si="13"/>
        <v>28.39148472972974</v>
      </c>
      <c r="E419" s="26">
        <v>0</v>
      </c>
      <c r="F419" s="27">
        <v>28.39148472972974</v>
      </c>
      <c r="G419" s="28">
        <v>0</v>
      </c>
      <c r="H419" s="28">
        <v>0</v>
      </c>
      <c r="I419" s="28">
        <v>0</v>
      </c>
      <c r="J419" s="271"/>
      <c r="K419" s="281">
        <f>Лист4!E418/1000</f>
        <v>700.32329000000027</v>
      </c>
    </row>
    <row r="420" spans="1:11" s="29" customFormat="1" ht="18.75" customHeight="1" x14ac:dyDescent="0.25">
      <c r="A420" s="21" t="str">
        <f>Лист4!A419</f>
        <v xml:space="preserve">Бумажников пр-кт д.11 </v>
      </c>
      <c r="B420" s="56" t="str">
        <f>Лист4!C419</f>
        <v>г. Астрахань</v>
      </c>
      <c r="C420" s="35">
        <f t="shared" si="12"/>
        <v>654.276926081081</v>
      </c>
      <c r="D420" s="35">
        <f t="shared" si="13"/>
        <v>27.645503918918919</v>
      </c>
      <c r="E420" s="26">
        <v>0</v>
      </c>
      <c r="F420" s="27">
        <v>27.645503918918919</v>
      </c>
      <c r="G420" s="28">
        <v>0</v>
      </c>
      <c r="H420" s="28">
        <v>0</v>
      </c>
      <c r="I420" s="28">
        <v>0</v>
      </c>
      <c r="J420" s="271"/>
      <c r="K420" s="281">
        <f>Лист4!E419/1000</f>
        <v>681.92242999999996</v>
      </c>
    </row>
    <row r="421" spans="1:11" s="29" customFormat="1" ht="18.75" customHeight="1" x14ac:dyDescent="0.25">
      <c r="A421" s="21" t="str">
        <f>Лист4!A420</f>
        <v xml:space="preserve">Бумажников пр-кт д.12 </v>
      </c>
      <c r="B421" s="56" t="str">
        <f>Лист4!C420</f>
        <v>г. Астрахань</v>
      </c>
      <c r="C421" s="35">
        <f t="shared" si="12"/>
        <v>626.39356621621607</v>
      </c>
      <c r="D421" s="35">
        <f t="shared" si="13"/>
        <v>26.467333783783779</v>
      </c>
      <c r="E421" s="26">
        <v>0</v>
      </c>
      <c r="F421" s="27">
        <v>26.467333783783779</v>
      </c>
      <c r="G421" s="28">
        <v>0</v>
      </c>
      <c r="H421" s="28">
        <v>0</v>
      </c>
      <c r="I421" s="28">
        <v>0</v>
      </c>
      <c r="J421" s="271"/>
      <c r="K421" s="281">
        <f>Лист4!E420/1000</f>
        <v>652.8608999999999</v>
      </c>
    </row>
    <row r="422" spans="1:11" s="29" customFormat="1" ht="18.75" customHeight="1" x14ac:dyDescent="0.25">
      <c r="A422" s="21" t="str">
        <f>Лист4!A421</f>
        <v xml:space="preserve">Бумажников пр-кт д.13 </v>
      </c>
      <c r="B422" s="56" t="str">
        <f>Лист4!C421</f>
        <v>г. Астрахань</v>
      </c>
      <c r="C422" s="35">
        <f t="shared" si="12"/>
        <v>837.27409148648678</v>
      </c>
      <c r="D422" s="35">
        <f t="shared" si="13"/>
        <v>35.377778513513519</v>
      </c>
      <c r="E422" s="26">
        <v>0</v>
      </c>
      <c r="F422" s="27">
        <v>35.377778513513519</v>
      </c>
      <c r="G422" s="28">
        <v>0</v>
      </c>
      <c r="H422" s="28">
        <v>0</v>
      </c>
      <c r="I422" s="28">
        <v>0</v>
      </c>
      <c r="J422" s="271"/>
      <c r="K422" s="281">
        <f>Лист4!E421/1000</f>
        <v>872.65187000000026</v>
      </c>
    </row>
    <row r="423" spans="1:11" s="29" customFormat="1" ht="18.75" customHeight="1" x14ac:dyDescent="0.25">
      <c r="A423" s="21" t="str">
        <f>Лист4!A422</f>
        <v xml:space="preserve">Бумажников пр-кт д.13Б </v>
      </c>
      <c r="B423" s="56" t="str">
        <f>Лист4!C422</f>
        <v>г. Астрахань</v>
      </c>
      <c r="C423" s="35">
        <f t="shared" si="12"/>
        <v>1198.7511912162165</v>
      </c>
      <c r="D423" s="35">
        <f t="shared" si="13"/>
        <v>50.651458783783795</v>
      </c>
      <c r="E423" s="26">
        <v>0</v>
      </c>
      <c r="F423" s="27">
        <v>50.651458783783795</v>
      </c>
      <c r="G423" s="28">
        <v>0</v>
      </c>
      <c r="H423" s="28">
        <v>0</v>
      </c>
      <c r="I423" s="28">
        <v>0</v>
      </c>
      <c r="J423" s="271"/>
      <c r="K423" s="281">
        <f>Лист4!E422/1000</f>
        <v>1249.4026500000002</v>
      </c>
    </row>
    <row r="424" spans="1:11" s="29" customFormat="1" ht="18.75" customHeight="1" x14ac:dyDescent="0.25">
      <c r="A424" s="21" t="str">
        <f>Лист4!A423</f>
        <v xml:space="preserve">Бумажников пр-кт д.15 </v>
      </c>
      <c r="B424" s="56" t="str">
        <f>Лист4!C423</f>
        <v>г. Астрахань</v>
      </c>
      <c r="C424" s="35">
        <f t="shared" si="12"/>
        <v>713.0700783783783</v>
      </c>
      <c r="D424" s="35">
        <f t="shared" si="13"/>
        <v>30.12972162162162</v>
      </c>
      <c r="E424" s="26">
        <v>0</v>
      </c>
      <c r="F424" s="27">
        <v>30.12972162162162</v>
      </c>
      <c r="G424" s="28">
        <v>0</v>
      </c>
      <c r="H424" s="28">
        <v>0</v>
      </c>
      <c r="I424" s="28">
        <v>0</v>
      </c>
      <c r="J424" s="271">
        <v>283.49</v>
      </c>
      <c r="K424" s="281">
        <f>Лист4!E423/1000-J424</f>
        <v>459.70979999999986</v>
      </c>
    </row>
    <row r="425" spans="1:11" s="29" customFormat="1" ht="15.75" customHeight="1" x14ac:dyDescent="0.25">
      <c r="A425" s="21" t="str">
        <f>Лист4!A424</f>
        <v xml:space="preserve">Бумажников пр-кт д.15 - корп. 1 </v>
      </c>
      <c r="B425" s="56" t="str">
        <f>Лист4!C424</f>
        <v>г. Астрахань</v>
      </c>
      <c r="C425" s="35">
        <f t="shared" si="12"/>
        <v>2994.2196756756766</v>
      </c>
      <c r="D425" s="35">
        <f t="shared" si="13"/>
        <v>126.51632432432436</v>
      </c>
      <c r="E425" s="26">
        <v>0</v>
      </c>
      <c r="F425" s="27">
        <v>126.51632432432436</v>
      </c>
      <c r="G425" s="28">
        <v>0</v>
      </c>
      <c r="H425" s="28">
        <v>0</v>
      </c>
      <c r="I425" s="28">
        <v>0</v>
      </c>
      <c r="J425" s="271">
        <f>1388.67+4150.4</f>
        <v>5539.07</v>
      </c>
      <c r="K425" s="281">
        <f>Лист4!E424/1000-J425</f>
        <v>-2418.3339999999989</v>
      </c>
    </row>
    <row r="426" spans="1:11" s="29" customFormat="1" ht="15.75" customHeight="1" x14ac:dyDescent="0.25">
      <c r="A426" s="21" t="str">
        <f>Лист4!A425</f>
        <v xml:space="preserve">Бумажников пр-кт д.16 </v>
      </c>
      <c r="B426" s="56" t="str">
        <f>Лист4!C425</f>
        <v>г. Астрахань</v>
      </c>
      <c r="C426" s="35">
        <f t="shared" si="12"/>
        <v>1087.9752833783787</v>
      </c>
      <c r="D426" s="35">
        <f t="shared" si="13"/>
        <v>45.970786621621642</v>
      </c>
      <c r="E426" s="26">
        <v>0</v>
      </c>
      <c r="F426" s="27">
        <v>45.970786621621642</v>
      </c>
      <c r="G426" s="28">
        <v>0</v>
      </c>
      <c r="H426" s="28">
        <v>0</v>
      </c>
      <c r="I426" s="28">
        <v>0</v>
      </c>
      <c r="J426" s="271">
        <v>2359.85</v>
      </c>
      <c r="K426" s="281">
        <f>Лист4!E425/1000-J426</f>
        <v>-1225.9039299999995</v>
      </c>
    </row>
    <row r="427" spans="1:11" s="29" customFormat="1" ht="15.75" customHeight="1" x14ac:dyDescent="0.25">
      <c r="A427" s="21" t="str">
        <f>Лист4!A426</f>
        <v xml:space="preserve">Бумажников пр-кт д.17 </v>
      </c>
      <c r="B427" s="56" t="str">
        <f>Лист4!C426</f>
        <v>г. Астрахань</v>
      </c>
      <c r="C427" s="35">
        <f t="shared" si="12"/>
        <v>1137.6536763513516</v>
      </c>
      <c r="D427" s="35">
        <f t="shared" si="13"/>
        <v>48.069873648648652</v>
      </c>
      <c r="E427" s="26">
        <v>0</v>
      </c>
      <c r="F427" s="27">
        <v>48.069873648648652</v>
      </c>
      <c r="G427" s="28">
        <v>0</v>
      </c>
      <c r="H427" s="28">
        <v>0</v>
      </c>
      <c r="I427" s="28">
        <v>0</v>
      </c>
      <c r="J427" s="271"/>
      <c r="K427" s="281">
        <f>Лист4!E426/1000</f>
        <v>1185.7235500000002</v>
      </c>
    </row>
    <row r="428" spans="1:11" s="29" customFormat="1" ht="15.75" customHeight="1" x14ac:dyDescent="0.25">
      <c r="A428" s="21" t="str">
        <f>Лист4!A427</f>
        <v xml:space="preserve">Бумажников пр-кт д.18 </v>
      </c>
      <c r="B428" s="56" t="str">
        <f>Лист4!C427</f>
        <v>г. Астрахань</v>
      </c>
      <c r="C428" s="35">
        <f t="shared" si="12"/>
        <v>496.87984689189221</v>
      </c>
      <c r="D428" s="35">
        <f t="shared" si="13"/>
        <v>20.994923108108114</v>
      </c>
      <c r="E428" s="26">
        <v>0</v>
      </c>
      <c r="F428" s="27">
        <v>20.994923108108114</v>
      </c>
      <c r="G428" s="28">
        <v>0</v>
      </c>
      <c r="H428" s="28">
        <v>0</v>
      </c>
      <c r="I428" s="28">
        <v>0</v>
      </c>
      <c r="J428" s="271">
        <f>1638.57+985.25</f>
        <v>2623.8199999999997</v>
      </c>
      <c r="K428" s="281">
        <f>Лист4!E427/1000-J428</f>
        <v>-2105.9452299999994</v>
      </c>
    </row>
    <row r="429" spans="1:11" s="29" customFormat="1" ht="15.75" customHeight="1" x14ac:dyDescent="0.25">
      <c r="A429" s="21" t="str">
        <f>Лист4!A428</f>
        <v xml:space="preserve">Бумажников пр-кт д.2 </v>
      </c>
      <c r="B429" s="56" t="str">
        <f>Лист4!C428</f>
        <v>г. Астрахань</v>
      </c>
      <c r="C429" s="35">
        <f t="shared" si="12"/>
        <v>768.31157081081062</v>
      </c>
      <c r="D429" s="35">
        <f t="shared" si="13"/>
        <v>32.463869189189182</v>
      </c>
      <c r="E429" s="26">
        <v>0</v>
      </c>
      <c r="F429" s="27">
        <v>32.463869189189182</v>
      </c>
      <c r="G429" s="28">
        <v>0</v>
      </c>
      <c r="H429" s="28">
        <v>0</v>
      </c>
      <c r="I429" s="28">
        <v>0</v>
      </c>
      <c r="J429" s="271"/>
      <c r="K429" s="281">
        <f>Лист4!E428/1000</f>
        <v>800.77543999999978</v>
      </c>
    </row>
    <row r="430" spans="1:11" s="29" customFormat="1" ht="15.75" customHeight="1" x14ac:dyDescent="0.25">
      <c r="A430" s="21" t="str">
        <f>Лист4!A429</f>
        <v xml:space="preserve">Бумажников пр-кт д.20 </v>
      </c>
      <c r="B430" s="56" t="str">
        <f>Лист4!C429</f>
        <v>г. Астрахань</v>
      </c>
      <c r="C430" s="35">
        <f t="shared" si="12"/>
        <v>1173.5699954054055</v>
      </c>
      <c r="D430" s="35">
        <f t="shared" si="13"/>
        <v>49.587464594594607</v>
      </c>
      <c r="E430" s="26">
        <v>0</v>
      </c>
      <c r="F430" s="27">
        <v>49.587464594594607</v>
      </c>
      <c r="G430" s="28">
        <v>0</v>
      </c>
      <c r="H430" s="28">
        <v>0</v>
      </c>
      <c r="I430" s="28">
        <v>0</v>
      </c>
      <c r="J430" s="271"/>
      <c r="K430" s="281">
        <f>Лист4!E429/1000</f>
        <v>1223.1574600000001</v>
      </c>
    </row>
    <row r="431" spans="1:11" s="29" customFormat="1" ht="18.75" customHeight="1" x14ac:dyDescent="0.25">
      <c r="A431" s="21" t="str">
        <f>Лист4!A430</f>
        <v xml:space="preserve">Бумажников пр-кт д.20А </v>
      </c>
      <c r="B431" s="56" t="str">
        <f>Лист4!C430</f>
        <v>г. Астрахань</v>
      </c>
      <c r="C431" s="35">
        <f t="shared" si="12"/>
        <v>949.00781810810781</v>
      </c>
      <c r="D431" s="35">
        <f t="shared" si="13"/>
        <v>40.098921891891877</v>
      </c>
      <c r="E431" s="26">
        <v>0</v>
      </c>
      <c r="F431" s="27">
        <v>40.098921891891877</v>
      </c>
      <c r="G431" s="28">
        <v>0</v>
      </c>
      <c r="H431" s="28">
        <v>0</v>
      </c>
      <c r="I431" s="28">
        <v>0</v>
      </c>
      <c r="J431" s="271"/>
      <c r="K431" s="281">
        <f>Лист4!E430/1000</f>
        <v>989.10673999999972</v>
      </c>
    </row>
    <row r="432" spans="1:11" s="29" customFormat="1" ht="18.75" customHeight="1" x14ac:dyDescent="0.25">
      <c r="A432" s="21" t="str">
        <f>Лист4!A431</f>
        <v xml:space="preserve">Бумажников пр-кт д.20Б </v>
      </c>
      <c r="B432" s="56" t="str">
        <f>Лист4!C431</f>
        <v>г. Астрахань</v>
      </c>
      <c r="C432" s="35">
        <f t="shared" si="12"/>
        <v>1006.7673255405406</v>
      </c>
      <c r="D432" s="35">
        <f t="shared" si="13"/>
        <v>42.53946445945946</v>
      </c>
      <c r="E432" s="26">
        <v>0</v>
      </c>
      <c r="F432" s="27">
        <v>42.53946445945946</v>
      </c>
      <c r="G432" s="28">
        <v>0</v>
      </c>
      <c r="H432" s="28">
        <v>0</v>
      </c>
      <c r="I432" s="28">
        <v>0</v>
      </c>
      <c r="J432" s="271"/>
      <c r="K432" s="281">
        <f>Лист4!E431/1000</f>
        <v>1049.3067900000001</v>
      </c>
    </row>
    <row r="433" spans="1:11" s="29" customFormat="1" ht="18.75" customHeight="1" x14ac:dyDescent="0.25">
      <c r="A433" s="21" t="str">
        <f>Лист4!A432</f>
        <v xml:space="preserve">Бумажников пр-кт д.3 </v>
      </c>
      <c r="B433" s="56" t="str">
        <f>Лист4!C432</f>
        <v>г. Астрахань</v>
      </c>
      <c r="C433" s="35">
        <f t="shared" si="12"/>
        <v>615.52247797297264</v>
      </c>
      <c r="D433" s="35">
        <f t="shared" si="13"/>
        <v>26.007992027027015</v>
      </c>
      <c r="E433" s="26">
        <v>0</v>
      </c>
      <c r="F433" s="27">
        <v>26.007992027027015</v>
      </c>
      <c r="G433" s="28">
        <v>0</v>
      </c>
      <c r="H433" s="28">
        <v>0</v>
      </c>
      <c r="I433" s="28">
        <v>0</v>
      </c>
      <c r="J433" s="271"/>
      <c r="K433" s="281">
        <f>Лист4!E432/1000</f>
        <v>641.5304699999997</v>
      </c>
    </row>
    <row r="434" spans="1:11" s="29" customFormat="1" ht="18.75" customHeight="1" x14ac:dyDescent="0.25">
      <c r="A434" s="21" t="str">
        <f>Лист4!A433</f>
        <v>Бумажников пр-кт д.4</v>
      </c>
      <c r="B434" s="56" t="str">
        <f>Лист4!C433</f>
        <v>г. Астрахань</v>
      </c>
      <c r="C434" s="35">
        <f t="shared" si="12"/>
        <v>638.18170581081085</v>
      </c>
      <c r="D434" s="35">
        <f t="shared" si="13"/>
        <v>26.965424189189193</v>
      </c>
      <c r="E434" s="26">
        <v>0</v>
      </c>
      <c r="F434" s="27">
        <v>26.965424189189193</v>
      </c>
      <c r="G434" s="28">
        <v>0</v>
      </c>
      <c r="H434" s="28">
        <v>0</v>
      </c>
      <c r="I434" s="28">
        <v>0</v>
      </c>
      <c r="J434" s="271"/>
      <c r="K434" s="281">
        <f>Лист4!E433/1000</f>
        <v>665.14713000000006</v>
      </c>
    </row>
    <row r="435" spans="1:11" s="29" customFormat="1" ht="21" customHeight="1" x14ac:dyDescent="0.25">
      <c r="A435" s="21" t="str">
        <f>Лист4!A434</f>
        <v xml:space="preserve">Бумажников пр-кт д.5 </v>
      </c>
      <c r="B435" s="56" t="str">
        <f>Лист4!C434</f>
        <v>г. Астрахань</v>
      </c>
      <c r="C435" s="35">
        <f t="shared" si="12"/>
        <v>849.11058783783801</v>
      </c>
      <c r="D435" s="35">
        <f t="shared" si="13"/>
        <v>35.877912162162168</v>
      </c>
      <c r="E435" s="26">
        <v>0</v>
      </c>
      <c r="F435" s="27">
        <v>35.877912162162168</v>
      </c>
      <c r="G435" s="28">
        <v>0</v>
      </c>
      <c r="H435" s="28">
        <v>0</v>
      </c>
      <c r="I435" s="28">
        <v>0</v>
      </c>
      <c r="J435" s="271"/>
      <c r="K435" s="281">
        <f>Лист4!E434/1000</f>
        <v>884.98850000000016</v>
      </c>
    </row>
    <row r="436" spans="1:11" s="29" customFormat="1" ht="21" customHeight="1" x14ac:dyDescent="0.25">
      <c r="A436" s="21" t="str">
        <f>Лист4!A435</f>
        <v xml:space="preserve">Бумажников пр-кт д.6 </v>
      </c>
      <c r="B436" s="56" t="str">
        <f>Лист4!C435</f>
        <v>г. Астрахань</v>
      </c>
      <c r="C436" s="35">
        <f t="shared" si="12"/>
        <v>712.25096864864872</v>
      </c>
      <c r="D436" s="35">
        <f t="shared" si="13"/>
        <v>30.095111351351356</v>
      </c>
      <c r="E436" s="26">
        <v>0</v>
      </c>
      <c r="F436" s="27">
        <v>30.095111351351356</v>
      </c>
      <c r="G436" s="28">
        <v>0</v>
      </c>
      <c r="H436" s="28">
        <v>0</v>
      </c>
      <c r="I436" s="28">
        <v>0</v>
      </c>
      <c r="J436" s="271"/>
      <c r="K436" s="281">
        <f>Лист4!E435/1000</f>
        <v>742.34608000000003</v>
      </c>
    </row>
    <row r="437" spans="1:11" s="29" customFormat="1" ht="21" customHeight="1" x14ac:dyDescent="0.25">
      <c r="A437" s="21" t="str">
        <f>Лист4!A436</f>
        <v xml:space="preserve">Бумажников пр-кт д.7 </v>
      </c>
      <c r="B437" s="56" t="str">
        <f>Лист4!C436</f>
        <v>г. Астрахань</v>
      </c>
      <c r="C437" s="35">
        <f t="shared" si="12"/>
        <v>842.6193552702706</v>
      </c>
      <c r="D437" s="35">
        <f t="shared" si="13"/>
        <v>35.603634729729741</v>
      </c>
      <c r="E437" s="26">
        <v>0</v>
      </c>
      <c r="F437" s="27">
        <v>35.603634729729741</v>
      </c>
      <c r="G437" s="28">
        <v>0</v>
      </c>
      <c r="H437" s="28">
        <v>0</v>
      </c>
      <c r="I437" s="28">
        <v>0</v>
      </c>
      <c r="J437" s="271"/>
      <c r="K437" s="281">
        <f>Лист4!E436/1000</f>
        <v>878.22299000000032</v>
      </c>
    </row>
    <row r="438" spans="1:11" s="29" customFormat="1" ht="21" customHeight="1" x14ac:dyDescent="0.25">
      <c r="A438" s="21" t="str">
        <f>Лист4!A437</f>
        <v xml:space="preserve">Бумажников пр-кт д.8 </v>
      </c>
      <c r="B438" s="56" t="str">
        <f>Лист4!C437</f>
        <v>г. Астрахань</v>
      </c>
      <c r="C438" s="35">
        <f t="shared" si="12"/>
        <v>731.70355824324315</v>
      </c>
      <c r="D438" s="35">
        <f t="shared" si="13"/>
        <v>30.917051756756756</v>
      </c>
      <c r="E438" s="26">
        <v>0</v>
      </c>
      <c r="F438" s="27">
        <v>30.917051756756756</v>
      </c>
      <c r="G438" s="28">
        <v>0</v>
      </c>
      <c r="H438" s="28">
        <v>0</v>
      </c>
      <c r="I438" s="28">
        <v>0</v>
      </c>
      <c r="J438" s="271"/>
      <c r="K438" s="281">
        <f>Лист4!E437/1000</f>
        <v>762.62060999999994</v>
      </c>
    </row>
    <row r="439" spans="1:11" s="29" customFormat="1" ht="21" customHeight="1" x14ac:dyDescent="0.25">
      <c r="A439" s="21" t="str">
        <f>Лист4!A438</f>
        <v xml:space="preserve">Бумажников пр-кт д.8А </v>
      </c>
      <c r="B439" s="56" t="str">
        <f>Лист4!C438</f>
        <v>г. Астрахань</v>
      </c>
      <c r="C439" s="35">
        <f t="shared" si="12"/>
        <v>714.01197972972989</v>
      </c>
      <c r="D439" s="35">
        <f t="shared" si="13"/>
        <v>30.169520270270276</v>
      </c>
      <c r="E439" s="26">
        <v>0</v>
      </c>
      <c r="F439" s="27">
        <v>30.169520270270276</v>
      </c>
      <c r="G439" s="28">
        <v>0</v>
      </c>
      <c r="H439" s="28">
        <v>0</v>
      </c>
      <c r="I439" s="28">
        <v>0</v>
      </c>
      <c r="J439" s="271"/>
      <c r="K439" s="281">
        <f>Лист4!E438/1000</f>
        <v>744.18150000000014</v>
      </c>
    </row>
    <row r="440" spans="1:11" s="29" customFormat="1" ht="21" customHeight="1" x14ac:dyDescent="0.25">
      <c r="A440" s="21" t="str">
        <f>Лист4!A439</f>
        <v xml:space="preserve">Бумажников пр-кт д.9 </v>
      </c>
      <c r="B440" s="56" t="str">
        <f>Лист4!C439</f>
        <v>г. Астрахань</v>
      </c>
      <c r="C440" s="35">
        <f t="shared" si="12"/>
        <v>967.80071216216186</v>
      </c>
      <c r="D440" s="35">
        <f t="shared" si="13"/>
        <v>40.892987837837829</v>
      </c>
      <c r="E440" s="26">
        <v>0</v>
      </c>
      <c r="F440" s="27">
        <v>40.892987837837829</v>
      </c>
      <c r="G440" s="28">
        <v>0</v>
      </c>
      <c r="H440" s="28">
        <v>0</v>
      </c>
      <c r="I440" s="28">
        <v>0</v>
      </c>
      <c r="J440" s="271"/>
      <c r="K440" s="281">
        <f>Лист4!E439/1000</f>
        <v>1008.6936999999997</v>
      </c>
    </row>
    <row r="441" spans="1:11" s="29" customFormat="1" ht="21" customHeight="1" x14ac:dyDescent="0.25">
      <c r="A441" s="21" t="str">
        <f>Лист4!A440</f>
        <v xml:space="preserve">Бумажников пр-кт д.9 - корп. 1 </v>
      </c>
      <c r="B441" s="56" t="str">
        <f>Лист4!C440</f>
        <v>г. Астрахань</v>
      </c>
      <c r="C441" s="35">
        <f t="shared" si="12"/>
        <v>3074.8495304054059</v>
      </c>
      <c r="D441" s="35">
        <f t="shared" si="13"/>
        <v>129.92321959459463</v>
      </c>
      <c r="E441" s="26">
        <v>0</v>
      </c>
      <c r="F441" s="27">
        <v>129.92321959459463</v>
      </c>
      <c r="G441" s="28">
        <v>0</v>
      </c>
      <c r="H441" s="28">
        <v>0</v>
      </c>
      <c r="I441" s="28">
        <v>0</v>
      </c>
      <c r="J441" s="271"/>
      <c r="K441" s="281">
        <f>Лист4!E440/1000</f>
        <v>3204.7727500000005</v>
      </c>
    </row>
    <row r="442" spans="1:11" s="29" customFormat="1" ht="15" customHeight="1" x14ac:dyDescent="0.25">
      <c r="A442" s="21" t="str">
        <f>Лист4!A441</f>
        <v xml:space="preserve">Бурова ул. д.12 </v>
      </c>
      <c r="B442" s="56" t="str">
        <f>Лист4!C441</f>
        <v>г. Астрахань</v>
      </c>
      <c r="C442" s="35">
        <f t="shared" si="12"/>
        <v>5.2900756756756762</v>
      </c>
      <c r="D442" s="35">
        <f t="shared" si="13"/>
        <v>0.22352432432432434</v>
      </c>
      <c r="E442" s="26">
        <v>0</v>
      </c>
      <c r="F442" s="27">
        <v>0.22352432432432434</v>
      </c>
      <c r="G442" s="28">
        <v>0</v>
      </c>
      <c r="H442" s="28">
        <v>0</v>
      </c>
      <c r="I442" s="28">
        <v>0</v>
      </c>
      <c r="J442" s="271"/>
      <c r="K442" s="281">
        <f>Лист4!E441/1000</f>
        <v>5.5136000000000003</v>
      </c>
    </row>
    <row r="443" spans="1:11" s="29" customFormat="1" ht="25.5" customHeight="1" x14ac:dyDescent="0.25">
      <c r="A443" s="21" t="str">
        <f>Лист4!A442</f>
        <v xml:space="preserve">Бурова ул. д.4 </v>
      </c>
      <c r="B443" s="56" t="str">
        <f>Лист4!C442</f>
        <v>г. Астрахань</v>
      </c>
      <c r="C443" s="35">
        <f t="shared" si="12"/>
        <v>305.94625351351345</v>
      </c>
      <c r="D443" s="35">
        <f t="shared" si="13"/>
        <v>12.927306486486483</v>
      </c>
      <c r="E443" s="26">
        <v>0</v>
      </c>
      <c r="F443" s="27">
        <v>12.927306486486483</v>
      </c>
      <c r="G443" s="28">
        <v>0</v>
      </c>
      <c r="H443" s="28">
        <v>0</v>
      </c>
      <c r="I443" s="28">
        <v>0</v>
      </c>
      <c r="J443" s="271"/>
      <c r="K443" s="281">
        <f>Лист4!E442/1000</f>
        <v>318.87355999999994</v>
      </c>
    </row>
    <row r="444" spans="1:11" s="29" customFormat="1" ht="25.5" customHeight="1" x14ac:dyDescent="0.25">
      <c r="A444" s="21" t="str">
        <f>Лист4!A443</f>
        <v xml:space="preserve">Бурова ул. д.6 </v>
      </c>
      <c r="B444" s="56" t="str">
        <f>Лист4!C443</f>
        <v>г. Астрахань</v>
      </c>
      <c r="C444" s="35">
        <f t="shared" si="12"/>
        <v>475.19081486486493</v>
      </c>
      <c r="D444" s="35">
        <f t="shared" si="13"/>
        <v>20.078485135135136</v>
      </c>
      <c r="E444" s="26">
        <v>0</v>
      </c>
      <c r="F444" s="27">
        <v>20.078485135135136</v>
      </c>
      <c r="G444" s="28">
        <v>0</v>
      </c>
      <c r="H444" s="28">
        <v>0</v>
      </c>
      <c r="I444" s="28">
        <v>0</v>
      </c>
      <c r="J444" s="271"/>
      <c r="K444" s="281">
        <f>Лист4!E443/1000</f>
        <v>495.26930000000004</v>
      </c>
    </row>
    <row r="445" spans="1:11" s="29" customFormat="1" ht="25.5" customHeight="1" x14ac:dyDescent="0.25">
      <c r="A445" s="21" t="str">
        <f>Лист4!A444</f>
        <v xml:space="preserve">Бэра ул. д.20 </v>
      </c>
      <c r="B445" s="56" t="str">
        <f>Лист4!C444</f>
        <v>г. Астрахань</v>
      </c>
      <c r="C445" s="35">
        <f t="shared" si="12"/>
        <v>345.60746756756748</v>
      </c>
      <c r="D445" s="35">
        <f t="shared" si="13"/>
        <v>14.603132432432432</v>
      </c>
      <c r="E445" s="26">
        <v>0</v>
      </c>
      <c r="F445" s="27">
        <v>14.603132432432432</v>
      </c>
      <c r="G445" s="28">
        <v>0</v>
      </c>
      <c r="H445" s="28">
        <v>0</v>
      </c>
      <c r="I445" s="28">
        <v>0</v>
      </c>
      <c r="J445" s="271"/>
      <c r="K445" s="281">
        <f>Лист4!E444/1000</f>
        <v>360.21059999999994</v>
      </c>
    </row>
    <row r="446" spans="1:11" s="29" customFormat="1" ht="25.5" customHeight="1" x14ac:dyDescent="0.25">
      <c r="A446" s="21" t="str">
        <f>Лист4!A445</f>
        <v xml:space="preserve">Бэра ул. д.3 </v>
      </c>
      <c r="B446" s="56" t="str">
        <f>Лист4!C445</f>
        <v>г. Астрахань</v>
      </c>
      <c r="C446" s="35">
        <f t="shared" si="12"/>
        <v>5.3219777027027027</v>
      </c>
      <c r="D446" s="35">
        <f t="shared" si="13"/>
        <v>0.2248722972972973</v>
      </c>
      <c r="E446" s="26">
        <v>0</v>
      </c>
      <c r="F446" s="27">
        <v>0.2248722972972973</v>
      </c>
      <c r="G446" s="28">
        <v>0</v>
      </c>
      <c r="H446" s="28">
        <v>0</v>
      </c>
      <c r="I446" s="28">
        <v>0</v>
      </c>
      <c r="J446" s="271"/>
      <c r="K446" s="281">
        <f>Лист4!E445/1000-J446</f>
        <v>5.5468500000000001</v>
      </c>
    </row>
    <row r="447" spans="1:11" s="29" customFormat="1" ht="25.5" customHeight="1" x14ac:dyDescent="0.25">
      <c r="A447" s="21" t="str">
        <f>Лист4!A446</f>
        <v xml:space="preserve">Бэра ул. д.4 </v>
      </c>
      <c r="B447" s="56" t="str">
        <f>Лист4!C446</f>
        <v>г. Астрахань</v>
      </c>
      <c r="C447" s="35">
        <f t="shared" si="12"/>
        <v>75.771152027027028</v>
      </c>
      <c r="D447" s="35">
        <f t="shared" si="13"/>
        <v>3.2015979729729729</v>
      </c>
      <c r="E447" s="26">
        <v>0</v>
      </c>
      <c r="F447" s="27">
        <v>3.2015979729729729</v>
      </c>
      <c r="G447" s="28">
        <v>0</v>
      </c>
      <c r="H447" s="28">
        <v>0</v>
      </c>
      <c r="I447" s="28">
        <v>0</v>
      </c>
      <c r="J447" s="271"/>
      <c r="K447" s="281">
        <f>Лист4!E446/1000</f>
        <v>78.972750000000005</v>
      </c>
    </row>
    <row r="448" spans="1:11" s="29" customFormat="1" ht="25.5" customHeight="1" x14ac:dyDescent="0.25">
      <c r="A448" s="21" t="str">
        <f>Лист4!A447</f>
        <v xml:space="preserve">Бэра ул. д.5 </v>
      </c>
      <c r="B448" s="56" t="str">
        <f>Лист4!C447</f>
        <v>г. Астрахань</v>
      </c>
      <c r="C448" s="35">
        <f t="shared" ref="C448:C510" si="14">K448+J448-F448</f>
        <v>31.181760810810808</v>
      </c>
      <c r="D448" s="35">
        <f t="shared" ref="D448:D510" si="15">F448</f>
        <v>1.317539189189189</v>
      </c>
      <c r="E448" s="26">
        <v>0</v>
      </c>
      <c r="F448" s="27">
        <v>1.317539189189189</v>
      </c>
      <c r="G448" s="28">
        <v>0</v>
      </c>
      <c r="H448" s="28">
        <v>0</v>
      </c>
      <c r="I448" s="28">
        <v>0</v>
      </c>
      <c r="J448" s="271"/>
      <c r="K448" s="281">
        <f>Лист4!E447/1000-J448</f>
        <v>32.499299999999998</v>
      </c>
    </row>
    <row r="449" spans="1:11" s="29" customFormat="1" ht="25.5" customHeight="1" x14ac:dyDescent="0.25">
      <c r="A449" s="21" t="str">
        <f>Лист4!A448</f>
        <v xml:space="preserve">Бэра ул. д.57 </v>
      </c>
      <c r="B449" s="56" t="str">
        <f>Лист4!C448</f>
        <v>г. Астрахань</v>
      </c>
      <c r="C449" s="35">
        <f t="shared" si="14"/>
        <v>1304.9131640540545</v>
      </c>
      <c r="D449" s="35">
        <f t="shared" si="15"/>
        <v>55.13717594594597</v>
      </c>
      <c r="E449" s="26">
        <v>0</v>
      </c>
      <c r="F449" s="27">
        <v>55.13717594594597</v>
      </c>
      <c r="G449" s="28">
        <v>0</v>
      </c>
      <c r="H449" s="28">
        <v>0</v>
      </c>
      <c r="I449" s="28">
        <v>0</v>
      </c>
      <c r="J449" s="271"/>
      <c r="K449" s="281">
        <f>Лист4!E448/1000</f>
        <v>1360.0503400000005</v>
      </c>
    </row>
    <row r="450" spans="1:11" s="29" customFormat="1" ht="25.5" customHeight="1" x14ac:dyDescent="0.25">
      <c r="A450" s="21" t="str">
        <f>Лист4!A449</f>
        <v xml:space="preserve">Валерии Барсовой ул. д.12 </v>
      </c>
      <c r="B450" s="56" t="str">
        <f>Лист4!C449</f>
        <v>г. Астрахань</v>
      </c>
      <c r="C450" s="35">
        <f t="shared" si="14"/>
        <v>3019.6370712162152</v>
      </c>
      <c r="D450" s="35">
        <f t="shared" si="15"/>
        <v>127.59029878378374</v>
      </c>
      <c r="E450" s="26">
        <v>0</v>
      </c>
      <c r="F450" s="27">
        <v>127.59029878378374</v>
      </c>
      <c r="G450" s="28">
        <v>0</v>
      </c>
      <c r="H450" s="28">
        <v>0</v>
      </c>
      <c r="I450" s="28">
        <v>0</v>
      </c>
      <c r="J450" s="271">
        <v>1881.63</v>
      </c>
      <c r="K450" s="281">
        <f>Лист4!E449/1000-J450</f>
        <v>1265.597369999999</v>
      </c>
    </row>
    <row r="451" spans="1:11" s="29" customFormat="1" ht="25.5" customHeight="1" x14ac:dyDescent="0.25">
      <c r="A451" s="21" t="str">
        <f>Лист4!A450</f>
        <v xml:space="preserve">Валерии Барсовой ул. д.12 - корп. 1 </v>
      </c>
      <c r="B451" s="56" t="str">
        <f>Лист4!C450</f>
        <v>г. Астрахань</v>
      </c>
      <c r="C451" s="35">
        <f t="shared" si="14"/>
        <v>2257.3312944594595</v>
      </c>
      <c r="D451" s="35">
        <f t="shared" si="15"/>
        <v>95.380195540540541</v>
      </c>
      <c r="E451" s="26">
        <v>0</v>
      </c>
      <c r="F451" s="27">
        <v>95.380195540540541</v>
      </c>
      <c r="G451" s="28">
        <v>0</v>
      </c>
      <c r="H451" s="28">
        <v>0</v>
      </c>
      <c r="I451" s="28">
        <v>0</v>
      </c>
      <c r="J451" s="271">
        <v>2037.89</v>
      </c>
      <c r="K451" s="281">
        <f>Лист4!E450/1000-J451</f>
        <v>314.82149000000004</v>
      </c>
    </row>
    <row r="452" spans="1:11" s="29" customFormat="1" ht="25.5" customHeight="1" x14ac:dyDescent="0.25">
      <c r="A452" s="21" t="str">
        <f>Лист4!A451</f>
        <v xml:space="preserve">Валерии Барсовой ул. д.12 - корп. 2 </v>
      </c>
      <c r="B452" s="56" t="str">
        <f>Лист4!C451</f>
        <v>г. Астрахань</v>
      </c>
      <c r="C452" s="35">
        <f t="shared" si="14"/>
        <v>1375.1065272972967</v>
      </c>
      <c r="D452" s="35">
        <f t="shared" si="15"/>
        <v>58.103092702702682</v>
      </c>
      <c r="E452" s="26">
        <v>0</v>
      </c>
      <c r="F452" s="27">
        <v>58.103092702702682</v>
      </c>
      <c r="G452" s="28">
        <v>0</v>
      </c>
      <c r="H452" s="28">
        <v>0</v>
      </c>
      <c r="I452" s="28">
        <v>0</v>
      </c>
      <c r="J452" s="271"/>
      <c r="K452" s="281">
        <f>Лист4!E451/1000</f>
        <v>1433.2096199999994</v>
      </c>
    </row>
    <row r="453" spans="1:11" s="29" customFormat="1" ht="25.5" customHeight="1" x14ac:dyDescent="0.25">
      <c r="A453" s="21" t="str">
        <f>Лист4!A452</f>
        <v xml:space="preserve">Валерии Барсовой ул. д.15 - корп. 2 </v>
      </c>
      <c r="B453" s="56" t="str">
        <f>Лист4!C452</f>
        <v>г. Астрахань</v>
      </c>
      <c r="C453" s="35">
        <f t="shared" si="14"/>
        <v>2445.9654952702713</v>
      </c>
      <c r="D453" s="35">
        <f t="shared" si="15"/>
        <v>103.35065472972977</v>
      </c>
      <c r="E453" s="26">
        <v>0</v>
      </c>
      <c r="F453" s="27">
        <v>103.35065472972977</v>
      </c>
      <c r="G453" s="28">
        <v>0</v>
      </c>
      <c r="H453" s="28">
        <v>0</v>
      </c>
      <c r="I453" s="28">
        <v>0</v>
      </c>
      <c r="J453" s="271"/>
      <c r="K453" s="281">
        <f>Лист4!E452/1000</f>
        <v>2549.316150000001</v>
      </c>
    </row>
    <row r="454" spans="1:11" s="29" customFormat="1" ht="25.5" customHeight="1" x14ac:dyDescent="0.25">
      <c r="A454" s="21" t="str">
        <f>Лист4!A453</f>
        <v xml:space="preserve">Валерии Барсовой ул. д.15 - корп. 4 </v>
      </c>
      <c r="B454" s="56" t="str">
        <f>Лист4!C453</f>
        <v>г. Астрахань</v>
      </c>
      <c r="C454" s="35">
        <f t="shared" si="14"/>
        <v>2541.6319218918925</v>
      </c>
      <c r="D454" s="35">
        <f t="shared" si="15"/>
        <v>107.39289810810811</v>
      </c>
      <c r="E454" s="26">
        <v>0</v>
      </c>
      <c r="F454" s="27">
        <v>107.39289810810811</v>
      </c>
      <c r="G454" s="28">
        <v>0</v>
      </c>
      <c r="H454" s="28">
        <v>0</v>
      </c>
      <c r="I454" s="28">
        <v>0</v>
      </c>
      <c r="J454" s="272"/>
      <c r="K454" s="281">
        <f>Лист4!E453/1000-J454</f>
        <v>2649.0248200000005</v>
      </c>
    </row>
    <row r="455" spans="1:11" s="29" customFormat="1" ht="25.5" customHeight="1" x14ac:dyDescent="0.25">
      <c r="A455" s="21" t="str">
        <f>Лист4!A454</f>
        <v xml:space="preserve">Валерии Барсовой ул. д.17 </v>
      </c>
      <c r="B455" s="56" t="str">
        <f>Лист4!C454</f>
        <v>г. Астрахань</v>
      </c>
      <c r="C455" s="35">
        <f t="shared" si="14"/>
        <v>3435.2837552702704</v>
      </c>
      <c r="D455" s="35">
        <f t="shared" si="15"/>
        <v>145.15283472972973</v>
      </c>
      <c r="E455" s="26">
        <v>0</v>
      </c>
      <c r="F455" s="27">
        <v>145.15283472972973</v>
      </c>
      <c r="G455" s="28">
        <v>0</v>
      </c>
      <c r="H455" s="28">
        <v>0</v>
      </c>
      <c r="I455" s="28">
        <v>0</v>
      </c>
      <c r="J455" s="271"/>
      <c r="K455" s="281">
        <f>Лист4!E454/1000</f>
        <v>3580.4365900000003</v>
      </c>
    </row>
    <row r="456" spans="1:11" s="29" customFormat="1" ht="25.5" customHeight="1" x14ac:dyDescent="0.25">
      <c r="A456" s="21" t="str">
        <f>Лист4!A455</f>
        <v xml:space="preserve">Валерии Барсовой ул. д.17 - корп. 1 </v>
      </c>
      <c r="B456" s="56" t="str">
        <f>Лист4!C455</f>
        <v>г. Астрахань</v>
      </c>
      <c r="C456" s="35">
        <f t="shared" si="14"/>
        <v>2173.303015135134</v>
      </c>
      <c r="D456" s="35">
        <f t="shared" si="15"/>
        <v>91.829704864864809</v>
      </c>
      <c r="E456" s="26">
        <v>0</v>
      </c>
      <c r="F456" s="27">
        <v>91.829704864864809</v>
      </c>
      <c r="G456" s="28">
        <v>0</v>
      </c>
      <c r="H456" s="28">
        <v>0</v>
      </c>
      <c r="I456" s="28">
        <v>0</v>
      </c>
      <c r="J456" s="271"/>
      <c r="K456" s="281">
        <f>Лист4!E455/1000-J456</f>
        <v>2265.1327199999987</v>
      </c>
    </row>
    <row r="457" spans="1:11" s="29" customFormat="1" ht="25.5" customHeight="1" x14ac:dyDescent="0.25">
      <c r="A457" s="21" t="str">
        <f>Лист4!A456</f>
        <v xml:space="preserve">Валерии Барсовой ул. д.18 </v>
      </c>
      <c r="B457" s="56" t="str">
        <f>Лист4!C456</f>
        <v>г. Астрахань</v>
      </c>
      <c r="C457" s="35">
        <f t="shared" si="14"/>
        <v>0</v>
      </c>
      <c r="D457" s="35">
        <f t="shared" si="15"/>
        <v>0</v>
      </c>
      <c r="E457" s="26">
        <v>0</v>
      </c>
      <c r="F457" s="27">
        <v>0</v>
      </c>
      <c r="G457" s="28">
        <v>0</v>
      </c>
      <c r="H457" s="28">
        <v>0</v>
      </c>
      <c r="I457" s="28">
        <v>0</v>
      </c>
      <c r="J457" s="271"/>
      <c r="K457" s="281">
        <f>Лист4!E456/1000</f>
        <v>0</v>
      </c>
    </row>
    <row r="458" spans="1:11" s="29" customFormat="1" ht="25.5" customHeight="1" x14ac:dyDescent="0.25">
      <c r="A458" s="21" t="str">
        <f>Лист4!A457</f>
        <v xml:space="preserve">Валерии Барсовой ул. д.2 </v>
      </c>
      <c r="B458" s="56" t="str">
        <f>Лист4!C457</f>
        <v>г. Астрахань</v>
      </c>
      <c r="C458" s="35">
        <f t="shared" si="14"/>
        <v>1507.1877217567564</v>
      </c>
      <c r="D458" s="35">
        <f t="shared" si="15"/>
        <v>63.683988243243235</v>
      </c>
      <c r="E458" s="26">
        <v>0</v>
      </c>
      <c r="F458" s="27">
        <v>63.683988243243235</v>
      </c>
      <c r="G458" s="28">
        <v>0</v>
      </c>
      <c r="H458" s="28">
        <v>0</v>
      </c>
      <c r="I458" s="28">
        <v>0</v>
      </c>
      <c r="J458" s="271"/>
      <c r="K458" s="281">
        <f>Лист4!E457/1000</f>
        <v>1570.8717099999997</v>
      </c>
    </row>
    <row r="459" spans="1:11" s="29" customFormat="1" ht="25.5" customHeight="1" x14ac:dyDescent="0.25">
      <c r="A459" s="21" t="str">
        <f>Лист4!A458</f>
        <v xml:space="preserve">Валерии Барсовой ул. д.8 </v>
      </c>
      <c r="B459" s="56" t="str">
        <f>Лист4!C458</f>
        <v>г. Астрахань</v>
      </c>
      <c r="C459" s="35">
        <f t="shared" si="14"/>
        <v>1195.5698443243243</v>
      </c>
      <c r="D459" s="35">
        <f t="shared" si="15"/>
        <v>50.517035675675679</v>
      </c>
      <c r="E459" s="26">
        <v>0</v>
      </c>
      <c r="F459" s="27">
        <v>50.517035675675679</v>
      </c>
      <c r="G459" s="28">
        <v>0</v>
      </c>
      <c r="H459" s="28">
        <v>0</v>
      </c>
      <c r="I459" s="28">
        <v>0</v>
      </c>
      <c r="J459" s="271"/>
      <c r="K459" s="281">
        <f>Лист4!E458/1000</f>
        <v>1246.0868800000001</v>
      </c>
    </row>
    <row r="460" spans="1:11" s="29" customFormat="1" ht="25.5" customHeight="1" x14ac:dyDescent="0.25">
      <c r="A460" s="21" t="str">
        <f>Лист4!A459</f>
        <v xml:space="preserve">Варшавская ул. д.6/2 </v>
      </c>
      <c r="B460" s="56" t="str">
        <f>Лист4!C459</f>
        <v>г. Астрахань</v>
      </c>
      <c r="C460" s="35">
        <f t="shared" si="14"/>
        <v>1244.2548417567566</v>
      </c>
      <c r="D460" s="35">
        <f t="shared" si="15"/>
        <v>52.574148243243229</v>
      </c>
      <c r="E460" s="26">
        <v>0</v>
      </c>
      <c r="F460" s="27">
        <v>52.574148243243229</v>
      </c>
      <c r="G460" s="28">
        <v>0</v>
      </c>
      <c r="H460" s="28">
        <v>0</v>
      </c>
      <c r="I460" s="28">
        <v>0</v>
      </c>
      <c r="J460" s="271"/>
      <c r="K460" s="281">
        <f>Лист4!E459/1000-J460</f>
        <v>1296.8289899999997</v>
      </c>
    </row>
    <row r="461" spans="1:11" s="29" customFormat="1" ht="25.5" customHeight="1" x14ac:dyDescent="0.25">
      <c r="A461" s="21" t="str">
        <f>Лист4!A460</f>
        <v xml:space="preserve">Васильковая ул. д.17 </v>
      </c>
      <c r="B461" s="56" t="str">
        <f>Лист4!C460</f>
        <v>г. Астрахань</v>
      </c>
      <c r="C461" s="35">
        <f t="shared" si="14"/>
        <v>1855.3550271621621</v>
      </c>
      <c r="D461" s="35">
        <f t="shared" si="15"/>
        <v>78.39528283783784</v>
      </c>
      <c r="E461" s="26">
        <v>0</v>
      </c>
      <c r="F461" s="27">
        <v>78.39528283783784</v>
      </c>
      <c r="G461" s="28">
        <v>0</v>
      </c>
      <c r="H461" s="28">
        <v>0</v>
      </c>
      <c r="I461" s="28">
        <v>0</v>
      </c>
      <c r="J461" s="271"/>
      <c r="K461" s="281">
        <f>Лист4!E460/1000</f>
        <v>1933.7503099999999</v>
      </c>
    </row>
    <row r="462" spans="1:11" s="29" customFormat="1" ht="25.5" customHeight="1" x14ac:dyDescent="0.25">
      <c r="A462" s="21" t="str">
        <f>Лист4!A461</f>
        <v xml:space="preserve">Васильковая ул. д.19 </v>
      </c>
      <c r="B462" s="56" t="str">
        <f>Лист4!C461</f>
        <v>г. Астрахань</v>
      </c>
      <c r="C462" s="35">
        <f t="shared" si="14"/>
        <v>1252.4714414864868</v>
      </c>
      <c r="D462" s="35">
        <f t="shared" si="15"/>
        <v>52.921328513513529</v>
      </c>
      <c r="E462" s="26">
        <v>0</v>
      </c>
      <c r="F462" s="27">
        <v>52.921328513513529</v>
      </c>
      <c r="G462" s="28">
        <v>0</v>
      </c>
      <c r="H462" s="28">
        <v>0</v>
      </c>
      <c r="I462" s="28">
        <v>0</v>
      </c>
      <c r="J462" s="271"/>
      <c r="K462" s="281">
        <f>Лист4!E461/1000</f>
        <v>1305.3927700000004</v>
      </c>
    </row>
    <row r="463" spans="1:11" s="29" customFormat="1" ht="25.5" customHeight="1" x14ac:dyDescent="0.25">
      <c r="A463" s="21" t="str">
        <f>Лист4!A462</f>
        <v xml:space="preserve">Вельяминова ул. д.12 </v>
      </c>
      <c r="B463" s="56" t="str">
        <f>Лист4!C462</f>
        <v>г. Астрахань</v>
      </c>
      <c r="C463" s="35">
        <f t="shared" si="14"/>
        <v>67.856187162162186</v>
      </c>
      <c r="D463" s="35">
        <f t="shared" si="15"/>
        <v>2.8671628378378387</v>
      </c>
      <c r="E463" s="26">
        <v>0</v>
      </c>
      <c r="F463" s="27">
        <v>2.8671628378378387</v>
      </c>
      <c r="G463" s="28">
        <v>0</v>
      </c>
      <c r="H463" s="28">
        <v>0</v>
      </c>
      <c r="I463" s="28">
        <v>0</v>
      </c>
      <c r="J463" s="271"/>
      <c r="K463" s="281">
        <f>Лист4!E462/1000</f>
        <v>70.723350000000025</v>
      </c>
    </row>
    <row r="464" spans="1:11" s="29" customFormat="1" ht="25.5" customHeight="1" x14ac:dyDescent="0.25">
      <c r="A464" s="21" t="str">
        <f>Лист4!A463</f>
        <v xml:space="preserve">Вельяминова ул. д.14 </v>
      </c>
      <c r="B464" s="56" t="str">
        <f>Лист4!C463</f>
        <v>г. Астрахань</v>
      </c>
      <c r="C464" s="35">
        <f t="shared" si="14"/>
        <v>153.26789189189182</v>
      </c>
      <c r="D464" s="35">
        <f t="shared" si="15"/>
        <v>6.4761081081081056</v>
      </c>
      <c r="E464" s="26">
        <v>0</v>
      </c>
      <c r="F464" s="27">
        <v>6.4761081081081056</v>
      </c>
      <c r="G464" s="28">
        <v>0</v>
      </c>
      <c r="H464" s="28">
        <v>0</v>
      </c>
      <c r="I464" s="28">
        <v>0</v>
      </c>
      <c r="J464" s="271"/>
      <c r="K464" s="281">
        <f>Лист4!E463/1000</f>
        <v>159.74399999999991</v>
      </c>
    </row>
    <row r="465" spans="1:11" s="29" customFormat="1" ht="25.5" customHeight="1" x14ac:dyDescent="0.25">
      <c r="A465" s="21" t="str">
        <f>Лист4!A464</f>
        <v xml:space="preserve">Вельяминова ул. д.6 </v>
      </c>
      <c r="B465" s="56" t="str">
        <f>Лист4!C464</f>
        <v>г. Астрахань</v>
      </c>
      <c r="C465" s="35">
        <f t="shared" si="14"/>
        <v>104.87644108108107</v>
      </c>
      <c r="D465" s="35">
        <f t="shared" si="15"/>
        <v>4.4313989189189185</v>
      </c>
      <c r="E465" s="26">
        <v>0</v>
      </c>
      <c r="F465" s="27">
        <v>4.4313989189189185</v>
      </c>
      <c r="G465" s="28">
        <v>0</v>
      </c>
      <c r="H465" s="28">
        <v>0</v>
      </c>
      <c r="I465" s="28">
        <v>0</v>
      </c>
      <c r="J465" s="271"/>
      <c r="K465" s="281">
        <f>Лист4!E464/1000</f>
        <v>109.30783999999998</v>
      </c>
    </row>
    <row r="466" spans="1:11" s="29" customFormat="1" ht="18.75" customHeight="1" x14ac:dyDescent="0.25">
      <c r="A466" s="21" t="str">
        <f>Лист4!A465</f>
        <v xml:space="preserve">Вильнюсская ул. д.76А </v>
      </c>
      <c r="B466" s="56" t="str">
        <f>Лист4!C465</f>
        <v>г. Астрахань</v>
      </c>
      <c r="C466" s="35">
        <f t="shared" si="14"/>
        <v>305.14787770270271</v>
      </c>
      <c r="D466" s="35">
        <f t="shared" si="15"/>
        <v>12.893572297297297</v>
      </c>
      <c r="E466" s="26">
        <v>0</v>
      </c>
      <c r="F466" s="27">
        <v>12.893572297297297</v>
      </c>
      <c r="G466" s="28">
        <v>0</v>
      </c>
      <c r="H466" s="28">
        <v>0</v>
      </c>
      <c r="I466" s="28">
        <v>0</v>
      </c>
      <c r="J466" s="271"/>
      <c r="K466" s="281">
        <f>Лист4!E465/1000</f>
        <v>318.04145</v>
      </c>
    </row>
    <row r="467" spans="1:11" s="29" customFormat="1" ht="18.75" customHeight="1" x14ac:dyDescent="0.25">
      <c r="A467" s="21" t="str">
        <f>Лист4!A466</f>
        <v xml:space="preserve">Вильямса ул. д.21 </v>
      </c>
      <c r="B467" s="56" t="str">
        <f>Лист4!C466</f>
        <v>г. Астрахань</v>
      </c>
      <c r="C467" s="35">
        <f t="shared" si="14"/>
        <v>32.532775675675673</v>
      </c>
      <c r="D467" s="35">
        <f t="shared" si="15"/>
        <v>1.3746243243243241</v>
      </c>
      <c r="E467" s="26">
        <v>0</v>
      </c>
      <c r="F467" s="27">
        <v>1.3746243243243241</v>
      </c>
      <c r="G467" s="28">
        <v>0</v>
      </c>
      <c r="H467" s="28">
        <v>0</v>
      </c>
      <c r="I467" s="28">
        <v>0</v>
      </c>
      <c r="J467" s="271"/>
      <c r="K467" s="281">
        <f>Лист4!E466/1000</f>
        <v>33.907399999999996</v>
      </c>
    </row>
    <row r="468" spans="1:11" s="29" customFormat="1" ht="18.75" customHeight="1" x14ac:dyDescent="0.25">
      <c r="A468" s="21" t="str">
        <f>Лист4!A467</f>
        <v xml:space="preserve">Вильямса ул. д.23 </v>
      </c>
      <c r="B468" s="56" t="str">
        <f>Лист4!C467</f>
        <v>г. Астрахань</v>
      </c>
      <c r="C468" s="35">
        <f t="shared" si="14"/>
        <v>9.4721004054054063</v>
      </c>
      <c r="D468" s="35">
        <f t="shared" si="15"/>
        <v>0.40022959459459467</v>
      </c>
      <c r="E468" s="26">
        <v>0</v>
      </c>
      <c r="F468" s="27">
        <v>0.40022959459459467</v>
      </c>
      <c r="G468" s="28">
        <v>0</v>
      </c>
      <c r="H468" s="28">
        <v>0</v>
      </c>
      <c r="I468" s="28">
        <v>0</v>
      </c>
      <c r="J468" s="271"/>
      <c r="K468" s="281">
        <f>Лист4!E467/1000</f>
        <v>9.8723300000000016</v>
      </c>
    </row>
    <row r="469" spans="1:11" s="29" customFormat="1" ht="18.75" customHeight="1" x14ac:dyDescent="0.25">
      <c r="A469" s="21" t="str">
        <f>Лист4!A468</f>
        <v xml:space="preserve">Вильямса ул. д.23А </v>
      </c>
      <c r="B469" s="56" t="str">
        <f>Лист4!C468</f>
        <v>г. Астрахань</v>
      </c>
      <c r="C469" s="35">
        <f t="shared" si="14"/>
        <v>16.7240404054054</v>
      </c>
      <c r="D469" s="35">
        <f t="shared" si="15"/>
        <v>0.70664959459459431</v>
      </c>
      <c r="E469" s="26">
        <v>0</v>
      </c>
      <c r="F469" s="27">
        <v>0.70664959459459431</v>
      </c>
      <c r="G469" s="28">
        <v>0</v>
      </c>
      <c r="H469" s="28">
        <v>0</v>
      </c>
      <c r="I469" s="28">
        <v>0</v>
      </c>
      <c r="J469" s="271"/>
      <c r="K469" s="281">
        <f>Лист4!E468/1000</f>
        <v>17.430689999999995</v>
      </c>
    </row>
    <row r="470" spans="1:11" s="29" customFormat="1" ht="18.75" customHeight="1" x14ac:dyDescent="0.25">
      <c r="A470" s="21" t="str">
        <f>Лист4!A469</f>
        <v xml:space="preserve">Вильямса ул. д.23Б </v>
      </c>
      <c r="B470" s="56" t="str">
        <f>Лист4!C469</f>
        <v>г. Астрахань</v>
      </c>
      <c r="C470" s="35">
        <f t="shared" si="14"/>
        <v>44.673535810810833</v>
      </c>
      <c r="D470" s="35">
        <f t="shared" si="15"/>
        <v>1.8876141891891902</v>
      </c>
      <c r="E470" s="26">
        <v>0</v>
      </c>
      <c r="F470" s="27">
        <v>1.8876141891891902</v>
      </c>
      <c r="G470" s="28">
        <v>0</v>
      </c>
      <c r="H470" s="28">
        <v>0</v>
      </c>
      <c r="I470" s="28">
        <v>0</v>
      </c>
      <c r="J470" s="271"/>
      <c r="K470" s="281">
        <f>Лист4!E469/1000-J470</f>
        <v>46.561150000000026</v>
      </c>
    </row>
    <row r="471" spans="1:11" s="29" customFormat="1" ht="18.75" customHeight="1" x14ac:dyDescent="0.25">
      <c r="A471" s="21" t="str">
        <f>Лист4!A470</f>
        <v xml:space="preserve">Вильямса ул. д.23В </v>
      </c>
      <c r="B471" s="56" t="str">
        <f>Лист4!C470</f>
        <v>г. Астрахань</v>
      </c>
      <c r="C471" s="35">
        <f t="shared" si="14"/>
        <v>34.579686486486494</v>
      </c>
      <c r="D471" s="35">
        <f t="shared" si="15"/>
        <v>1.4611135135135136</v>
      </c>
      <c r="E471" s="26">
        <v>0</v>
      </c>
      <c r="F471" s="27">
        <v>1.4611135135135136</v>
      </c>
      <c r="G471" s="28">
        <v>0</v>
      </c>
      <c r="H471" s="28">
        <v>0</v>
      </c>
      <c r="I471" s="28">
        <v>0</v>
      </c>
      <c r="J471" s="271"/>
      <c r="K471" s="281">
        <f>Лист4!E470/1000</f>
        <v>36.040800000000004</v>
      </c>
    </row>
    <row r="472" spans="1:11" s="29" customFormat="1" ht="18.75" customHeight="1" x14ac:dyDescent="0.25">
      <c r="A472" s="21" t="str">
        <f>Лист4!A471</f>
        <v xml:space="preserve">Власова ул. д.2/18 </v>
      </c>
      <c r="B472" s="56" t="str">
        <f>Лист4!C471</f>
        <v>г. Астрахань</v>
      </c>
      <c r="C472" s="35">
        <f t="shared" si="14"/>
        <v>2622.1243436486479</v>
      </c>
      <c r="D472" s="35">
        <f t="shared" si="15"/>
        <v>110.79398635135131</v>
      </c>
      <c r="E472" s="26">
        <v>0</v>
      </c>
      <c r="F472" s="27">
        <v>110.79398635135131</v>
      </c>
      <c r="G472" s="28">
        <v>0</v>
      </c>
      <c r="H472" s="28">
        <v>0</v>
      </c>
      <c r="I472" s="28">
        <v>0</v>
      </c>
      <c r="J472" s="271"/>
      <c r="K472" s="281">
        <f>Лист4!E471/1000</f>
        <v>2732.9183299999991</v>
      </c>
    </row>
    <row r="473" spans="1:11" s="29" customFormat="1" ht="18.75" customHeight="1" x14ac:dyDescent="0.25">
      <c r="A473" s="21" t="str">
        <f>Лист4!A473</f>
        <v xml:space="preserve">Власова ул. д.4 - корп. 1 </v>
      </c>
      <c r="B473" s="56" t="str">
        <f>Лист4!C473</f>
        <v>г. Астрахань</v>
      </c>
      <c r="C473" s="35">
        <f t="shared" si="14"/>
        <v>1660.0205371621626</v>
      </c>
      <c r="D473" s="35">
        <f t="shared" si="15"/>
        <v>70.141712837837858</v>
      </c>
      <c r="E473" s="26">
        <v>0</v>
      </c>
      <c r="F473" s="27">
        <v>70.141712837837858</v>
      </c>
      <c r="G473" s="28">
        <v>0</v>
      </c>
      <c r="H473" s="28">
        <v>0</v>
      </c>
      <c r="I473" s="28">
        <v>0</v>
      </c>
      <c r="J473" s="271"/>
      <c r="K473" s="281">
        <f>Лист4!E473/1000</f>
        <v>1730.1622500000003</v>
      </c>
    </row>
    <row r="474" spans="1:11" s="29" customFormat="1" ht="25.5" customHeight="1" x14ac:dyDescent="0.25">
      <c r="A474" s="21" t="str">
        <f>Лист4!A474</f>
        <v xml:space="preserve">Власова ул. д.6 </v>
      </c>
      <c r="B474" s="56" t="str">
        <f>Лист4!C474</f>
        <v>г. Астрахань</v>
      </c>
      <c r="C474" s="35">
        <f t="shared" si="14"/>
        <v>2745.6752718918924</v>
      </c>
      <c r="D474" s="35">
        <f t="shared" si="15"/>
        <v>116.01444810810811</v>
      </c>
      <c r="E474" s="26">
        <v>0</v>
      </c>
      <c r="F474" s="27">
        <v>116.01444810810811</v>
      </c>
      <c r="G474" s="28">
        <v>0</v>
      </c>
      <c r="H474" s="28">
        <v>0</v>
      </c>
      <c r="I474" s="28">
        <v>0</v>
      </c>
      <c r="J474" s="271"/>
      <c r="K474" s="281">
        <f>Лист4!E474/1000</f>
        <v>2861.6897200000003</v>
      </c>
    </row>
    <row r="475" spans="1:11" s="29" customFormat="1" ht="18.75" customHeight="1" x14ac:dyDescent="0.25">
      <c r="A475" s="21" t="str">
        <f>Лист4!A475</f>
        <v xml:space="preserve">Водников ул. д.10 </v>
      </c>
      <c r="B475" s="56" t="str">
        <f>Лист4!C475</f>
        <v>г. Астрахань</v>
      </c>
      <c r="C475" s="35">
        <f t="shared" si="14"/>
        <v>291.99525243243238</v>
      </c>
      <c r="D475" s="35">
        <f t="shared" si="15"/>
        <v>12.337827567567565</v>
      </c>
      <c r="E475" s="26">
        <v>0</v>
      </c>
      <c r="F475" s="27">
        <v>12.337827567567565</v>
      </c>
      <c r="G475" s="28">
        <v>0</v>
      </c>
      <c r="H475" s="28">
        <v>0</v>
      </c>
      <c r="I475" s="28">
        <v>0</v>
      </c>
      <c r="J475" s="271"/>
      <c r="K475" s="281">
        <f>Лист4!E475/1000</f>
        <v>304.33307999999994</v>
      </c>
    </row>
    <row r="476" spans="1:11" s="29" customFormat="1" ht="18.75" customHeight="1" x14ac:dyDescent="0.25">
      <c r="A476" s="21" t="str">
        <f>Лист4!A476</f>
        <v xml:space="preserve">Водников ул. д.11 </v>
      </c>
      <c r="B476" s="56" t="str">
        <f>Лист4!C476</f>
        <v>г. Астрахань</v>
      </c>
      <c r="C476" s="35">
        <f t="shared" si="14"/>
        <v>259.66001027027022</v>
      </c>
      <c r="D476" s="35">
        <f t="shared" si="15"/>
        <v>10.971549729729727</v>
      </c>
      <c r="E476" s="26">
        <v>0</v>
      </c>
      <c r="F476" s="27">
        <v>10.971549729729727</v>
      </c>
      <c r="G476" s="28">
        <v>0</v>
      </c>
      <c r="H476" s="28">
        <v>0</v>
      </c>
      <c r="I476" s="28">
        <v>0</v>
      </c>
      <c r="J476" s="271"/>
      <c r="K476" s="281">
        <f>Лист4!E476/1000</f>
        <v>270.63155999999992</v>
      </c>
    </row>
    <row r="477" spans="1:11" s="29" customFormat="1" ht="18.75" customHeight="1" x14ac:dyDescent="0.25">
      <c r="A477" s="21" t="str">
        <f>Лист4!A477</f>
        <v xml:space="preserve">Водников ул. д.13 </v>
      </c>
      <c r="B477" s="56" t="str">
        <f>Лист4!C477</f>
        <v>г. Астрахань</v>
      </c>
      <c r="C477" s="35">
        <f t="shared" si="14"/>
        <v>227.3600858108108</v>
      </c>
      <c r="D477" s="35">
        <f t="shared" si="15"/>
        <v>9.6067641891891888</v>
      </c>
      <c r="E477" s="26">
        <v>0</v>
      </c>
      <c r="F477" s="27">
        <v>9.6067641891891888</v>
      </c>
      <c r="G477" s="28">
        <v>0</v>
      </c>
      <c r="H477" s="28">
        <v>0</v>
      </c>
      <c r="I477" s="28">
        <v>0</v>
      </c>
      <c r="J477" s="271"/>
      <c r="K477" s="281">
        <f>Лист4!E477/1000</f>
        <v>236.96684999999999</v>
      </c>
    </row>
    <row r="478" spans="1:11" s="29" customFormat="1" ht="18.75" customHeight="1" x14ac:dyDescent="0.25">
      <c r="A478" s="21" t="str">
        <f>Лист4!A478</f>
        <v xml:space="preserve">Водников ул. д.14 </v>
      </c>
      <c r="B478" s="56" t="str">
        <f>Лист4!C478</f>
        <v>г. Астрахань</v>
      </c>
      <c r="C478" s="35">
        <f t="shared" si="14"/>
        <v>147.48127675675678</v>
      </c>
      <c r="D478" s="35">
        <f t="shared" si="15"/>
        <v>6.231603243243244</v>
      </c>
      <c r="E478" s="26">
        <v>0</v>
      </c>
      <c r="F478" s="27">
        <v>6.231603243243244</v>
      </c>
      <c r="G478" s="28">
        <v>0</v>
      </c>
      <c r="H478" s="28">
        <v>0</v>
      </c>
      <c r="I478" s="28">
        <v>0</v>
      </c>
      <c r="J478" s="271"/>
      <c r="K478" s="281">
        <f>Лист4!E478/1000-J478</f>
        <v>153.71288000000004</v>
      </c>
    </row>
    <row r="479" spans="1:11" s="29" customFormat="1" ht="18.75" customHeight="1" x14ac:dyDescent="0.25">
      <c r="A479" s="21" t="str">
        <f>Лист4!A479</f>
        <v xml:space="preserve">Водников ул. д.15 </v>
      </c>
      <c r="B479" s="56" t="str">
        <f>Лист4!C479</f>
        <v>г. Астрахань</v>
      </c>
      <c r="C479" s="35">
        <f t="shared" si="14"/>
        <v>195.8408831081081</v>
      </c>
      <c r="D479" s="35">
        <f t="shared" si="15"/>
        <v>8.2749668918918911</v>
      </c>
      <c r="E479" s="26">
        <v>0</v>
      </c>
      <c r="F479" s="27">
        <v>8.2749668918918911</v>
      </c>
      <c r="G479" s="28">
        <v>0</v>
      </c>
      <c r="H479" s="28">
        <v>0</v>
      </c>
      <c r="I479" s="28">
        <v>0</v>
      </c>
      <c r="J479" s="271"/>
      <c r="K479" s="281">
        <f>Лист4!E479/1000</f>
        <v>204.11584999999999</v>
      </c>
    </row>
    <row r="480" spans="1:11" s="29" customFormat="1" ht="18.75" customHeight="1" x14ac:dyDescent="0.25">
      <c r="A480" s="21" t="str">
        <f>Лист4!A480</f>
        <v xml:space="preserve">Водников ул. д.16 </v>
      </c>
      <c r="B480" s="56" t="str">
        <f>Лист4!C480</f>
        <v>г. Астрахань</v>
      </c>
      <c r="C480" s="35">
        <f t="shared" si="14"/>
        <v>92.079170810810794</v>
      </c>
      <c r="D480" s="35">
        <f t="shared" si="15"/>
        <v>3.8906691891891887</v>
      </c>
      <c r="E480" s="26">
        <v>0</v>
      </c>
      <c r="F480" s="27">
        <v>3.8906691891891887</v>
      </c>
      <c r="G480" s="28">
        <v>0</v>
      </c>
      <c r="H480" s="28">
        <v>0</v>
      </c>
      <c r="I480" s="28">
        <v>0</v>
      </c>
      <c r="J480" s="271"/>
      <c r="K480" s="281">
        <f>Лист4!E480/1000</f>
        <v>95.969839999999976</v>
      </c>
    </row>
    <row r="481" spans="1:11" s="29" customFormat="1" ht="18.75" customHeight="1" x14ac:dyDescent="0.25">
      <c r="A481" s="21" t="str">
        <f>Лист4!A481</f>
        <v xml:space="preserve">Водников ул. д.17 </v>
      </c>
      <c r="B481" s="56" t="str">
        <f>Лист4!C481</f>
        <v>г. Астрахань</v>
      </c>
      <c r="C481" s="35">
        <f t="shared" si="14"/>
        <v>216.29430405405412</v>
      </c>
      <c r="D481" s="35">
        <f t="shared" si="15"/>
        <v>9.1391959459459482</v>
      </c>
      <c r="E481" s="26">
        <v>0</v>
      </c>
      <c r="F481" s="27">
        <v>9.1391959459459482</v>
      </c>
      <c r="G481" s="28">
        <v>0</v>
      </c>
      <c r="H481" s="28">
        <v>0</v>
      </c>
      <c r="I481" s="28">
        <v>0</v>
      </c>
      <c r="J481" s="271"/>
      <c r="K481" s="281">
        <f>Лист4!E481/1000</f>
        <v>225.43350000000007</v>
      </c>
    </row>
    <row r="482" spans="1:11" s="29" customFormat="1" ht="18.75" customHeight="1" x14ac:dyDescent="0.25">
      <c r="A482" s="21" t="str">
        <f>Лист4!A482</f>
        <v xml:space="preserve">Водников ул. д.19 </v>
      </c>
      <c r="B482" s="56" t="str">
        <f>Лист4!C482</f>
        <v>г. Астрахань</v>
      </c>
      <c r="C482" s="35">
        <f t="shared" si="14"/>
        <v>301.20811648648646</v>
      </c>
      <c r="D482" s="35">
        <f t="shared" si="15"/>
        <v>12.727103513513512</v>
      </c>
      <c r="E482" s="26">
        <v>0</v>
      </c>
      <c r="F482" s="27">
        <v>12.727103513513512</v>
      </c>
      <c r="G482" s="28">
        <v>0</v>
      </c>
      <c r="H482" s="28">
        <v>0</v>
      </c>
      <c r="I482" s="28">
        <v>0</v>
      </c>
      <c r="J482" s="271"/>
      <c r="K482" s="281">
        <f>Лист4!E482/1000</f>
        <v>313.93521999999996</v>
      </c>
    </row>
    <row r="483" spans="1:11" s="29" customFormat="1" ht="18.75" customHeight="1" x14ac:dyDescent="0.25">
      <c r="A483" s="21" t="str">
        <f>Лист4!A483</f>
        <v xml:space="preserve">Водников ул. д.21 </v>
      </c>
      <c r="B483" s="56" t="str">
        <f>Лист4!C483</f>
        <v>г. Астрахань</v>
      </c>
      <c r="C483" s="35">
        <f t="shared" si="14"/>
        <v>671.28403581081079</v>
      </c>
      <c r="D483" s="35">
        <f t="shared" si="15"/>
        <v>28.364114189189191</v>
      </c>
      <c r="E483" s="26">
        <v>0</v>
      </c>
      <c r="F483" s="27">
        <v>28.364114189189191</v>
      </c>
      <c r="G483" s="28">
        <v>0</v>
      </c>
      <c r="H483" s="28">
        <v>0</v>
      </c>
      <c r="I483" s="28">
        <v>0</v>
      </c>
      <c r="J483" s="271"/>
      <c r="K483" s="281">
        <f>Лист4!E483/1000</f>
        <v>699.64814999999999</v>
      </c>
    </row>
    <row r="484" spans="1:11" s="29" customFormat="1" ht="18.75" customHeight="1" x14ac:dyDescent="0.25">
      <c r="A484" s="21" t="str">
        <f>Лист4!A484</f>
        <v xml:space="preserve">Водников ул. д.23 </v>
      </c>
      <c r="B484" s="56" t="str">
        <f>Лист4!C484</f>
        <v>г. Астрахань</v>
      </c>
      <c r="C484" s="35">
        <f t="shared" si="14"/>
        <v>718.32137270270277</v>
      </c>
      <c r="D484" s="35">
        <f t="shared" si="15"/>
        <v>30.351607297297299</v>
      </c>
      <c r="E484" s="26">
        <v>0</v>
      </c>
      <c r="F484" s="27">
        <v>30.351607297297299</v>
      </c>
      <c r="G484" s="28">
        <v>0</v>
      </c>
      <c r="H484" s="28">
        <v>0</v>
      </c>
      <c r="I484" s="28">
        <v>0</v>
      </c>
      <c r="J484" s="271"/>
      <c r="K484" s="281">
        <f>Лист4!E484/1000</f>
        <v>748.67298000000005</v>
      </c>
    </row>
    <row r="485" spans="1:11" s="29" customFormat="1" ht="18.75" customHeight="1" x14ac:dyDescent="0.25">
      <c r="A485" s="21" t="str">
        <f>Лист4!A485</f>
        <v xml:space="preserve">Водников ул. д.25 </v>
      </c>
      <c r="B485" s="56" t="str">
        <f>Лист4!C485</f>
        <v>г. Астрахань</v>
      </c>
      <c r="C485" s="35">
        <f t="shared" si="14"/>
        <v>970.66615702702711</v>
      </c>
      <c r="D485" s="35">
        <f t="shared" si="15"/>
        <v>41.014062972972972</v>
      </c>
      <c r="E485" s="26">
        <v>0</v>
      </c>
      <c r="F485" s="27">
        <v>41.014062972972972</v>
      </c>
      <c r="G485" s="28">
        <v>0</v>
      </c>
      <c r="H485" s="28">
        <v>0</v>
      </c>
      <c r="I485" s="28">
        <v>0</v>
      </c>
      <c r="J485" s="271"/>
      <c r="K485" s="281">
        <f>Лист4!E485/1000</f>
        <v>1011.6802200000001</v>
      </c>
    </row>
    <row r="486" spans="1:11" s="29" customFormat="1" ht="18.75" customHeight="1" x14ac:dyDescent="0.25">
      <c r="A486" s="21" t="str">
        <f>Лист4!A486</f>
        <v xml:space="preserve">Водников ул. д.5 </v>
      </c>
      <c r="B486" s="56" t="str">
        <f>Лист4!C486</f>
        <v>г. Астрахань</v>
      </c>
      <c r="C486" s="35">
        <f t="shared" si="14"/>
        <v>228.26605540540538</v>
      </c>
      <c r="D486" s="35">
        <f t="shared" si="15"/>
        <v>9.6450445945945944</v>
      </c>
      <c r="E486" s="26">
        <v>0</v>
      </c>
      <c r="F486" s="27">
        <v>9.6450445945945944</v>
      </c>
      <c r="G486" s="28">
        <v>0</v>
      </c>
      <c r="H486" s="28">
        <v>0</v>
      </c>
      <c r="I486" s="28">
        <v>0</v>
      </c>
      <c r="J486" s="271"/>
      <c r="K486" s="281">
        <f>Лист4!E486/1000</f>
        <v>237.91109999999998</v>
      </c>
    </row>
    <row r="487" spans="1:11" s="29" customFormat="1" ht="18.75" customHeight="1" x14ac:dyDescent="0.25">
      <c r="A487" s="21" t="str">
        <f>Лист4!A487</f>
        <v xml:space="preserve">Водников ул. д.6 </v>
      </c>
      <c r="B487" s="56" t="str">
        <f>Лист4!C487</f>
        <v>г. Астрахань</v>
      </c>
      <c r="C487" s="35">
        <f t="shared" si="14"/>
        <v>194.19872027027026</v>
      </c>
      <c r="D487" s="35">
        <f t="shared" si="15"/>
        <v>8.2055797297297293</v>
      </c>
      <c r="E487" s="26">
        <v>0</v>
      </c>
      <c r="F487" s="27">
        <v>8.2055797297297293</v>
      </c>
      <c r="G487" s="28">
        <v>0</v>
      </c>
      <c r="H487" s="28">
        <v>0</v>
      </c>
      <c r="I487" s="28">
        <v>0</v>
      </c>
      <c r="J487" s="271"/>
      <c r="K487" s="281">
        <f>Лист4!E487/1000</f>
        <v>202.40429999999998</v>
      </c>
    </row>
    <row r="488" spans="1:11" s="29" customFormat="1" ht="18.75" customHeight="1" x14ac:dyDescent="0.25">
      <c r="A488" s="21" t="str">
        <f>Лист4!A488</f>
        <v xml:space="preserve">Водников ул. д.6А </v>
      </c>
      <c r="B488" s="56" t="str">
        <f>Лист4!C488</f>
        <v>г. Астрахань</v>
      </c>
      <c r="C488" s="35">
        <f t="shared" si="14"/>
        <v>0</v>
      </c>
      <c r="D488" s="35">
        <f t="shared" si="15"/>
        <v>0</v>
      </c>
      <c r="E488" s="26">
        <v>0</v>
      </c>
      <c r="F488" s="27">
        <v>0</v>
      </c>
      <c r="G488" s="28">
        <v>0</v>
      </c>
      <c r="H488" s="28">
        <v>0</v>
      </c>
      <c r="I488" s="28">
        <v>0</v>
      </c>
      <c r="J488" s="271"/>
      <c r="K488" s="281">
        <f>Лист4!E488/1000</f>
        <v>0</v>
      </c>
    </row>
    <row r="489" spans="1:11" s="29" customFormat="1" ht="18.75" customHeight="1" x14ac:dyDescent="0.25">
      <c r="A489" s="21" t="str">
        <f>Лист4!A489</f>
        <v xml:space="preserve">Водников ул. д.9Б </v>
      </c>
      <c r="B489" s="56" t="str">
        <f>Лист4!C489</f>
        <v>г. Астрахань</v>
      </c>
      <c r="C489" s="35">
        <f t="shared" si="14"/>
        <v>210.25641608108108</v>
      </c>
      <c r="D489" s="35">
        <f t="shared" si="15"/>
        <v>8.8840739189189186</v>
      </c>
      <c r="E489" s="26">
        <v>0</v>
      </c>
      <c r="F489" s="27">
        <v>8.8840739189189186</v>
      </c>
      <c r="G489" s="28">
        <v>0</v>
      </c>
      <c r="H489" s="28">
        <v>0</v>
      </c>
      <c r="I489" s="28">
        <v>0</v>
      </c>
      <c r="J489" s="271"/>
      <c r="K489" s="281">
        <f>Лист4!E489/1000</f>
        <v>219.14049</v>
      </c>
    </row>
    <row r="490" spans="1:11" s="29" customFormat="1" ht="18.75" customHeight="1" x14ac:dyDescent="0.25">
      <c r="A490" s="21" t="str">
        <f>Лист4!A490</f>
        <v xml:space="preserve">Вокзальная пл д.1 </v>
      </c>
      <c r="B490" s="56" t="str">
        <f>Лист4!C490</f>
        <v>г. Астрахань</v>
      </c>
      <c r="C490" s="35">
        <f t="shared" si="14"/>
        <v>974.73170337837837</v>
      </c>
      <c r="D490" s="35">
        <f t="shared" si="15"/>
        <v>41.185846621621621</v>
      </c>
      <c r="E490" s="26">
        <v>0</v>
      </c>
      <c r="F490" s="27">
        <v>41.185846621621621</v>
      </c>
      <c r="G490" s="28">
        <v>0</v>
      </c>
      <c r="H490" s="28">
        <v>0</v>
      </c>
      <c r="I490" s="28">
        <v>0</v>
      </c>
      <c r="J490" s="271"/>
      <c r="K490" s="281">
        <f>Лист4!E490/1000</f>
        <v>1015.91755</v>
      </c>
    </row>
    <row r="491" spans="1:11" s="29" customFormat="1" ht="18.75" customHeight="1" x14ac:dyDescent="0.25">
      <c r="A491" s="21" t="str">
        <f>Лист4!A491</f>
        <v xml:space="preserve">Вокзальная пл д.1А </v>
      </c>
      <c r="B491" s="56" t="str">
        <f>Лист4!C491</f>
        <v>г. Астрахань</v>
      </c>
      <c r="C491" s="35">
        <f t="shared" si="14"/>
        <v>855.69975243243243</v>
      </c>
      <c r="D491" s="35">
        <f t="shared" si="15"/>
        <v>36.156327567567573</v>
      </c>
      <c r="E491" s="26">
        <v>0</v>
      </c>
      <c r="F491" s="27">
        <v>36.156327567567573</v>
      </c>
      <c r="G491" s="28">
        <v>0</v>
      </c>
      <c r="H491" s="28">
        <v>0</v>
      </c>
      <c r="I491" s="28">
        <v>0</v>
      </c>
      <c r="J491" s="271"/>
      <c r="K491" s="281">
        <f>Лист4!E491/1000</f>
        <v>891.85608000000002</v>
      </c>
    </row>
    <row r="492" spans="1:11" s="29" customFormat="1" ht="18.75" customHeight="1" x14ac:dyDescent="0.25">
      <c r="A492" s="21" t="str">
        <f>Лист4!A492</f>
        <v xml:space="preserve">Вокзальная пл д.3/41 </v>
      </c>
      <c r="B492" s="56" t="str">
        <f>Лист4!C492</f>
        <v>г. Астрахань</v>
      </c>
      <c r="C492" s="35">
        <f t="shared" si="14"/>
        <v>745.42100770270258</v>
      </c>
      <c r="D492" s="35">
        <f t="shared" si="15"/>
        <v>31.496662297297288</v>
      </c>
      <c r="E492" s="26">
        <v>0</v>
      </c>
      <c r="F492" s="27">
        <v>31.496662297297288</v>
      </c>
      <c r="G492" s="28">
        <v>0</v>
      </c>
      <c r="H492" s="28">
        <v>0</v>
      </c>
      <c r="I492" s="28">
        <v>0</v>
      </c>
      <c r="J492" s="271"/>
      <c r="K492" s="281">
        <f>Лист4!E492/1000</f>
        <v>776.91766999999982</v>
      </c>
    </row>
    <row r="493" spans="1:11" s="29" customFormat="1" ht="18.75" customHeight="1" x14ac:dyDescent="0.25">
      <c r="A493" s="21" t="str">
        <f>Лист4!A493</f>
        <v xml:space="preserve">Вокзальная пл д.5 </v>
      </c>
      <c r="B493" s="56" t="str">
        <f>Лист4!C493</f>
        <v>г. Астрахань</v>
      </c>
      <c r="C493" s="35">
        <f t="shared" si="14"/>
        <v>710.47592067567552</v>
      </c>
      <c r="D493" s="35">
        <f t="shared" si="15"/>
        <v>30.020109324324324</v>
      </c>
      <c r="E493" s="26">
        <v>0</v>
      </c>
      <c r="F493" s="27">
        <v>30.020109324324324</v>
      </c>
      <c r="G493" s="28">
        <v>0</v>
      </c>
      <c r="H493" s="28">
        <v>0</v>
      </c>
      <c r="I493" s="28">
        <v>0</v>
      </c>
      <c r="J493" s="271"/>
      <c r="K493" s="281">
        <f>Лист4!E493/1000</f>
        <v>740.49602999999991</v>
      </c>
    </row>
    <row r="494" spans="1:11" s="29" customFormat="1" ht="18" customHeight="1" x14ac:dyDescent="0.25">
      <c r="A494" s="21" t="str">
        <f>Лист4!A494</f>
        <v xml:space="preserve">Волгоградская ул. д.85 </v>
      </c>
      <c r="B494" s="56" t="str">
        <f>Лист4!C494</f>
        <v>г. Астрахань</v>
      </c>
      <c r="C494" s="35">
        <f t="shared" si="14"/>
        <v>390.33869567567569</v>
      </c>
      <c r="D494" s="35">
        <f t="shared" si="15"/>
        <v>16.493184324324325</v>
      </c>
      <c r="E494" s="26">
        <v>0</v>
      </c>
      <c r="F494" s="27">
        <v>16.493184324324325</v>
      </c>
      <c r="G494" s="28">
        <v>0</v>
      </c>
      <c r="H494" s="28">
        <v>0</v>
      </c>
      <c r="I494" s="28">
        <v>0</v>
      </c>
      <c r="J494" s="271"/>
      <c r="K494" s="281">
        <f>Лист4!E494/1000</f>
        <v>406.83188000000001</v>
      </c>
    </row>
    <row r="495" spans="1:11" s="29" customFormat="1" ht="18" customHeight="1" x14ac:dyDescent="0.25">
      <c r="A495" s="21" t="str">
        <f>Лист4!A495</f>
        <v xml:space="preserve">Волгоградская ул. д.85А </v>
      </c>
      <c r="B495" s="56" t="str">
        <f>Лист4!C495</f>
        <v>г. Астрахань</v>
      </c>
      <c r="C495" s="35">
        <f t="shared" si="14"/>
        <v>369.30593391891892</v>
      </c>
      <c r="D495" s="35">
        <f t="shared" si="15"/>
        <v>15.604476081081081</v>
      </c>
      <c r="E495" s="26">
        <v>0</v>
      </c>
      <c r="F495" s="27">
        <v>15.604476081081081</v>
      </c>
      <c r="G495" s="28">
        <v>0</v>
      </c>
      <c r="H495" s="28">
        <v>0</v>
      </c>
      <c r="I495" s="28">
        <v>0</v>
      </c>
      <c r="J495" s="271"/>
      <c r="K495" s="281">
        <f>Лист4!E495/1000</f>
        <v>384.91041000000001</v>
      </c>
    </row>
    <row r="496" spans="1:11" s="29" customFormat="1" ht="18" customHeight="1" x14ac:dyDescent="0.25">
      <c r="A496" s="21" t="str">
        <f>Лист4!A496</f>
        <v xml:space="preserve">Волгоградская ул. д.85Б </v>
      </c>
      <c r="B496" s="56" t="str">
        <f>Лист4!C496</f>
        <v>г. Астрахань</v>
      </c>
      <c r="C496" s="35">
        <f t="shared" si="14"/>
        <v>436.87245067567562</v>
      </c>
      <c r="D496" s="35">
        <f t="shared" si="15"/>
        <v>18.459399324324323</v>
      </c>
      <c r="E496" s="26">
        <v>0</v>
      </c>
      <c r="F496" s="27">
        <v>18.459399324324323</v>
      </c>
      <c r="G496" s="28">
        <v>0</v>
      </c>
      <c r="H496" s="28">
        <v>0</v>
      </c>
      <c r="I496" s="28">
        <v>0</v>
      </c>
      <c r="J496" s="271"/>
      <c r="K496" s="281">
        <f>Лист4!E496/1000</f>
        <v>455.33184999999997</v>
      </c>
    </row>
    <row r="497" spans="1:11" s="29" customFormat="1" ht="18.75" customHeight="1" x14ac:dyDescent="0.25">
      <c r="A497" s="21" t="str">
        <f>Лист4!A497</f>
        <v xml:space="preserve">Волгоградская ул. д.85Г </v>
      </c>
      <c r="B497" s="56" t="str">
        <f>Лист4!C497</f>
        <v>г. Астрахань</v>
      </c>
      <c r="C497" s="35">
        <f t="shared" si="14"/>
        <v>367.26931810810811</v>
      </c>
      <c r="D497" s="35">
        <f t="shared" si="15"/>
        <v>15.51842189189189</v>
      </c>
      <c r="E497" s="26">
        <v>0</v>
      </c>
      <c r="F497" s="27">
        <v>15.51842189189189</v>
      </c>
      <c r="G497" s="28">
        <v>0</v>
      </c>
      <c r="H497" s="28">
        <v>0</v>
      </c>
      <c r="I497" s="28">
        <v>0</v>
      </c>
      <c r="J497" s="271"/>
      <c r="K497" s="281">
        <f>Лист4!E497/1000</f>
        <v>382.78773999999999</v>
      </c>
    </row>
    <row r="498" spans="1:11" s="29" customFormat="1" ht="18.75" customHeight="1" x14ac:dyDescent="0.25">
      <c r="A498" s="21" t="str">
        <f>Лист4!A498</f>
        <v xml:space="preserve">Волгоградская ул. д.85Е </v>
      </c>
      <c r="B498" s="56" t="str">
        <f>Лист4!C498</f>
        <v>г. Астрахань</v>
      </c>
      <c r="C498" s="35">
        <f t="shared" si="14"/>
        <v>1070.6111204054052</v>
      </c>
      <c r="D498" s="35">
        <f t="shared" si="15"/>
        <v>45.237089594594586</v>
      </c>
      <c r="E498" s="26">
        <v>0</v>
      </c>
      <c r="F498" s="27">
        <v>45.237089594594586</v>
      </c>
      <c r="G498" s="28">
        <v>0</v>
      </c>
      <c r="H498" s="28">
        <v>0</v>
      </c>
      <c r="I498" s="28">
        <v>0</v>
      </c>
      <c r="J498" s="271"/>
      <c r="K498" s="281">
        <f>Лист4!E498/1000</f>
        <v>1115.8482099999999</v>
      </c>
    </row>
    <row r="499" spans="1:11" s="29" customFormat="1" ht="18.75" customHeight="1" x14ac:dyDescent="0.25">
      <c r="A499" s="21" t="str">
        <f>Лист4!A499</f>
        <v xml:space="preserve">Волгоградская ул. д.85Ж </v>
      </c>
      <c r="B499" s="56" t="str">
        <f>Лист4!C499</f>
        <v>г. Астрахань</v>
      </c>
      <c r="C499" s="35">
        <f t="shared" si="14"/>
        <v>604.66227959459457</v>
      </c>
      <c r="D499" s="35">
        <f t="shared" si="15"/>
        <v>25.549110405405401</v>
      </c>
      <c r="E499" s="26">
        <v>0</v>
      </c>
      <c r="F499" s="27">
        <v>25.549110405405401</v>
      </c>
      <c r="G499" s="28">
        <v>0</v>
      </c>
      <c r="H499" s="28">
        <v>0</v>
      </c>
      <c r="I499" s="28">
        <v>0</v>
      </c>
      <c r="J499" s="271"/>
      <c r="K499" s="281">
        <f>Лист4!E499/1000</f>
        <v>630.21138999999994</v>
      </c>
    </row>
    <row r="500" spans="1:11" s="29" customFormat="1" ht="18.75" customHeight="1" x14ac:dyDescent="0.25">
      <c r="A500" s="21" t="str">
        <f>Лист4!A500</f>
        <v xml:space="preserve">Волжская ул. д.3 </v>
      </c>
      <c r="B500" s="56" t="str">
        <f>Лист4!C500</f>
        <v>г. Астрахань</v>
      </c>
      <c r="C500" s="35">
        <f t="shared" si="14"/>
        <v>0.38117405405405402</v>
      </c>
      <c r="D500" s="35">
        <f t="shared" si="15"/>
        <v>1.6105945945945943E-2</v>
      </c>
      <c r="E500" s="26">
        <v>0</v>
      </c>
      <c r="F500" s="27">
        <v>1.6105945945945943E-2</v>
      </c>
      <c r="G500" s="28">
        <v>0</v>
      </c>
      <c r="H500" s="28">
        <v>0</v>
      </c>
      <c r="I500" s="28">
        <v>0</v>
      </c>
      <c r="J500" s="271"/>
      <c r="K500" s="281">
        <f>Лист4!E500/1000</f>
        <v>0.39727999999999997</v>
      </c>
    </row>
    <row r="501" spans="1:11" s="29" customFormat="1" ht="18.75" customHeight="1" x14ac:dyDescent="0.25">
      <c r="A501" s="21" t="str">
        <f>Лист4!A501</f>
        <v xml:space="preserve">Волжская ул. д.43 </v>
      </c>
      <c r="B501" s="56" t="str">
        <f>Лист4!C501</f>
        <v>г. Астрахань</v>
      </c>
      <c r="C501" s="35">
        <f t="shared" si="14"/>
        <v>397.88531445945944</v>
      </c>
      <c r="D501" s="35">
        <f t="shared" si="15"/>
        <v>16.812055540540541</v>
      </c>
      <c r="E501" s="26">
        <v>0</v>
      </c>
      <c r="F501" s="27">
        <v>16.812055540540541</v>
      </c>
      <c r="G501" s="28">
        <v>0</v>
      </c>
      <c r="H501" s="28">
        <v>0</v>
      </c>
      <c r="I501" s="28">
        <v>0</v>
      </c>
      <c r="J501" s="271"/>
      <c r="K501" s="281">
        <f>Лист4!E501/1000</f>
        <v>414.69736999999998</v>
      </c>
    </row>
    <row r="502" spans="1:11" s="29" customFormat="1" ht="18.75" customHeight="1" x14ac:dyDescent="0.25">
      <c r="A502" s="21" t="str">
        <f>Лист4!A502</f>
        <v xml:space="preserve">Волжская ул. д.49 </v>
      </c>
      <c r="B502" s="56" t="str">
        <f>Лист4!C502</f>
        <v>г. Астрахань</v>
      </c>
      <c r="C502" s="35">
        <f t="shared" si="14"/>
        <v>975.56317094594635</v>
      </c>
      <c r="D502" s="35">
        <f t="shared" si="15"/>
        <v>41.220979054054069</v>
      </c>
      <c r="E502" s="26">
        <v>0</v>
      </c>
      <c r="F502" s="27">
        <v>41.220979054054069</v>
      </c>
      <c r="G502" s="28">
        <v>0</v>
      </c>
      <c r="H502" s="28">
        <v>0</v>
      </c>
      <c r="I502" s="28">
        <v>0</v>
      </c>
      <c r="J502" s="271"/>
      <c r="K502" s="281">
        <f>Лист4!E502/1000</f>
        <v>1016.7841500000004</v>
      </c>
    </row>
    <row r="503" spans="1:11" s="29" customFormat="1" ht="18.75" customHeight="1" x14ac:dyDescent="0.25">
      <c r="A503" s="21" t="str">
        <f>Лист4!A503</f>
        <v xml:space="preserve">Волжская ул. д.60 </v>
      </c>
      <c r="B503" s="56" t="str">
        <f>Лист4!C503</f>
        <v>г. Астрахань</v>
      </c>
      <c r="C503" s="35">
        <f t="shared" si="14"/>
        <v>320.08352405405412</v>
      </c>
      <c r="D503" s="35">
        <f t="shared" si="15"/>
        <v>13.524655945945948</v>
      </c>
      <c r="E503" s="26">
        <v>0</v>
      </c>
      <c r="F503" s="27">
        <v>13.524655945945948</v>
      </c>
      <c r="G503" s="28">
        <v>0</v>
      </c>
      <c r="H503" s="28">
        <v>0</v>
      </c>
      <c r="I503" s="28">
        <v>0</v>
      </c>
      <c r="J503" s="271"/>
      <c r="K503" s="281">
        <f>Лист4!E503/1000</f>
        <v>333.60818000000006</v>
      </c>
    </row>
    <row r="504" spans="1:11" s="29" customFormat="1" ht="18.75" customHeight="1" x14ac:dyDescent="0.25">
      <c r="A504" s="21" t="str">
        <f>Лист4!A504</f>
        <v xml:space="preserve">Волжская ул. д.62 </v>
      </c>
      <c r="B504" s="56" t="str">
        <f>Лист4!C504</f>
        <v>г. Астрахань</v>
      </c>
      <c r="C504" s="35">
        <f t="shared" si="14"/>
        <v>445.2434658108109</v>
      </c>
      <c r="D504" s="35">
        <f t="shared" si="15"/>
        <v>18.813104189189193</v>
      </c>
      <c r="E504" s="26">
        <v>0</v>
      </c>
      <c r="F504" s="27">
        <v>18.813104189189193</v>
      </c>
      <c r="G504" s="28">
        <v>0</v>
      </c>
      <c r="H504" s="28">
        <v>0</v>
      </c>
      <c r="I504" s="28">
        <v>0</v>
      </c>
      <c r="J504" s="271"/>
      <c r="K504" s="281">
        <f>Лист4!E504/1000</f>
        <v>464.05657000000008</v>
      </c>
    </row>
    <row r="505" spans="1:11" s="29" customFormat="1" ht="18.75" customHeight="1" x14ac:dyDescent="0.25">
      <c r="A505" s="21" t="str">
        <f>Лист4!A505</f>
        <v xml:space="preserve">Волжская ул. д.8 </v>
      </c>
      <c r="B505" s="56" t="str">
        <f>Лист4!C505</f>
        <v>г. Астрахань</v>
      </c>
      <c r="C505" s="35">
        <f t="shared" si="14"/>
        <v>33.964624999999991</v>
      </c>
      <c r="D505" s="35">
        <f t="shared" si="15"/>
        <v>1.4351249999999998</v>
      </c>
      <c r="E505" s="26">
        <v>0</v>
      </c>
      <c r="F505" s="27">
        <v>1.4351249999999998</v>
      </c>
      <c r="G505" s="28">
        <v>0</v>
      </c>
      <c r="H505" s="28">
        <v>0</v>
      </c>
      <c r="I505" s="28">
        <v>0</v>
      </c>
      <c r="J505" s="271"/>
      <c r="K505" s="281">
        <f>Лист4!E505/1000</f>
        <v>35.39974999999999</v>
      </c>
    </row>
    <row r="506" spans="1:11" s="29" customFormat="1" ht="18.75" customHeight="1" x14ac:dyDescent="0.25">
      <c r="A506" s="21" t="str">
        <f>Лист4!A506</f>
        <v xml:space="preserve">Володарского ул. д.10 </v>
      </c>
      <c r="B506" s="56" t="str">
        <f>Лист4!C506</f>
        <v>г. Астрахань</v>
      </c>
      <c r="C506" s="35">
        <f t="shared" si="14"/>
        <v>64.681911486486484</v>
      </c>
      <c r="D506" s="35">
        <f t="shared" si="15"/>
        <v>2.7330385135135131</v>
      </c>
      <c r="E506" s="26">
        <v>0</v>
      </c>
      <c r="F506" s="27">
        <v>2.7330385135135131</v>
      </c>
      <c r="G506" s="28">
        <v>0</v>
      </c>
      <c r="H506" s="28">
        <v>0</v>
      </c>
      <c r="I506" s="28">
        <v>0</v>
      </c>
      <c r="J506" s="271"/>
      <c r="K506" s="281">
        <f>Лист4!E506/1000</f>
        <v>67.41494999999999</v>
      </c>
    </row>
    <row r="507" spans="1:11" s="29" customFormat="1" ht="18.75" customHeight="1" x14ac:dyDescent="0.25">
      <c r="A507" s="21" t="str">
        <f>Лист4!A507</f>
        <v xml:space="preserve">Володарского ул. д.14 </v>
      </c>
      <c r="B507" s="56" t="str">
        <f>Лист4!C507</f>
        <v>г. Астрахань</v>
      </c>
      <c r="C507" s="35">
        <f t="shared" si="14"/>
        <v>104.26317378378377</v>
      </c>
      <c r="D507" s="35">
        <f t="shared" si="15"/>
        <v>4.4054862162162163</v>
      </c>
      <c r="E507" s="26">
        <v>0</v>
      </c>
      <c r="F507" s="27">
        <v>4.4054862162162163</v>
      </c>
      <c r="G507" s="28">
        <v>0</v>
      </c>
      <c r="H507" s="28">
        <v>0</v>
      </c>
      <c r="I507" s="28">
        <v>0</v>
      </c>
      <c r="J507" s="271"/>
      <c r="K507" s="281">
        <f>Лист4!E507/1000</f>
        <v>108.66865999999999</v>
      </c>
    </row>
    <row r="508" spans="1:11" s="29" customFormat="1" ht="18.75" customHeight="1" x14ac:dyDescent="0.25">
      <c r="A508" s="21" t="str">
        <f>Лист4!A508</f>
        <v xml:space="preserve">Володарского ул. д.2/21/34 </v>
      </c>
      <c r="B508" s="56" t="str">
        <f>Лист4!C508</f>
        <v>г. Астрахань</v>
      </c>
      <c r="C508" s="35">
        <f t="shared" si="14"/>
        <v>166.49159391891894</v>
      </c>
      <c r="D508" s="35">
        <f t="shared" si="15"/>
        <v>7.034856081081081</v>
      </c>
      <c r="E508" s="26">
        <v>0</v>
      </c>
      <c r="F508" s="27">
        <v>7.034856081081081</v>
      </c>
      <c r="G508" s="28">
        <v>0</v>
      </c>
      <c r="H508" s="28">
        <v>0</v>
      </c>
      <c r="I508" s="28">
        <v>0</v>
      </c>
      <c r="J508" s="271"/>
      <c r="K508" s="281">
        <f>Лист4!E508/1000</f>
        <v>173.52645000000001</v>
      </c>
    </row>
    <row r="509" spans="1:11" s="29" customFormat="1" ht="18.75" customHeight="1" x14ac:dyDescent="0.25">
      <c r="A509" s="21" t="str">
        <f>Лист4!A509</f>
        <v xml:space="preserve">Володарского ул. д.22 </v>
      </c>
      <c r="B509" s="56" t="str">
        <f>Лист4!C509</f>
        <v>г. Астрахань</v>
      </c>
      <c r="C509" s="35">
        <f t="shared" si="14"/>
        <v>197.31625351351354</v>
      </c>
      <c r="D509" s="35">
        <f t="shared" si="15"/>
        <v>8.3373064864864865</v>
      </c>
      <c r="E509" s="26">
        <v>0</v>
      </c>
      <c r="F509" s="27">
        <v>8.3373064864864865</v>
      </c>
      <c r="G509" s="28">
        <v>0</v>
      </c>
      <c r="H509" s="28">
        <v>0</v>
      </c>
      <c r="I509" s="28">
        <v>0</v>
      </c>
      <c r="J509" s="271"/>
      <c r="K509" s="281">
        <f>Лист4!E509/1000</f>
        <v>205.65356000000003</v>
      </c>
    </row>
    <row r="510" spans="1:11" s="29" customFormat="1" ht="18.75" customHeight="1" x14ac:dyDescent="0.25">
      <c r="A510" s="21" t="str">
        <f>Лист4!A510</f>
        <v xml:space="preserve">Володарского ул. д.4 - корп. 32 </v>
      </c>
      <c r="B510" s="56" t="str">
        <f>Лист4!C510</f>
        <v>г. Астрахань</v>
      </c>
      <c r="C510" s="35">
        <f t="shared" si="14"/>
        <v>651.39646567567547</v>
      </c>
      <c r="D510" s="35">
        <f t="shared" si="15"/>
        <v>27.523794324324314</v>
      </c>
      <c r="E510" s="26">
        <v>0</v>
      </c>
      <c r="F510" s="27">
        <v>27.523794324324314</v>
      </c>
      <c r="G510" s="28">
        <v>0</v>
      </c>
      <c r="H510" s="28">
        <v>0</v>
      </c>
      <c r="I510" s="28">
        <v>0</v>
      </c>
      <c r="J510" s="271"/>
      <c r="K510" s="281">
        <f>Лист4!E510/1000</f>
        <v>678.92025999999976</v>
      </c>
    </row>
    <row r="511" spans="1:11" s="29" customFormat="1" ht="18.75" customHeight="1" x14ac:dyDescent="0.25">
      <c r="A511" s="21" t="str">
        <f>Лист4!A511</f>
        <v xml:space="preserve">Володарского ул. д.8 </v>
      </c>
      <c r="B511" s="56" t="str">
        <f>Лист4!C511</f>
        <v>г. Астрахань</v>
      </c>
      <c r="C511" s="35">
        <f t="shared" ref="C511:C573" si="16">K511+J511-F511</f>
        <v>69.23363513513516</v>
      </c>
      <c r="D511" s="35">
        <f t="shared" ref="D511:D573" si="17">F511</f>
        <v>2.9253648648648656</v>
      </c>
      <c r="E511" s="26">
        <v>0</v>
      </c>
      <c r="F511" s="27">
        <v>2.9253648648648656</v>
      </c>
      <c r="G511" s="28">
        <v>0</v>
      </c>
      <c r="H511" s="28">
        <v>0</v>
      </c>
      <c r="I511" s="28">
        <v>0</v>
      </c>
      <c r="J511" s="271"/>
      <c r="K511" s="281">
        <f>Лист4!E511/1000</f>
        <v>72.15900000000002</v>
      </c>
    </row>
    <row r="512" spans="1:11" s="29" customFormat="1" ht="18.75" customHeight="1" x14ac:dyDescent="0.25">
      <c r="A512" s="21" t="str">
        <f>Лист4!A512</f>
        <v xml:space="preserve">Волоколамская ул. д.7 </v>
      </c>
      <c r="B512" s="56" t="str">
        <f>Лист4!C512</f>
        <v>г. Астрахань</v>
      </c>
      <c r="C512" s="35">
        <f t="shared" si="16"/>
        <v>1422.012638918919</v>
      </c>
      <c r="D512" s="35">
        <f t="shared" si="17"/>
        <v>60.085041081081087</v>
      </c>
      <c r="E512" s="26">
        <v>0</v>
      </c>
      <c r="F512" s="27">
        <v>60.085041081081087</v>
      </c>
      <c r="G512" s="28">
        <v>0</v>
      </c>
      <c r="H512" s="28">
        <v>0</v>
      </c>
      <c r="I512" s="28">
        <v>0</v>
      </c>
      <c r="J512" s="271"/>
      <c r="K512" s="281">
        <f>Лист4!E512/1000</f>
        <v>1482.0976800000001</v>
      </c>
    </row>
    <row r="513" spans="1:11" s="29" customFormat="1" ht="18.75" customHeight="1" x14ac:dyDescent="0.25">
      <c r="A513" s="21" t="str">
        <f>Лист4!A513</f>
        <v xml:space="preserve">Воробьева пр. д.14 - корп. 2 </v>
      </c>
      <c r="B513" s="56" t="str">
        <f>Лист4!C513</f>
        <v>г. Астрахань</v>
      </c>
      <c r="C513" s="35">
        <f t="shared" si="16"/>
        <v>771.80888689189169</v>
      </c>
      <c r="D513" s="35">
        <f t="shared" si="17"/>
        <v>32.611643108108098</v>
      </c>
      <c r="E513" s="26">
        <v>0</v>
      </c>
      <c r="F513" s="27">
        <v>32.611643108108098</v>
      </c>
      <c r="G513" s="28">
        <v>0</v>
      </c>
      <c r="H513" s="28">
        <v>0</v>
      </c>
      <c r="I513" s="28">
        <v>0</v>
      </c>
      <c r="J513" s="271"/>
      <c r="K513" s="281">
        <f>Лист4!E513/1000</f>
        <v>804.42052999999976</v>
      </c>
    </row>
    <row r="514" spans="1:11" s="29" customFormat="1" ht="18.75" customHeight="1" x14ac:dyDescent="0.25">
      <c r="A514" s="21" t="str">
        <f>Лист4!A514</f>
        <v xml:space="preserve">Воробьева пр. д.3 </v>
      </c>
      <c r="B514" s="56" t="str">
        <f>Лист4!C514</f>
        <v>г. Астрахань</v>
      </c>
      <c r="C514" s="35">
        <f t="shared" si="16"/>
        <v>2346.2202913513515</v>
      </c>
      <c r="D514" s="35">
        <f t="shared" si="17"/>
        <v>99.13606864864866</v>
      </c>
      <c r="E514" s="26">
        <v>0</v>
      </c>
      <c r="F514" s="27">
        <v>99.13606864864866</v>
      </c>
      <c r="G514" s="28">
        <v>0</v>
      </c>
      <c r="H514" s="28">
        <v>0</v>
      </c>
      <c r="I514" s="28">
        <v>0</v>
      </c>
      <c r="J514" s="271"/>
      <c r="K514" s="281">
        <f>Лист4!E514/1000</f>
        <v>2445.3563600000002</v>
      </c>
    </row>
    <row r="515" spans="1:11" s="29" customFormat="1" ht="18.75" customHeight="1" x14ac:dyDescent="0.25">
      <c r="A515" s="21" t="str">
        <f>Лист4!A515</f>
        <v xml:space="preserve">Всеволода Ноздрина ул. д.60 </v>
      </c>
      <c r="B515" s="56" t="str">
        <f>Лист4!C515</f>
        <v>г. Астрахань</v>
      </c>
      <c r="C515" s="35">
        <f t="shared" si="16"/>
        <v>747.07138351351352</v>
      </c>
      <c r="D515" s="35">
        <f t="shared" si="17"/>
        <v>31.566396486486486</v>
      </c>
      <c r="E515" s="26">
        <v>0</v>
      </c>
      <c r="F515" s="27">
        <v>31.566396486486486</v>
      </c>
      <c r="G515" s="28">
        <v>0</v>
      </c>
      <c r="H515" s="28">
        <v>0</v>
      </c>
      <c r="I515" s="28">
        <v>0</v>
      </c>
      <c r="J515" s="271"/>
      <c r="K515" s="281">
        <f>Лист4!E515/1000</f>
        <v>778.63778000000002</v>
      </c>
    </row>
    <row r="516" spans="1:11" s="29" customFormat="1" ht="18.75" customHeight="1" x14ac:dyDescent="0.25">
      <c r="A516" s="21" t="str">
        <f>Лист4!A516</f>
        <v xml:space="preserve">Всеволода Ноздрина ул. д.67 </v>
      </c>
      <c r="B516" s="56" t="str">
        <f>Лист4!C516</f>
        <v>г. Астрахань</v>
      </c>
      <c r="C516" s="35">
        <f t="shared" si="16"/>
        <v>2271.2180117567559</v>
      </c>
      <c r="D516" s="35">
        <f t="shared" si="17"/>
        <v>95.966958243243226</v>
      </c>
      <c r="E516" s="26">
        <v>0</v>
      </c>
      <c r="F516" s="27">
        <v>95.966958243243226</v>
      </c>
      <c r="G516" s="28">
        <v>0</v>
      </c>
      <c r="H516" s="28">
        <v>0</v>
      </c>
      <c r="I516" s="28">
        <v>0</v>
      </c>
      <c r="J516" s="271"/>
      <c r="K516" s="281">
        <f>Лист4!E516/1000</f>
        <v>2367.1849699999993</v>
      </c>
    </row>
    <row r="517" spans="1:11" s="29" customFormat="1" ht="18.75" customHeight="1" x14ac:dyDescent="0.25">
      <c r="A517" s="21" t="str">
        <f>Лист4!A517</f>
        <v xml:space="preserve">Вячеслава Мейера ул. д.1 </v>
      </c>
      <c r="B517" s="56" t="str">
        <f>Лист4!C517</f>
        <v>г. Астрахань</v>
      </c>
      <c r="C517" s="35">
        <f t="shared" si="16"/>
        <v>917.10343081081089</v>
      </c>
      <c r="D517" s="35">
        <f t="shared" si="17"/>
        <v>38.750849189189196</v>
      </c>
      <c r="E517" s="26">
        <v>0</v>
      </c>
      <c r="F517" s="27">
        <v>38.750849189189196</v>
      </c>
      <c r="G517" s="28">
        <v>0</v>
      </c>
      <c r="H517" s="28">
        <v>0</v>
      </c>
      <c r="I517" s="28">
        <v>0</v>
      </c>
      <c r="J517" s="271"/>
      <c r="K517" s="281">
        <f>Лист4!E517/1000</f>
        <v>955.85428000000013</v>
      </c>
    </row>
    <row r="518" spans="1:11" s="29" customFormat="1" ht="18.75" customHeight="1" x14ac:dyDescent="0.25">
      <c r="A518" s="21" t="str">
        <f>Лист4!A518</f>
        <v xml:space="preserve">Вячеслава Мейера ул. д.11 </v>
      </c>
      <c r="B518" s="56" t="str">
        <f>Лист4!C518</f>
        <v>г. Астрахань</v>
      </c>
      <c r="C518" s="35">
        <f t="shared" si="16"/>
        <v>818.57076297297294</v>
      </c>
      <c r="D518" s="35">
        <f t="shared" si="17"/>
        <v>34.587497027027027</v>
      </c>
      <c r="E518" s="26">
        <v>0</v>
      </c>
      <c r="F518" s="27">
        <v>34.587497027027027</v>
      </c>
      <c r="G518" s="28">
        <v>0</v>
      </c>
      <c r="H518" s="28">
        <v>0</v>
      </c>
      <c r="I518" s="28">
        <v>0</v>
      </c>
      <c r="J518" s="271"/>
      <c r="K518" s="281">
        <f>Лист4!E518/1000</f>
        <v>853.15825999999993</v>
      </c>
    </row>
    <row r="519" spans="1:11" s="29" customFormat="1" ht="18.75" customHeight="1" x14ac:dyDescent="0.25">
      <c r="A519" s="21" t="str">
        <f>Лист4!A519</f>
        <v xml:space="preserve">Вячеслава Мейера ул. д.12 </v>
      </c>
      <c r="B519" s="56" t="str">
        <f>Лист4!C519</f>
        <v>г. Астрахань</v>
      </c>
      <c r="C519" s="35">
        <f t="shared" si="16"/>
        <v>490.29784945945943</v>
      </c>
      <c r="D519" s="35">
        <f t="shared" si="17"/>
        <v>20.716810540540543</v>
      </c>
      <c r="E519" s="26">
        <v>0</v>
      </c>
      <c r="F519" s="27">
        <v>20.716810540540543</v>
      </c>
      <c r="G519" s="28">
        <v>0</v>
      </c>
      <c r="H519" s="28">
        <v>0</v>
      </c>
      <c r="I519" s="28">
        <v>0</v>
      </c>
      <c r="J519" s="271"/>
      <c r="K519" s="281">
        <f>Лист4!E519/1000</f>
        <v>511.01465999999999</v>
      </c>
    </row>
    <row r="520" spans="1:11" s="29" customFormat="1" ht="18.75" customHeight="1" x14ac:dyDescent="0.25">
      <c r="A520" s="21" t="str">
        <f>Лист4!A520</f>
        <v xml:space="preserve">Вячеслава Мейера ул. д.13 </v>
      </c>
      <c r="B520" s="56" t="str">
        <f>Лист4!C520</f>
        <v>г. Астрахань</v>
      </c>
      <c r="C520" s="35">
        <f t="shared" si="16"/>
        <v>1019.2215698648649</v>
      </c>
      <c r="D520" s="35">
        <f t="shared" si="17"/>
        <v>43.065700135135138</v>
      </c>
      <c r="E520" s="26">
        <v>0</v>
      </c>
      <c r="F520" s="27">
        <v>43.065700135135138</v>
      </c>
      <c r="G520" s="28">
        <v>0</v>
      </c>
      <c r="H520" s="28">
        <v>0</v>
      </c>
      <c r="I520" s="28">
        <v>0</v>
      </c>
      <c r="J520" s="271"/>
      <c r="K520" s="281">
        <f>Лист4!E520/1000</f>
        <v>1062.28727</v>
      </c>
    </row>
    <row r="521" spans="1:11" s="29" customFormat="1" ht="18.75" customHeight="1" x14ac:dyDescent="0.25">
      <c r="A521" s="21" t="str">
        <f>Лист4!A521</f>
        <v xml:space="preserve">Вячеслава Мейера ул. д.15 </v>
      </c>
      <c r="B521" s="56" t="str">
        <f>Лист4!C521</f>
        <v>г. Астрахань</v>
      </c>
      <c r="C521" s="35">
        <f t="shared" si="16"/>
        <v>1029.7615486486484</v>
      </c>
      <c r="D521" s="35">
        <f t="shared" si="17"/>
        <v>43.511051351351341</v>
      </c>
      <c r="E521" s="26">
        <v>0</v>
      </c>
      <c r="F521" s="27">
        <v>43.511051351351341</v>
      </c>
      <c r="G521" s="28">
        <v>0</v>
      </c>
      <c r="H521" s="28">
        <v>0</v>
      </c>
      <c r="I521" s="28">
        <v>0</v>
      </c>
      <c r="J521" s="271"/>
      <c r="K521" s="281">
        <f>Лист4!E521/1000</f>
        <v>1073.2725999999998</v>
      </c>
    </row>
    <row r="522" spans="1:11" s="29" customFormat="1" ht="18.75" customHeight="1" x14ac:dyDescent="0.25">
      <c r="A522" s="21" t="str">
        <f>Лист4!A522</f>
        <v xml:space="preserve">Вячеслава Мейера ул. д.16 </v>
      </c>
      <c r="B522" s="56" t="str">
        <f>Лист4!C522</f>
        <v>г. Астрахань</v>
      </c>
      <c r="C522" s="35">
        <f t="shared" si="16"/>
        <v>843.22781567567586</v>
      </c>
      <c r="D522" s="35">
        <f t="shared" si="17"/>
        <v>35.629344324324336</v>
      </c>
      <c r="E522" s="26">
        <v>0</v>
      </c>
      <c r="F522" s="27">
        <v>35.629344324324336</v>
      </c>
      <c r="G522" s="28">
        <v>0</v>
      </c>
      <c r="H522" s="28">
        <v>0</v>
      </c>
      <c r="I522" s="28">
        <v>0</v>
      </c>
      <c r="J522" s="271"/>
      <c r="K522" s="281">
        <f>Лист4!E522/1000</f>
        <v>878.85716000000014</v>
      </c>
    </row>
    <row r="523" spans="1:11" s="29" customFormat="1" ht="18.75" customHeight="1" x14ac:dyDescent="0.25">
      <c r="A523" s="21" t="str">
        <f>Лист4!A523</f>
        <v xml:space="preserve">Вячеслава Мейера ул. д.2 </v>
      </c>
      <c r="B523" s="56" t="str">
        <f>Лист4!C523</f>
        <v>г. Астрахань</v>
      </c>
      <c r="C523" s="35">
        <f t="shared" si="16"/>
        <v>842.96736081081065</v>
      </c>
      <c r="D523" s="35">
        <f t="shared" si="17"/>
        <v>35.618339189189186</v>
      </c>
      <c r="E523" s="26">
        <v>0</v>
      </c>
      <c r="F523" s="27">
        <v>35.618339189189186</v>
      </c>
      <c r="G523" s="28">
        <v>0</v>
      </c>
      <c r="H523" s="28">
        <v>0</v>
      </c>
      <c r="I523" s="28">
        <v>0</v>
      </c>
      <c r="J523" s="271"/>
      <c r="K523" s="281">
        <f>Лист4!E523/1000</f>
        <v>878.58569999999986</v>
      </c>
    </row>
    <row r="524" spans="1:11" s="29" customFormat="1" ht="18.75" customHeight="1" x14ac:dyDescent="0.25">
      <c r="A524" s="21" t="str">
        <f>Лист4!A524</f>
        <v xml:space="preserve">Вячеслава Мейера ул. д.4 </v>
      </c>
      <c r="B524" s="56" t="str">
        <f>Лист4!C524</f>
        <v>г. Астрахань</v>
      </c>
      <c r="C524" s="35">
        <f t="shared" si="16"/>
        <v>882.8608312162163</v>
      </c>
      <c r="D524" s="35">
        <f t="shared" si="17"/>
        <v>37.303978783783791</v>
      </c>
      <c r="E524" s="26">
        <v>0</v>
      </c>
      <c r="F524" s="27">
        <v>37.303978783783791</v>
      </c>
      <c r="G524" s="28">
        <v>0</v>
      </c>
      <c r="H524" s="28">
        <v>0</v>
      </c>
      <c r="I524" s="28">
        <v>0</v>
      </c>
      <c r="J524" s="271"/>
      <c r="K524" s="281">
        <f>Лист4!E524/1000</f>
        <v>920.1648100000001</v>
      </c>
    </row>
    <row r="525" spans="1:11" s="29" customFormat="1" ht="18.75" customHeight="1" x14ac:dyDescent="0.25">
      <c r="A525" s="21" t="str">
        <f>Лист4!A525</f>
        <v xml:space="preserve">Вячеслава Мейера ул. д.5 </v>
      </c>
      <c r="B525" s="56" t="str">
        <f>Лист4!C525</f>
        <v>г. Астрахань</v>
      </c>
      <c r="C525" s="35">
        <f t="shared" si="16"/>
        <v>807.77851351351364</v>
      </c>
      <c r="D525" s="35">
        <f t="shared" si="17"/>
        <v>34.131486486486487</v>
      </c>
      <c r="E525" s="26">
        <v>0</v>
      </c>
      <c r="F525" s="27">
        <v>34.131486486486487</v>
      </c>
      <c r="G525" s="28">
        <v>0</v>
      </c>
      <c r="H525" s="28">
        <v>0</v>
      </c>
      <c r="I525" s="28">
        <v>0</v>
      </c>
      <c r="J525" s="271"/>
      <c r="K525" s="281">
        <f>Лист4!E525/1000</f>
        <v>841.91000000000008</v>
      </c>
    </row>
    <row r="526" spans="1:11" s="29" customFormat="1" ht="18.75" customHeight="1" x14ac:dyDescent="0.25">
      <c r="A526" s="21" t="str">
        <f>Лист4!A526</f>
        <v xml:space="preserve">Вячеслава Мейера ул. д.7 </v>
      </c>
      <c r="B526" s="56" t="str">
        <f>Лист4!C526</f>
        <v>г. Астрахань</v>
      </c>
      <c r="C526" s="35">
        <f t="shared" si="16"/>
        <v>811.81882608108117</v>
      </c>
      <c r="D526" s="35">
        <f t="shared" si="17"/>
        <v>34.30220391891892</v>
      </c>
      <c r="E526" s="26">
        <v>0</v>
      </c>
      <c r="F526" s="27">
        <v>34.30220391891892</v>
      </c>
      <c r="G526" s="28">
        <v>0</v>
      </c>
      <c r="H526" s="28">
        <v>0</v>
      </c>
      <c r="I526" s="28">
        <v>0</v>
      </c>
      <c r="J526" s="271"/>
      <c r="K526" s="281">
        <f>Лист4!E526/1000</f>
        <v>846.12103000000013</v>
      </c>
    </row>
    <row r="527" spans="1:11" s="29" customFormat="1" ht="18.75" customHeight="1" x14ac:dyDescent="0.25">
      <c r="A527" s="21" t="str">
        <f>Лист4!A527</f>
        <v xml:space="preserve">Вячеслава Мейера ул. д.8 </v>
      </c>
      <c r="B527" s="56" t="str">
        <f>Лист4!C527</f>
        <v>г. Астрахань</v>
      </c>
      <c r="C527" s="35">
        <f t="shared" si="16"/>
        <v>586.69456864864867</v>
      </c>
      <c r="D527" s="35">
        <f t="shared" si="17"/>
        <v>24.789911351351357</v>
      </c>
      <c r="E527" s="26">
        <v>0</v>
      </c>
      <c r="F527" s="27">
        <v>24.789911351351357</v>
      </c>
      <c r="G527" s="28">
        <v>0</v>
      </c>
      <c r="H527" s="28">
        <v>0</v>
      </c>
      <c r="I527" s="28">
        <v>0</v>
      </c>
      <c r="J527" s="271"/>
      <c r="K527" s="281">
        <f>Лист4!E527/1000</f>
        <v>611.48448000000008</v>
      </c>
    </row>
    <row r="528" spans="1:11" s="29" customFormat="1" ht="18.75" customHeight="1" x14ac:dyDescent="0.25">
      <c r="A528" s="21" t="str">
        <f>Лист4!A528</f>
        <v xml:space="preserve">Гагарина (Трусовский р-н) ул. д.100 </v>
      </c>
      <c r="B528" s="56" t="str">
        <f>Лист4!C528</f>
        <v>г. Астрахань</v>
      </c>
      <c r="C528" s="35">
        <f t="shared" si="16"/>
        <v>48.433657432432426</v>
      </c>
      <c r="D528" s="35">
        <f t="shared" si="17"/>
        <v>2.0464925675675674</v>
      </c>
      <c r="E528" s="26">
        <v>0</v>
      </c>
      <c r="F528" s="27">
        <v>2.0464925675675674</v>
      </c>
      <c r="G528" s="28">
        <v>0</v>
      </c>
      <c r="H528" s="28">
        <v>0</v>
      </c>
      <c r="I528" s="28">
        <v>0</v>
      </c>
      <c r="J528" s="271"/>
      <c r="K528" s="281">
        <f>Лист4!E528/1000</f>
        <v>50.480149999999995</v>
      </c>
    </row>
    <row r="529" spans="1:11" s="29" customFormat="1" ht="18.75" customHeight="1" x14ac:dyDescent="0.25">
      <c r="A529" s="21" t="str">
        <f>Лист4!A529</f>
        <v xml:space="preserve">Гагарина (Трусовский р-н) ул. д.102 </v>
      </c>
      <c r="B529" s="56" t="str">
        <f>Лист4!C529</f>
        <v>г. Астрахань</v>
      </c>
      <c r="C529" s="35">
        <f t="shared" si="16"/>
        <v>136.30133851351351</v>
      </c>
      <c r="D529" s="35">
        <f t="shared" si="17"/>
        <v>5.7592114864864863</v>
      </c>
      <c r="E529" s="26">
        <v>0</v>
      </c>
      <c r="F529" s="27">
        <v>5.7592114864864863</v>
      </c>
      <c r="G529" s="28">
        <v>0</v>
      </c>
      <c r="H529" s="28">
        <v>0</v>
      </c>
      <c r="I529" s="28">
        <v>0</v>
      </c>
      <c r="J529" s="271"/>
      <c r="K529" s="281">
        <f>Лист4!E529/1000</f>
        <v>142.06055000000001</v>
      </c>
    </row>
    <row r="530" spans="1:11" s="29" customFormat="1" ht="18.75" customHeight="1" x14ac:dyDescent="0.25">
      <c r="A530" s="21" t="str">
        <f>Лист4!A530</f>
        <v xml:space="preserve">Гагарина (Трусовский р-н) ул. д.102А </v>
      </c>
      <c r="B530" s="56" t="str">
        <f>Лист4!C530</f>
        <v>г. Астрахань</v>
      </c>
      <c r="C530" s="35">
        <f t="shared" si="16"/>
        <v>103.21334283783783</v>
      </c>
      <c r="D530" s="35">
        <f t="shared" si="17"/>
        <v>4.3611271621621626</v>
      </c>
      <c r="E530" s="26">
        <v>0</v>
      </c>
      <c r="F530" s="27">
        <v>4.3611271621621626</v>
      </c>
      <c r="G530" s="28">
        <v>0</v>
      </c>
      <c r="H530" s="28">
        <v>0</v>
      </c>
      <c r="I530" s="28">
        <v>0</v>
      </c>
      <c r="J530" s="271"/>
      <c r="K530" s="281">
        <f>Лист4!E530/1000</f>
        <v>107.57446999999999</v>
      </c>
    </row>
    <row r="531" spans="1:11" s="29" customFormat="1" ht="18.75" customHeight="1" x14ac:dyDescent="0.25">
      <c r="A531" s="21" t="str">
        <f>Лист4!A531</f>
        <v xml:space="preserve">Галины Николаевой ул. д.1 </v>
      </c>
      <c r="B531" s="56" t="str">
        <f>Лист4!C531</f>
        <v>г. Астрахань</v>
      </c>
      <c r="C531" s="35">
        <f t="shared" si="16"/>
        <v>30.046019864864871</v>
      </c>
      <c r="D531" s="35">
        <f t="shared" si="17"/>
        <v>1.2695501351351353</v>
      </c>
      <c r="E531" s="26">
        <v>0</v>
      </c>
      <c r="F531" s="27">
        <v>1.2695501351351353</v>
      </c>
      <c r="G531" s="28">
        <v>0</v>
      </c>
      <c r="H531" s="28">
        <v>0</v>
      </c>
      <c r="I531" s="28">
        <v>0</v>
      </c>
      <c r="J531" s="271"/>
      <c r="K531" s="281">
        <f>Лист4!E531/1000</f>
        <v>31.315570000000005</v>
      </c>
    </row>
    <row r="532" spans="1:11" s="29" customFormat="1" ht="18.75" customHeight="1" x14ac:dyDescent="0.25">
      <c r="A532" s="21" t="str">
        <f>Лист4!A532</f>
        <v xml:space="preserve">Галины Николаевой ул. д.11 </v>
      </c>
      <c r="B532" s="56" t="str">
        <f>Лист4!C532</f>
        <v>г. Астрахань</v>
      </c>
      <c r="C532" s="35">
        <f t="shared" si="16"/>
        <v>48.236085540540543</v>
      </c>
      <c r="D532" s="35">
        <f t="shared" si="17"/>
        <v>2.0381444594594598</v>
      </c>
      <c r="E532" s="26">
        <v>0</v>
      </c>
      <c r="F532" s="27">
        <v>2.0381444594594598</v>
      </c>
      <c r="G532" s="28">
        <v>0</v>
      </c>
      <c r="H532" s="28">
        <v>0</v>
      </c>
      <c r="I532" s="28">
        <v>0</v>
      </c>
      <c r="J532" s="271"/>
      <c r="K532" s="281">
        <f>Лист4!E532/1000</f>
        <v>50.274230000000003</v>
      </c>
    </row>
    <row r="533" spans="1:11" s="29" customFormat="1" ht="18.75" customHeight="1" x14ac:dyDescent="0.25">
      <c r="A533" s="21" t="str">
        <f>Лист4!A533</f>
        <v xml:space="preserve">Галины Николаевой ул. д.12 - корп. 1 </v>
      </c>
      <c r="B533" s="56" t="str">
        <f>Лист4!C533</f>
        <v>г. Астрахань</v>
      </c>
      <c r="C533" s="35">
        <f t="shared" si="16"/>
        <v>343.15393783783787</v>
      </c>
      <c r="D533" s="35">
        <f t="shared" si="17"/>
        <v>14.499462162162162</v>
      </c>
      <c r="E533" s="26">
        <v>0</v>
      </c>
      <c r="F533" s="27">
        <v>14.499462162162162</v>
      </c>
      <c r="G533" s="28">
        <v>0</v>
      </c>
      <c r="H533" s="28">
        <v>0</v>
      </c>
      <c r="I533" s="28">
        <v>0</v>
      </c>
      <c r="J533" s="271"/>
      <c r="K533" s="281">
        <f>Лист4!E533/1000</f>
        <v>357.65340000000003</v>
      </c>
    </row>
    <row r="534" spans="1:11" s="29" customFormat="1" ht="18.75" customHeight="1" x14ac:dyDescent="0.25">
      <c r="A534" s="21" t="str">
        <f>Лист4!A534</f>
        <v xml:space="preserve">Галины Николаевой ул. д.12 - корп. 2 </v>
      </c>
      <c r="B534" s="56" t="str">
        <f>Лист4!C534</f>
        <v>г. Астрахань</v>
      </c>
      <c r="C534" s="35">
        <f t="shared" si="16"/>
        <v>30.261159459459464</v>
      </c>
      <c r="D534" s="35">
        <f t="shared" si="17"/>
        <v>1.2786405405405405</v>
      </c>
      <c r="E534" s="26">
        <v>0</v>
      </c>
      <c r="F534" s="27">
        <v>1.2786405405405405</v>
      </c>
      <c r="G534" s="28">
        <v>0</v>
      </c>
      <c r="H534" s="28">
        <v>0</v>
      </c>
      <c r="I534" s="28">
        <v>0</v>
      </c>
      <c r="J534" s="271"/>
      <c r="K534" s="281">
        <f>Лист4!E534/1000</f>
        <v>31.539800000000003</v>
      </c>
    </row>
    <row r="535" spans="1:11" s="29" customFormat="1" ht="18.75" customHeight="1" x14ac:dyDescent="0.25">
      <c r="A535" s="21" t="str">
        <f>Лист4!A535</f>
        <v xml:space="preserve">Галины Николаевой ул. д.13 </v>
      </c>
      <c r="B535" s="56" t="str">
        <f>Лист4!C535</f>
        <v>г. Астрахань</v>
      </c>
      <c r="C535" s="35">
        <f t="shared" si="16"/>
        <v>60.636446621621616</v>
      </c>
      <c r="D535" s="35">
        <f t="shared" si="17"/>
        <v>2.5621033783783784</v>
      </c>
      <c r="E535" s="26">
        <v>0</v>
      </c>
      <c r="F535" s="27">
        <v>2.5621033783783784</v>
      </c>
      <c r="G535" s="28">
        <v>0</v>
      </c>
      <c r="H535" s="28">
        <v>0</v>
      </c>
      <c r="I535" s="28">
        <v>0</v>
      </c>
      <c r="J535" s="271"/>
      <c r="K535" s="281">
        <f>Лист4!E535/1000</f>
        <v>63.198549999999997</v>
      </c>
    </row>
    <row r="536" spans="1:11" s="29" customFormat="1" ht="18.75" customHeight="1" x14ac:dyDescent="0.25">
      <c r="A536" s="21" t="str">
        <f>Лист4!A536</f>
        <v xml:space="preserve">Галины Николаевой ул. д.15 </v>
      </c>
      <c r="B536" s="56" t="str">
        <f>Лист4!C536</f>
        <v>г. Астрахань</v>
      </c>
      <c r="C536" s="35">
        <f t="shared" si="16"/>
        <v>35.407460135135139</v>
      </c>
      <c r="D536" s="35">
        <f t="shared" si="17"/>
        <v>1.4960898648648651</v>
      </c>
      <c r="E536" s="26">
        <v>0</v>
      </c>
      <c r="F536" s="27">
        <v>1.4960898648648651</v>
      </c>
      <c r="G536" s="28">
        <v>0</v>
      </c>
      <c r="H536" s="28">
        <v>0</v>
      </c>
      <c r="I536" s="28">
        <v>0</v>
      </c>
      <c r="J536" s="271"/>
      <c r="K536" s="281">
        <f>Лист4!E536/1000</f>
        <v>36.903550000000003</v>
      </c>
    </row>
    <row r="537" spans="1:11" s="29" customFormat="1" ht="18.75" customHeight="1" x14ac:dyDescent="0.25">
      <c r="A537" s="21" t="str">
        <f>Лист4!A537</f>
        <v xml:space="preserve">Галины Николаевой ул. д.17 </v>
      </c>
      <c r="B537" s="56" t="str">
        <f>Лист4!C537</f>
        <v>г. Астрахань</v>
      </c>
      <c r="C537" s="35">
        <f t="shared" si="16"/>
        <v>82.7957481081081</v>
      </c>
      <c r="D537" s="35">
        <f t="shared" si="17"/>
        <v>3.4984118918918918</v>
      </c>
      <c r="E537" s="26">
        <v>0</v>
      </c>
      <c r="F537" s="27">
        <v>3.4984118918918918</v>
      </c>
      <c r="G537" s="28">
        <v>0</v>
      </c>
      <c r="H537" s="28">
        <v>0</v>
      </c>
      <c r="I537" s="28">
        <v>0</v>
      </c>
      <c r="J537" s="271"/>
      <c r="K537" s="281">
        <f>Лист4!E537/1000</f>
        <v>86.294159999999991</v>
      </c>
    </row>
    <row r="538" spans="1:11" s="29" customFormat="1" ht="18.75" customHeight="1" x14ac:dyDescent="0.25">
      <c r="A538" s="21" t="str">
        <f>Лист4!A538</f>
        <v xml:space="preserve">Галины Николаевой ул. д.19 </v>
      </c>
      <c r="B538" s="56" t="str">
        <f>Лист4!C538</f>
        <v>г. Астрахань</v>
      </c>
      <c r="C538" s="35">
        <f t="shared" si="16"/>
        <v>40.567481081081077</v>
      </c>
      <c r="D538" s="35">
        <f t="shared" si="17"/>
        <v>1.7141189189189188</v>
      </c>
      <c r="E538" s="26">
        <v>0</v>
      </c>
      <c r="F538" s="27">
        <v>1.7141189189189188</v>
      </c>
      <c r="G538" s="28">
        <v>0</v>
      </c>
      <c r="H538" s="28">
        <v>0</v>
      </c>
      <c r="I538" s="28">
        <v>0</v>
      </c>
      <c r="J538" s="271"/>
      <c r="K538" s="281">
        <f>Лист4!E538/1000</f>
        <v>42.281599999999997</v>
      </c>
    </row>
    <row r="539" spans="1:11" s="29" customFormat="1" ht="18.75" customHeight="1" x14ac:dyDescent="0.25">
      <c r="A539" s="21" t="str">
        <f>Лист4!A539</f>
        <v xml:space="preserve">Галины Николаевой ул. д.2 - корп. 1 </v>
      </c>
      <c r="B539" s="56" t="str">
        <f>Лист4!C539</f>
        <v>г. Астрахань</v>
      </c>
      <c r="C539" s="35">
        <f t="shared" si="16"/>
        <v>343.88182216216211</v>
      </c>
      <c r="D539" s="35">
        <f t="shared" si="17"/>
        <v>14.530217837837835</v>
      </c>
      <c r="E539" s="26">
        <v>0</v>
      </c>
      <c r="F539" s="27">
        <v>14.530217837837835</v>
      </c>
      <c r="G539" s="28">
        <v>0</v>
      </c>
      <c r="H539" s="28">
        <v>0</v>
      </c>
      <c r="I539" s="28">
        <v>0</v>
      </c>
      <c r="J539" s="271"/>
      <c r="K539" s="281">
        <f>Лист4!E539/1000</f>
        <v>358.41203999999993</v>
      </c>
    </row>
    <row r="540" spans="1:11" s="29" customFormat="1" ht="18.75" customHeight="1" x14ac:dyDescent="0.25">
      <c r="A540" s="21" t="str">
        <f>Лист4!A540</f>
        <v xml:space="preserve">Галины Николаевой ул. д.21 </v>
      </c>
      <c r="B540" s="56" t="str">
        <f>Лист4!C540</f>
        <v>г. Астрахань</v>
      </c>
      <c r="C540" s="35">
        <f t="shared" si="16"/>
        <v>24.492227162162166</v>
      </c>
      <c r="D540" s="35">
        <f t="shared" si="17"/>
        <v>1.0348828378378381</v>
      </c>
      <c r="E540" s="26">
        <v>0</v>
      </c>
      <c r="F540" s="27">
        <v>1.0348828378378381</v>
      </c>
      <c r="G540" s="28">
        <v>0</v>
      </c>
      <c r="H540" s="28">
        <v>0</v>
      </c>
      <c r="I540" s="28">
        <v>0</v>
      </c>
      <c r="J540" s="271"/>
      <c r="K540" s="281">
        <f>Лист4!E540/1000</f>
        <v>25.527110000000004</v>
      </c>
    </row>
    <row r="541" spans="1:11" s="29" customFormat="1" ht="18.75" customHeight="1" x14ac:dyDescent="0.25">
      <c r="A541" s="21" t="str">
        <f>Лист4!A541</f>
        <v xml:space="preserve">Галины Николаевой ул. д.25 </v>
      </c>
      <c r="B541" s="56" t="str">
        <f>Лист4!C541</f>
        <v>г. Астрахань</v>
      </c>
      <c r="C541" s="35">
        <f t="shared" si="16"/>
        <v>22.56979662162162</v>
      </c>
      <c r="D541" s="35">
        <f t="shared" si="17"/>
        <v>0.95365337837837827</v>
      </c>
      <c r="E541" s="26">
        <v>0</v>
      </c>
      <c r="F541" s="27">
        <v>0.95365337837837827</v>
      </c>
      <c r="G541" s="28">
        <v>0</v>
      </c>
      <c r="H541" s="28">
        <v>0</v>
      </c>
      <c r="I541" s="28">
        <v>0</v>
      </c>
      <c r="J541" s="271"/>
      <c r="K541" s="281">
        <f>Лист4!E541/1000</f>
        <v>23.523449999999997</v>
      </c>
    </row>
    <row r="542" spans="1:11" s="29" customFormat="1" ht="25.5" customHeight="1" x14ac:dyDescent="0.25">
      <c r="A542" s="21" t="str">
        <f>Лист4!A542</f>
        <v xml:space="preserve">Галины Николаевой ул. д.27 </v>
      </c>
      <c r="B542" s="56" t="str">
        <f>Лист4!C542</f>
        <v>г. Астрахань</v>
      </c>
      <c r="C542" s="35">
        <f t="shared" si="16"/>
        <v>68.784895945945962</v>
      </c>
      <c r="D542" s="35">
        <f t="shared" si="17"/>
        <v>2.9064040540540543</v>
      </c>
      <c r="E542" s="26">
        <v>0</v>
      </c>
      <c r="F542" s="27">
        <v>2.9064040540540543</v>
      </c>
      <c r="G542" s="28">
        <v>0</v>
      </c>
      <c r="H542" s="28">
        <v>0</v>
      </c>
      <c r="I542" s="28">
        <v>0</v>
      </c>
      <c r="J542" s="271"/>
      <c r="K542" s="281">
        <f>Лист4!E542/1000</f>
        <v>71.691300000000012</v>
      </c>
    </row>
    <row r="543" spans="1:11" s="29" customFormat="1" ht="18.75" customHeight="1" x14ac:dyDescent="0.25">
      <c r="A543" s="21" t="str">
        <f>Лист4!A543</f>
        <v xml:space="preserve">Галины Николаевой ул. д.29 </v>
      </c>
      <c r="B543" s="56" t="str">
        <f>Лист4!C543</f>
        <v>г. Астрахань</v>
      </c>
      <c r="C543" s="35">
        <f t="shared" si="16"/>
        <v>41.012977297297297</v>
      </c>
      <c r="D543" s="35">
        <f t="shared" si="17"/>
        <v>1.7329427027027027</v>
      </c>
      <c r="E543" s="26">
        <v>0</v>
      </c>
      <c r="F543" s="27">
        <v>1.7329427027027027</v>
      </c>
      <c r="G543" s="28">
        <v>0</v>
      </c>
      <c r="H543" s="28">
        <v>0</v>
      </c>
      <c r="I543" s="28">
        <v>0</v>
      </c>
      <c r="J543" s="271"/>
      <c r="K543" s="281">
        <f>Лист4!E543/1000</f>
        <v>42.745919999999998</v>
      </c>
    </row>
    <row r="544" spans="1:11" s="29" customFormat="1" ht="18.75" customHeight="1" x14ac:dyDescent="0.25">
      <c r="A544" s="21" t="str">
        <f>Лист4!A544</f>
        <v xml:space="preserve">Галины Николаевой ул. д.3 </v>
      </c>
      <c r="B544" s="56" t="str">
        <f>Лист4!C544</f>
        <v>г. Астрахань</v>
      </c>
      <c r="C544" s="35">
        <f t="shared" si="16"/>
        <v>35.216815540540537</v>
      </c>
      <c r="D544" s="35">
        <f t="shared" si="17"/>
        <v>1.4880344594594597</v>
      </c>
      <c r="E544" s="26">
        <v>0</v>
      </c>
      <c r="F544" s="27">
        <v>1.4880344594594597</v>
      </c>
      <c r="G544" s="28">
        <v>0</v>
      </c>
      <c r="H544" s="28">
        <v>0</v>
      </c>
      <c r="I544" s="28">
        <v>0</v>
      </c>
      <c r="J544" s="271"/>
      <c r="K544" s="281">
        <f>Лист4!E544/1000</f>
        <v>36.70485</v>
      </c>
    </row>
    <row r="545" spans="1:11" s="29" customFormat="1" ht="18.75" customHeight="1" x14ac:dyDescent="0.25">
      <c r="A545" s="21" t="str">
        <f>Лист4!A545</f>
        <v xml:space="preserve">Галины Николаевой ул. д.31 </v>
      </c>
      <c r="B545" s="56" t="str">
        <f>Лист4!C545</f>
        <v>г. Астрахань</v>
      </c>
      <c r="C545" s="35">
        <f t="shared" si="16"/>
        <v>24.569031891891889</v>
      </c>
      <c r="D545" s="35">
        <f t="shared" si="17"/>
        <v>1.038128108108108</v>
      </c>
      <c r="E545" s="26">
        <v>0</v>
      </c>
      <c r="F545" s="27">
        <v>1.038128108108108</v>
      </c>
      <c r="G545" s="28">
        <v>0</v>
      </c>
      <c r="H545" s="28">
        <v>0</v>
      </c>
      <c r="I545" s="28">
        <v>0</v>
      </c>
      <c r="J545" s="271"/>
      <c r="K545" s="281">
        <f>Лист4!E545/1000</f>
        <v>25.607159999999997</v>
      </c>
    </row>
    <row r="546" spans="1:11" s="29" customFormat="1" ht="18.75" customHeight="1" x14ac:dyDescent="0.25">
      <c r="A546" s="21" t="str">
        <f>Лист4!A546</f>
        <v xml:space="preserve">Галины Николаевой ул. д.4/1 </v>
      </c>
      <c r="B546" s="56" t="str">
        <f>Лист4!C546</f>
        <v>г. Астрахань</v>
      </c>
      <c r="C546" s="35">
        <f t="shared" si="16"/>
        <v>359.45179594594583</v>
      </c>
      <c r="D546" s="35">
        <f t="shared" si="17"/>
        <v>15.188104054054051</v>
      </c>
      <c r="E546" s="26">
        <v>0</v>
      </c>
      <c r="F546" s="27">
        <v>15.188104054054051</v>
      </c>
      <c r="G546" s="28">
        <v>0</v>
      </c>
      <c r="H546" s="28">
        <v>0</v>
      </c>
      <c r="I546" s="28">
        <v>0</v>
      </c>
      <c r="J546" s="271"/>
      <c r="K546" s="281">
        <f>Лист4!E546/1000</f>
        <v>374.6398999999999</v>
      </c>
    </row>
    <row r="547" spans="1:11" s="29" customFormat="1" ht="18.75" customHeight="1" x14ac:dyDescent="0.25">
      <c r="A547" s="21" t="str">
        <f>Лист4!A547</f>
        <v xml:space="preserve">Галины Николаевой ул. д.5 </v>
      </c>
      <c r="B547" s="56" t="str">
        <f>Лист4!C547</f>
        <v>г. Астрахань</v>
      </c>
      <c r="C547" s="35">
        <f t="shared" si="16"/>
        <v>50.598821621621624</v>
      </c>
      <c r="D547" s="35">
        <f t="shared" si="17"/>
        <v>2.1379783783783788</v>
      </c>
      <c r="E547" s="26">
        <v>0</v>
      </c>
      <c r="F547" s="27">
        <v>2.1379783783783788</v>
      </c>
      <c r="G547" s="28">
        <v>0</v>
      </c>
      <c r="H547" s="28">
        <v>0</v>
      </c>
      <c r="I547" s="28">
        <v>0</v>
      </c>
      <c r="J547" s="271"/>
      <c r="K547" s="281">
        <f>Лист4!E547/1000</f>
        <v>52.736800000000002</v>
      </c>
    </row>
    <row r="548" spans="1:11" s="29" customFormat="1" ht="18.75" customHeight="1" x14ac:dyDescent="0.25">
      <c r="A548" s="21" t="str">
        <f>Лист4!A548</f>
        <v xml:space="preserve">Галины Николаевой ул. д.6 - корп. 1 </v>
      </c>
      <c r="B548" s="56" t="str">
        <f>Лист4!C548</f>
        <v>г. Астрахань</v>
      </c>
      <c r="C548" s="35">
        <f t="shared" si="16"/>
        <v>350.91080297297293</v>
      </c>
      <c r="D548" s="35">
        <f t="shared" si="17"/>
        <v>14.827217027027025</v>
      </c>
      <c r="E548" s="26">
        <v>0</v>
      </c>
      <c r="F548" s="27">
        <v>14.827217027027025</v>
      </c>
      <c r="G548" s="28">
        <v>0</v>
      </c>
      <c r="H548" s="28">
        <v>0</v>
      </c>
      <c r="I548" s="28">
        <v>0</v>
      </c>
      <c r="J548" s="271"/>
      <c r="K548" s="281">
        <f>Лист4!E548/1000</f>
        <v>365.73801999999995</v>
      </c>
    </row>
    <row r="549" spans="1:11" s="29" customFormat="1" ht="17.25" customHeight="1" x14ac:dyDescent="0.25">
      <c r="A549" s="21" t="str">
        <f>Лист4!A549</f>
        <v xml:space="preserve">Галины Николаевой ул. д.7 </v>
      </c>
      <c r="B549" s="56" t="str">
        <f>Лист4!C549</f>
        <v>г. Астрахань</v>
      </c>
      <c r="C549" s="35">
        <f t="shared" si="16"/>
        <v>71.011897297297295</v>
      </c>
      <c r="D549" s="35">
        <f t="shared" si="17"/>
        <v>3.0005027027027031</v>
      </c>
      <c r="E549" s="26">
        <v>0</v>
      </c>
      <c r="F549" s="27">
        <v>3.0005027027027031</v>
      </c>
      <c r="G549" s="28">
        <v>0</v>
      </c>
      <c r="H549" s="28">
        <v>0</v>
      </c>
      <c r="I549" s="28">
        <v>0</v>
      </c>
      <c r="J549" s="271"/>
      <c r="K549" s="281">
        <f>Лист4!E549/1000</f>
        <v>74.0124</v>
      </c>
    </row>
    <row r="550" spans="1:11" s="29" customFormat="1" ht="18.75" customHeight="1" x14ac:dyDescent="0.25">
      <c r="A550" s="21" t="str">
        <f>Лист4!A550</f>
        <v xml:space="preserve">Галины Николаевой ул. д.8 - корп. 1 </v>
      </c>
      <c r="B550" s="56" t="str">
        <f>Лист4!C550</f>
        <v>г. Астрахань</v>
      </c>
      <c r="C550" s="35">
        <f t="shared" si="16"/>
        <v>381.95577364864857</v>
      </c>
      <c r="D550" s="35">
        <f t="shared" si="17"/>
        <v>16.138976351351349</v>
      </c>
      <c r="E550" s="26">
        <v>0</v>
      </c>
      <c r="F550" s="27">
        <v>16.138976351351349</v>
      </c>
      <c r="G550" s="28">
        <v>0</v>
      </c>
      <c r="H550" s="28">
        <v>0</v>
      </c>
      <c r="I550" s="28">
        <v>0</v>
      </c>
      <c r="J550" s="271"/>
      <c r="K550" s="281">
        <f>Лист4!E550/1000</f>
        <v>398.09474999999992</v>
      </c>
    </row>
    <row r="551" spans="1:11" s="29" customFormat="1" ht="18.75" customHeight="1" x14ac:dyDescent="0.25">
      <c r="A551" s="21" t="str">
        <f>Лист4!A551</f>
        <v xml:space="preserve">Галины Николаевой ул. д.8 - корп. 2 </v>
      </c>
      <c r="B551" s="56" t="str">
        <f>Лист4!C551</f>
        <v>г. Астрахань</v>
      </c>
      <c r="C551" s="35">
        <f t="shared" si="16"/>
        <v>314.53252337837841</v>
      </c>
      <c r="D551" s="35">
        <f t="shared" si="17"/>
        <v>13.290106621621625</v>
      </c>
      <c r="E551" s="26">
        <v>0</v>
      </c>
      <c r="F551" s="27">
        <v>13.290106621621625</v>
      </c>
      <c r="G551" s="28">
        <v>0</v>
      </c>
      <c r="H551" s="28">
        <v>0</v>
      </c>
      <c r="I551" s="28">
        <v>0</v>
      </c>
      <c r="J551" s="271"/>
      <c r="K551" s="281">
        <f>Лист4!E551/1000</f>
        <v>327.82263000000006</v>
      </c>
    </row>
    <row r="552" spans="1:11" s="29" customFormat="1" ht="18.75" customHeight="1" x14ac:dyDescent="0.25">
      <c r="A552" s="21" t="str">
        <f>Лист4!A552</f>
        <v xml:space="preserve">Галины Николаевой ул. д.9 </v>
      </c>
      <c r="B552" s="56" t="str">
        <f>Лист4!C552</f>
        <v>г. Астрахань</v>
      </c>
      <c r="C552" s="35">
        <f t="shared" si="16"/>
        <v>91.703571216216218</v>
      </c>
      <c r="D552" s="35">
        <f t="shared" si="17"/>
        <v>3.8747987837837838</v>
      </c>
      <c r="E552" s="26">
        <v>0</v>
      </c>
      <c r="F552" s="27">
        <v>3.8747987837837838</v>
      </c>
      <c r="G552" s="28">
        <v>0</v>
      </c>
      <c r="H552" s="28">
        <v>0</v>
      </c>
      <c r="I552" s="28">
        <v>0</v>
      </c>
      <c r="J552" s="271"/>
      <c r="K552" s="281">
        <f>Лист4!E552/1000</f>
        <v>95.578370000000007</v>
      </c>
    </row>
    <row r="553" spans="1:11" s="29" customFormat="1" ht="18.75" customHeight="1" x14ac:dyDescent="0.25">
      <c r="A553" s="21" t="str">
        <f>Лист4!A553</f>
        <v xml:space="preserve">Галлея ул. д.10 </v>
      </c>
      <c r="B553" s="56" t="str">
        <f>Лист4!C553</f>
        <v>г. Астрахань</v>
      </c>
      <c r="C553" s="35">
        <f t="shared" si="16"/>
        <v>110.59223851351352</v>
      </c>
      <c r="D553" s="35">
        <f t="shared" si="17"/>
        <v>4.6729114864864867</v>
      </c>
      <c r="E553" s="26">
        <v>0</v>
      </c>
      <c r="F553" s="27">
        <v>4.6729114864864867</v>
      </c>
      <c r="G553" s="28">
        <v>0</v>
      </c>
      <c r="H553" s="28">
        <v>0</v>
      </c>
      <c r="I553" s="28">
        <v>0</v>
      </c>
      <c r="J553" s="271"/>
      <c r="K553" s="281">
        <f>Лист4!E553/1000</f>
        <v>115.26515000000001</v>
      </c>
    </row>
    <row r="554" spans="1:11" s="29" customFormat="1" ht="18.75" customHeight="1" x14ac:dyDescent="0.25">
      <c r="A554" s="21" t="str">
        <f>Лист4!A554</f>
        <v xml:space="preserve">Галлея ул. д.5 </v>
      </c>
      <c r="B554" s="56" t="str">
        <f>Лист4!C554</f>
        <v>г. Астрахань</v>
      </c>
      <c r="C554" s="35">
        <f t="shared" si="16"/>
        <v>510.8116587837838</v>
      </c>
      <c r="D554" s="35">
        <f t="shared" si="17"/>
        <v>21.583591216216217</v>
      </c>
      <c r="E554" s="26">
        <v>0</v>
      </c>
      <c r="F554" s="27">
        <v>21.583591216216217</v>
      </c>
      <c r="G554" s="28">
        <v>0</v>
      </c>
      <c r="H554" s="28">
        <v>0</v>
      </c>
      <c r="I554" s="28">
        <v>0</v>
      </c>
      <c r="J554" s="271"/>
      <c r="K554" s="281">
        <f>Лист4!E554/1000</f>
        <v>532.39525000000003</v>
      </c>
    </row>
    <row r="555" spans="1:11" s="29" customFormat="1" ht="18.75" customHeight="1" x14ac:dyDescent="0.25">
      <c r="A555" s="21" t="str">
        <f>Лист4!A555</f>
        <v xml:space="preserve">Галлея ул. д.8/1 </v>
      </c>
      <c r="B555" s="56" t="str">
        <f>Лист4!C555</f>
        <v>г. Астрахань</v>
      </c>
      <c r="C555" s="35">
        <f t="shared" si="16"/>
        <v>924.39356689189185</v>
      </c>
      <c r="D555" s="35">
        <f t="shared" si="17"/>
        <v>39.058883108108105</v>
      </c>
      <c r="E555" s="26">
        <v>0</v>
      </c>
      <c r="F555" s="27">
        <v>39.058883108108105</v>
      </c>
      <c r="G555" s="28">
        <v>0</v>
      </c>
      <c r="H555" s="28">
        <v>0</v>
      </c>
      <c r="I555" s="28">
        <v>0</v>
      </c>
      <c r="J555" s="271"/>
      <c r="K555" s="281">
        <f>Лист4!E555/1000</f>
        <v>963.45245</v>
      </c>
    </row>
    <row r="556" spans="1:11" s="29" customFormat="1" ht="18.75" customHeight="1" x14ac:dyDescent="0.25">
      <c r="A556" s="21" t="str">
        <f>Лист4!A556</f>
        <v xml:space="preserve">Галлея ул. д.8А </v>
      </c>
      <c r="B556" s="56" t="str">
        <f>Лист4!C556</f>
        <v>г. Астрахань</v>
      </c>
      <c r="C556" s="35">
        <f t="shared" si="16"/>
        <v>813.99217445945953</v>
      </c>
      <c r="D556" s="35">
        <f t="shared" si="17"/>
        <v>34.394035540540543</v>
      </c>
      <c r="E556" s="26">
        <v>0</v>
      </c>
      <c r="F556" s="27">
        <v>34.394035540540543</v>
      </c>
      <c r="G556" s="28">
        <v>0</v>
      </c>
      <c r="H556" s="28">
        <v>0</v>
      </c>
      <c r="I556" s="28">
        <v>0</v>
      </c>
      <c r="J556" s="271"/>
      <c r="K556" s="281">
        <f>Лист4!E556/1000</f>
        <v>848.38621000000012</v>
      </c>
    </row>
    <row r="557" spans="1:11" s="29" customFormat="1" ht="18.75" customHeight="1" x14ac:dyDescent="0.25">
      <c r="A557" s="21" t="str">
        <f>Лист4!A557</f>
        <v xml:space="preserve">Генерала армии Епишева ул. д.16 </v>
      </c>
      <c r="B557" s="56" t="str">
        <f>Лист4!C557</f>
        <v>г. Астрахань</v>
      </c>
      <c r="C557" s="35">
        <f t="shared" si="16"/>
        <v>2053.1138505405406</v>
      </c>
      <c r="D557" s="35">
        <f t="shared" si="17"/>
        <v>86.751289459459485</v>
      </c>
      <c r="E557" s="26">
        <v>0</v>
      </c>
      <c r="F557" s="27">
        <v>86.751289459459485</v>
      </c>
      <c r="G557" s="28">
        <v>0</v>
      </c>
      <c r="H557" s="28">
        <v>0</v>
      </c>
      <c r="I557" s="28">
        <v>0</v>
      </c>
      <c r="J557" s="271"/>
      <c r="K557" s="281">
        <f>Лист4!E557/1000</f>
        <v>2139.8651400000003</v>
      </c>
    </row>
    <row r="558" spans="1:11" s="29" customFormat="1" ht="18.75" customHeight="1" x14ac:dyDescent="0.25">
      <c r="A558" s="21" t="str">
        <f>Лист4!A558</f>
        <v xml:space="preserve">Генерала армии Епишева ул. д.24 </v>
      </c>
      <c r="B558" s="56" t="str">
        <f>Лист4!C558</f>
        <v>г. Астрахань</v>
      </c>
      <c r="C558" s="35">
        <f t="shared" si="16"/>
        <v>121.18649391891893</v>
      </c>
      <c r="D558" s="35">
        <f t="shared" si="17"/>
        <v>5.1205560810810811</v>
      </c>
      <c r="E558" s="26">
        <v>0</v>
      </c>
      <c r="F558" s="27">
        <v>5.1205560810810811</v>
      </c>
      <c r="G558" s="28">
        <v>0</v>
      </c>
      <c r="H558" s="28">
        <v>0</v>
      </c>
      <c r="I558" s="28">
        <v>0</v>
      </c>
      <c r="J558" s="271"/>
      <c r="K558" s="281">
        <f>Лист4!E558/1000</f>
        <v>126.30705</v>
      </c>
    </row>
    <row r="559" spans="1:11" s="29" customFormat="1" ht="18.75" customHeight="1" x14ac:dyDescent="0.25">
      <c r="A559" s="21" t="str">
        <f>Лист4!A559</f>
        <v xml:space="preserve">Генерала армии Епишева ул. д.26 </v>
      </c>
      <c r="B559" s="56" t="str">
        <f>Лист4!C559</f>
        <v>г. Астрахань</v>
      </c>
      <c r="C559" s="35">
        <f t="shared" si="16"/>
        <v>61.506820270270254</v>
      </c>
      <c r="D559" s="35">
        <f t="shared" si="17"/>
        <v>2.5988797297297292</v>
      </c>
      <c r="E559" s="26">
        <v>0</v>
      </c>
      <c r="F559" s="27">
        <v>2.5988797297297292</v>
      </c>
      <c r="G559" s="28">
        <v>0</v>
      </c>
      <c r="H559" s="28">
        <v>0</v>
      </c>
      <c r="I559" s="28">
        <v>0</v>
      </c>
      <c r="J559" s="271"/>
      <c r="K559" s="281">
        <f>Лист4!E559/1000</f>
        <v>64.105699999999985</v>
      </c>
    </row>
    <row r="560" spans="1:11" s="29" customFormat="1" ht="18.75" customHeight="1" x14ac:dyDescent="0.25">
      <c r="A560" s="21" t="str">
        <f>Лист4!A560</f>
        <v xml:space="preserve">Генерала армии Епишева ул. д.28 </v>
      </c>
      <c r="B560" s="56" t="str">
        <f>Лист4!C560</f>
        <v>г. Астрахань</v>
      </c>
      <c r="C560" s="35">
        <f t="shared" si="16"/>
        <v>131.77115472972972</v>
      </c>
      <c r="D560" s="35">
        <f t="shared" si="17"/>
        <v>5.5677952702702695</v>
      </c>
      <c r="E560" s="26">
        <v>0</v>
      </c>
      <c r="F560" s="27">
        <v>5.5677952702702695</v>
      </c>
      <c r="G560" s="28">
        <v>0</v>
      </c>
      <c r="H560" s="28">
        <v>0</v>
      </c>
      <c r="I560" s="28">
        <v>0</v>
      </c>
      <c r="J560" s="271"/>
      <c r="K560" s="281">
        <f>Лист4!E560/1000</f>
        <v>137.33894999999998</v>
      </c>
    </row>
    <row r="561" spans="1:11" s="29" customFormat="1" ht="18.75" customHeight="1" x14ac:dyDescent="0.25">
      <c r="A561" s="21" t="str">
        <f>Лист4!A561</f>
        <v xml:space="preserve">Генерала армии Епишева ул. д.30/35 </v>
      </c>
      <c r="B561" s="56" t="str">
        <f>Лист4!C561</f>
        <v>г. Астрахань</v>
      </c>
      <c r="C561" s="35">
        <f t="shared" si="16"/>
        <v>151.10709324324324</v>
      </c>
      <c r="D561" s="35">
        <f t="shared" si="17"/>
        <v>6.3848067567567561</v>
      </c>
      <c r="E561" s="26">
        <v>0</v>
      </c>
      <c r="F561" s="27">
        <v>6.3848067567567561</v>
      </c>
      <c r="G561" s="28">
        <v>0</v>
      </c>
      <c r="H561" s="28">
        <v>0</v>
      </c>
      <c r="I561" s="28">
        <v>0</v>
      </c>
      <c r="J561" s="271"/>
      <c r="K561" s="281">
        <f>Лист4!E561/1000</f>
        <v>157.49189999999999</v>
      </c>
    </row>
    <row r="562" spans="1:11" s="29" customFormat="1" ht="25.5" customHeight="1" x14ac:dyDescent="0.25">
      <c r="A562" s="21" t="str">
        <f>Лист4!A562</f>
        <v xml:space="preserve">Генерала армии Епишева ул. д.34 </v>
      </c>
      <c r="B562" s="56" t="str">
        <f>Лист4!C562</f>
        <v>г. Астрахань</v>
      </c>
      <c r="C562" s="35">
        <f t="shared" si="16"/>
        <v>1821.427043918919</v>
      </c>
      <c r="D562" s="35">
        <f t="shared" si="17"/>
        <v>76.961706081081076</v>
      </c>
      <c r="E562" s="26">
        <v>0</v>
      </c>
      <c r="F562" s="27">
        <v>76.961706081081076</v>
      </c>
      <c r="G562" s="28">
        <v>0</v>
      </c>
      <c r="H562" s="28">
        <v>0</v>
      </c>
      <c r="I562" s="28">
        <v>0</v>
      </c>
      <c r="J562" s="271"/>
      <c r="K562" s="281">
        <f>Лист4!E562/1000</f>
        <v>1898.3887500000001</v>
      </c>
    </row>
    <row r="563" spans="1:11" s="29" customFormat="1" ht="18.75" customHeight="1" x14ac:dyDescent="0.25">
      <c r="A563" s="21" t="str">
        <f>Лист4!A563</f>
        <v xml:space="preserve">Генерала армии Епишева ул. д.49 </v>
      </c>
      <c r="B563" s="56" t="str">
        <f>Лист4!C563</f>
        <v>г. Астрахань</v>
      </c>
      <c r="C563" s="35">
        <f t="shared" si="16"/>
        <v>142.73686486486486</v>
      </c>
      <c r="D563" s="35">
        <f t="shared" si="17"/>
        <v>6.0311351351351341</v>
      </c>
      <c r="E563" s="26">
        <v>0</v>
      </c>
      <c r="F563" s="27">
        <v>6.0311351351351341</v>
      </c>
      <c r="G563" s="28">
        <v>0</v>
      </c>
      <c r="H563" s="28">
        <v>0</v>
      </c>
      <c r="I563" s="28">
        <v>0</v>
      </c>
      <c r="J563" s="271"/>
      <c r="K563" s="281">
        <f>Лист4!E563/1000</f>
        <v>148.768</v>
      </c>
    </row>
    <row r="564" spans="1:11" s="29" customFormat="1" ht="18.75" customHeight="1" x14ac:dyDescent="0.25">
      <c r="A564" s="21" t="str">
        <f>Лист4!A564</f>
        <v xml:space="preserve">Генерала армии Епишева ул. д.51 </v>
      </c>
      <c r="B564" s="56" t="str">
        <f>Лист4!C564</f>
        <v>г. Астрахань</v>
      </c>
      <c r="C564" s="35">
        <f t="shared" si="16"/>
        <v>150.86814945945946</v>
      </c>
      <c r="D564" s="35">
        <f t="shared" si="17"/>
        <v>6.3747105405405406</v>
      </c>
      <c r="E564" s="26">
        <v>0</v>
      </c>
      <c r="F564" s="27">
        <v>6.3747105405405406</v>
      </c>
      <c r="G564" s="28">
        <v>0</v>
      </c>
      <c r="H564" s="28">
        <v>0</v>
      </c>
      <c r="I564" s="28">
        <v>0</v>
      </c>
      <c r="J564" s="271"/>
      <c r="K564" s="281">
        <f>Лист4!E564/1000</f>
        <v>157.24286000000001</v>
      </c>
    </row>
    <row r="565" spans="1:11" s="29" customFormat="1" ht="18.75" customHeight="1" x14ac:dyDescent="0.25">
      <c r="A565" s="21" t="str">
        <f>Лист4!A565</f>
        <v xml:space="preserve">Генерала армии Епишева ул. д.53 </v>
      </c>
      <c r="B565" s="56" t="str">
        <f>Лист4!C565</f>
        <v>г. Астрахань</v>
      </c>
      <c r="C565" s="35">
        <f t="shared" si="16"/>
        <v>219.44248243243246</v>
      </c>
      <c r="D565" s="35">
        <f t="shared" si="17"/>
        <v>9.2722175675675675</v>
      </c>
      <c r="E565" s="26">
        <v>0</v>
      </c>
      <c r="F565" s="27">
        <v>9.2722175675675675</v>
      </c>
      <c r="G565" s="28">
        <v>0</v>
      </c>
      <c r="H565" s="28">
        <v>0</v>
      </c>
      <c r="I565" s="28">
        <v>0</v>
      </c>
      <c r="J565" s="271"/>
      <c r="K565" s="281">
        <f>Лист4!E565/1000</f>
        <v>228.71470000000002</v>
      </c>
    </row>
    <row r="566" spans="1:11" s="29" customFormat="1" ht="18.75" customHeight="1" x14ac:dyDescent="0.25">
      <c r="A566" s="21" t="str">
        <f>Лист4!A566</f>
        <v xml:space="preserve">Генерала армии Епишева ул. д.55 </v>
      </c>
      <c r="B566" s="56" t="str">
        <f>Лист4!C566</f>
        <v>г. Астрахань</v>
      </c>
      <c r="C566" s="35">
        <f t="shared" si="16"/>
        <v>458.07488324324322</v>
      </c>
      <c r="D566" s="35">
        <f t="shared" si="17"/>
        <v>19.355276756756755</v>
      </c>
      <c r="E566" s="26">
        <v>0</v>
      </c>
      <c r="F566" s="27">
        <v>19.355276756756755</v>
      </c>
      <c r="G566" s="28">
        <v>0</v>
      </c>
      <c r="H566" s="28">
        <v>0</v>
      </c>
      <c r="I566" s="28">
        <v>0</v>
      </c>
      <c r="J566" s="271"/>
      <c r="K566" s="281">
        <f>Лист4!E566/1000</f>
        <v>477.43016</v>
      </c>
    </row>
    <row r="567" spans="1:11" s="29" customFormat="1" ht="18.75" customHeight="1" x14ac:dyDescent="0.25">
      <c r="A567" s="21" t="str">
        <f>Лист4!A567</f>
        <v xml:space="preserve">Генерала армии Епишева ул. д.61/12 </v>
      </c>
      <c r="B567" s="56" t="str">
        <f>Лист4!C567</f>
        <v>г. Астрахань</v>
      </c>
      <c r="C567" s="35">
        <f t="shared" si="16"/>
        <v>299.73196891891888</v>
      </c>
      <c r="D567" s="35">
        <f t="shared" si="17"/>
        <v>12.664731081081079</v>
      </c>
      <c r="E567" s="26">
        <v>0</v>
      </c>
      <c r="F567" s="27">
        <v>12.664731081081079</v>
      </c>
      <c r="G567" s="28">
        <v>0</v>
      </c>
      <c r="H567" s="28">
        <v>0</v>
      </c>
      <c r="I567" s="28">
        <v>0</v>
      </c>
      <c r="J567" s="271"/>
      <c r="K567" s="281">
        <f>Лист4!E567/1000</f>
        <v>312.39669999999995</v>
      </c>
    </row>
    <row r="568" spans="1:11" s="29" customFormat="1" ht="18.75" customHeight="1" x14ac:dyDescent="0.25">
      <c r="A568" s="21" t="str">
        <f>Лист4!A568</f>
        <v xml:space="preserve">Генерала Герасименко ул. д.2 </v>
      </c>
      <c r="B568" s="56" t="str">
        <f>Лист4!C568</f>
        <v>г. Астрахань</v>
      </c>
      <c r="C568" s="35">
        <f t="shared" si="16"/>
        <v>2299.1214051351349</v>
      </c>
      <c r="D568" s="35">
        <f t="shared" si="17"/>
        <v>97.145974864864854</v>
      </c>
      <c r="E568" s="26">
        <v>0</v>
      </c>
      <c r="F568" s="27">
        <v>97.145974864864854</v>
      </c>
      <c r="G568" s="28">
        <v>0</v>
      </c>
      <c r="H568" s="28">
        <v>0</v>
      </c>
      <c r="I568" s="28">
        <v>0</v>
      </c>
      <c r="J568" s="271"/>
      <c r="K568" s="281">
        <f>Лист4!E568/1000</f>
        <v>2396.2673799999998</v>
      </c>
    </row>
    <row r="569" spans="1:11" s="29" customFormat="1" ht="18.75" customHeight="1" x14ac:dyDescent="0.25">
      <c r="A569" s="21" t="str">
        <f>Лист4!A569</f>
        <v xml:space="preserve">Генерала Герасименко ул. д.6 </v>
      </c>
      <c r="B569" s="56" t="str">
        <f>Лист4!C569</f>
        <v>г. Астрахань</v>
      </c>
      <c r="C569" s="35">
        <f t="shared" si="16"/>
        <v>3219.0880068918923</v>
      </c>
      <c r="D569" s="35">
        <f t="shared" si="17"/>
        <v>136.01780310810813</v>
      </c>
      <c r="E569" s="26">
        <v>0</v>
      </c>
      <c r="F569" s="27">
        <v>136.01780310810813</v>
      </c>
      <c r="G569" s="28">
        <v>0</v>
      </c>
      <c r="H569" s="28">
        <v>0</v>
      </c>
      <c r="I569" s="28">
        <v>0</v>
      </c>
      <c r="J569" s="271"/>
      <c r="K569" s="281">
        <f>Лист4!E569/1000</f>
        <v>3355.1058100000005</v>
      </c>
    </row>
    <row r="570" spans="1:11" s="29" customFormat="1" ht="25.5" customHeight="1" x14ac:dyDescent="0.25">
      <c r="A570" s="21" t="str">
        <f>Лист4!A570</f>
        <v xml:space="preserve">Генерала Герасименко ул. д.6 - корп. 1 </v>
      </c>
      <c r="B570" s="56" t="str">
        <f>Лист4!C570</f>
        <v>г. Астрахань</v>
      </c>
      <c r="C570" s="35">
        <f t="shared" si="16"/>
        <v>2238.9849232432439</v>
      </c>
      <c r="D570" s="35">
        <f t="shared" si="17"/>
        <v>94.60499675675679</v>
      </c>
      <c r="E570" s="26">
        <v>0</v>
      </c>
      <c r="F570" s="27">
        <v>94.60499675675679</v>
      </c>
      <c r="G570" s="28">
        <v>0</v>
      </c>
      <c r="H570" s="28">
        <v>0</v>
      </c>
      <c r="I570" s="28">
        <v>0</v>
      </c>
      <c r="J570" s="271"/>
      <c r="K570" s="281">
        <f>Лист4!E570/1000</f>
        <v>2333.5899200000008</v>
      </c>
    </row>
    <row r="571" spans="1:11" s="29" customFormat="1" ht="18.75" customHeight="1" x14ac:dyDescent="0.25">
      <c r="A571" s="21" t="str">
        <f>Лист4!A571</f>
        <v xml:space="preserve">Генерала Герасименко ул. д.6 - корп. 2 </v>
      </c>
      <c r="B571" s="56" t="str">
        <f>Лист4!C571</f>
        <v>г. Астрахань</v>
      </c>
      <c r="C571" s="35">
        <f t="shared" si="16"/>
        <v>1218.8480386486488</v>
      </c>
      <c r="D571" s="35">
        <f t="shared" si="17"/>
        <v>51.500621351351356</v>
      </c>
      <c r="E571" s="26">
        <v>0</v>
      </c>
      <c r="F571" s="27">
        <v>51.500621351351356</v>
      </c>
      <c r="G571" s="28">
        <v>0</v>
      </c>
      <c r="H571" s="28">
        <v>0</v>
      </c>
      <c r="I571" s="28">
        <v>0</v>
      </c>
      <c r="J571" s="271"/>
      <c r="K571" s="281">
        <f>Лист4!E571/1000</f>
        <v>1270.3486600000001</v>
      </c>
    </row>
    <row r="572" spans="1:11" s="29" customFormat="1" ht="18.75" customHeight="1" x14ac:dyDescent="0.25">
      <c r="A572" s="21" t="str">
        <f>Лист4!A572</f>
        <v xml:space="preserve">Генерала Герасименко ул. д.6 - корп. 3 </v>
      </c>
      <c r="B572" s="56" t="str">
        <f>Лист4!C572</f>
        <v>г. Астрахань</v>
      </c>
      <c r="C572" s="35">
        <f t="shared" si="16"/>
        <v>2675.8306241891901</v>
      </c>
      <c r="D572" s="35">
        <f t="shared" si="17"/>
        <v>113.06326581081083</v>
      </c>
      <c r="E572" s="26">
        <v>0</v>
      </c>
      <c r="F572" s="27">
        <v>113.06326581081083</v>
      </c>
      <c r="G572" s="28">
        <v>0</v>
      </c>
      <c r="H572" s="28">
        <v>0</v>
      </c>
      <c r="I572" s="28">
        <v>0</v>
      </c>
      <c r="J572" s="271"/>
      <c r="K572" s="281">
        <f>Лист4!E572/1000</f>
        <v>2788.8938900000007</v>
      </c>
    </row>
    <row r="573" spans="1:11" s="29" customFormat="1" ht="18.75" customHeight="1" x14ac:dyDescent="0.25">
      <c r="A573" s="21" t="str">
        <f>Лист4!A573</f>
        <v xml:space="preserve">Генерала Герасименко ул. д.8 - корп. 1 </v>
      </c>
      <c r="B573" s="56" t="str">
        <f>Лист4!C573</f>
        <v>г. Астрахань</v>
      </c>
      <c r="C573" s="35">
        <f t="shared" si="16"/>
        <v>2198.2462554054064</v>
      </c>
      <c r="D573" s="35">
        <f t="shared" si="17"/>
        <v>92.883644594594628</v>
      </c>
      <c r="E573" s="26">
        <v>0</v>
      </c>
      <c r="F573" s="27">
        <v>92.883644594594628</v>
      </c>
      <c r="G573" s="28">
        <v>0</v>
      </c>
      <c r="H573" s="28">
        <v>0</v>
      </c>
      <c r="I573" s="28">
        <v>0</v>
      </c>
      <c r="J573" s="271"/>
      <c r="K573" s="281">
        <f>Лист4!E573/1000</f>
        <v>2291.1299000000008</v>
      </c>
    </row>
    <row r="574" spans="1:11" s="29" customFormat="1" ht="17.25" customHeight="1" x14ac:dyDescent="0.25">
      <c r="A574" s="21" t="str">
        <f>Лист4!A574</f>
        <v xml:space="preserve">Геологическая (Наримановский) ул. д.51 </v>
      </c>
      <c r="B574" s="56" t="str">
        <f>Лист4!C574</f>
        <v>г. Астрахань</v>
      </c>
      <c r="C574" s="35">
        <f t="shared" ref="C574:C634" si="18">K574+J574-F574</f>
        <v>10.378137162162165</v>
      </c>
      <c r="D574" s="35">
        <f t="shared" ref="D574:D634" si="19">F574</f>
        <v>0.43851283783783795</v>
      </c>
      <c r="E574" s="26">
        <v>0</v>
      </c>
      <c r="F574" s="27">
        <v>0.43851283783783795</v>
      </c>
      <c r="G574" s="28">
        <v>0</v>
      </c>
      <c r="H574" s="28">
        <v>0</v>
      </c>
      <c r="I574" s="28">
        <v>0</v>
      </c>
      <c r="J574" s="271"/>
      <c r="K574" s="281">
        <f>Лист4!E574/1000</f>
        <v>10.816650000000003</v>
      </c>
    </row>
    <row r="575" spans="1:11" s="29" customFormat="1" ht="18.75" customHeight="1" x14ac:dyDescent="0.25">
      <c r="A575" s="21" t="str">
        <f>Лист4!A575</f>
        <v xml:space="preserve">Геологическая (Наримановский) ул. д.53 </v>
      </c>
      <c r="B575" s="56" t="str">
        <f>Лист4!C575</f>
        <v>г. Астрахань</v>
      </c>
      <c r="C575" s="35">
        <f t="shared" si="18"/>
        <v>2.0682108108108106</v>
      </c>
      <c r="D575" s="35">
        <f t="shared" si="19"/>
        <v>8.738918918918917E-2</v>
      </c>
      <c r="E575" s="26">
        <v>0</v>
      </c>
      <c r="F575" s="27">
        <v>8.738918918918917E-2</v>
      </c>
      <c r="G575" s="28">
        <v>0</v>
      </c>
      <c r="H575" s="28">
        <v>0</v>
      </c>
      <c r="I575" s="28">
        <v>0</v>
      </c>
      <c r="J575" s="271"/>
      <c r="K575" s="281">
        <f>Лист4!E575/1000</f>
        <v>2.1555999999999997</v>
      </c>
    </row>
    <row r="576" spans="1:11" s="29" customFormat="1" ht="18.75" customHeight="1" x14ac:dyDescent="0.25">
      <c r="A576" s="21" t="str">
        <f>Лист4!A576</f>
        <v xml:space="preserve">Геологическая (Наримановский) ул. д.61 </v>
      </c>
      <c r="B576" s="56" t="str">
        <f>Лист4!C576</f>
        <v>г. Астрахань</v>
      </c>
      <c r="C576" s="35">
        <f t="shared" si="18"/>
        <v>16.802341891891889</v>
      </c>
      <c r="D576" s="35">
        <f t="shared" si="19"/>
        <v>0.70995810810810789</v>
      </c>
      <c r="E576" s="26">
        <v>0</v>
      </c>
      <c r="F576" s="27">
        <v>0.70995810810810789</v>
      </c>
      <c r="G576" s="28">
        <v>0</v>
      </c>
      <c r="H576" s="28">
        <v>0</v>
      </c>
      <c r="I576" s="28">
        <v>0</v>
      </c>
      <c r="J576" s="271"/>
      <c r="K576" s="281">
        <f>Лист4!E576/1000</f>
        <v>17.512299999999996</v>
      </c>
    </row>
    <row r="577" spans="1:11" s="29" customFormat="1" ht="17.25" customHeight="1" x14ac:dyDescent="0.25">
      <c r="A577" s="21" t="str">
        <f>Лист4!A577</f>
        <v xml:space="preserve">Геологическая (Наримановский) ул. д.69 </v>
      </c>
      <c r="B577" s="56" t="str">
        <f>Лист4!C577</f>
        <v>г. Астрахань</v>
      </c>
      <c r="C577" s="35">
        <f t="shared" si="18"/>
        <v>6.2094777027027037</v>
      </c>
      <c r="D577" s="35">
        <f t="shared" si="19"/>
        <v>0.26237229729729733</v>
      </c>
      <c r="E577" s="26">
        <v>0</v>
      </c>
      <c r="F577" s="27">
        <v>0.26237229729729733</v>
      </c>
      <c r="G577" s="28">
        <v>0</v>
      </c>
      <c r="H577" s="28">
        <v>0</v>
      </c>
      <c r="I577" s="28">
        <v>0</v>
      </c>
      <c r="J577" s="271"/>
      <c r="K577" s="281">
        <f>Лист4!E577/1000</f>
        <v>6.4718500000000008</v>
      </c>
    </row>
    <row r="578" spans="1:11" s="29" customFormat="1" ht="17.25" customHeight="1" x14ac:dyDescent="0.25">
      <c r="A578" s="21" t="str">
        <f>Лист4!A578</f>
        <v xml:space="preserve">Герцена ул. д.27А </v>
      </c>
      <c r="B578" s="56" t="str">
        <f>Лист4!C578</f>
        <v>г. Астрахань</v>
      </c>
      <c r="C578" s="35">
        <f t="shared" si="18"/>
        <v>9.2445358108108078</v>
      </c>
      <c r="D578" s="35">
        <f t="shared" si="19"/>
        <v>0.39061418918918905</v>
      </c>
      <c r="E578" s="26">
        <v>0</v>
      </c>
      <c r="F578" s="27">
        <v>0.39061418918918905</v>
      </c>
      <c r="G578" s="28">
        <v>0</v>
      </c>
      <c r="H578" s="28">
        <v>0</v>
      </c>
      <c r="I578" s="28">
        <v>0</v>
      </c>
      <c r="J578" s="271"/>
      <c r="K578" s="281">
        <f>Лист4!E578/1000</f>
        <v>9.6351499999999977</v>
      </c>
    </row>
    <row r="579" spans="1:11" s="29" customFormat="1" ht="17.25" customHeight="1" x14ac:dyDescent="0.25">
      <c r="A579" s="21" t="str">
        <f>Лист4!A579</f>
        <v xml:space="preserve">Герцена ул. д.27Б </v>
      </c>
      <c r="B579" s="56" t="str">
        <f>Лист4!C579</f>
        <v>г. Астрахань</v>
      </c>
      <c r="C579" s="35">
        <f t="shared" si="18"/>
        <v>0.30318918918918919</v>
      </c>
      <c r="D579" s="35">
        <f t="shared" si="19"/>
        <v>1.281081081081081E-2</v>
      </c>
      <c r="E579" s="26">
        <v>0</v>
      </c>
      <c r="F579" s="27">
        <v>1.281081081081081E-2</v>
      </c>
      <c r="G579" s="28">
        <v>0</v>
      </c>
      <c r="H579" s="28">
        <v>0</v>
      </c>
      <c r="I579" s="28">
        <v>0</v>
      </c>
      <c r="J579" s="271"/>
      <c r="K579" s="281">
        <f>Лист4!E579/1000</f>
        <v>0.316</v>
      </c>
    </row>
    <row r="580" spans="1:11" s="29" customFormat="1" ht="17.25" customHeight="1" x14ac:dyDescent="0.25">
      <c r="A580" s="21" t="str">
        <f>Лист4!A580</f>
        <v xml:space="preserve">Гилянская ул. д.10 </v>
      </c>
      <c r="B580" s="56" t="str">
        <f>Лист4!C580</f>
        <v>г. Астрахань</v>
      </c>
      <c r="C580" s="35">
        <f t="shared" si="18"/>
        <v>90.767656891891903</v>
      </c>
      <c r="D580" s="35">
        <f t="shared" si="19"/>
        <v>3.8352531081081085</v>
      </c>
      <c r="E580" s="26">
        <v>0</v>
      </c>
      <c r="F580" s="27">
        <v>3.8352531081081085</v>
      </c>
      <c r="G580" s="28">
        <v>0</v>
      </c>
      <c r="H580" s="28">
        <v>0</v>
      </c>
      <c r="I580" s="28">
        <v>0</v>
      </c>
      <c r="J580" s="271"/>
      <c r="K580" s="281">
        <f>Лист4!E580/1000</f>
        <v>94.602910000000008</v>
      </c>
    </row>
    <row r="581" spans="1:11" s="29" customFormat="1" ht="17.25" customHeight="1" x14ac:dyDescent="0.25">
      <c r="A581" s="21" t="str">
        <f>Лист4!A581</f>
        <v xml:space="preserve">Гилянская ул. д.12 </v>
      </c>
      <c r="B581" s="56" t="str">
        <f>Лист4!C581</f>
        <v>г. Астрахань</v>
      </c>
      <c r="C581" s="35">
        <f t="shared" si="18"/>
        <v>0</v>
      </c>
      <c r="D581" s="35">
        <f t="shared" si="19"/>
        <v>0</v>
      </c>
      <c r="E581" s="26">
        <v>0</v>
      </c>
      <c r="F581" s="27">
        <v>0</v>
      </c>
      <c r="G581" s="28">
        <v>0</v>
      </c>
      <c r="H581" s="28">
        <v>0</v>
      </c>
      <c r="I581" s="28">
        <v>0</v>
      </c>
      <c r="J581" s="271"/>
      <c r="K581" s="281">
        <f>Лист4!E581/1000</f>
        <v>0</v>
      </c>
    </row>
    <row r="582" spans="1:11" s="29" customFormat="1" ht="17.25" customHeight="1" x14ac:dyDescent="0.25">
      <c r="A582" s="21" t="str">
        <f>Лист4!A582</f>
        <v xml:space="preserve">Гилянская ул. д.36 </v>
      </c>
      <c r="B582" s="56" t="str">
        <f>Лист4!C582</f>
        <v>г. Астрахань</v>
      </c>
      <c r="C582" s="35">
        <f t="shared" si="18"/>
        <v>0</v>
      </c>
      <c r="D582" s="35">
        <f t="shared" si="19"/>
        <v>0</v>
      </c>
      <c r="E582" s="26">
        <v>0</v>
      </c>
      <c r="F582" s="27">
        <v>0</v>
      </c>
      <c r="G582" s="28">
        <v>0</v>
      </c>
      <c r="H582" s="28">
        <v>0</v>
      </c>
      <c r="I582" s="28">
        <v>0</v>
      </c>
      <c r="J582" s="271"/>
      <c r="K582" s="281">
        <f>Лист4!E582/1000</f>
        <v>0</v>
      </c>
    </row>
    <row r="583" spans="1:11" s="29" customFormat="1" ht="17.25" customHeight="1" x14ac:dyDescent="0.25">
      <c r="A583" s="21" t="str">
        <f>Лист4!A583</f>
        <v xml:space="preserve">Гилянская ул. д.79 </v>
      </c>
      <c r="B583" s="56" t="str">
        <f>Лист4!C583</f>
        <v>г. Астрахань</v>
      </c>
      <c r="C583" s="35">
        <f t="shared" si="18"/>
        <v>2.3001121621621623</v>
      </c>
      <c r="D583" s="35">
        <f t="shared" si="19"/>
        <v>9.7187837837837854E-2</v>
      </c>
      <c r="E583" s="26">
        <v>0</v>
      </c>
      <c r="F583" s="27">
        <v>9.7187837837837854E-2</v>
      </c>
      <c r="G583" s="28">
        <v>0</v>
      </c>
      <c r="H583" s="28">
        <v>0</v>
      </c>
      <c r="I583" s="28">
        <v>0</v>
      </c>
      <c r="J583" s="271"/>
      <c r="K583" s="281">
        <f>Лист4!E583/1000</f>
        <v>2.3973</v>
      </c>
    </row>
    <row r="584" spans="1:11" s="29" customFormat="1" ht="17.25" customHeight="1" x14ac:dyDescent="0.25">
      <c r="A584" s="21" t="str">
        <f>Лист4!A584</f>
        <v xml:space="preserve">Гомельская ул. д.18 </v>
      </c>
      <c r="B584" s="56" t="str">
        <f>Лист4!C584</f>
        <v>г. Астрахань</v>
      </c>
      <c r="C584" s="35">
        <f t="shared" si="18"/>
        <v>66.777658783783764</v>
      </c>
      <c r="D584" s="35">
        <f t="shared" si="19"/>
        <v>2.8215912162162158</v>
      </c>
      <c r="E584" s="26">
        <v>0</v>
      </c>
      <c r="F584" s="27">
        <v>2.8215912162162158</v>
      </c>
      <c r="G584" s="28">
        <v>0</v>
      </c>
      <c r="H584" s="28">
        <v>0</v>
      </c>
      <c r="I584" s="28">
        <v>0</v>
      </c>
      <c r="J584" s="271"/>
      <c r="K584" s="281">
        <f>Лист4!E584/1000</f>
        <v>69.599249999999984</v>
      </c>
    </row>
    <row r="585" spans="1:11" s="29" customFormat="1" ht="17.25" customHeight="1" x14ac:dyDescent="0.25">
      <c r="A585" s="21" t="str">
        <f>Лист4!A585</f>
        <v xml:space="preserve">Гомельская ул. д.20 </v>
      </c>
      <c r="B585" s="56" t="str">
        <f>Лист4!C585</f>
        <v>г. Астрахань</v>
      </c>
      <c r="C585" s="35">
        <f t="shared" si="18"/>
        <v>37.142690540540535</v>
      </c>
      <c r="D585" s="35">
        <f t="shared" si="19"/>
        <v>1.5694094594594592</v>
      </c>
      <c r="E585" s="26">
        <v>0</v>
      </c>
      <c r="F585" s="27">
        <v>1.5694094594594592</v>
      </c>
      <c r="G585" s="28">
        <v>0</v>
      </c>
      <c r="H585" s="28">
        <v>0</v>
      </c>
      <c r="I585" s="28">
        <v>0</v>
      </c>
      <c r="J585" s="271"/>
      <c r="K585" s="281">
        <f>Лист4!E585/1000</f>
        <v>38.712099999999992</v>
      </c>
    </row>
    <row r="586" spans="1:11" s="29" customFormat="1" ht="17.25" customHeight="1" x14ac:dyDescent="0.25">
      <c r="A586" s="21" t="str">
        <f>Лист4!A586</f>
        <v xml:space="preserve">Гомельская ул. д.28 </v>
      </c>
      <c r="B586" s="56" t="str">
        <f>Лист4!C586</f>
        <v>г. Астрахань</v>
      </c>
      <c r="C586" s="35">
        <f t="shared" si="18"/>
        <v>25.305599324324323</v>
      </c>
      <c r="D586" s="35">
        <f t="shared" si="19"/>
        <v>1.0692506756756757</v>
      </c>
      <c r="E586" s="26">
        <v>0</v>
      </c>
      <c r="F586" s="27">
        <v>1.0692506756756757</v>
      </c>
      <c r="G586" s="28">
        <v>0</v>
      </c>
      <c r="H586" s="28">
        <v>0</v>
      </c>
      <c r="I586" s="28">
        <v>0</v>
      </c>
      <c r="J586" s="271"/>
      <c r="K586" s="281">
        <f>Лист4!E586/1000</f>
        <v>26.374849999999999</v>
      </c>
    </row>
    <row r="587" spans="1:11" s="29" customFormat="1" ht="17.25" customHeight="1" x14ac:dyDescent="0.25">
      <c r="A587" s="21" t="str">
        <f>Лист4!A587</f>
        <v xml:space="preserve">Грановский пер. д.54 </v>
      </c>
      <c r="B587" s="56" t="str">
        <f>Лист4!C587</f>
        <v>г. Астрахань</v>
      </c>
      <c r="C587" s="35">
        <f t="shared" si="18"/>
        <v>2556.06757472973</v>
      </c>
      <c r="D587" s="35">
        <f t="shared" si="19"/>
        <v>108.00285527027029</v>
      </c>
      <c r="E587" s="26">
        <v>0</v>
      </c>
      <c r="F587" s="27">
        <v>108.00285527027029</v>
      </c>
      <c r="G587" s="28">
        <v>0</v>
      </c>
      <c r="H587" s="28">
        <v>0</v>
      </c>
      <c r="I587" s="28">
        <v>0</v>
      </c>
      <c r="J587" s="271"/>
      <c r="K587" s="281">
        <f>Лист4!E587/1000</f>
        <v>2664.0704300000002</v>
      </c>
    </row>
    <row r="588" spans="1:11" s="29" customFormat="1" ht="17.25" customHeight="1" x14ac:dyDescent="0.25">
      <c r="A588" s="21" t="str">
        <f>Лист4!A588</f>
        <v xml:space="preserve">Грановский пер. д.59 </v>
      </c>
      <c r="B588" s="56" t="str">
        <f>Лист4!C588</f>
        <v>г. Астрахань</v>
      </c>
      <c r="C588" s="35">
        <f t="shared" si="18"/>
        <v>3185.8514868918924</v>
      </c>
      <c r="D588" s="35">
        <f t="shared" si="19"/>
        <v>134.61344310810813</v>
      </c>
      <c r="E588" s="26">
        <v>0</v>
      </c>
      <c r="F588" s="27">
        <v>134.61344310810813</v>
      </c>
      <c r="G588" s="28">
        <v>0</v>
      </c>
      <c r="H588" s="28">
        <v>0</v>
      </c>
      <c r="I588" s="28">
        <v>0</v>
      </c>
      <c r="J588" s="271"/>
      <c r="K588" s="281">
        <f>Лист4!E588/1000</f>
        <v>3320.4649300000005</v>
      </c>
    </row>
    <row r="589" spans="1:11" s="29" customFormat="1" ht="17.25" customHeight="1" x14ac:dyDescent="0.25">
      <c r="A589" s="21" t="str">
        <f>Лист4!A589</f>
        <v xml:space="preserve">Грановский пер. д.59 - корп. 1 </v>
      </c>
      <c r="B589" s="56" t="str">
        <f>Лист4!C589</f>
        <v>г. Астрахань</v>
      </c>
      <c r="C589" s="35">
        <f t="shared" si="18"/>
        <v>2552.7384806756745</v>
      </c>
      <c r="D589" s="35">
        <f t="shared" si="19"/>
        <v>107.86218932432428</v>
      </c>
      <c r="E589" s="26">
        <v>0</v>
      </c>
      <c r="F589" s="27">
        <v>107.86218932432428</v>
      </c>
      <c r="G589" s="28">
        <v>0</v>
      </c>
      <c r="H589" s="28">
        <v>0</v>
      </c>
      <c r="I589" s="28">
        <v>0</v>
      </c>
      <c r="J589" s="271"/>
      <c r="K589" s="281">
        <f>Лист4!E589/1000</f>
        <v>2660.6006699999989</v>
      </c>
    </row>
    <row r="590" spans="1:11" s="29" customFormat="1" ht="17.25" customHeight="1" x14ac:dyDescent="0.25">
      <c r="A590" s="21" t="str">
        <f>Лист4!A590</f>
        <v xml:space="preserve">Грановский пер. д.61 </v>
      </c>
      <c r="B590" s="56" t="str">
        <f>Лист4!C590</f>
        <v>г. Астрахань</v>
      </c>
      <c r="C590" s="35">
        <f t="shared" si="18"/>
        <v>1115.4833506756756</v>
      </c>
      <c r="D590" s="35">
        <f t="shared" si="19"/>
        <v>47.13309932432432</v>
      </c>
      <c r="E590" s="26">
        <v>0</v>
      </c>
      <c r="F590" s="27">
        <v>47.13309932432432</v>
      </c>
      <c r="G590" s="28">
        <v>0</v>
      </c>
      <c r="H590" s="28">
        <v>0</v>
      </c>
      <c r="I590" s="28">
        <v>0</v>
      </c>
      <c r="J590" s="271"/>
      <c r="K590" s="281">
        <f>Лист4!E590/1000</f>
        <v>1162.61645</v>
      </c>
    </row>
    <row r="591" spans="1:11" s="29" customFormat="1" ht="17.25" customHeight="1" x14ac:dyDescent="0.25">
      <c r="A591" s="21" t="str">
        <f>Лист4!A591</f>
        <v xml:space="preserve">Грановский пер. д.63 </v>
      </c>
      <c r="B591" s="56" t="str">
        <f>Лист4!C591</f>
        <v>г. Астрахань</v>
      </c>
      <c r="C591" s="35">
        <f t="shared" si="18"/>
        <v>340.20487608108107</v>
      </c>
      <c r="D591" s="35">
        <f t="shared" si="19"/>
        <v>14.37485391891892</v>
      </c>
      <c r="E591" s="26">
        <v>0</v>
      </c>
      <c r="F591" s="27">
        <v>14.37485391891892</v>
      </c>
      <c r="G591" s="28">
        <v>0</v>
      </c>
      <c r="H591" s="28">
        <v>0</v>
      </c>
      <c r="I591" s="28">
        <v>0</v>
      </c>
      <c r="J591" s="271"/>
      <c r="K591" s="281">
        <f>Лист4!E591/1000</f>
        <v>354.57972999999998</v>
      </c>
    </row>
    <row r="592" spans="1:11" s="29" customFormat="1" ht="17.25" customHeight="1" x14ac:dyDescent="0.25">
      <c r="A592" s="21" t="str">
        <f>Лист4!A592</f>
        <v xml:space="preserve">Грановский пер. д.65 - корп. 1 </v>
      </c>
      <c r="B592" s="56" t="str">
        <f>Лист4!C592</f>
        <v>г. Астрахань</v>
      </c>
      <c r="C592" s="35">
        <f t="shared" si="18"/>
        <v>645.99829729729731</v>
      </c>
      <c r="D592" s="35">
        <f t="shared" si="19"/>
        <v>27.295702702702702</v>
      </c>
      <c r="E592" s="26">
        <v>0</v>
      </c>
      <c r="F592" s="27">
        <v>27.295702702702702</v>
      </c>
      <c r="G592" s="28">
        <v>0</v>
      </c>
      <c r="H592" s="28">
        <v>0</v>
      </c>
      <c r="I592" s="28">
        <v>0</v>
      </c>
      <c r="J592" s="271"/>
      <c r="K592" s="281">
        <f>Лист4!E592/1000</f>
        <v>673.29399999999998</v>
      </c>
    </row>
    <row r="593" spans="1:11" s="29" customFormat="1" ht="17.25" customHeight="1" x14ac:dyDescent="0.25">
      <c r="A593" s="21" t="str">
        <f>Лист4!A593</f>
        <v xml:space="preserve">Грановский пер. д.65 - корп. 2 </v>
      </c>
      <c r="B593" s="56" t="str">
        <f>Лист4!C593</f>
        <v>г. Астрахань</v>
      </c>
      <c r="C593" s="35">
        <f t="shared" si="18"/>
        <v>946.68764364864865</v>
      </c>
      <c r="D593" s="35">
        <f t="shared" si="19"/>
        <v>40.000886351351355</v>
      </c>
      <c r="E593" s="26">
        <v>0</v>
      </c>
      <c r="F593" s="27">
        <v>40.000886351351355</v>
      </c>
      <c r="G593" s="28">
        <v>0</v>
      </c>
      <c r="H593" s="28">
        <v>0</v>
      </c>
      <c r="I593" s="28">
        <v>0</v>
      </c>
      <c r="J593" s="271"/>
      <c r="K593" s="281">
        <f>Лист4!E593/1000</f>
        <v>986.68853000000001</v>
      </c>
    </row>
    <row r="594" spans="1:11" s="29" customFormat="1" ht="17.25" customHeight="1" x14ac:dyDescent="0.25">
      <c r="A594" s="21" t="str">
        <f>Лист4!A594</f>
        <v xml:space="preserve">Грановский пер. д.69 </v>
      </c>
      <c r="B594" s="56" t="str">
        <f>Лист4!C594</f>
        <v>г. Астрахань</v>
      </c>
      <c r="C594" s="35">
        <f t="shared" si="18"/>
        <v>452.654608918919</v>
      </c>
      <c r="D594" s="35">
        <f t="shared" si="19"/>
        <v>19.126251081081087</v>
      </c>
      <c r="E594" s="26">
        <v>0</v>
      </c>
      <c r="F594" s="27">
        <v>19.126251081081087</v>
      </c>
      <c r="G594" s="28">
        <v>0</v>
      </c>
      <c r="H594" s="28">
        <v>0</v>
      </c>
      <c r="I594" s="28">
        <v>0</v>
      </c>
      <c r="J594" s="271"/>
      <c r="K594" s="281">
        <f>Лист4!E594/1000</f>
        <v>471.78086000000008</v>
      </c>
    </row>
    <row r="595" spans="1:11" s="29" customFormat="1" ht="17.25" customHeight="1" x14ac:dyDescent="0.25">
      <c r="A595" s="21" t="str">
        <f>Лист4!A595</f>
        <v xml:space="preserve">Грановский пер. д.69 - корп. 1 </v>
      </c>
      <c r="B595" s="56" t="str">
        <f>Лист4!C595</f>
        <v>г. Астрахань</v>
      </c>
      <c r="C595" s="35">
        <f t="shared" si="18"/>
        <v>548.759095945946</v>
      </c>
      <c r="D595" s="35">
        <f t="shared" si="19"/>
        <v>23.187004054054057</v>
      </c>
      <c r="E595" s="26">
        <v>0</v>
      </c>
      <c r="F595" s="27">
        <v>23.187004054054057</v>
      </c>
      <c r="G595" s="28">
        <v>0</v>
      </c>
      <c r="H595" s="28">
        <v>0</v>
      </c>
      <c r="I595" s="28">
        <v>0</v>
      </c>
      <c r="J595" s="271"/>
      <c r="K595" s="281">
        <f>Лист4!E595/1000</f>
        <v>571.9461</v>
      </c>
    </row>
    <row r="596" spans="1:11" s="29" customFormat="1" ht="17.25" customHeight="1" x14ac:dyDescent="0.25">
      <c r="A596" s="21" t="str">
        <f>Лист4!A596</f>
        <v xml:space="preserve">Грановский пер. д.71 </v>
      </c>
      <c r="B596" s="56" t="str">
        <f>Лист4!C596</f>
        <v>г. Астрахань</v>
      </c>
      <c r="C596" s="35">
        <f t="shared" si="18"/>
        <v>257.75702797297299</v>
      </c>
      <c r="D596" s="35">
        <f t="shared" si="19"/>
        <v>10.89114202702703</v>
      </c>
      <c r="E596" s="26">
        <v>0</v>
      </c>
      <c r="F596" s="27">
        <v>10.89114202702703</v>
      </c>
      <c r="G596" s="28">
        <v>0</v>
      </c>
      <c r="H596" s="28">
        <v>0</v>
      </c>
      <c r="I596" s="28">
        <v>0</v>
      </c>
      <c r="J596" s="271"/>
      <c r="K596" s="281">
        <f>Лист4!E596/1000</f>
        <v>268.64817000000005</v>
      </c>
    </row>
    <row r="597" spans="1:11" s="29" customFormat="1" ht="17.25" customHeight="1" x14ac:dyDescent="0.25">
      <c r="A597" s="21" t="str">
        <f>Лист4!A597</f>
        <v xml:space="preserve">Грановский пер. д.71 - корп. 1 </v>
      </c>
      <c r="B597" s="56" t="str">
        <f>Лист4!C597</f>
        <v>г. Астрахань</v>
      </c>
      <c r="C597" s="35">
        <f t="shared" si="18"/>
        <v>939.65174513513534</v>
      </c>
      <c r="D597" s="35">
        <f t="shared" si="19"/>
        <v>39.703594864864868</v>
      </c>
      <c r="E597" s="26">
        <v>0</v>
      </c>
      <c r="F597" s="27">
        <v>39.703594864864868</v>
      </c>
      <c r="G597" s="28">
        <v>0</v>
      </c>
      <c r="H597" s="28">
        <v>0</v>
      </c>
      <c r="I597" s="28">
        <v>0</v>
      </c>
      <c r="J597" s="271"/>
      <c r="K597" s="281">
        <f>Лист4!E597/1000</f>
        <v>979.35534000000018</v>
      </c>
    </row>
    <row r="598" spans="1:11" s="29" customFormat="1" ht="17.25" customHeight="1" x14ac:dyDescent="0.25">
      <c r="A598" s="21" t="str">
        <f>Лист4!A598</f>
        <v xml:space="preserve">Грановский пер. д.71 - корп. 2 </v>
      </c>
      <c r="B598" s="56" t="str">
        <f>Лист4!C598</f>
        <v>г. Астрахань</v>
      </c>
      <c r="C598" s="35">
        <f t="shared" si="18"/>
        <v>867.6900885135135</v>
      </c>
      <c r="D598" s="35">
        <f t="shared" si="19"/>
        <v>36.662961486486495</v>
      </c>
      <c r="E598" s="26">
        <v>0</v>
      </c>
      <c r="F598" s="27">
        <v>36.662961486486495</v>
      </c>
      <c r="G598" s="28">
        <v>0</v>
      </c>
      <c r="H598" s="28">
        <v>0</v>
      </c>
      <c r="I598" s="28">
        <v>0</v>
      </c>
      <c r="J598" s="271"/>
      <c r="K598" s="281">
        <f>Лист4!E598/1000</f>
        <v>904.35305000000005</v>
      </c>
    </row>
    <row r="599" spans="1:11" s="29" customFormat="1" ht="17.25" customHeight="1" x14ac:dyDescent="0.25">
      <c r="A599" s="21" t="str">
        <f>Лист4!A599</f>
        <v xml:space="preserve">Грановский пер. д.71 - корп. 3 </v>
      </c>
      <c r="B599" s="56" t="str">
        <f>Лист4!C599</f>
        <v>г. Астрахань</v>
      </c>
      <c r="C599" s="35">
        <f t="shared" si="18"/>
        <v>485.82960837837828</v>
      </c>
      <c r="D599" s="35">
        <f t="shared" si="19"/>
        <v>20.528011621621616</v>
      </c>
      <c r="E599" s="26">
        <v>0</v>
      </c>
      <c r="F599" s="27">
        <v>20.528011621621616</v>
      </c>
      <c r="G599" s="28">
        <v>0</v>
      </c>
      <c r="H599" s="28">
        <v>0</v>
      </c>
      <c r="I599" s="28">
        <v>0</v>
      </c>
      <c r="J599" s="271"/>
      <c r="K599" s="281">
        <f>Лист4!E599/1000</f>
        <v>506.35761999999988</v>
      </c>
    </row>
    <row r="600" spans="1:11" s="29" customFormat="1" ht="17.25" customHeight="1" x14ac:dyDescent="0.25">
      <c r="A600" s="21" t="str">
        <f>Лист4!A600</f>
        <v xml:space="preserve">Грановского пер. д.54 - корп. 2 </v>
      </c>
      <c r="B600" s="56" t="str">
        <f>Лист4!C600</f>
        <v>г. Астрахань</v>
      </c>
      <c r="C600" s="35">
        <f t="shared" si="18"/>
        <v>1221.2853727027027</v>
      </c>
      <c r="D600" s="35">
        <f t="shared" si="19"/>
        <v>51.603607297297295</v>
      </c>
      <c r="E600" s="26">
        <v>0</v>
      </c>
      <c r="F600" s="27">
        <v>51.603607297297295</v>
      </c>
      <c r="G600" s="28">
        <v>0</v>
      </c>
      <c r="H600" s="28">
        <v>0</v>
      </c>
      <c r="I600" s="28">
        <v>0</v>
      </c>
      <c r="J600" s="271"/>
      <c r="K600" s="281">
        <f>Лист4!E600/1000</f>
        <v>1272.8889799999999</v>
      </c>
    </row>
    <row r="601" spans="1:11" s="29" customFormat="1" ht="17.25" customHeight="1" x14ac:dyDescent="0.25">
      <c r="A601" s="21" t="str">
        <f>Лист4!A601</f>
        <v xml:space="preserve">Грановского пер. д.56 - корп. 1 </v>
      </c>
      <c r="B601" s="56" t="str">
        <f>Лист4!C601</f>
        <v>г. Астрахань</v>
      </c>
      <c r="C601" s="35">
        <f t="shared" si="18"/>
        <v>1022.0771514864867</v>
      </c>
      <c r="D601" s="35">
        <f t="shared" si="19"/>
        <v>43.186358513513525</v>
      </c>
      <c r="E601" s="26">
        <v>0</v>
      </c>
      <c r="F601" s="27">
        <v>43.186358513513525</v>
      </c>
      <c r="G601" s="28">
        <v>0</v>
      </c>
      <c r="H601" s="28">
        <v>0</v>
      </c>
      <c r="I601" s="28">
        <v>0</v>
      </c>
      <c r="J601" s="271"/>
      <c r="K601" s="281">
        <f>Лист4!E601/1000</f>
        <v>1065.2635100000002</v>
      </c>
    </row>
    <row r="602" spans="1:11" s="29" customFormat="1" ht="18.75" customHeight="1" x14ac:dyDescent="0.25">
      <c r="A602" s="21" t="str">
        <f>Лист4!A602</f>
        <v xml:space="preserve">Грановского пер. д.57 </v>
      </c>
      <c r="B602" s="56" t="str">
        <f>Лист4!C602</f>
        <v>г. Астрахань</v>
      </c>
      <c r="C602" s="35">
        <f t="shared" si="18"/>
        <v>2951.6992148648656</v>
      </c>
      <c r="D602" s="35">
        <f t="shared" si="19"/>
        <v>124.71968513513517</v>
      </c>
      <c r="E602" s="26">
        <v>0</v>
      </c>
      <c r="F602" s="27">
        <v>124.71968513513517</v>
      </c>
      <c r="G602" s="28">
        <v>0</v>
      </c>
      <c r="H602" s="28">
        <v>0</v>
      </c>
      <c r="I602" s="28">
        <v>0</v>
      </c>
      <c r="J602" s="271"/>
      <c r="K602" s="281">
        <f>Лист4!E602/1000</f>
        <v>3076.4189000000006</v>
      </c>
    </row>
    <row r="603" spans="1:11" s="29" customFormat="1" ht="18.75" customHeight="1" x14ac:dyDescent="0.25">
      <c r="A603" s="21" t="str">
        <f>Лист4!A603</f>
        <v>Грановского пер. д.59</v>
      </c>
      <c r="B603" s="56" t="str">
        <f>Лист4!C603</f>
        <v>г. Астрахань</v>
      </c>
      <c r="C603" s="35">
        <f t="shared" si="18"/>
        <v>600.24119594594595</v>
      </c>
      <c r="D603" s="35">
        <f t="shared" si="19"/>
        <v>25.362304054054054</v>
      </c>
      <c r="E603" s="26">
        <v>0</v>
      </c>
      <c r="F603" s="27">
        <v>25.362304054054054</v>
      </c>
      <c r="G603" s="28">
        <v>0</v>
      </c>
      <c r="H603" s="28">
        <v>0</v>
      </c>
      <c r="I603" s="28">
        <v>0</v>
      </c>
      <c r="J603" s="271"/>
      <c r="K603" s="281">
        <f>Лист4!E603/1000</f>
        <v>625.60350000000005</v>
      </c>
    </row>
    <row r="604" spans="1:11" s="29" customFormat="1" ht="18.75" customHeight="1" x14ac:dyDescent="0.25">
      <c r="A604" s="21" t="str">
        <f>Лист4!A604</f>
        <v xml:space="preserve">Грановского пер. д.59 - корп. 2 </v>
      </c>
      <c r="B604" s="56" t="str">
        <f>Лист4!C604</f>
        <v>г. Астрахань</v>
      </c>
      <c r="C604" s="35">
        <f t="shared" si="18"/>
        <v>862.48911783783797</v>
      </c>
      <c r="D604" s="35">
        <f t="shared" si="19"/>
        <v>36.443202162162166</v>
      </c>
      <c r="E604" s="26">
        <v>0</v>
      </c>
      <c r="F604" s="27">
        <v>36.443202162162166</v>
      </c>
      <c r="G604" s="28">
        <v>0</v>
      </c>
      <c r="H604" s="28">
        <v>0</v>
      </c>
      <c r="I604" s="28">
        <v>0</v>
      </c>
      <c r="J604" s="271"/>
      <c r="K604" s="281">
        <f>Лист4!E604/1000</f>
        <v>898.93232000000012</v>
      </c>
    </row>
    <row r="605" spans="1:11" s="29" customFormat="1" ht="18.75" customHeight="1" x14ac:dyDescent="0.25">
      <c r="A605" s="21" t="str">
        <f>Лист4!A605</f>
        <v xml:space="preserve">Грановского пер. д.63 </v>
      </c>
      <c r="B605" s="56" t="str">
        <f>Лист4!C605</f>
        <v>г. Астрахань</v>
      </c>
      <c r="C605" s="35">
        <f t="shared" si="18"/>
        <v>0</v>
      </c>
      <c r="D605" s="35">
        <f t="shared" si="19"/>
        <v>0</v>
      </c>
      <c r="E605" s="26">
        <v>0</v>
      </c>
      <c r="F605" s="27">
        <v>0</v>
      </c>
      <c r="G605" s="28">
        <v>0</v>
      </c>
      <c r="H605" s="28">
        <v>0</v>
      </c>
      <c r="I605" s="28">
        <v>0</v>
      </c>
      <c r="J605" s="271"/>
      <c r="K605" s="281">
        <f>Лист4!E605/1000</f>
        <v>0</v>
      </c>
    </row>
    <row r="606" spans="1:11" s="29" customFormat="1" ht="18.75" customHeight="1" x14ac:dyDescent="0.25">
      <c r="A606" s="21" t="str">
        <f>Лист4!A606</f>
        <v xml:space="preserve">Грановского пер. д.65 </v>
      </c>
      <c r="B606" s="56" t="str">
        <f>Лист4!C606</f>
        <v>г. Астрахань</v>
      </c>
      <c r="C606" s="35">
        <f t="shared" si="18"/>
        <v>605.44753000000014</v>
      </c>
      <c r="D606" s="35">
        <f t="shared" si="19"/>
        <v>25.58229</v>
      </c>
      <c r="E606" s="26">
        <v>0</v>
      </c>
      <c r="F606" s="27">
        <v>25.58229</v>
      </c>
      <c r="G606" s="28">
        <v>0</v>
      </c>
      <c r="H606" s="28">
        <v>0</v>
      </c>
      <c r="I606" s="28">
        <v>0</v>
      </c>
      <c r="J606" s="271"/>
      <c r="K606" s="281">
        <f>Лист4!E606/1000</f>
        <v>631.02982000000009</v>
      </c>
    </row>
    <row r="607" spans="1:11" s="29" customFormat="1" ht="18.75" customHeight="1" x14ac:dyDescent="0.25">
      <c r="A607" s="21" t="str">
        <f>Лист4!A607</f>
        <v xml:space="preserve">Грузинская ул. д.29 </v>
      </c>
      <c r="B607" s="56" t="str">
        <f>Лист4!C607</f>
        <v>г. Астрахань</v>
      </c>
      <c r="C607" s="35">
        <f t="shared" si="18"/>
        <v>23.893802702702697</v>
      </c>
      <c r="D607" s="35">
        <f t="shared" si="19"/>
        <v>1.0095972972972971</v>
      </c>
      <c r="E607" s="26">
        <v>0</v>
      </c>
      <c r="F607" s="27">
        <v>1.0095972972972971</v>
      </c>
      <c r="G607" s="28">
        <v>0</v>
      </c>
      <c r="H607" s="28">
        <v>0</v>
      </c>
      <c r="I607" s="28">
        <v>0</v>
      </c>
      <c r="J607" s="271"/>
      <c r="K607" s="281">
        <f>Лист4!E607/1000</f>
        <v>24.903399999999994</v>
      </c>
    </row>
    <row r="608" spans="1:11" s="29" customFormat="1" ht="25.5" customHeight="1" x14ac:dyDescent="0.25">
      <c r="A608" s="21" t="str">
        <f>Лист4!A608</f>
        <v xml:space="preserve">Грузинская ул. д.44 </v>
      </c>
      <c r="B608" s="56" t="str">
        <f>Лист4!C608</f>
        <v>г. Астрахань</v>
      </c>
      <c r="C608" s="35">
        <f t="shared" si="18"/>
        <v>0</v>
      </c>
      <c r="D608" s="35">
        <f t="shared" si="19"/>
        <v>0</v>
      </c>
      <c r="E608" s="26">
        <v>0</v>
      </c>
      <c r="F608" s="27">
        <v>0</v>
      </c>
      <c r="G608" s="28">
        <v>0</v>
      </c>
      <c r="H608" s="28">
        <v>0</v>
      </c>
      <c r="I608" s="28">
        <v>0</v>
      </c>
      <c r="J608" s="271"/>
      <c r="K608" s="281">
        <f>Лист4!E608/1000</f>
        <v>0</v>
      </c>
    </row>
    <row r="609" spans="1:11" s="29" customFormat="1" ht="18.75" customHeight="1" x14ac:dyDescent="0.25">
      <c r="A609" s="21" t="str">
        <f>Лист4!A609</f>
        <v xml:space="preserve">Гурьевская ул. д.5 </v>
      </c>
      <c r="B609" s="56" t="str">
        <f>Лист4!C609</f>
        <v>г. Астрахань</v>
      </c>
      <c r="C609" s="35">
        <f t="shared" si="18"/>
        <v>43.063466891891892</v>
      </c>
      <c r="D609" s="35">
        <f t="shared" si="19"/>
        <v>1.819583108108108</v>
      </c>
      <c r="E609" s="26">
        <v>0</v>
      </c>
      <c r="F609" s="27">
        <v>1.819583108108108</v>
      </c>
      <c r="G609" s="28">
        <v>0</v>
      </c>
      <c r="H609" s="28">
        <v>0</v>
      </c>
      <c r="I609" s="28">
        <v>0</v>
      </c>
      <c r="J609" s="271"/>
      <c r="K609" s="281">
        <f>Лист4!E609/1000</f>
        <v>44.883049999999997</v>
      </c>
    </row>
    <row r="610" spans="1:11" s="29" customFormat="1" ht="18.75" customHeight="1" x14ac:dyDescent="0.25">
      <c r="A610" s="21" t="str">
        <f>Лист4!A610</f>
        <v xml:space="preserve">Дальняя ул. д.23 </v>
      </c>
      <c r="B610" s="56" t="str">
        <f>Лист4!C610</f>
        <v>г. Астрахань</v>
      </c>
      <c r="C610" s="35">
        <f t="shared" si="18"/>
        <v>1326.2570209459459</v>
      </c>
      <c r="D610" s="35">
        <f t="shared" si="19"/>
        <v>56.039029054054055</v>
      </c>
      <c r="E610" s="26">
        <v>0</v>
      </c>
      <c r="F610" s="27">
        <v>56.039029054054055</v>
      </c>
      <c r="G610" s="28">
        <v>0</v>
      </c>
      <c r="H610" s="28">
        <v>0</v>
      </c>
      <c r="I610" s="28">
        <v>0</v>
      </c>
      <c r="J610" s="271"/>
      <c r="K610" s="281">
        <f>Лист4!E610/1000</f>
        <v>1382.2960499999999</v>
      </c>
    </row>
    <row r="611" spans="1:11" s="29" customFormat="1" ht="18.75" customHeight="1" x14ac:dyDescent="0.25">
      <c r="A611" s="21" t="str">
        <f>Лист4!A611</f>
        <v xml:space="preserve">Дальняя ул. д.23 - корп. 1 </v>
      </c>
      <c r="B611" s="56" t="str">
        <f>Лист4!C611</f>
        <v>г. Астрахань</v>
      </c>
      <c r="C611" s="35">
        <f t="shared" si="18"/>
        <v>1293.8906635135136</v>
      </c>
      <c r="D611" s="35">
        <f t="shared" si="19"/>
        <v>54.671436486486499</v>
      </c>
      <c r="E611" s="26">
        <v>0</v>
      </c>
      <c r="F611" s="27">
        <v>54.671436486486499</v>
      </c>
      <c r="G611" s="28">
        <v>0</v>
      </c>
      <c r="H611" s="28">
        <v>0</v>
      </c>
      <c r="I611" s="28">
        <v>0</v>
      </c>
      <c r="J611" s="271"/>
      <c r="K611" s="281">
        <f>Лист4!E611/1000</f>
        <v>1348.5621000000001</v>
      </c>
    </row>
    <row r="612" spans="1:11" s="29" customFormat="1" ht="17.25" customHeight="1" x14ac:dyDescent="0.25">
      <c r="A612" s="21" t="str">
        <f>Лист4!A612</f>
        <v>Дальняя ул. д.3</v>
      </c>
      <c r="B612" s="56" t="str">
        <f>Лист4!C612</f>
        <v>г. Астрахань</v>
      </c>
      <c r="C612" s="35">
        <f t="shared" si="18"/>
        <v>2126.5700283783776</v>
      </c>
      <c r="D612" s="35">
        <f t="shared" si="19"/>
        <v>89.85507162162159</v>
      </c>
      <c r="E612" s="26">
        <v>0</v>
      </c>
      <c r="F612" s="27">
        <v>89.85507162162159</v>
      </c>
      <c r="G612" s="28">
        <v>0</v>
      </c>
      <c r="H612" s="28">
        <v>0</v>
      </c>
      <c r="I612" s="28">
        <v>0</v>
      </c>
      <c r="J612" s="271"/>
      <c r="K612" s="281">
        <f>Лист4!E612/1000</f>
        <v>2216.425099999999</v>
      </c>
    </row>
    <row r="613" spans="1:11" s="29" customFormat="1" ht="17.25" customHeight="1" x14ac:dyDescent="0.25">
      <c r="A613" s="21" t="str">
        <f>Лист4!A613</f>
        <v xml:space="preserve">Дальняя ул. д.88А </v>
      </c>
      <c r="B613" s="56" t="str">
        <f>Лист4!C613</f>
        <v>г. Астрахань</v>
      </c>
      <c r="C613" s="35">
        <f t="shared" si="18"/>
        <v>267.38158648648653</v>
      </c>
      <c r="D613" s="35">
        <f t="shared" si="19"/>
        <v>11.297813513513514</v>
      </c>
      <c r="E613" s="26">
        <v>0</v>
      </c>
      <c r="F613" s="27">
        <v>11.297813513513514</v>
      </c>
      <c r="G613" s="28">
        <v>0</v>
      </c>
      <c r="H613" s="28">
        <v>0</v>
      </c>
      <c r="I613" s="28">
        <v>0</v>
      </c>
      <c r="J613" s="271"/>
      <c r="K613" s="281">
        <f>Лист4!E613/1000</f>
        <v>278.67940000000004</v>
      </c>
    </row>
    <row r="614" spans="1:11" s="29" customFormat="1" ht="17.25" customHeight="1" x14ac:dyDescent="0.25">
      <c r="A614" s="21" t="str">
        <f>Лист4!A614</f>
        <v xml:space="preserve">Дальняя ул. д.88Б </v>
      </c>
      <c r="B614" s="56" t="str">
        <f>Лист4!C614</f>
        <v>г. Астрахань</v>
      </c>
      <c r="C614" s="35">
        <f t="shared" si="18"/>
        <v>176.6522695945946</v>
      </c>
      <c r="D614" s="35">
        <f t="shared" si="19"/>
        <v>7.4641804054054059</v>
      </c>
      <c r="E614" s="26">
        <v>0</v>
      </c>
      <c r="F614" s="27">
        <v>7.4641804054054059</v>
      </c>
      <c r="G614" s="28">
        <v>0</v>
      </c>
      <c r="H614" s="28">
        <v>0</v>
      </c>
      <c r="I614" s="28">
        <v>0</v>
      </c>
      <c r="J614" s="271"/>
      <c r="K614" s="281">
        <f>Лист4!E614/1000</f>
        <v>184.11645000000001</v>
      </c>
    </row>
    <row r="615" spans="1:11" s="29" customFormat="1" ht="17.25" customHeight="1" x14ac:dyDescent="0.25">
      <c r="A615" s="21" t="str">
        <f>Лист4!A615</f>
        <v xml:space="preserve">Дальняя ул. д.88В </v>
      </c>
      <c r="B615" s="56" t="str">
        <f>Лист4!C615</f>
        <v>г. Астрахань</v>
      </c>
      <c r="C615" s="35">
        <f t="shared" si="18"/>
        <v>191.62804054054044</v>
      </c>
      <c r="D615" s="35">
        <f t="shared" si="19"/>
        <v>8.0969594594594554</v>
      </c>
      <c r="E615" s="26">
        <v>0</v>
      </c>
      <c r="F615" s="27">
        <v>8.0969594594594554</v>
      </c>
      <c r="G615" s="28">
        <v>0</v>
      </c>
      <c r="H615" s="28">
        <v>0</v>
      </c>
      <c r="I615" s="28">
        <v>0</v>
      </c>
      <c r="J615" s="271">
        <v>732.78</v>
      </c>
      <c r="K615" s="281">
        <f>Лист4!E615/1000-J615</f>
        <v>-533.05500000000006</v>
      </c>
    </row>
    <row r="616" spans="1:11" s="29" customFormat="1" ht="17.25" customHeight="1" x14ac:dyDescent="0.25">
      <c r="A616" s="21" t="str">
        <f>Лист4!A616</f>
        <v xml:space="preserve">Дальняя ул. д.88Г </v>
      </c>
      <c r="B616" s="56" t="str">
        <f>Лист4!C616</f>
        <v>г. Астрахань</v>
      </c>
      <c r="C616" s="35">
        <f t="shared" si="18"/>
        <v>244.66719932432437</v>
      </c>
      <c r="D616" s="35">
        <f t="shared" si="19"/>
        <v>10.338050675675678</v>
      </c>
      <c r="E616" s="26">
        <v>0</v>
      </c>
      <c r="F616" s="27">
        <v>10.338050675675678</v>
      </c>
      <c r="G616" s="28">
        <v>0</v>
      </c>
      <c r="H616" s="28">
        <v>0</v>
      </c>
      <c r="I616" s="28">
        <v>0</v>
      </c>
      <c r="J616" s="271"/>
      <c r="K616" s="281">
        <f>Лист4!E616/1000</f>
        <v>255.00525000000005</v>
      </c>
    </row>
    <row r="617" spans="1:11" s="29" customFormat="1" ht="17.25" customHeight="1" x14ac:dyDescent="0.25">
      <c r="A617" s="21" t="str">
        <f>Лист4!A617</f>
        <v xml:space="preserve">Дантона ул. д.4 </v>
      </c>
      <c r="B617" s="56" t="str">
        <f>Лист4!C617</f>
        <v>г. Астрахань</v>
      </c>
      <c r="C617" s="35">
        <f t="shared" si="18"/>
        <v>74.902985135135154</v>
      </c>
      <c r="D617" s="35">
        <f t="shared" si="19"/>
        <v>3.1649148648648655</v>
      </c>
      <c r="E617" s="26">
        <v>0</v>
      </c>
      <c r="F617" s="27">
        <v>3.1649148648648655</v>
      </c>
      <c r="G617" s="28">
        <v>0</v>
      </c>
      <c r="H617" s="28">
        <v>0</v>
      </c>
      <c r="I617" s="28">
        <v>0</v>
      </c>
      <c r="J617" s="271"/>
      <c r="K617" s="281">
        <f>Лист4!E617/1000</f>
        <v>78.067900000000023</v>
      </c>
    </row>
    <row r="618" spans="1:11" s="29" customFormat="1" ht="17.25" customHeight="1" x14ac:dyDescent="0.25">
      <c r="A618" s="21" t="str">
        <f>Лист4!A618</f>
        <v xml:space="preserve">Дантона ул. д.7 </v>
      </c>
      <c r="B618" s="56" t="str">
        <f>Лист4!C618</f>
        <v>г. Астрахань</v>
      </c>
      <c r="C618" s="35">
        <f t="shared" si="18"/>
        <v>41.063425675675674</v>
      </c>
      <c r="D618" s="35">
        <f t="shared" si="19"/>
        <v>1.7350743243243243</v>
      </c>
      <c r="E618" s="26">
        <v>0</v>
      </c>
      <c r="F618" s="27">
        <v>1.7350743243243243</v>
      </c>
      <c r="G618" s="28">
        <v>0</v>
      </c>
      <c r="H618" s="28">
        <v>0</v>
      </c>
      <c r="I618" s="28">
        <v>0</v>
      </c>
      <c r="J618" s="271"/>
      <c r="K618" s="281">
        <f>Лист4!E618/1000</f>
        <v>42.798499999999997</v>
      </c>
    </row>
    <row r="619" spans="1:11" s="29" customFormat="1" ht="17.25" customHeight="1" x14ac:dyDescent="0.25">
      <c r="A619" s="21" t="str">
        <f>Лист4!A619</f>
        <v xml:space="preserve">Дарвина ул. д.1 </v>
      </c>
      <c r="B619" s="56" t="str">
        <f>Лист4!C619</f>
        <v>г. Астрахань</v>
      </c>
      <c r="C619" s="35">
        <f t="shared" si="18"/>
        <v>81.255614189189174</v>
      </c>
      <c r="D619" s="35">
        <f t="shared" si="19"/>
        <v>3.4333358108108101</v>
      </c>
      <c r="E619" s="26">
        <v>0</v>
      </c>
      <c r="F619" s="27">
        <v>3.4333358108108101</v>
      </c>
      <c r="G619" s="28">
        <v>0</v>
      </c>
      <c r="H619" s="28">
        <v>0</v>
      </c>
      <c r="I619" s="28">
        <v>0</v>
      </c>
      <c r="J619" s="271"/>
      <c r="K619" s="281">
        <f>Лист4!E619/1000</f>
        <v>84.688949999999991</v>
      </c>
    </row>
    <row r="620" spans="1:11" s="29" customFormat="1" ht="17.25" customHeight="1" x14ac:dyDescent="0.25">
      <c r="A620" s="21" t="str">
        <f>Лист4!A620</f>
        <v xml:space="preserve">Дарвина ул. д.11 </v>
      </c>
      <c r="B620" s="56" t="str">
        <f>Лист4!C620</f>
        <v>г. Астрахань</v>
      </c>
      <c r="C620" s="35">
        <f t="shared" si="18"/>
        <v>49.196091891891868</v>
      </c>
      <c r="D620" s="35">
        <f t="shared" si="19"/>
        <v>2.0787081081081071</v>
      </c>
      <c r="E620" s="26">
        <v>0</v>
      </c>
      <c r="F620" s="27">
        <v>2.0787081081081071</v>
      </c>
      <c r="G620" s="28">
        <v>0</v>
      </c>
      <c r="H620" s="28">
        <v>0</v>
      </c>
      <c r="I620" s="28">
        <v>0</v>
      </c>
      <c r="J620" s="271"/>
      <c r="K620" s="281">
        <f>Лист4!E620/1000</f>
        <v>51.274799999999978</v>
      </c>
    </row>
    <row r="621" spans="1:11" s="29" customFormat="1" ht="17.25" customHeight="1" x14ac:dyDescent="0.25">
      <c r="A621" s="21" t="str">
        <f>Лист4!A621</f>
        <v xml:space="preserve">Дарвина ул. д.15 </v>
      </c>
      <c r="B621" s="56" t="str">
        <f>Лист4!C621</f>
        <v>г. Астрахань</v>
      </c>
      <c r="C621" s="35">
        <f t="shared" si="18"/>
        <v>41.424758108108108</v>
      </c>
      <c r="D621" s="35">
        <f t="shared" si="19"/>
        <v>1.7503418918918918</v>
      </c>
      <c r="E621" s="26">
        <v>0</v>
      </c>
      <c r="F621" s="27">
        <v>1.7503418918918918</v>
      </c>
      <c r="G621" s="28">
        <v>0</v>
      </c>
      <c r="H621" s="28">
        <v>0</v>
      </c>
      <c r="I621" s="28">
        <v>0</v>
      </c>
      <c r="J621" s="271"/>
      <c r="K621" s="281">
        <f>Лист4!E621/1000</f>
        <v>43.1751</v>
      </c>
    </row>
    <row r="622" spans="1:11" s="29" customFormat="1" ht="17.25" customHeight="1" x14ac:dyDescent="0.25">
      <c r="A622" s="21" t="str">
        <f>Лист4!A622</f>
        <v xml:space="preserve">Дарвина ул. д.25 </v>
      </c>
      <c r="B622" s="56" t="str">
        <f>Лист4!C622</f>
        <v>г. Астрахань</v>
      </c>
      <c r="C622" s="35">
        <f t="shared" si="18"/>
        <v>46.170081486486488</v>
      </c>
      <c r="D622" s="35">
        <f t="shared" si="19"/>
        <v>1.9508485135135134</v>
      </c>
      <c r="E622" s="26">
        <v>0</v>
      </c>
      <c r="F622" s="27">
        <v>1.9508485135135134</v>
      </c>
      <c r="G622" s="28">
        <v>0</v>
      </c>
      <c r="H622" s="28">
        <v>0</v>
      </c>
      <c r="I622" s="28">
        <v>0</v>
      </c>
      <c r="J622" s="271"/>
      <c r="K622" s="281">
        <f>Лист4!E622/1000</f>
        <v>48.120930000000001</v>
      </c>
    </row>
    <row r="623" spans="1:11" s="29" customFormat="1" ht="17.25" customHeight="1" x14ac:dyDescent="0.25">
      <c r="A623" s="21" t="str">
        <f>Лист4!A623</f>
        <v xml:space="preserve">Дарвина ул. д.3 </v>
      </c>
      <c r="B623" s="56" t="str">
        <f>Лист4!C623</f>
        <v>г. Астрахань</v>
      </c>
      <c r="C623" s="35">
        <f t="shared" si="18"/>
        <v>149.81673540540541</v>
      </c>
      <c r="D623" s="35">
        <f t="shared" si="19"/>
        <v>6.3302845945945947</v>
      </c>
      <c r="E623" s="26">
        <v>0</v>
      </c>
      <c r="F623" s="27">
        <v>6.3302845945945947</v>
      </c>
      <c r="G623" s="28">
        <v>0</v>
      </c>
      <c r="H623" s="28">
        <v>0</v>
      </c>
      <c r="I623" s="28">
        <v>0</v>
      </c>
      <c r="J623" s="271"/>
      <c r="K623" s="281">
        <f>Лист4!E623/1000</f>
        <v>156.14702</v>
      </c>
    </row>
    <row r="624" spans="1:11" s="29" customFormat="1" ht="17.25" customHeight="1" x14ac:dyDescent="0.25">
      <c r="A624" s="21" t="str">
        <f>Лист4!A624</f>
        <v xml:space="preserve">Дарвина ул. д.35 </v>
      </c>
      <c r="B624" s="56" t="str">
        <f>Лист4!C624</f>
        <v>г. Астрахань</v>
      </c>
      <c r="C624" s="35">
        <f t="shared" si="18"/>
        <v>24.537408108108117</v>
      </c>
      <c r="D624" s="35">
        <f t="shared" si="19"/>
        <v>1.0367918918918924</v>
      </c>
      <c r="E624" s="26">
        <v>0</v>
      </c>
      <c r="F624" s="27">
        <v>1.0367918918918924</v>
      </c>
      <c r="G624" s="28">
        <v>0</v>
      </c>
      <c r="H624" s="28">
        <v>0</v>
      </c>
      <c r="I624" s="28">
        <v>0</v>
      </c>
      <c r="J624" s="271"/>
      <c r="K624" s="281">
        <f>Лист4!E624/1000</f>
        <v>25.574200000000008</v>
      </c>
    </row>
    <row r="625" spans="1:11" s="29" customFormat="1" ht="17.25" customHeight="1" x14ac:dyDescent="0.25">
      <c r="A625" s="21" t="str">
        <f>Лист4!A625</f>
        <v xml:space="preserve">Дарвина ул. д.6 </v>
      </c>
      <c r="B625" s="56" t="str">
        <f>Лист4!C625</f>
        <v>г. Астрахань</v>
      </c>
      <c r="C625" s="35">
        <f t="shared" si="18"/>
        <v>43.928390810810804</v>
      </c>
      <c r="D625" s="35">
        <f t="shared" si="19"/>
        <v>1.8561291891891889</v>
      </c>
      <c r="E625" s="26">
        <v>0</v>
      </c>
      <c r="F625" s="27">
        <v>1.8561291891891889</v>
      </c>
      <c r="G625" s="28">
        <v>0</v>
      </c>
      <c r="H625" s="28">
        <v>0</v>
      </c>
      <c r="I625" s="28">
        <v>0</v>
      </c>
      <c r="J625" s="271"/>
      <c r="K625" s="281">
        <f>Лист4!E625/1000</f>
        <v>45.784519999999993</v>
      </c>
    </row>
    <row r="626" spans="1:11" s="29" customFormat="1" ht="17.25" customHeight="1" x14ac:dyDescent="0.25">
      <c r="A626" s="21" t="str">
        <f>Лист4!A626</f>
        <v xml:space="preserve">Дарвина ул. д.9 </v>
      </c>
      <c r="B626" s="56" t="str">
        <f>Лист4!C626</f>
        <v>г. Астрахань</v>
      </c>
      <c r="C626" s="35">
        <f t="shared" si="18"/>
        <v>9.9511297297297308</v>
      </c>
      <c r="D626" s="35">
        <f t="shared" si="19"/>
        <v>0.42047027027027029</v>
      </c>
      <c r="E626" s="26">
        <v>0</v>
      </c>
      <c r="F626" s="27">
        <v>0.42047027027027029</v>
      </c>
      <c r="G626" s="28">
        <v>0</v>
      </c>
      <c r="H626" s="28">
        <v>0</v>
      </c>
      <c r="I626" s="28">
        <v>0</v>
      </c>
      <c r="J626" s="271"/>
      <c r="K626" s="281">
        <f>Лист4!E626/1000</f>
        <v>10.371600000000001</v>
      </c>
    </row>
    <row r="627" spans="1:11" s="29" customFormat="1" ht="17.25" customHeight="1" x14ac:dyDescent="0.25">
      <c r="A627" s="21" t="str">
        <f>Лист4!A627</f>
        <v xml:space="preserve">Дворжака ул. д.1 </v>
      </c>
      <c r="B627" s="56" t="str">
        <f>Лист4!C627</f>
        <v>г. Астрахань</v>
      </c>
      <c r="C627" s="35">
        <f t="shared" si="18"/>
        <v>63.614177027027047</v>
      </c>
      <c r="D627" s="35">
        <f t="shared" si="19"/>
        <v>2.6879229729729741</v>
      </c>
      <c r="E627" s="26">
        <v>0</v>
      </c>
      <c r="F627" s="27">
        <v>2.6879229729729741</v>
      </c>
      <c r="G627" s="28">
        <v>0</v>
      </c>
      <c r="H627" s="28">
        <v>0</v>
      </c>
      <c r="I627" s="28">
        <v>0</v>
      </c>
      <c r="J627" s="271"/>
      <c r="K627" s="281">
        <f>Лист4!E627/1000</f>
        <v>66.302100000000024</v>
      </c>
    </row>
    <row r="628" spans="1:11" s="29" customFormat="1" ht="17.25" customHeight="1" x14ac:dyDescent="0.25">
      <c r="A628" s="21" t="str">
        <f>Лист4!A628</f>
        <v xml:space="preserve">Дворжака ул. д.11 </v>
      </c>
      <c r="B628" s="56" t="str">
        <f>Лист4!C628</f>
        <v>г. Астрахань</v>
      </c>
      <c r="C628" s="35">
        <f t="shared" si="18"/>
        <v>126.04615608108105</v>
      </c>
      <c r="D628" s="35">
        <f t="shared" si="19"/>
        <v>5.3258939189189176</v>
      </c>
      <c r="E628" s="26">
        <v>0</v>
      </c>
      <c r="F628" s="27">
        <v>5.3258939189189176</v>
      </c>
      <c r="G628" s="28">
        <v>0</v>
      </c>
      <c r="H628" s="28">
        <v>0</v>
      </c>
      <c r="I628" s="28">
        <v>0</v>
      </c>
      <c r="J628" s="271"/>
      <c r="K628" s="281">
        <f>Лист4!E628/1000</f>
        <v>131.37204999999997</v>
      </c>
    </row>
    <row r="629" spans="1:11" s="29" customFormat="1" ht="17.25" customHeight="1" x14ac:dyDescent="0.25">
      <c r="A629" s="21" t="str">
        <f>Лист4!A629</f>
        <v xml:space="preserve">Дворжака ул. д.3 </v>
      </c>
      <c r="B629" s="56" t="str">
        <f>Лист4!C629</f>
        <v>г. Астрахань</v>
      </c>
      <c r="C629" s="35">
        <f t="shared" si="18"/>
        <v>89.792740540540521</v>
      </c>
      <c r="D629" s="35">
        <f t="shared" si="19"/>
        <v>3.7940594594594588</v>
      </c>
      <c r="E629" s="26">
        <v>0</v>
      </c>
      <c r="F629" s="27">
        <v>3.7940594594594588</v>
      </c>
      <c r="G629" s="28">
        <v>0</v>
      </c>
      <c r="H629" s="28">
        <v>0</v>
      </c>
      <c r="I629" s="28">
        <v>0</v>
      </c>
      <c r="J629" s="271"/>
      <c r="K629" s="281">
        <f>Лист4!E629/1000</f>
        <v>93.586799999999982</v>
      </c>
    </row>
    <row r="630" spans="1:11" s="29" customFormat="1" ht="15.75" customHeight="1" x14ac:dyDescent="0.25">
      <c r="A630" s="21" t="str">
        <f>Лист4!A630</f>
        <v xml:space="preserve">Дворжака ул. д.9 </v>
      </c>
      <c r="B630" s="56" t="str">
        <f>Лист4!C630</f>
        <v>г. Астрахань</v>
      </c>
      <c r="C630" s="35">
        <f t="shared" si="18"/>
        <v>102.27809054054056</v>
      </c>
      <c r="D630" s="35">
        <f t="shared" si="19"/>
        <v>4.3216094594594612</v>
      </c>
      <c r="E630" s="26">
        <v>0</v>
      </c>
      <c r="F630" s="27">
        <v>4.3216094594594612</v>
      </c>
      <c r="G630" s="28">
        <v>0</v>
      </c>
      <c r="H630" s="28">
        <v>0</v>
      </c>
      <c r="I630" s="28">
        <v>0</v>
      </c>
      <c r="J630" s="271"/>
      <c r="K630" s="281">
        <f>Лист4!E630/1000</f>
        <v>106.59970000000003</v>
      </c>
    </row>
    <row r="631" spans="1:11" s="29" customFormat="1" ht="15" customHeight="1" x14ac:dyDescent="0.25">
      <c r="A631" s="21" t="str">
        <f>Лист4!A631</f>
        <v xml:space="preserve">Декабристов пл д.21 </v>
      </c>
      <c r="B631" s="56" t="str">
        <f>Лист4!C631</f>
        <v>г. Астрахань</v>
      </c>
      <c r="C631" s="35">
        <f t="shared" si="18"/>
        <v>166.30114121621614</v>
      </c>
      <c r="D631" s="35">
        <f t="shared" si="19"/>
        <v>7.02680878378378</v>
      </c>
      <c r="E631" s="26">
        <v>0</v>
      </c>
      <c r="F631" s="27">
        <v>7.02680878378378</v>
      </c>
      <c r="G631" s="28">
        <v>0</v>
      </c>
      <c r="H631" s="28">
        <v>0</v>
      </c>
      <c r="I631" s="28">
        <v>0</v>
      </c>
      <c r="J631" s="271"/>
      <c r="K631" s="281">
        <f>Лист4!E631/1000</f>
        <v>173.32794999999993</v>
      </c>
    </row>
    <row r="632" spans="1:11" s="29" customFormat="1" ht="18.75" customHeight="1" x14ac:dyDescent="0.25">
      <c r="A632" s="21" t="str">
        <f>Лист4!A632</f>
        <v xml:space="preserve">Декабристов пл д.8 </v>
      </c>
      <c r="B632" s="56" t="str">
        <f>Лист4!C632</f>
        <v>г. Астрахань</v>
      </c>
      <c r="C632" s="35">
        <f t="shared" si="18"/>
        <v>134.76452432432436</v>
      </c>
      <c r="D632" s="35">
        <f t="shared" si="19"/>
        <v>5.6942756756756765</v>
      </c>
      <c r="E632" s="26">
        <v>0</v>
      </c>
      <c r="F632" s="27">
        <v>5.6942756756756765</v>
      </c>
      <c r="G632" s="28">
        <v>0</v>
      </c>
      <c r="H632" s="28">
        <v>0</v>
      </c>
      <c r="I632" s="28">
        <v>0</v>
      </c>
      <c r="J632" s="271"/>
      <c r="K632" s="281">
        <f>Лист4!E632/1000</f>
        <v>140.45880000000002</v>
      </c>
    </row>
    <row r="633" spans="1:11" s="29" customFormat="1" ht="15" customHeight="1" x14ac:dyDescent="0.25">
      <c r="A633" s="21" t="str">
        <f>Лист4!A633</f>
        <v xml:space="preserve">Депутатская ул. д.14 </v>
      </c>
      <c r="B633" s="56" t="str">
        <f>Лист4!C633</f>
        <v>г. Астрахань</v>
      </c>
      <c r="C633" s="35">
        <f t="shared" si="18"/>
        <v>1888.0702152702704</v>
      </c>
      <c r="D633" s="35">
        <f t="shared" si="19"/>
        <v>79.777614729729748</v>
      </c>
      <c r="E633" s="26">
        <v>0</v>
      </c>
      <c r="F633" s="27">
        <v>79.777614729729748</v>
      </c>
      <c r="G633" s="28">
        <v>0</v>
      </c>
      <c r="H633" s="28">
        <v>0</v>
      </c>
      <c r="I633" s="28">
        <v>0</v>
      </c>
      <c r="J633" s="271"/>
      <c r="K633" s="281">
        <f>Лист4!E633/1000</f>
        <v>1967.8478300000002</v>
      </c>
    </row>
    <row r="634" spans="1:11" s="29" customFormat="1" ht="15" customHeight="1" x14ac:dyDescent="0.25">
      <c r="A634" s="21" t="str">
        <f>Лист4!A634</f>
        <v xml:space="preserve">Депутатская ул. д.2 - корп. 1 </v>
      </c>
      <c r="B634" s="56" t="str">
        <f>Лист4!C634</f>
        <v>г. Астрахань</v>
      </c>
      <c r="C634" s="35">
        <f t="shared" si="18"/>
        <v>356.08445783783787</v>
      </c>
      <c r="D634" s="35">
        <f t="shared" si="19"/>
        <v>15.045822162162164</v>
      </c>
      <c r="E634" s="26">
        <v>0</v>
      </c>
      <c r="F634" s="27">
        <v>15.045822162162164</v>
      </c>
      <c r="G634" s="28">
        <v>0</v>
      </c>
      <c r="H634" s="28">
        <v>0</v>
      </c>
      <c r="I634" s="28">
        <v>0</v>
      </c>
      <c r="J634" s="271"/>
      <c r="K634" s="281">
        <f>Лист4!E634/1000</f>
        <v>371.13028000000003</v>
      </c>
    </row>
    <row r="635" spans="1:11" s="29" customFormat="1" ht="15" customHeight="1" x14ac:dyDescent="0.25">
      <c r="A635" s="21" t="str">
        <f>Лист4!A635</f>
        <v xml:space="preserve">Депутатская ул. д.4 </v>
      </c>
      <c r="B635" s="56" t="str">
        <f>Лист4!C635</f>
        <v>г. Астрахань</v>
      </c>
      <c r="C635" s="35">
        <f t="shared" ref="C635:C697" si="20">K635+J635-F635</f>
        <v>800.21840472972974</v>
      </c>
      <c r="D635" s="35">
        <f t="shared" ref="D635:D697" si="21">F635</f>
        <v>33.812045270270268</v>
      </c>
      <c r="E635" s="26">
        <v>0</v>
      </c>
      <c r="F635" s="27">
        <v>33.812045270270268</v>
      </c>
      <c r="G635" s="28">
        <v>0</v>
      </c>
      <c r="H635" s="28">
        <v>0</v>
      </c>
      <c r="I635" s="28">
        <v>0</v>
      </c>
      <c r="J635" s="271"/>
      <c r="K635" s="281">
        <f>Лист4!E635/1000</f>
        <v>834.03044999999997</v>
      </c>
    </row>
    <row r="636" spans="1:11" s="29" customFormat="1" ht="18" customHeight="1" x14ac:dyDescent="0.25">
      <c r="A636" s="21" t="str">
        <f>Лист4!A636</f>
        <v xml:space="preserve">Депутатская ул. д.4 - корп. 1 </v>
      </c>
      <c r="B636" s="56" t="str">
        <f>Лист4!C636</f>
        <v>г. Астрахань</v>
      </c>
      <c r="C636" s="35">
        <f t="shared" si="20"/>
        <v>981.27075540540511</v>
      </c>
      <c r="D636" s="35">
        <f t="shared" si="21"/>
        <v>41.462144594594584</v>
      </c>
      <c r="E636" s="26">
        <v>0</v>
      </c>
      <c r="F636" s="27">
        <v>41.462144594594584</v>
      </c>
      <c r="G636" s="28">
        <v>0</v>
      </c>
      <c r="H636" s="28">
        <v>0</v>
      </c>
      <c r="I636" s="28">
        <v>0</v>
      </c>
      <c r="J636" s="271"/>
      <c r="K636" s="281">
        <f>Лист4!E636/1000</f>
        <v>1022.7328999999997</v>
      </c>
    </row>
    <row r="637" spans="1:11" s="29" customFormat="1" ht="18" customHeight="1" x14ac:dyDescent="0.25">
      <c r="A637" s="21" t="str">
        <f>Лист4!A637</f>
        <v>Депутатская ул. д.8</v>
      </c>
      <c r="B637" s="56" t="str">
        <f>Лист4!C637</f>
        <v>г. Астрахань</v>
      </c>
      <c r="C637" s="35">
        <f t="shared" si="20"/>
        <v>647.07853351351355</v>
      </c>
      <c r="D637" s="35">
        <f t="shared" si="21"/>
        <v>27.34134648648649</v>
      </c>
      <c r="E637" s="26">
        <v>0</v>
      </c>
      <c r="F637" s="27">
        <v>27.34134648648649</v>
      </c>
      <c r="G637" s="28">
        <v>0</v>
      </c>
      <c r="H637" s="28">
        <v>0</v>
      </c>
      <c r="I637" s="28">
        <v>0</v>
      </c>
      <c r="J637" s="271"/>
      <c r="K637" s="281">
        <f>Лист4!E637/1000</f>
        <v>674.41988000000003</v>
      </c>
    </row>
    <row r="638" spans="1:11" s="29" customFormat="1" ht="18" customHeight="1" x14ac:dyDescent="0.25">
      <c r="A638" s="21" t="str">
        <f>Лист4!A638</f>
        <v xml:space="preserve">Депутатский 1-й пер. д.15 - корп. 1 </v>
      </c>
      <c r="B638" s="56" t="str">
        <f>Лист4!C638</f>
        <v>г. Астрахань</v>
      </c>
      <c r="C638" s="35">
        <f t="shared" si="20"/>
        <v>599.20584324324329</v>
      </c>
      <c r="D638" s="35">
        <f t="shared" si="21"/>
        <v>25.318556756756756</v>
      </c>
      <c r="E638" s="26">
        <v>0</v>
      </c>
      <c r="F638" s="27">
        <v>25.318556756756756</v>
      </c>
      <c r="G638" s="28">
        <v>0</v>
      </c>
      <c r="H638" s="28">
        <v>0</v>
      </c>
      <c r="I638" s="28">
        <v>0</v>
      </c>
      <c r="J638" s="271"/>
      <c r="K638" s="281">
        <f>Лист4!E638/1000</f>
        <v>624.52440000000001</v>
      </c>
    </row>
    <row r="639" spans="1:11" s="29" customFormat="1" ht="18" customHeight="1" x14ac:dyDescent="0.25">
      <c r="A639" s="21" t="str">
        <f>Лист4!A639</f>
        <v xml:space="preserve">Дербентская 2-я ул. д.34 </v>
      </c>
      <c r="B639" s="56" t="str">
        <f>Лист4!C639</f>
        <v>г. Астрахань</v>
      </c>
      <c r="C639" s="35">
        <f t="shared" si="20"/>
        <v>2942.6349614864871</v>
      </c>
      <c r="D639" s="35">
        <f t="shared" si="21"/>
        <v>124.33668851351352</v>
      </c>
      <c r="E639" s="26">
        <v>0</v>
      </c>
      <c r="F639" s="27">
        <v>124.33668851351352</v>
      </c>
      <c r="G639" s="28">
        <v>0</v>
      </c>
      <c r="H639" s="28">
        <v>0</v>
      </c>
      <c r="I639" s="28">
        <v>0</v>
      </c>
      <c r="J639" s="271"/>
      <c r="K639" s="281">
        <f>Лист4!E639/1000</f>
        <v>3066.9716500000004</v>
      </c>
    </row>
    <row r="640" spans="1:11" s="29" customFormat="1" ht="18" customHeight="1" x14ac:dyDescent="0.25">
      <c r="A640" s="21" t="str">
        <f>Лист4!A640</f>
        <v xml:space="preserve">Джамбульская ул. д.11 </v>
      </c>
      <c r="B640" s="56" t="str">
        <f>Лист4!C640</f>
        <v>г. Астрахань</v>
      </c>
      <c r="C640" s="35">
        <f t="shared" si="20"/>
        <v>43.552407432432439</v>
      </c>
      <c r="D640" s="35">
        <f t="shared" si="21"/>
        <v>1.8402425675675675</v>
      </c>
      <c r="E640" s="26">
        <v>0</v>
      </c>
      <c r="F640" s="27">
        <v>1.8402425675675675</v>
      </c>
      <c r="G640" s="28">
        <v>0</v>
      </c>
      <c r="H640" s="28">
        <v>0</v>
      </c>
      <c r="I640" s="28">
        <v>0</v>
      </c>
      <c r="J640" s="271"/>
      <c r="K640" s="281">
        <f>Лист4!E640/1000</f>
        <v>45.392650000000003</v>
      </c>
    </row>
    <row r="641" spans="1:11" s="29" customFormat="1" ht="18" customHeight="1" x14ac:dyDescent="0.25">
      <c r="A641" s="21" t="str">
        <f>Лист4!A641</f>
        <v xml:space="preserve">Джамбульская ул. д.11/10 </v>
      </c>
      <c r="B641" s="56" t="str">
        <f>Лист4!C641</f>
        <v>г. Астрахань</v>
      </c>
      <c r="C641" s="35">
        <f t="shared" si="20"/>
        <v>12.573044594594602</v>
      </c>
      <c r="D641" s="35">
        <f t="shared" si="21"/>
        <v>0.53125540540540572</v>
      </c>
      <c r="E641" s="26">
        <v>0</v>
      </c>
      <c r="F641" s="27">
        <v>0.53125540540540572</v>
      </c>
      <c r="G641" s="28">
        <v>0</v>
      </c>
      <c r="H641" s="28">
        <v>0</v>
      </c>
      <c r="I641" s="28">
        <v>0</v>
      </c>
      <c r="J641" s="271"/>
      <c r="K641" s="281">
        <f>Лист4!E641/1000</f>
        <v>13.104300000000007</v>
      </c>
    </row>
    <row r="642" spans="1:11" s="29" customFormat="1" ht="18.75" customHeight="1" x14ac:dyDescent="0.25">
      <c r="A642" s="21" t="str">
        <f>Лист4!A642</f>
        <v xml:space="preserve">Джамбульская ул. д.12 </v>
      </c>
      <c r="B642" s="56" t="str">
        <f>Лист4!C642</f>
        <v>г. Астрахань</v>
      </c>
      <c r="C642" s="35">
        <f t="shared" si="20"/>
        <v>59.142712162162177</v>
      </c>
      <c r="D642" s="35">
        <f t="shared" si="21"/>
        <v>2.4989878378378387</v>
      </c>
      <c r="E642" s="26">
        <v>0</v>
      </c>
      <c r="F642" s="27">
        <v>2.4989878378378387</v>
      </c>
      <c r="G642" s="28">
        <v>0</v>
      </c>
      <c r="H642" s="28">
        <v>0</v>
      </c>
      <c r="I642" s="28">
        <v>0</v>
      </c>
      <c r="J642" s="271"/>
      <c r="K642" s="281">
        <f>Лист4!E642/1000</f>
        <v>61.641700000000014</v>
      </c>
    </row>
    <row r="643" spans="1:11" s="29" customFormat="1" ht="18.75" customHeight="1" x14ac:dyDescent="0.25">
      <c r="A643" s="21" t="str">
        <f>Лист4!A643</f>
        <v xml:space="preserve">Джамбульская ул. д.13 </v>
      </c>
      <c r="B643" s="56" t="str">
        <f>Лист4!C643</f>
        <v>г. Астрахань</v>
      </c>
      <c r="C643" s="35">
        <f t="shared" si="20"/>
        <v>86.385306621621609</v>
      </c>
      <c r="D643" s="35">
        <f t="shared" si="21"/>
        <v>3.6500833783783779</v>
      </c>
      <c r="E643" s="26">
        <v>0</v>
      </c>
      <c r="F643" s="27">
        <v>3.6500833783783779</v>
      </c>
      <c r="G643" s="28">
        <v>0</v>
      </c>
      <c r="H643" s="28">
        <v>0</v>
      </c>
      <c r="I643" s="28">
        <v>0</v>
      </c>
      <c r="J643" s="271"/>
      <c r="K643" s="281">
        <f>Лист4!E643/1000</f>
        <v>90.035389999999992</v>
      </c>
    </row>
    <row r="644" spans="1:11" s="29" customFormat="1" ht="18.75" customHeight="1" x14ac:dyDescent="0.25">
      <c r="A644" s="21" t="str">
        <f>Лист4!A644</f>
        <v xml:space="preserve">Джамбульская ул. д.14 </v>
      </c>
      <c r="B644" s="56" t="str">
        <f>Лист4!C644</f>
        <v>г. Астрахань</v>
      </c>
      <c r="C644" s="35">
        <f t="shared" si="20"/>
        <v>40.013009459459454</v>
      </c>
      <c r="D644" s="35">
        <f t="shared" si="21"/>
        <v>1.6906905405405406</v>
      </c>
      <c r="E644" s="26">
        <v>0</v>
      </c>
      <c r="F644" s="27">
        <v>1.6906905405405406</v>
      </c>
      <c r="G644" s="28">
        <v>0</v>
      </c>
      <c r="H644" s="28">
        <v>0</v>
      </c>
      <c r="I644" s="28">
        <v>0</v>
      </c>
      <c r="J644" s="271"/>
      <c r="K644" s="281">
        <f>Лист4!E644/1000</f>
        <v>41.703699999999998</v>
      </c>
    </row>
    <row r="645" spans="1:11" s="29" customFormat="1" ht="18.75" customHeight="1" x14ac:dyDescent="0.25">
      <c r="A645" s="21" t="str">
        <f>Лист4!A645</f>
        <v xml:space="preserve">Джамбульская ул. д.15 </v>
      </c>
      <c r="B645" s="56" t="str">
        <f>Лист4!C645</f>
        <v>г. Астрахань</v>
      </c>
      <c r="C645" s="35">
        <f t="shared" si="20"/>
        <v>44.883033783783787</v>
      </c>
      <c r="D645" s="35">
        <f t="shared" si="21"/>
        <v>1.8964662162162165</v>
      </c>
      <c r="E645" s="26">
        <v>0</v>
      </c>
      <c r="F645" s="27">
        <v>1.8964662162162165</v>
      </c>
      <c r="G645" s="28">
        <v>0</v>
      </c>
      <c r="H645" s="28">
        <v>0</v>
      </c>
      <c r="I645" s="28">
        <v>0</v>
      </c>
      <c r="J645" s="271"/>
      <c r="K645" s="281">
        <f>Лист4!E645/1000</f>
        <v>46.779500000000006</v>
      </c>
    </row>
    <row r="646" spans="1:11" s="29" customFormat="1" ht="18.75" customHeight="1" x14ac:dyDescent="0.25">
      <c r="A646" s="21" t="str">
        <f>Лист4!A646</f>
        <v xml:space="preserve">Джамбульская ул. д.16 </v>
      </c>
      <c r="B646" s="56" t="str">
        <f>Лист4!C646</f>
        <v>г. Астрахань</v>
      </c>
      <c r="C646" s="35">
        <f t="shared" si="20"/>
        <v>60.489841216216206</v>
      </c>
      <c r="D646" s="35">
        <f t="shared" si="21"/>
        <v>2.5559087837837833</v>
      </c>
      <c r="E646" s="26">
        <v>0</v>
      </c>
      <c r="F646" s="27">
        <v>2.5559087837837833</v>
      </c>
      <c r="G646" s="28">
        <v>0</v>
      </c>
      <c r="H646" s="28">
        <v>0</v>
      </c>
      <c r="I646" s="28">
        <v>0</v>
      </c>
      <c r="J646" s="271"/>
      <c r="K646" s="281">
        <f>Лист4!E646/1000</f>
        <v>63.045749999999991</v>
      </c>
    </row>
    <row r="647" spans="1:11" s="29" customFormat="1" ht="21" customHeight="1" x14ac:dyDescent="0.25">
      <c r="A647" s="21" t="str">
        <f>Лист4!A647</f>
        <v xml:space="preserve">Джамбульская ул. д.17 </v>
      </c>
      <c r="B647" s="56" t="str">
        <f>Лист4!C647</f>
        <v>г. Астрахань</v>
      </c>
      <c r="C647" s="35">
        <f t="shared" si="20"/>
        <v>21.844176621621614</v>
      </c>
      <c r="D647" s="35">
        <f t="shared" si="21"/>
        <v>0.92299337837837814</v>
      </c>
      <c r="E647" s="26">
        <v>0</v>
      </c>
      <c r="F647" s="27">
        <v>0.92299337837837814</v>
      </c>
      <c r="G647" s="28">
        <v>0</v>
      </c>
      <c r="H647" s="28">
        <v>0</v>
      </c>
      <c r="I647" s="28">
        <v>0</v>
      </c>
      <c r="J647" s="271"/>
      <c r="K647" s="281">
        <f>Лист4!E647/1000</f>
        <v>22.767169999999993</v>
      </c>
    </row>
    <row r="648" spans="1:11" s="29" customFormat="1" ht="18.75" customHeight="1" x14ac:dyDescent="0.25">
      <c r="A648" s="21" t="str">
        <f>Лист4!A648</f>
        <v xml:space="preserve">Джамбульская ул. д.3 </v>
      </c>
      <c r="B648" s="56" t="str">
        <f>Лист4!C648</f>
        <v>г. Астрахань</v>
      </c>
      <c r="C648" s="35">
        <f t="shared" si="20"/>
        <v>103.70336756756755</v>
      </c>
      <c r="D648" s="35">
        <f t="shared" si="21"/>
        <v>4.3818324324324323</v>
      </c>
      <c r="E648" s="26">
        <v>0</v>
      </c>
      <c r="F648" s="27">
        <v>4.3818324324324323</v>
      </c>
      <c r="G648" s="28">
        <v>0</v>
      </c>
      <c r="H648" s="28">
        <v>0</v>
      </c>
      <c r="I648" s="28">
        <v>0</v>
      </c>
      <c r="J648" s="271"/>
      <c r="K648" s="281">
        <f>Лист4!E648/1000</f>
        <v>108.08519999999999</v>
      </c>
    </row>
    <row r="649" spans="1:11" s="29" customFormat="1" ht="18.75" customHeight="1" x14ac:dyDescent="0.25">
      <c r="A649" s="21" t="str">
        <f>Лист4!A649</f>
        <v xml:space="preserve">Джамбульская ул. д.5 </v>
      </c>
      <c r="B649" s="56" t="str">
        <f>Лист4!C649</f>
        <v>г. Астрахань</v>
      </c>
      <c r="C649" s="35">
        <f t="shared" si="20"/>
        <v>65.601841216216229</v>
      </c>
      <c r="D649" s="35">
        <f t="shared" si="21"/>
        <v>2.7719087837837844</v>
      </c>
      <c r="E649" s="26">
        <v>0</v>
      </c>
      <c r="F649" s="27">
        <v>2.7719087837837844</v>
      </c>
      <c r="G649" s="28">
        <v>0</v>
      </c>
      <c r="H649" s="28">
        <v>0</v>
      </c>
      <c r="I649" s="28">
        <v>0</v>
      </c>
      <c r="J649" s="271"/>
      <c r="K649" s="281">
        <f>Лист4!E649/1000</f>
        <v>68.373750000000015</v>
      </c>
    </row>
    <row r="650" spans="1:11" s="29" customFormat="1" ht="18.75" customHeight="1" x14ac:dyDescent="0.25">
      <c r="A650" s="21" t="str">
        <f>Лист4!A650</f>
        <v xml:space="preserve">Джона Рида пл д.7 - корп. 1 </v>
      </c>
      <c r="B650" s="56" t="str">
        <f>Лист4!C650</f>
        <v>г. Астрахань</v>
      </c>
      <c r="C650" s="35">
        <f t="shared" si="20"/>
        <v>2417.2488736486484</v>
      </c>
      <c r="D650" s="35">
        <f t="shared" si="21"/>
        <v>102.13727635135135</v>
      </c>
      <c r="E650" s="26">
        <v>0</v>
      </c>
      <c r="F650" s="27">
        <v>102.13727635135135</v>
      </c>
      <c r="G650" s="28">
        <v>0</v>
      </c>
      <c r="H650" s="28">
        <v>0</v>
      </c>
      <c r="I650" s="28">
        <v>0</v>
      </c>
      <c r="J650" s="271"/>
      <c r="K650" s="281">
        <f>Лист4!E650/1000</f>
        <v>2519.3861499999998</v>
      </c>
    </row>
    <row r="651" spans="1:11" s="29" customFormat="1" ht="18.75" customHeight="1" x14ac:dyDescent="0.25">
      <c r="A651" s="21" t="str">
        <f>Лист4!A651</f>
        <v xml:space="preserve">Джона Рида ул. д.1 </v>
      </c>
      <c r="B651" s="56" t="str">
        <f>Лист4!C651</f>
        <v>г. Астрахань</v>
      </c>
      <c r="C651" s="35">
        <f t="shared" si="20"/>
        <v>104.84410729729731</v>
      </c>
      <c r="D651" s="35">
        <f t="shared" si="21"/>
        <v>4.4300327027027038</v>
      </c>
      <c r="E651" s="26">
        <v>0</v>
      </c>
      <c r="F651" s="27">
        <v>4.4300327027027038</v>
      </c>
      <c r="G651" s="28">
        <v>0</v>
      </c>
      <c r="H651" s="28">
        <v>0</v>
      </c>
      <c r="I651" s="28">
        <v>0</v>
      </c>
      <c r="J651" s="271"/>
      <c r="K651" s="281">
        <f>Лист4!E651/1000</f>
        <v>109.27414000000002</v>
      </c>
    </row>
    <row r="652" spans="1:11" s="29" customFormat="1" ht="18.75" customHeight="1" x14ac:dyDescent="0.25">
      <c r="A652" s="21" t="str">
        <f>Лист4!A652</f>
        <v xml:space="preserve">Джона Рида ул. д.33 </v>
      </c>
      <c r="B652" s="56" t="str">
        <f>Лист4!C652</f>
        <v>г. Астрахань</v>
      </c>
      <c r="C652" s="35">
        <f t="shared" si="20"/>
        <v>1126.5377820270276</v>
      </c>
      <c r="D652" s="35">
        <f t="shared" si="21"/>
        <v>47.600187972972989</v>
      </c>
      <c r="E652" s="26">
        <v>0</v>
      </c>
      <c r="F652" s="27">
        <v>47.600187972972989</v>
      </c>
      <c r="G652" s="28">
        <v>0</v>
      </c>
      <c r="H652" s="28">
        <v>0</v>
      </c>
      <c r="I652" s="28">
        <v>0</v>
      </c>
      <c r="J652" s="271"/>
      <c r="K652" s="281">
        <f>Лист4!E652/1000</f>
        <v>1174.1379700000005</v>
      </c>
    </row>
    <row r="653" spans="1:11" s="29" customFormat="1" ht="20.25" customHeight="1" x14ac:dyDescent="0.25">
      <c r="A653" s="21" t="str">
        <f>Лист4!A653</f>
        <v xml:space="preserve">Джона Рида ул. д.39 </v>
      </c>
      <c r="B653" s="56" t="str">
        <f>Лист4!C653</f>
        <v>г. Астрахань</v>
      </c>
      <c r="C653" s="35">
        <f t="shared" si="20"/>
        <v>949.64446743243252</v>
      </c>
      <c r="D653" s="35">
        <f t="shared" si="21"/>
        <v>40.125822567567567</v>
      </c>
      <c r="E653" s="26">
        <v>0</v>
      </c>
      <c r="F653" s="27">
        <v>40.125822567567567</v>
      </c>
      <c r="G653" s="28">
        <v>0</v>
      </c>
      <c r="H653" s="28">
        <v>0</v>
      </c>
      <c r="I653" s="28">
        <v>0</v>
      </c>
      <c r="J653" s="271"/>
      <c r="K653" s="281">
        <f>Лист4!E653/1000</f>
        <v>989.77029000000005</v>
      </c>
    </row>
    <row r="654" spans="1:11" s="29" customFormat="1" ht="20.25" customHeight="1" x14ac:dyDescent="0.25">
      <c r="A654" s="21" t="str">
        <f>Лист4!A654</f>
        <v xml:space="preserve">Джона Рида ул. д.39/1 </v>
      </c>
      <c r="B654" s="56" t="str">
        <f>Лист4!C654</f>
        <v>г. Астрахань</v>
      </c>
      <c r="C654" s="35">
        <f t="shared" si="20"/>
        <v>1205.0709971621618</v>
      </c>
      <c r="D654" s="35">
        <f t="shared" si="21"/>
        <v>50.918492837837817</v>
      </c>
      <c r="E654" s="26">
        <v>0</v>
      </c>
      <c r="F654" s="27">
        <v>50.918492837837817</v>
      </c>
      <c r="G654" s="28">
        <v>0</v>
      </c>
      <c r="H654" s="28">
        <v>0</v>
      </c>
      <c r="I654" s="28">
        <v>0</v>
      </c>
      <c r="J654" s="271"/>
      <c r="K654" s="281">
        <f>Лист4!E654/1000</f>
        <v>1255.9894899999997</v>
      </c>
    </row>
    <row r="655" spans="1:11" s="29" customFormat="1" ht="20.25" customHeight="1" x14ac:dyDescent="0.25">
      <c r="A655" s="21" t="str">
        <f>Лист4!A655</f>
        <v xml:space="preserve">Джона Рида ул. д.39/2 </v>
      </c>
      <c r="B655" s="56" t="str">
        <f>Лист4!C655</f>
        <v>г. Астрахань</v>
      </c>
      <c r="C655" s="35">
        <f t="shared" si="20"/>
        <v>653.20525783783785</v>
      </c>
      <c r="D655" s="35">
        <f t="shared" si="21"/>
        <v>27.600222162162162</v>
      </c>
      <c r="E655" s="26">
        <v>0</v>
      </c>
      <c r="F655" s="27">
        <v>27.600222162162162</v>
      </c>
      <c r="G655" s="28">
        <v>0</v>
      </c>
      <c r="H655" s="28">
        <v>0</v>
      </c>
      <c r="I655" s="28">
        <v>0</v>
      </c>
      <c r="J655" s="271"/>
      <c r="K655" s="281">
        <f>Лист4!E655/1000</f>
        <v>680.80547999999999</v>
      </c>
    </row>
    <row r="656" spans="1:11" s="29" customFormat="1" ht="20.25" customHeight="1" x14ac:dyDescent="0.25">
      <c r="A656" s="21" t="str">
        <f>Лист4!A656</f>
        <v xml:space="preserve">Дзержинского ул. д.46 </v>
      </c>
      <c r="B656" s="56" t="str">
        <f>Лист4!C656</f>
        <v>г. Астрахань</v>
      </c>
      <c r="C656" s="35">
        <f t="shared" si="20"/>
        <v>1271.5676590540545</v>
      </c>
      <c r="D656" s="35">
        <f t="shared" si="21"/>
        <v>53.72821094594596</v>
      </c>
      <c r="E656" s="26">
        <v>0</v>
      </c>
      <c r="F656" s="27">
        <v>53.72821094594596</v>
      </c>
      <c r="G656" s="28">
        <v>0</v>
      </c>
      <c r="H656" s="28">
        <v>0</v>
      </c>
      <c r="I656" s="28">
        <v>0</v>
      </c>
      <c r="J656" s="271"/>
      <c r="K656" s="281">
        <f>Лист4!E656/1000</f>
        <v>1325.2958700000004</v>
      </c>
    </row>
    <row r="657" spans="1:11" s="29" customFormat="1" ht="20.25" customHeight="1" x14ac:dyDescent="0.25">
      <c r="A657" s="21" t="str">
        <f>Лист4!A657</f>
        <v xml:space="preserve">Дзержинского ул. д.58 </v>
      </c>
      <c r="B657" s="56" t="str">
        <f>Лист4!C657</f>
        <v>г. Астрахань</v>
      </c>
      <c r="C657" s="35">
        <f t="shared" si="20"/>
        <v>355.10345851351349</v>
      </c>
      <c r="D657" s="35">
        <f t="shared" si="21"/>
        <v>15.004371486486487</v>
      </c>
      <c r="E657" s="26">
        <v>0</v>
      </c>
      <c r="F657" s="27">
        <v>15.004371486486487</v>
      </c>
      <c r="G657" s="28">
        <v>0</v>
      </c>
      <c r="H657" s="28">
        <v>0</v>
      </c>
      <c r="I657" s="28">
        <v>0</v>
      </c>
      <c r="J657" s="271"/>
      <c r="K657" s="281">
        <f>Лист4!E657/1000</f>
        <v>370.10782999999998</v>
      </c>
    </row>
    <row r="658" spans="1:11" s="29" customFormat="1" ht="18.75" customHeight="1" x14ac:dyDescent="0.25">
      <c r="A658" s="21" t="str">
        <f>Лист4!A658</f>
        <v xml:space="preserve">Дзержинского ул. д.58 - корп. 1 </v>
      </c>
      <c r="B658" s="56" t="str">
        <f>Лист4!C658</f>
        <v>г. Астрахань</v>
      </c>
      <c r="C658" s="35">
        <f t="shared" si="20"/>
        <v>1438.3555052702704</v>
      </c>
      <c r="D658" s="35">
        <f t="shared" si="21"/>
        <v>60.775584729729729</v>
      </c>
      <c r="E658" s="26">
        <v>0</v>
      </c>
      <c r="F658" s="27">
        <v>60.775584729729729</v>
      </c>
      <c r="G658" s="28">
        <v>0</v>
      </c>
      <c r="H658" s="28">
        <v>0</v>
      </c>
      <c r="I658" s="28">
        <v>0</v>
      </c>
      <c r="J658" s="271"/>
      <c r="K658" s="281">
        <f>Лист4!E658/1000</f>
        <v>1499.1310900000001</v>
      </c>
    </row>
    <row r="659" spans="1:11" s="29" customFormat="1" ht="18.75" customHeight="1" x14ac:dyDescent="0.25">
      <c r="A659" s="21" t="str">
        <f>Лист4!A659</f>
        <v xml:space="preserve">Димитрова ул. д.11 </v>
      </c>
      <c r="B659" s="56" t="str">
        <f>Лист4!C659</f>
        <v>г. Астрахань</v>
      </c>
      <c r="C659" s="35">
        <f t="shared" si="20"/>
        <v>424.59923716216224</v>
      </c>
      <c r="D659" s="35">
        <f t="shared" si="21"/>
        <v>17.940812837837839</v>
      </c>
      <c r="E659" s="26">
        <v>0</v>
      </c>
      <c r="F659" s="27">
        <v>17.940812837837839</v>
      </c>
      <c r="G659" s="28">
        <v>0</v>
      </c>
      <c r="H659" s="28">
        <v>0</v>
      </c>
      <c r="I659" s="28">
        <v>0</v>
      </c>
      <c r="J659" s="271"/>
      <c r="K659" s="281">
        <f>Лист4!E659/1000</f>
        <v>442.54005000000006</v>
      </c>
    </row>
    <row r="660" spans="1:11" s="29" customFormat="1" ht="18.75" customHeight="1" x14ac:dyDescent="0.25">
      <c r="A660" s="21" t="str">
        <f>Лист4!A660</f>
        <v xml:space="preserve">Димитрова ул. д.3 </v>
      </c>
      <c r="B660" s="56" t="str">
        <f>Лист4!C660</f>
        <v>г. Астрахань</v>
      </c>
      <c r="C660" s="35">
        <f t="shared" si="20"/>
        <v>892.48583108108096</v>
      </c>
      <c r="D660" s="35">
        <f t="shared" si="21"/>
        <v>37.710668918918913</v>
      </c>
      <c r="E660" s="26">
        <v>0</v>
      </c>
      <c r="F660" s="27">
        <v>37.710668918918913</v>
      </c>
      <c r="G660" s="28">
        <v>0</v>
      </c>
      <c r="H660" s="28">
        <v>0</v>
      </c>
      <c r="I660" s="28">
        <v>0</v>
      </c>
      <c r="J660" s="271"/>
      <c r="K660" s="281">
        <f>Лист4!E660/1000</f>
        <v>930.1964999999999</v>
      </c>
    </row>
    <row r="661" spans="1:11" s="29" customFormat="1" ht="18.75" customHeight="1" x14ac:dyDescent="0.25">
      <c r="A661" s="21" t="str">
        <f>Лист4!A661</f>
        <v xml:space="preserve">Димитрова ул. д.3 - корп. 1 </v>
      </c>
      <c r="B661" s="56" t="str">
        <f>Лист4!C661</f>
        <v>г. Астрахань</v>
      </c>
      <c r="C661" s="35">
        <f t="shared" si="20"/>
        <v>678.76846243243244</v>
      </c>
      <c r="D661" s="35">
        <f t="shared" si="21"/>
        <v>28.680357567567569</v>
      </c>
      <c r="E661" s="26">
        <v>0</v>
      </c>
      <c r="F661" s="27">
        <v>28.680357567567569</v>
      </c>
      <c r="G661" s="28">
        <v>0</v>
      </c>
      <c r="H661" s="28">
        <v>0</v>
      </c>
      <c r="I661" s="28">
        <v>0</v>
      </c>
      <c r="J661" s="271"/>
      <c r="K661" s="281">
        <f>Лист4!E661/1000</f>
        <v>707.44881999999996</v>
      </c>
    </row>
    <row r="662" spans="1:11" s="29" customFormat="1" ht="18.75" customHeight="1" x14ac:dyDescent="0.25">
      <c r="A662" s="21" t="str">
        <f>Лист4!A662</f>
        <v xml:space="preserve">Димитрова ул. д.5 </v>
      </c>
      <c r="B662" s="56" t="str">
        <f>Лист4!C662</f>
        <v>г. Астрахань</v>
      </c>
      <c r="C662" s="35">
        <f t="shared" si="20"/>
        <v>923.09803756756776</v>
      </c>
      <c r="D662" s="35">
        <f t="shared" si="21"/>
        <v>39.004142432432438</v>
      </c>
      <c r="E662" s="26">
        <v>0</v>
      </c>
      <c r="F662" s="27">
        <v>39.004142432432438</v>
      </c>
      <c r="G662" s="28">
        <v>0</v>
      </c>
      <c r="H662" s="28">
        <v>0</v>
      </c>
      <c r="I662" s="28">
        <v>0</v>
      </c>
      <c r="J662" s="271"/>
      <c r="K662" s="281">
        <f>Лист4!E662/1000</f>
        <v>962.1021800000002</v>
      </c>
    </row>
    <row r="663" spans="1:11" s="29" customFormat="1" ht="18.75" customHeight="1" x14ac:dyDescent="0.25">
      <c r="A663" s="21" t="str">
        <f>Лист4!A663</f>
        <v xml:space="preserve">Димитрова ул. д.5 - корп. 1 </v>
      </c>
      <c r="B663" s="56" t="str">
        <f>Лист4!C663</f>
        <v>г. Астрахань</v>
      </c>
      <c r="C663" s="35">
        <f t="shared" si="20"/>
        <v>829.22767108108098</v>
      </c>
      <c r="D663" s="35">
        <f t="shared" si="21"/>
        <v>35.037788918918913</v>
      </c>
      <c r="E663" s="26">
        <v>0</v>
      </c>
      <c r="F663" s="27">
        <v>35.037788918918913</v>
      </c>
      <c r="G663" s="28">
        <v>0</v>
      </c>
      <c r="H663" s="28">
        <v>0</v>
      </c>
      <c r="I663" s="28">
        <v>0</v>
      </c>
      <c r="J663" s="271"/>
      <c r="K663" s="281">
        <f>Лист4!E663/1000</f>
        <v>864.26545999999985</v>
      </c>
    </row>
    <row r="664" spans="1:11" s="29" customFormat="1" ht="18.75" customHeight="1" x14ac:dyDescent="0.25">
      <c r="A664" s="21" t="str">
        <f>Лист4!A664</f>
        <v xml:space="preserve">Димитрова ул. д.5 - корп. 2 </v>
      </c>
      <c r="B664" s="56" t="str">
        <f>Лист4!C664</f>
        <v>г. Астрахань</v>
      </c>
      <c r="C664" s="35">
        <f t="shared" si="20"/>
        <v>776.08124472972975</v>
      </c>
      <c r="D664" s="35">
        <f t="shared" si="21"/>
        <v>32.792165270270274</v>
      </c>
      <c r="E664" s="26">
        <v>0</v>
      </c>
      <c r="F664" s="27">
        <v>32.792165270270274</v>
      </c>
      <c r="G664" s="28">
        <v>0</v>
      </c>
      <c r="H664" s="28">
        <v>0</v>
      </c>
      <c r="I664" s="28">
        <v>0</v>
      </c>
      <c r="J664" s="271"/>
      <c r="K664" s="281">
        <f>Лист4!E664/1000</f>
        <v>808.87341000000004</v>
      </c>
    </row>
    <row r="665" spans="1:11" s="29" customFormat="1" ht="18.75" customHeight="1" x14ac:dyDescent="0.25">
      <c r="A665" s="21" t="str">
        <f>Лист4!A665</f>
        <v xml:space="preserve">Димитрова ул. д.5 - корп. 3 </v>
      </c>
      <c r="B665" s="56" t="str">
        <f>Лист4!C665</f>
        <v>г. Астрахань</v>
      </c>
      <c r="C665" s="35">
        <f t="shared" si="20"/>
        <v>1239.6666394594595</v>
      </c>
      <c r="D665" s="35">
        <f t="shared" si="21"/>
        <v>52.380280540540539</v>
      </c>
      <c r="E665" s="26">
        <v>0</v>
      </c>
      <c r="F665" s="27">
        <v>52.380280540540539</v>
      </c>
      <c r="G665" s="28">
        <v>0</v>
      </c>
      <c r="H665" s="28">
        <v>0</v>
      </c>
      <c r="I665" s="28">
        <v>0</v>
      </c>
      <c r="J665" s="271"/>
      <c r="K665" s="281">
        <f>Лист4!E665/1000</f>
        <v>1292.04692</v>
      </c>
    </row>
    <row r="666" spans="1:11" s="29" customFormat="1" ht="18.75" customHeight="1" x14ac:dyDescent="0.25">
      <c r="A666" s="21" t="str">
        <f>Лист4!A666</f>
        <v xml:space="preserve">Димитрова ул. д.7 - корп. 1 </v>
      </c>
      <c r="B666" s="56" t="str">
        <f>Лист4!C666</f>
        <v>г. Астрахань</v>
      </c>
      <c r="C666" s="35">
        <f t="shared" si="20"/>
        <v>1082.5944716216218</v>
      </c>
      <c r="D666" s="35">
        <f t="shared" si="21"/>
        <v>45.74342837837839</v>
      </c>
      <c r="E666" s="26">
        <v>0</v>
      </c>
      <c r="F666" s="27">
        <v>45.74342837837839</v>
      </c>
      <c r="G666" s="28">
        <v>0</v>
      </c>
      <c r="H666" s="28">
        <v>0</v>
      </c>
      <c r="I666" s="28">
        <v>0</v>
      </c>
      <c r="J666" s="271"/>
      <c r="K666" s="281">
        <f>Лист4!E666/1000</f>
        <v>1128.3379000000002</v>
      </c>
    </row>
    <row r="667" spans="1:11" s="29" customFormat="1" ht="18.75" customHeight="1" x14ac:dyDescent="0.25">
      <c r="A667" s="21" t="str">
        <f>Лист4!A667</f>
        <v xml:space="preserve">Димитрова ул. д.7 - корп. 2 </v>
      </c>
      <c r="B667" s="56" t="str">
        <f>Лист4!C667</f>
        <v>г. Астрахань</v>
      </c>
      <c r="C667" s="35">
        <f t="shared" si="20"/>
        <v>676.70070256756753</v>
      </c>
      <c r="D667" s="35">
        <f t="shared" si="21"/>
        <v>28.592987432432434</v>
      </c>
      <c r="E667" s="26">
        <v>0</v>
      </c>
      <c r="F667" s="27">
        <v>28.592987432432434</v>
      </c>
      <c r="G667" s="28">
        <v>0</v>
      </c>
      <c r="H667" s="28">
        <v>0</v>
      </c>
      <c r="I667" s="28">
        <v>0</v>
      </c>
      <c r="J667" s="271"/>
      <c r="K667" s="281">
        <f>Лист4!E667/1000</f>
        <v>705.29368999999997</v>
      </c>
    </row>
    <row r="668" spans="1:11" s="29" customFormat="1" ht="18.75" customHeight="1" x14ac:dyDescent="0.25">
      <c r="A668" s="21" t="str">
        <f>Лист4!A668</f>
        <v xml:space="preserve">Донбасская ул. д. 54 </v>
      </c>
      <c r="B668" s="56" t="str">
        <f>Лист4!C668</f>
        <v>г. Астрахань</v>
      </c>
      <c r="C668" s="35">
        <f t="shared" si="20"/>
        <v>8.3332891891891876</v>
      </c>
      <c r="D668" s="35">
        <f t="shared" si="21"/>
        <v>0.35211081081081069</v>
      </c>
      <c r="E668" s="26">
        <v>0</v>
      </c>
      <c r="F668" s="27">
        <v>0.35211081081081069</v>
      </c>
      <c r="G668" s="28">
        <v>0</v>
      </c>
      <c r="H668" s="28">
        <v>0</v>
      </c>
      <c r="I668" s="28">
        <v>0</v>
      </c>
      <c r="J668" s="271"/>
      <c r="K668" s="281">
        <f>Лист4!E668/1000</f>
        <v>8.6853999999999978</v>
      </c>
    </row>
    <row r="669" spans="1:11" s="29" customFormat="1" ht="18.75" customHeight="1" x14ac:dyDescent="0.25">
      <c r="A669" s="21" t="str">
        <f>Лист4!A669</f>
        <v xml:space="preserve">Донбасская ул. д.14 </v>
      </c>
      <c r="B669" s="56" t="str">
        <f>Лист4!C669</f>
        <v>г. Астрахань</v>
      </c>
      <c r="C669" s="35">
        <f t="shared" si="20"/>
        <v>1.4677810810810814</v>
      </c>
      <c r="D669" s="35">
        <f t="shared" si="21"/>
        <v>6.2018918918918933E-2</v>
      </c>
      <c r="E669" s="26">
        <v>0</v>
      </c>
      <c r="F669" s="27">
        <v>6.2018918918918933E-2</v>
      </c>
      <c r="G669" s="28">
        <v>0</v>
      </c>
      <c r="H669" s="28">
        <v>0</v>
      </c>
      <c r="I669" s="28">
        <v>0</v>
      </c>
      <c r="J669" s="271"/>
      <c r="K669" s="281">
        <f>Лист4!E669/1000</f>
        <v>1.5298000000000003</v>
      </c>
    </row>
    <row r="670" spans="1:11" s="29" customFormat="1" ht="18.75" customHeight="1" x14ac:dyDescent="0.25">
      <c r="A670" s="21" t="str">
        <f>Лист4!A670</f>
        <v xml:space="preserve">Донбасская ул. д.26 </v>
      </c>
      <c r="B670" s="56" t="str">
        <f>Лист4!C670</f>
        <v>г. Астрахань</v>
      </c>
      <c r="C670" s="35">
        <f t="shared" si="20"/>
        <v>0.24659067567567569</v>
      </c>
      <c r="D670" s="35">
        <f t="shared" si="21"/>
        <v>1.0419324324324325E-2</v>
      </c>
      <c r="E670" s="26">
        <v>0</v>
      </c>
      <c r="F670" s="27">
        <v>1.0419324324324325E-2</v>
      </c>
      <c r="G670" s="28">
        <v>0</v>
      </c>
      <c r="H670" s="28">
        <v>0</v>
      </c>
      <c r="I670" s="28">
        <v>0</v>
      </c>
      <c r="J670" s="271"/>
      <c r="K670" s="281">
        <f>Лист4!E670/1000</f>
        <v>0.25701000000000002</v>
      </c>
    </row>
    <row r="671" spans="1:11" s="29" customFormat="1" ht="18.75" customHeight="1" x14ac:dyDescent="0.25">
      <c r="A671" s="21" t="str">
        <f>Лист4!A671</f>
        <v xml:space="preserve">Донбасская ул. д.28 </v>
      </c>
      <c r="B671" s="56" t="str">
        <f>Лист4!C671</f>
        <v>г. Астрахань</v>
      </c>
      <c r="C671" s="35">
        <f t="shared" si="20"/>
        <v>67.599963513513529</v>
      </c>
      <c r="D671" s="35">
        <f t="shared" si="21"/>
        <v>2.8563364864864869</v>
      </c>
      <c r="E671" s="26">
        <v>0</v>
      </c>
      <c r="F671" s="27">
        <v>2.8563364864864869</v>
      </c>
      <c r="G671" s="28">
        <v>0</v>
      </c>
      <c r="H671" s="28">
        <v>0</v>
      </c>
      <c r="I671" s="28">
        <v>0</v>
      </c>
      <c r="J671" s="271"/>
      <c r="K671" s="281">
        <f>Лист4!E671/1000</f>
        <v>70.456300000000013</v>
      </c>
    </row>
    <row r="672" spans="1:11" s="29" customFormat="1" ht="18.75" customHeight="1" x14ac:dyDescent="0.25">
      <c r="A672" s="21" t="str">
        <f>Лист4!A672</f>
        <v xml:space="preserve">Донбасская ул. д.30 </v>
      </c>
      <c r="B672" s="56" t="str">
        <f>Лист4!C672</f>
        <v>г. Астрахань</v>
      </c>
      <c r="C672" s="35">
        <f t="shared" si="20"/>
        <v>0</v>
      </c>
      <c r="D672" s="35">
        <f t="shared" si="21"/>
        <v>0</v>
      </c>
      <c r="E672" s="26">
        <v>0</v>
      </c>
      <c r="F672" s="27">
        <v>0</v>
      </c>
      <c r="G672" s="28">
        <v>0</v>
      </c>
      <c r="H672" s="28">
        <v>0</v>
      </c>
      <c r="I672" s="28">
        <v>0</v>
      </c>
      <c r="J672" s="271"/>
      <c r="K672" s="281">
        <f>Лист4!E672/1000</f>
        <v>0</v>
      </c>
    </row>
    <row r="673" spans="1:11" s="29" customFormat="1" ht="18.75" customHeight="1" x14ac:dyDescent="0.25">
      <c r="A673" s="21" t="str">
        <f>Лист4!A673</f>
        <v xml:space="preserve">Донбасская ул. д.4 </v>
      </c>
      <c r="B673" s="56" t="str">
        <f>Лист4!C673</f>
        <v>г. Астрахань</v>
      </c>
      <c r="C673" s="35">
        <f t="shared" si="20"/>
        <v>0.26816891891891892</v>
      </c>
      <c r="D673" s="35">
        <f t="shared" si="21"/>
        <v>1.1331081081081083E-2</v>
      </c>
      <c r="E673" s="26">
        <v>0</v>
      </c>
      <c r="F673" s="27">
        <v>1.1331081081081083E-2</v>
      </c>
      <c r="G673" s="28">
        <v>0</v>
      </c>
      <c r="H673" s="28">
        <v>0</v>
      </c>
      <c r="I673" s="28">
        <v>0</v>
      </c>
      <c r="J673" s="271"/>
      <c r="K673" s="281">
        <f>Лист4!E673/1000</f>
        <v>0.27950000000000003</v>
      </c>
    </row>
    <row r="674" spans="1:11" s="29" customFormat="1" ht="18.75" customHeight="1" x14ac:dyDescent="0.25">
      <c r="A674" s="21" t="str">
        <f>Лист4!A674</f>
        <v xml:space="preserve">Донбасская ул. д.8 </v>
      </c>
      <c r="B674" s="56" t="str">
        <f>Лист4!C674</f>
        <v>г. Астрахань</v>
      </c>
      <c r="C674" s="35">
        <f t="shared" si="20"/>
        <v>1.2990601351351352</v>
      </c>
      <c r="D674" s="35">
        <f t="shared" si="21"/>
        <v>5.4889864864864864E-2</v>
      </c>
      <c r="E674" s="26">
        <v>0</v>
      </c>
      <c r="F674" s="27">
        <v>5.4889864864864864E-2</v>
      </c>
      <c r="G674" s="28">
        <v>0</v>
      </c>
      <c r="H674" s="28">
        <v>0</v>
      </c>
      <c r="I674" s="28">
        <v>0</v>
      </c>
      <c r="J674" s="271"/>
      <c r="K674" s="281">
        <f>Лист4!E674/1000</f>
        <v>1.35395</v>
      </c>
    </row>
    <row r="675" spans="1:11" s="29" customFormat="1" ht="18.75" customHeight="1" x14ac:dyDescent="0.25">
      <c r="A675" s="21" t="str">
        <f>Лист4!A675</f>
        <v xml:space="preserve">Дорожная 1-я ул. д.15 </v>
      </c>
      <c r="B675" s="56" t="str">
        <f>Лист4!C675</f>
        <v>г. Астрахань</v>
      </c>
      <c r="C675" s="35">
        <f t="shared" si="20"/>
        <v>18.328122297297305</v>
      </c>
      <c r="D675" s="35">
        <f t="shared" si="21"/>
        <v>0.77442770270270289</v>
      </c>
      <c r="E675" s="26">
        <v>0</v>
      </c>
      <c r="F675" s="27">
        <v>0.77442770270270289</v>
      </c>
      <c r="G675" s="28">
        <v>0</v>
      </c>
      <c r="H675" s="28">
        <v>0</v>
      </c>
      <c r="I675" s="28">
        <v>0</v>
      </c>
      <c r="J675" s="271"/>
      <c r="K675" s="281">
        <f>Лист4!E675/1000</f>
        <v>19.102550000000008</v>
      </c>
    </row>
    <row r="676" spans="1:11" s="29" customFormat="1" ht="19.5" customHeight="1" x14ac:dyDescent="0.25">
      <c r="A676" s="21" t="str">
        <f>Лист4!A676</f>
        <v xml:space="preserve">Дорожная 2-я ул. д.34 </v>
      </c>
      <c r="B676" s="56" t="str">
        <f>Лист4!C676</f>
        <v>г. Астрахань</v>
      </c>
      <c r="C676" s="35">
        <f t="shared" si="20"/>
        <v>25.902143243243238</v>
      </c>
      <c r="D676" s="35">
        <f t="shared" si="21"/>
        <v>1.0944567567567565</v>
      </c>
      <c r="E676" s="26">
        <v>0</v>
      </c>
      <c r="F676" s="27">
        <v>1.0944567567567565</v>
      </c>
      <c r="G676" s="28">
        <v>0</v>
      </c>
      <c r="H676" s="28">
        <v>0</v>
      </c>
      <c r="I676" s="28">
        <v>0</v>
      </c>
      <c r="J676" s="272"/>
      <c r="K676" s="281">
        <f>Лист4!E676/1000-J676</f>
        <v>26.996599999999994</v>
      </c>
    </row>
    <row r="677" spans="1:11" s="29" customFormat="1" ht="19.5" customHeight="1" x14ac:dyDescent="0.25">
      <c r="A677" s="21" t="str">
        <f>Лист4!A677</f>
        <v xml:space="preserve">Дубровинского ул. д.52 - корп. 1 </v>
      </c>
      <c r="B677" s="56" t="str">
        <f>Лист4!C677</f>
        <v>г. Астрахань</v>
      </c>
      <c r="C677" s="35">
        <f t="shared" si="20"/>
        <v>790.1324997297296</v>
      </c>
      <c r="D677" s="35">
        <f t="shared" si="21"/>
        <v>33.385880270270263</v>
      </c>
      <c r="E677" s="26">
        <v>0</v>
      </c>
      <c r="F677" s="27">
        <v>33.385880270270263</v>
      </c>
      <c r="G677" s="28">
        <v>0</v>
      </c>
      <c r="H677" s="28">
        <v>0</v>
      </c>
      <c r="I677" s="28">
        <v>0</v>
      </c>
      <c r="J677" s="271"/>
      <c r="K677" s="281">
        <f>Лист4!E677/1000</f>
        <v>823.51837999999987</v>
      </c>
    </row>
    <row r="678" spans="1:11" s="29" customFormat="1" ht="19.5" customHeight="1" x14ac:dyDescent="0.25">
      <c r="A678" s="21" t="str">
        <f>Лист4!A678</f>
        <v xml:space="preserve">Дубровинского ул. д.52 - корп. 2 </v>
      </c>
      <c r="B678" s="56" t="str">
        <f>Лист4!C678</f>
        <v>г. Астрахань</v>
      </c>
      <c r="C678" s="35">
        <f t="shared" si="20"/>
        <v>723.7184472972973</v>
      </c>
      <c r="D678" s="35">
        <f t="shared" si="21"/>
        <v>30.579652702702703</v>
      </c>
      <c r="E678" s="26">
        <v>0</v>
      </c>
      <c r="F678" s="27">
        <v>30.579652702702703</v>
      </c>
      <c r="G678" s="28">
        <v>0</v>
      </c>
      <c r="H678" s="28">
        <v>0</v>
      </c>
      <c r="I678" s="28">
        <v>0</v>
      </c>
      <c r="J678" s="271"/>
      <c r="K678" s="281">
        <f>Лист4!E678/1000</f>
        <v>754.29809999999998</v>
      </c>
    </row>
    <row r="679" spans="1:11" s="29" customFormat="1" ht="19.5" customHeight="1" x14ac:dyDescent="0.25">
      <c r="A679" s="21" t="str">
        <f>Лист4!A679</f>
        <v xml:space="preserve">Дубровинского ул. д.58 </v>
      </c>
      <c r="B679" s="56" t="str">
        <f>Лист4!C679</f>
        <v>г. Астрахань</v>
      </c>
      <c r="C679" s="35">
        <f t="shared" si="20"/>
        <v>979.32924121621613</v>
      </c>
      <c r="D679" s="35">
        <f t="shared" si="21"/>
        <v>41.380108783783776</v>
      </c>
      <c r="E679" s="26">
        <v>0</v>
      </c>
      <c r="F679" s="27">
        <v>41.380108783783776</v>
      </c>
      <c r="G679" s="28">
        <v>0</v>
      </c>
      <c r="H679" s="28">
        <v>0</v>
      </c>
      <c r="I679" s="28">
        <v>0</v>
      </c>
      <c r="J679" s="271"/>
      <c r="K679" s="281">
        <f>Лист4!E679/1000</f>
        <v>1020.7093499999999</v>
      </c>
    </row>
    <row r="680" spans="1:11" s="29" customFormat="1" ht="18.75" customHeight="1" x14ac:dyDescent="0.25">
      <c r="A680" s="21" t="str">
        <f>Лист4!A680</f>
        <v xml:space="preserve">Дубровинского ул. д.60 </v>
      </c>
      <c r="B680" s="56" t="str">
        <f>Лист4!C680</f>
        <v>г. Астрахань</v>
      </c>
      <c r="C680" s="35">
        <f t="shared" si="20"/>
        <v>957.46047364864864</v>
      </c>
      <c r="D680" s="35">
        <f t="shared" si="21"/>
        <v>40.456076351351356</v>
      </c>
      <c r="E680" s="26">
        <v>0</v>
      </c>
      <c r="F680" s="27">
        <v>40.456076351351356</v>
      </c>
      <c r="G680" s="28">
        <v>0</v>
      </c>
      <c r="H680" s="28">
        <v>0</v>
      </c>
      <c r="I680" s="28">
        <v>0</v>
      </c>
      <c r="J680" s="271"/>
      <c r="K680" s="281">
        <f>Лист4!E680/1000</f>
        <v>997.91655000000003</v>
      </c>
    </row>
    <row r="681" spans="1:11" s="29" customFormat="1" ht="18.75" customHeight="1" x14ac:dyDescent="0.25">
      <c r="A681" s="21" t="str">
        <f>Лист4!A681</f>
        <v xml:space="preserve">Дубровинского ул. д.64 - корп. 1 </v>
      </c>
      <c r="B681" s="56" t="str">
        <f>Лист4!C681</f>
        <v>г. Астрахань</v>
      </c>
      <c r="C681" s="35">
        <f t="shared" si="20"/>
        <v>1641.7534077027028</v>
      </c>
      <c r="D681" s="35">
        <f t="shared" si="21"/>
        <v>69.369862297297303</v>
      </c>
      <c r="E681" s="26">
        <v>0</v>
      </c>
      <c r="F681" s="27">
        <v>69.369862297297303</v>
      </c>
      <c r="G681" s="28">
        <v>0</v>
      </c>
      <c r="H681" s="28">
        <v>0</v>
      </c>
      <c r="I681" s="28">
        <v>0</v>
      </c>
      <c r="J681" s="271"/>
      <c r="K681" s="281">
        <f>Лист4!E681/1000</f>
        <v>1711.12327</v>
      </c>
    </row>
    <row r="682" spans="1:11" s="29" customFormat="1" ht="18.75" customHeight="1" x14ac:dyDescent="0.25">
      <c r="A682" s="21" t="str">
        <f>Лист4!A682</f>
        <v xml:space="preserve">Дубровинского ул. д.68 - корп. 1 </v>
      </c>
      <c r="B682" s="56" t="str">
        <f>Лист4!C682</f>
        <v>г. Астрахань</v>
      </c>
      <c r="C682" s="35">
        <f t="shared" si="20"/>
        <v>1064.8292641891894</v>
      </c>
      <c r="D682" s="35">
        <f t="shared" si="21"/>
        <v>44.992785810810815</v>
      </c>
      <c r="E682" s="26">
        <v>0</v>
      </c>
      <c r="F682" s="27">
        <v>44.992785810810815</v>
      </c>
      <c r="G682" s="28">
        <v>0</v>
      </c>
      <c r="H682" s="28">
        <v>0</v>
      </c>
      <c r="I682" s="28">
        <v>0</v>
      </c>
      <c r="J682" s="271"/>
      <c r="K682" s="281">
        <f>Лист4!E682/1000</f>
        <v>1109.8220500000002</v>
      </c>
    </row>
    <row r="683" spans="1:11" s="29" customFormat="1" ht="18.75" customHeight="1" x14ac:dyDescent="0.25">
      <c r="A683" s="21" t="str">
        <f>Лист4!A683</f>
        <v xml:space="preserve">Епишина ул. д.19 </v>
      </c>
      <c r="B683" s="56" t="str">
        <f>Лист4!C683</f>
        <v>г. Астрахань</v>
      </c>
      <c r="C683" s="35">
        <f t="shared" si="20"/>
        <v>23.799919594594598</v>
      </c>
      <c r="D683" s="35">
        <f t="shared" si="21"/>
        <v>1.0056304054054057</v>
      </c>
      <c r="E683" s="26">
        <v>0</v>
      </c>
      <c r="F683" s="27">
        <v>1.0056304054054057</v>
      </c>
      <c r="G683" s="28">
        <v>0</v>
      </c>
      <c r="H683" s="28">
        <v>0</v>
      </c>
      <c r="I683" s="28">
        <v>0</v>
      </c>
      <c r="J683" s="271"/>
      <c r="K683" s="281">
        <f>Лист4!E683/1000</f>
        <v>24.805550000000004</v>
      </c>
    </row>
    <row r="684" spans="1:11" s="29" customFormat="1" ht="18.75" customHeight="1" x14ac:dyDescent="0.25">
      <c r="A684" s="21" t="str">
        <f>Лист4!A684</f>
        <v xml:space="preserve">Епишина ул. д.45 </v>
      </c>
      <c r="B684" s="56" t="str">
        <f>Лист4!C684</f>
        <v>г. Астрахань</v>
      </c>
      <c r="C684" s="35">
        <f t="shared" si="20"/>
        <v>16.528608108108106</v>
      </c>
      <c r="D684" s="35">
        <f t="shared" si="21"/>
        <v>0.69839189189189177</v>
      </c>
      <c r="E684" s="26">
        <v>0</v>
      </c>
      <c r="F684" s="27">
        <v>0.69839189189189177</v>
      </c>
      <c r="G684" s="28">
        <v>0</v>
      </c>
      <c r="H684" s="28">
        <v>0</v>
      </c>
      <c r="I684" s="28">
        <v>0</v>
      </c>
      <c r="J684" s="271"/>
      <c r="K684" s="281">
        <f>Лист4!E684/1000</f>
        <v>17.226999999999997</v>
      </c>
    </row>
    <row r="685" spans="1:11" s="29" customFormat="1" ht="18.75" customHeight="1" x14ac:dyDescent="0.25">
      <c r="A685" s="21" t="str">
        <f>Лист4!A685</f>
        <v xml:space="preserve">Епишина ул. д.58 </v>
      </c>
      <c r="B685" s="56" t="str">
        <f>Лист4!C685</f>
        <v>г. Астрахань</v>
      </c>
      <c r="C685" s="35">
        <f t="shared" si="20"/>
        <v>113.0946527027027</v>
      </c>
      <c r="D685" s="35">
        <f t="shared" si="21"/>
        <v>4.7786472972972973</v>
      </c>
      <c r="E685" s="26">
        <v>0</v>
      </c>
      <c r="F685" s="27">
        <v>4.7786472972972973</v>
      </c>
      <c r="G685" s="28">
        <v>0</v>
      </c>
      <c r="H685" s="28">
        <v>0</v>
      </c>
      <c r="I685" s="28">
        <v>0</v>
      </c>
      <c r="J685" s="271"/>
      <c r="K685" s="281">
        <f>Лист4!E685/1000</f>
        <v>117.8733</v>
      </c>
    </row>
    <row r="686" spans="1:11" s="29" customFormat="1" ht="18.75" customHeight="1" x14ac:dyDescent="0.25">
      <c r="A686" s="21" t="str">
        <f>Лист4!A686</f>
        <v xml:space="preserve">Епишина ул. д.62 </v>
      </c>
      <c r="B686" s="56" t="str">
        <f>Лист4!C686</f>
        <v>г. Астрахань</v>
      </c>
      <c r="C686" s="35">
        <f t="shared" si="20"/>
        <v>18.03755</v>
      </c>
      <c r="D686" s="35">
        <f t="shared" si="21"/>
        <v>0.76214999999999999</v>
      </c>
      <c r="E686" s="26">
        <v>0</v>
      </c>
      <c r="F686" s="27">
        <v>0.76214999999999999</v>
      </c>
      <c r="G686" s="28">
        <v>0</v>
      </c>
      <c r="H686" s="28">
        <v>0</v>
      </c>
      <c r="I686" s="28">
        <v>0</v>
      </c>
      <c r="J686" s="271"/>
      <c r="K686" s="281">
        <f>Лист4!E686/1000</f>
        <v>18.799699999999998</v>
      </c>
    </row>
    <row r="687" spans="1:11" s="29" customFormat="1" ht="18.75" customHeight="1" x14ac:dyDescent="0.25">
      <c r="A687" s="21" t="str">
        <f>Лист4!A687</f>
        <v xml:space="preserve">Епишина ул. д.67А </v>
      </c>
      <c r="B687" s="56" t="str">
        <f>Лист4!C687</f>
        <v>г. Астрахань</v>
      </c>
      <c r="C687" s="35">
        <f t="shared" si="20"/>
        <v>0</v>
      </c>
      <c r="D687" s="35">
        <f t="shared" si="21"/>
        <v>0</v>
      </c>
      <c r="E687" s="26">
        <v>0</v>
      </c>
      <c r="F687" s="27">
        <v>0</v>
      </c>
      <c r="G687" s="28">
        <v>0</v>
      </c>
      <c r="H687" s="28">
        <v>0</v>
      </c>
      <c r="I687" s="28">
        <v>0</v>
      </c>
      <c r="J687" s="271"/>
      <c r="K687" s="281">
        <f>Лист4!E687/1000</f>
        <v>0</v>
      </c>
    </row>
    <row r="688" spans="1:11" s="29" customFormat="1" ht="18.75" customHeight="1" x14ac:dyDescent="0.25">
      <c r="A688" s="21" t="str">
        <f>Лист4!A688</f>
        <v xml:space="preserve">Епишина ул. д.72 </v>
      </c>
      <c r="B688" s="56" t="str">
        <f>Лист4!C688</f>
        <v>г. Астрахань</v>
      </c>
      <c r="C688" s="35">
        <f t="shared" si="20"/>
        <v>0.10247027027027027</v>
      </c>
      <c r="D688" s="35">
        <f t="shared" si="21"/>
        <v>4.3297297297297289E-3</v>
      </c>
      <c r="E688" s="26">
        <v>0</v>
      </c>
      <c r="F688" s="27">
        <v>4.3297297297297289E-3</v>
      </c>
      <c r="G688" s="28">
        <v>0</v>
      </c>
      <c r="H688" s="28">
        <v>0</v>
      </c>
      <c r="I688" s="28">
        <v>0</v>
      </c>
      <c r="J688" s="271"/>
      <c r="K688" s="281">
        <f>Лист4!E688/1000</f>
        <v>0.10679999999999999</v>
      </c>
    </row>
    <row r="689" spans="1:11" s="29" customFormat="1" ht="18.75" customHeight="1" x14ac:dyDescent="0.25">
      <c r="A689" s="21" t="str">
        <f>Лист4!A689</f>
        <v xml:space="preserve">Епишина ул. д.88 </v>
      </c>
      <c r="B689" s="56" t="str">
        <f>Лист4!C689</f>
        <v>г. Астрахань</v>
      </c>
      <c r="C689" s="35">
        <f t="shared" si="20"/>
        <v>14.693545945945941</v>
      </c>
      <c r="D689" s="35">
        <f t="shared" si="21"/>
        <v>0.62085405405405381</v>
      </c>
      <c r="E689" s="26">
        <v>0</v>
      </c>
      <c r="F689" s="27">
        <v>0.62085405405405381</v>
      </c>
      <c r="G689" s="28">
        <v>0</v>
      </c>
      <c r="H689" s="28">
        <v>0</v>
      </c>
      <c r="I689" s="28">
        <v>0</v>
      </c>
      <c r="J689" s="271"/>
      <c r="K689" s="281">
        <f>Лист4!E689/1000</f>
        <v>15.314399999999994</v>
      </c>
    </row>
    <row r="690" spans="1:11" s="29" customFormat="1" ht="18.75" customHeight="1" x14ac:dyDescent="0.25">
      <c r="A690" s="21" t="str">
        <f>Лист4!A690</f>
        <v xml:space="preserve">Ереванская ул. д.1 - корп. 3 </v>
      </c>
      <c r="B690" s="56" t="str">
        <f>Лист4!C690</f>
        <v>г. Астрахань</v>
      </c>
      <c r="C690" s="35">
        <f t="shared" si="20"/>
        <v>34.677599324324319</v>
      </c>
      <c r="D690" s="35">
        <f t="shared" si="21"/>
        <v>1.4652506756756756</v>
      </c>
      <c r="E690" s="26">
        <v>0</v>
      </c>
      <c r="F690" s="27">
        <v>1.4652506756756756</v>
      </c>
      <c r="G690" s="28">
        <v>0</v>
      </c>
      <c r="H690" s="28">
        <v>0</v>
      </c>
      <c r="I690" s="28">
        <v>0</v>
      </c>
      <c r="J690" s="271"/>
      <c r="K690" s="281">
        <f>Лист4!E690/1000</f>
        <v>36.142849999999996</v>
      </c>
    </row>
    <row r="691" spans="1:11" s="29" customFormat="1" ht="18.75" customHeight="1" x14ac:dyDescent="0.25">
      <c r="A691" s="21" t="str">
        <f>Лист4!A691</f>
        <v xml:space="preserve">Ереванская ул. д.1 - корп. 4 </v>
      </c>
      <c r="B691" s="56" t="str">
        <f>Лист4!C691</f>
        <v>г. Астрахань</v>
      </c>
      <c r="C691" s="35">
        <f t="shared" si="20"/>
        <v>47.786789864864865</v>
      </c>
      <c r="D691" s="35">
        <f t="shared" si="21"/>
        <v>2.0191601351351354</v>
      </c>
      <c r="E691" s="26">
        <v>0</v>
      </c>
      <c r="F691" s="27">
        <v>2.0191601351351354</v>
      </c>
      <c r="G691" s="28">
        <v>0</v>
      </c>
      <c r="H691" s="28">
        <v>0</v>
      </c>
      <c r="I691" s="28">
        <v>0</v>
      </c>
      <c r="J691" s="271"/>
      <c r="K691" s="281">
        <f>Лист4!E691/1000</f>
        <v>49.805950000000003</v>
      </c>
    </row>
    <row r="692" spans="1:11" s="29" customFormat="1" ht="18.75" customHeight="1" x14ac:dyDescent="0.25">
      <c r="A692" s="21" t="str">
        <f>Лист4!A692</f>
        <v xml:space="preserve">Ереванская ул. д.1 - корп. 7 </v>
      </c>
      <c r="B692" s="56" t="str">
        <f>Лист4!C692</f>
        <v>г. Астрахань</v>
      </c>
      <c r="C692" s="35">
        <f t="shared" si="20"/>
        <v>42.79582567567568</v>
      </c>
      <c r="D692" s="35">
        <f t="shared" si="21"/>
        <v>1.8082743243243244</v>
      </c>
      <c r="E692" s="26">
        <v>0</v>
      </c>
      <c r="F692" s="27">
        <v>1.8082743243243244</v>
      </c>
      <c r="G692" s="28">
        <v>0</v>
      </c>
      <c r="H692" s="28">
        <v>0</v>
      </c>
      <c r="I692" s="28">
        <v>0</v>
      </c>
      <c r="J692" s="271"/>
      <c r="K692" s="281">
        <f>Лист4!E692/1000</f>
        <v>44.604100000000003</v>
      </c>
    </row>
    <row r="693" spans="1:11" s="29" customFormat="1" ht="18.75" customHeight="1" x14ac:dyDescent="0.25">
      <c r="A693" s="21" t="str">
        <f>Лист4!A693</f>
        <v xml:space="preserve">Жана Жореса ул. д.15 </v>
      </c>
      <c r="B693" s="56" t="str">
        <f>Лист4!C693</f>
        <v>г. Астрахань</v>
      </c>
      <c r="C693" s="35">
        <f t="shared" si="20"/>
        <v>7.5751243243243245</v>
      </c>
      <c r="D693" s="35">
        <f t="shared" si="21"/>
        <v>0.32007567567567569</v>
      </c>
      <c r="E693" s="26">
        <v>0</v>
      </c>
      <c r="F693" s="27">
        <v>0.32007567567567569</v>
      </c>
      <c r="G693" s="28">
        <v>0</v>
      </c>
      <c r="H693" s="28">
        <v>0</v>
      </c>
      <c r="I693" s="28">
        <v>0</v>
      </c>
      <c r="J693" s="271"/>
      <c r="K693" s="281">
        <f>Лист4!E693/1000</f>
        <v>7.8952</v>
      </c>
    </row>
    <row r="694" spans="1:11" s="29" customFormat="1" ht="18.75" customHeight="1" x14ac:dyDescent="0.25">
      <c r="A694" s="21" t="str">
        <f>Лист4!A694</f>
        <v xml:space="preserve">Железнодорожная 1-я ул. д.14 </v>
      </c>
      <c r="B694" s="56" t="str">
        <f>Лист4!C694</f>
        <v>г. Астрахань</v>
      </c>
      <c r="C694" s="35">
        <f t="shared" si="20"/>
        <v>260.4121209459459</v>
      </c>
      <c r="D694" s="35">
        <f t="shared" si="21"/>
        <v>11.003329054054053</v>
      </c>
      <c r="E694" s="26">
        <v>0</v>
      </c>
      <c r="F694" s="27">
        <v>11.003329054054053</v>
      </c>
      <c r="G694" s="28">
        <v>0</v>
      </c>
      <c r="H694" s="28">
        <v>0</v>
      </c>
      <c r="I694" s="28">
        <v>0</v>
      </c>
      <c r="J694" s="271"/>
      <c r="K694" s="281">
        <f>Лист4!E694/1000</f>
        <v>271.41544999999996</v>
      </c>
    </row>
    <row r="695" spans="1:11" s="29" customFormat="1" ht="18.75" customHeight="1" x14ac:dyDescent="0.25">
      <c r="A695" s="21" t="str">
        <f>Лист4!A695</f>
        <v xml:space="preserve">Железнодорожная 1-я ул. д.16 </v>
      </c>
      <c r="B695" s="56" t="str">
        <f>Лист4!C695</f>
        <v>г. Астрахань</v>
      </c>
      <c r="C695" s="35">
        <f t="shared" si="20"/>
        <v>237.00665432432436</v>
      </c>
      <c r="D695" s="35">
        <f t="shared" si="21"/>
        <v>10.014365675675677</v>
      </c>
      <c r="E695" s="26">
        <v>0</v>
      </c>
      <c r="F695" s="27">
        <v>10.014365675675677</v>
      </c>
      <c r="G695" s="28">
        <v>0</v>
      </c>
      <c r="H695" s="28">
        <v>0</v>
      </c>
      <c r="I695" s="28">
        <v>0</v>
      </c>
      <c r="J695" s="271"/>
      <c r="K695" s="281">
        <f>Лист4!E695/1000</f>
        <v>247.02102000000002</v>
      </c>
    </row>
    <row r="696" spans="1:11" s="29" customFormat="1" ht="18.75" customHeight="1" x14ac:dyDescent="0.25">
      <c r="A696" s="21" t="str">
        <f>Лист4!A696</f>
        <v xml:space="preserve">Железнодорожная 1-я ул. д.16 - корп. 2 </v>
      </c>
      <c r="B696" s="56" t="str">
        <f>Лист4!C696</f>
        <v>г. Астрахань</v>
      </c>
      <c r="C696" s="35">
        <f t="shared" si="20"/>
        <v>392.31363743243247</v>
      </c>
      <c r="D696" s="35">
        <f t="shared" si="21"/>
        <v>16.576632567567568</v>
      </c>
      <c r="E696" s="26">
        <v>0</v>
      </c>
      <c r="F696" s="27">
        <v>16.576632567567568</v>
      </c>
      <c r="G696" s="28">
        <v>0</v>
      </c>
      <c r="H696" s="28">
        <v>0</v>
      </c>
      <c r="I696" s="28">
        <v>0</v>
      </c>
      <c r="J696" s="271"/>
      <c r="K696" s="281">
        <f>Лист4!E696/1000</f>
        <v>408.89027000000004</v>
      </c>
    </row>
    <row r="697" spans="1:11" s="29" customFormat="1" ht="18.75" customHeight="1" x14ac:dyDescent="0.25">
      <c r="A697" s="21" t="str">
        <f>Лист4!A697</f>
        <v xml:space="preserve">Железнодорожная 1-я ул. д.22 </v>
      </c>
      <c r="B697" s="56" t="str">
        <f>Лист4!C697</f>
        <v>г. Астрахань</v>
      </c>
      <c r="C697" s="35">
        <f t="shared" si="20"/>
        <v>957.64705013513526</v>
      </c>
      <c r="D697" s="35">
        <f t="shared" si="21"/>
        <v>40.463959864864869</v>
      </c>
      <c r="E697" s="26">
        <v>0</v>
      </c>
      <c r="F697" s="27">
        <v>40.463959864864869</v>
      </c>
      <c r="G697" s="28">
        <v>0</v>
      </c>
      <c r="H697" s="28">
        <v>0</v>
      </c>
      <c r="I697" s="28">
        <v>0</v>
      </c>
      <c r="J697" s="271"/>
      <c r="K697" s="281">
        <f>Лист4!E697/1000</f>
        <v>998.11101000000008</v>
      </c>
    </row>
    <row r="698" spans="1:11" s="29" customFormat="1" ht="18.75" customHeight="1" x14ac:dyDescent="0.25">
      <c r="A698" s="21" t="str">
        <f>Лист4!A698</f>
        <v xml:space="preserve">Железнодорожная 1-я ул. д.26 </v>
      </c>
      <c r="B698" s="56" t="str">
        <f>Лист4!C698</f>
        <v>г. Астрахань</v>
      </c>
      <c r="C698" s="35">
        <f t="shared" ref="C698:C761" si="22">K698+J698-F698</f>
        <v>871.0942122972973</v>
      </c>
      <c r="D698" s="35">
        <f t="shared" ref="D698:D761" si="23">F698</f>
        <v>36.806797702702703</v>
      </c>
      <c r="E698" s="26">
        <v>0</v>
      </c>
      <c r="F698" s="27">
        <v>36.806797702702703</v>
      </c>
      <c r="G698" s="28">
        <v>0</v>
      </c>
      <c r="H698" s="28">
        <v>0</v>
      </c>
      <c r="I698" s="28">
        <v>0</v>
      </c>
      <c r="J698" s="271"/>
      <c r="K698" s="281">
        <f>Лист4!E698/1000</f>
        <v>907.90101000000004</v>
      </c>
    </row>
    <row r="699" spans="1:11" s="29" customFormat="1" ht="18.75" customHeight="1" x14ac:dyDescent="0.25">
      <c r="A699" s="21" t="str">
        <f>Лист4!A699</f>
        <v xml:space="preserve">Железнодорожная 1-я ул. д.39 </v>
      </c>
      <c r="B699" s="56" t="str">
        <f>Лист4!C699</f>
        <v>г. Астрахань</v>
      </c>
      <c r="C699" s="35">
        <f t="shared" si="22"/>
        <v>423.55210229729721</v>
      </c>
      <c r="D699" s="35">
        <f t="shared" si="23"/>
        <v>17.896567702702697</v>
      </c>
      <c r="E699" s="26">
        <v>0</v>
      </c>
      <c r="F699" s="27">
        <v>17.896567702702697</v>
      </c>
      <c r="G699" s="28">
        <v>0</v>
      </c>
      <c r="H699" s="28">
        <v>0</v>
      </c>
      <c r="I699" s="28">
        <v>0</v>
      </c>
      <c r="J699" s="271"/>
      <c r="K699" s="281">
        <f>Лист4!E699/1000</f>
        <v>441.44866999999994</v>
      </c>
    </row>
    <row r="700" spans="1:11" s="29" customFormat="1" ht="19.5" customHeight="1" x14ac:dyDescent="0.25">
      <c r="A700" s="21" t="str">
        <f>Лист4!A700</f>
        <v xml:space="preserve">Железнодорожная 4-я ул. д.43А </v>
      </c>
      <c r="B700" s="56" t="str">
        <f>Лист4!C700</f>
        <v>г. Астрахань</v>
      </c>
      <c r="C700" s="35">
        <f t="shared" si="22"/>
        <v>157.12400743243242</v>
      </c>
      <c r="D700" s="35">
        <f t="shared" si="23"/>
        <v>6.6390425675675671</v>
      </c>
      <c r="E700" s="26">
        <v>0</v>
      </c>
      <c r="F700" s="27">
        <v>6.6390425675675671</v>
      </c>
      <c r="G700" s="28">
        <v>0</v>
      </c>
      <c r="H700" s="28">
        <v>0</v>
      </c>
      <c r="I700" s="28">
        <v>0</v>
      </c>
      <c r="J700" s="271"/>
      <c r="K700" s="281">
        <f>Лист4!E700/1000</f>
        <v>163.76304999999999</v>
      </c>
    </row>
    <row r="701" spans="1:11" s="29" customFormat="1" ht="19.5" customHeight="1" x14ac:dyDescent="0.25">
      <c r="A701" s="21" t="str">
        <f>Лист4!A701</f>
        <v xml:space="preserve">Железнодорожная 4-я ул. д.43Б </v>
      </c>
      <c r="B701" s="56" t="str">
        <f>Лист4!C701</f>
        <v>г. Астрахань</v>
      </c>
      <c r="C701" s="35">
        <f t="shared" si="22"/>
        <v>177.47586000000001</v>
      </c>
      <c r="D701" s="35">
        <f t="shared" si="23"/>
        <v>7.4989799999999995</v>
      </c>
      <c r="E701" s="26">
        <v>0</v>
      </c>
      <c r="F701" s="27">
        <v>7.4989799999999995</v>
      </c>
      <c r="G701" s="28">
        <v>0</v>
      </c>
      <c r="H701" s="28">
        <v>0</v>
      </c>
      <c r="I701" s="28">
        <v>0</v>
      </c>
      <c r="J701" s="271"/>
      <c r="K701" s="281">
        <f>Лист4!E701/1000</f>
        <v>184.97484</v>
      </c>
    </row>
    <row r="702" spans="1:11" s="29" customFormat="1" ht="19.5" customHeight="1" x14ac:dyDescent="0.25">
      <c r="A702" s="21" t="str">
        <f>Лист4!A702</f>
        <v xml:space="preserve">Железнодорожная 4-я ул. д.43В </v>
      </c>
      <c r="B702" s="56" t="str">
        <f>Лист4!C702</f>
        <v>г. Астрахань</v>
      </c>
      <c r="C702" s="35">
        <f t="shared" si="22"/>
        <v>168.23663000000002</v>
      </c>
      <c r="D702" s="35">
        <f t="shared" si="23"/>
        <v>7.1085900000000004</v>
      </c>
      <c r="E702" s="26">
        <v>0</v>
      </c>
      <c r="F702" s="27">
        <v>7.1085900000000004</v>
      </c>
      <c r="G702" s="28">
        <v>0</v>
      </c>
      <c r="H702" s="28">
        <v>0</v>
      </c>
      <c r="I702" s="28">
        <v>0</v>
      </c>
      <c r="J702" s="271"/>
      <c r="K702" s="281">
        <f>Лист4!E702/1000</f>
        <v>175.34522000000001</v>
      </c>
    </row>
    <row r="703" spans="1:11" s="29" customFormat="1" ht="19.5" customHeight="1" x14ac:dyDescent="0.25">
      <c r="A703" s="21" t="str">
        <f>Лист4!A703</f>
        <v xml:space="preserve">Железнодорожная 4-я ул. д.43Г </v>
      </c>
      <c r="B703" s="56" t="str">
        <f>Лист4!C703</f>
        <v>г. Астрахань</v>
      </c>
      <c r="C703" s="35">
        <f t="shared" si="22"/>
        <v>87.742682702702709</v>
      </c>
      <c r="D703" s="35">
        <f t="shared" si="23"/>
        <v>3.707437297297298</v>
      </c>
      <c r="E703" s="26">
        <v>0</v>
      </c>
      <c r="F703" s="27">
        <v>3.707437297297298</v>
      </c>
      <c r="G703" s="28">
        <v>0</v>
      </c>
      <c r="H703" s="28">
        <v>0</v>
      </c>
      <c r="I703" s="28">
        <v>0</v>
      </c>
      <c r="J703" s="271"/>
      <c r="K703" s="281">
        <f>Лист4!E703/1000</f>
        <v>91.450120000000013</v>
      </c>
    </row>
    <row r="704" spans="1:11" s="29" customFormat="1" ht="19.5" customHeight="1" x14ac:dyDescent="0.25">
      <c r="A704" s="21" t="str">
        <f>Лист4!A704</f>
        <v xml:space="preserve">Железнодорожная 4-я ул. д.43Д </v>
      </c>
      <c r="B704" s="56" t="str">
        <f>Лист4!C704</f>
        <v>г. Астрахань</v>
      </c>
      <c r="C704" s="35">
        <f t="shared" si="22"/>
        <v>125.26811121621621</v>
      </c>
      <c r="D704" s="35">
        <f t="shared" si="23"/>
        <v>5.2930187837837837</v>
      </c>
      <c r="E704" s="26">
        <v>0</v>
      </c>
      <c r="F704" s="27">
        <v>5.2930187837837837</v>
      </c>
      <c r="G704" s="28">
        <v>0</v>
      </c>
      <c r="H704" s="28">
        <v>0</v>
      </c>
      <c r="I704" s="28">
        <v>0</v>
      </c>
      <c r="J704" s="271"/>
      <c r="K704" s="281">
        <f>Лист4!E704/1000</f>
        <v>130.56112999999999</v>
      </c>
    </row>
    <row r="705" spans="1:11" s="29" customFormat="1" ht="19.5" customHeight="1" x14ac:dyDescent="0.25">
      <c r="A705" s="21" t="str">
        <f>Лист4!A705</f>
        <v xml:space="preserve">Железнодорожная 4-я ул. д.45 </v>
      </c>
      <c r="B705" s="56" t="str">
        <f>Лист4!C705</f>
        <v>г. Астрахань</v>
      </c>
      <c r="C705" s="35">
        <f t="shared" si="22"/>
        <v>155.8624141891892</v>
      </c>
      <c r="D705" s="35">
        <f t="shared" si="23"/>
        <v>6.5857358108108102</v>
      </c>
      <c r="E705" s="26">
        <v>0</v>
      </c>
      <c r="F705" s="27">
        <v>6.5857358108108102</v>
      </c>
      <c r="G705" s="28">
        <v>0</v>
      </c>
      <c r="H705" s="28">
        <v>0</v>
      </c>
      <c r="I705" s="28">
        <v>0</v>
      </c>
      <c r="J705" s="271"/>
      <c r="K705" s="281">
        <f>Лист4!E705/1000-J705</f>
        <v>162.44815</v>
      </c>
    </row>
    <row r="706" spans="1:11" s="29" customFormat="1" ht="19.5" customHeight="1" x14ac:dyDescent="0.25">
      <c r="A706" s="21" t="str">
        <f>Лист4!A706</f>
        <v xml:space="preserve">Железнодорожная 4-я ул. д.45А </v>
      </c>
      <c r="B706" s="56" t="str">
        <f>Лист4!C706</f>
        <v>г. Астрахань</v>
      </c>
      <c r="C706" s="35">
        <f t="shared" si="22"/>
        <v>98.605423648648681</v>
      </c>
      <c r="D706" s="35">
        <f t="shared" si="23"/>
        <v>4.1664263513513529</v>
      </c>
      <c r="E706" s="26">
        <v>0</v>
      </c>
      <c r="F706" s="27">
        <v>4.1664263513513529</v>
      </c>
      <c r="G706" s="28">
        <v>0</v>
      </c>
      <c r="H706" s="28">
        <v>0</v>
      </c>
      <c r="I706" s="28">
        <v>0</v>
      </c>
      <c r="J706" s="271"/>
      <c r="K706" s="281">
        <f>Лист4!E706/1000</f>
        <v>102.77185000000003</v>
      </c>
    </row>
    <row r="707" spans="1:11" s="29" customFormat="1" ht="19.5" customHeight="1" x14ac:dyDescent="0.25">
      <c r="A707" s="21" t="str">
        <f>Лист4!A707</f>
        <v xml:space="preserve">Железнодорожная 4-я ул. д.45В </v>
      </c>
      <c r="B707" s="56" t="str">
        <f>Лист4!C707</f>
        <v>г. Астрахань</v>
      </c>
      <c r="C707" s="35">
        <f t="shared" si="22"/>
        <v>156.43584472972975</v>
      </c>
      <c r="D707" s="35">
        <f t="shared" si="23"/>
        <v>6.6099652702702709</v>
      </c>
      <c r="E707" s="26">
        <v>0</v>
      </c>
      <c r="F707" s="27">
        <v>6.6099652702702709</v>
      </c>
      <c r="G707" s="28">
        <v>0</v>
      </c>
      <c r="H707" s="28">
        <v>0</v>
      </c>
      <c r="I707" s="28">
        <v>0</v>
      </c>
      <c r="J707" s="271"/>
      <c r="K707" s="281">
        <f>Лист4!E707/1000</f>
        <v>163.04581000000002</v>
      </c>
    </row>
    <row r="708" spans="1:11" s="29" customFormat="1" ht="19.5" customHeight="1" x14ac:dyDescent="0.25">
      <c r="A708" s="21" t="str">
        <f>Лист4!A708</f>
        <v xml:space="preserve">Железнодорожная 4-я ул. д.45Г </v>
      </c>
      <c r="B708" s="56" t="str">
        <f>Лист4!C708</f>
        <v>г. Астрахань</v>
      </c>
      <c r="C708" s="35">
        <f t="shared" si="22"/>
        <v>141.19750810810805</v>
      </c>
      <c r="D708" s="35">
        <f t="shared" si="23"/>
        <v>5.9660918918918897</v>
      </c>
      <c r="E708" s="26">
        <v>0</v>
      </c>
      <c r="F708" s="27">
        <v>5.9660918918918897</v>
      </c>
      <c r="G708" s="28">
        <v>0</v>
      </c>
      <c r="H708" s="28">
        <v>0</v>
      </c>
      <c r="I708" s="28">
        <v>0</v>
      </c>
      <c r="J708" s="271"/>
      <c r="K708" s="281">
        <f>Лист4!E708/1000</f>
        <v>147.16359999999995</v>
      </c>
    </row>
    <row r="709" spans="1:11" s="29" customFormat="1" ht="19.5" customHeight="1" x14ac:dyDescent="0.25">
      <c r="A709" s="21" t="str">
        <f>Лист4!A709</f>
        <v xml:space="preserve">Железнодорожная 4-я ул. д.45Д </v>
      </c>
      <c r="B709" s="56" t="str">
        <f>Лист4!C709</f>
        <v>г. Астрахань</v>
      </c>
      <c r="C709" s="35">
        <f t="shared" si="22"/>
        <v>160.12829567567564</v>
      </c>
      <c r="D709" s="35">
        <f t="shared" si="23"/>
        <v>6.7659843243243234</v>
      </c>
      <c r="E709" s="26">
        <v>0</v>
      </c>
      <c r="F709" s="27">
        <v>6.7659843243243234</v>
      </c>
      <c r="G709" s="28">
        <v>0</v>
      </c>
      <c r="H709" s="28">
        <v>0</v>
      </c>
      <c r="I709" s="28">
        <v>0</v>
      </c>
      <c r="J709" s="271"/>
      <c r="K709" s="281">
        <f>Лист4!E709/1000</f>
        <v>166.89427999999998</v>
      </c>
    </row>
    <row r="710" spans="1:11" s="29" customFormat="1" ht="19.5" customHeight="1" x14ac:dyDescent="0.25">
      <c r="A710" s="21" t="str">
        <f>Лист4!A710</f>
        <v xml:space="preserve">Железнодорожная 4-я ул. д.45Е </v>
      </c>
      <c r="B710" s="56" t="str">
        <f>Лист4!C710</f>
        <v>г. Астрахань</v>
      </c>
      <c r="C710" s="35">
        <f t="shared" si="22"/>
        <v>162.45544540540538</v>
      </c>
      <c r="D710" s="35">
        <f t="shared" si="23"/>
        <v>6.8643145945945925</v>
      </c>
      <c r="E710" s="26">
        <v>0</v>
      </c>
      <c r="F710" s="27">
        <v>6.8643145945945925</v>
      </c>
      <c r="G710" s="28">
        <v>0</v>
      </c>
      <c r="H710" s="28">
        <v>0</v>
      </c>
      <c r="I710" s="28">
        <v>0</v>
      </c>
      <c r="J710" s="271"/>
      <c r="K710" s="281">
        <f>Лист4!E710/1000</f>
        <v>169.31975999999997</v>
      </c>
    </row>
    <row r="711" spans="1:11" s="29" customFormat="1" ht="19.5" customHeight="1" x14ac:dyDescent="0.25">
      <c r="A711" s="21" t="str">
        <f>Лист4!A711</f>
        <v xml:space="preserve">Железнодорожная 4-я ул. д.47 </v>
      </c>
      <c r="B711" s="56" t="str">
        <f>Лист4!C711</f>
        <v>г. Астрахань</v>
      </c>
      <c r="C711" s="35">
        <f t="shared" si="22"/>
        <v>127.83957770270268</v>
      </c>
      <c r="D711" s="35">
        <f t="shared" si="23"/>
        <v>5.4016722972972957</v>
      </c>
      <c r="E711" s="26">
        <v>0</v>
      </c>
      <c r="F711" s="27">
        <v>5.4016722972972957</v>
      </c>
      <c r="G711" s="28">
        <v>0</v>
      </c>
      <c r="H711" s="28">
        <v>0</v>
      </c>
      <c r="I711" s="28">
        <v>0</v>
      </c>
      <c r="J711" s="271"/>
      <c r="K711" s="281">
        <f>Лист4!E711/1000</f>
        <v>133.24124999999998</v>
      </c>
    </row>
    <row r="712" spans="1:11" s="29" customFormat="1" ht="19.5" customHeight="1" x14ac:dyDescent="0.25">
      <c r="A712" s="21" t="str">
        <f>Лист4!A712</f>
        <v xml:space="preserve">Железнодорожная 4-я ул. д.47Б </v>
      </c>
      <c r="B712" s="56" t="str">
        <f>Лист4!C712</f>
        <v>г. Астрахань</v>
      </c>
      <c r="C712" s="35">
        <f t="shared" si="22"/>
        <v>164.22909256756756</v>
      </c>
      <c r="D712" s="35">
        <f t="shared" si="23"/>
        <v>6.9392574324324325</v>
      </c>
      <c r="E712" s="26">
        <v>0</v>
      </c>
      <c r="F712" s="27">
        <v>6.9392574324324325</v>
      </c>
      <c r="G712" s="28">
        <v>0</v>
      </c>
      <c r="H712" s="28">
        <v>0</v>
      </c>
      <c r="I712" s="28">
        <v>0</v>
      </c>
      <c r="J712" s="271"/>
      <c r="K712" s="281">
        <f>Лист4!E712/1000</f>
        <v>171.16835</v>
      </c>
    </row>
    <row r="713" spans="1:11" s="29" customFormat="1" ht="19.5" customHeight="1" x14ac:dyDescent="0.25">
      <c r="A713" s="21" t="str">
        <f>Лист4!A713</f>
        <v xml:space="preserve">Железнодорожная 4-я ул. д.47В </v>
      </c>
      <c r="B713" s="56" t="str">
        <f>Лист4!C713</f>
        <v>г. Астрахань</v>
      </c>
      <c r="C713" s="35">
        <f t="shared" si="22"/>
        <v>186.49027905405399</v>
      </c>
      <c r="D713" s="35">
        <f t="shared" si="23"/>
        <v>7.8798709459459424</v>
      </c>
      <c r="E713" s="26">
        <v>0</v>
      </c>
      <c r="F713" s="27">
        <v>7.8798709459459424</v>
      </c>
      <c r="G713" s="28">
        <v>0</v>
      </c>
      <c r="H713" s="28">
        <v>0</v>
      </c>
      <c r="I713" s="28">
        <v>0</v>
      </c>
      <c r="J713" s="271"/>
      <c r="K713" s="281">
        <f>Лист4!E713/1000</f>
        <v>194.37014999999994</v>
      </c>
    </row>
    <row r="714" spans="1:11" s="34" customFormat="1" ht="19.5" customHeight="1" x14ac:dyDescent="0.25">
      <c r="A714" s="21" t="str">
        <f>Лист4!A714</f>
        <v xml:space="preserve">Железнодорожная 4-я ул. д.49 </v>
      </c>
      <c r="B714" s="56" t="str">
        <f>Лист4!C714</f>
        <v>г. Астрахань</v>
      </c>
      <c r="C714" s="35">
        <f t="shared" si="22"/>
        <v>170.23882999999998</v>
      </c>
      <c r="D714" s="35">
        <f t="shared" si="23"/>
        <v>7.1931899999999995</v>
      </c>
      <c r="E714" s="26">
        <v>0</v>
      </c>
      <c r="F714" s="27">
        <v>7.1931899999999995</v>
      </c>
      <c r="G714" s="28">
        <v>0</v>
      </c>
      <c r="H714" s="28">
        <v>0</v>
      </c>
      <c r="I714" s="28">
        <v>0</v>
      </c>
      <c r="J714" s="271"/>
      <c r="K714" s="281">
        <f>Лист4!E714/1000</f>
        <v>177.43201999999997</v>
      </c>
    </row>
    <row r="715" spans="1:11" s="34" customFormat="1" ht="19.5" customHeight="1" x14ac:dyDescent="0.25">
      <c r="A715" s="21" t="str">
        <f>Лист4!A715</f>
        <v xml:space="preserve">Железнодорожная 4-я ул. д.49Б </v>
      </c>
      <c r="B715" s="56" t="str">
        <f>Лист4!C715</f>
        <v>г. Астрахань</v>
      </c>
      <c r="C715" s="35">
        <f t="shared" si="22"/>
        <v>146.06359864864868</v>
      </c>
      <c r="D715" s="35">
        <f t="shared" si="23"/>
        <v>6.1717013513513521</v>
      </c>
      <c r="E715" s="26">
        <v>0</v>
      </c>
      <c r="F715" s="27">
        <v>6.1717013513513521</v>
      </c>
      <c r="G715" s="28">
        <v>0</v>
      </c>
      <c r="H715" s="28">
        <v>0</v>
      </c>
      <c r="I715" s="28">
        <v>0</v>
      </c>
      <c r="J715" s="271"/>
      <c r="K715" s="281">
        <f>Лист4!E715/1000</f>
        <v>152.23530000000002</v>
      </c>
    </row>
    <row r="716" spans="1:11" s="34" customFormat="1" ht="19.5" customHeight="1" x14ac:dyDescent="0.25">
      <c r="A716" s="21" t="str">
        <f>Лист4!A716</f>
        <v xml:space="preserve">Железнодорожная 4-я ул. д.51Б </v>
      </c>
      <c r="B716" s="56" t="str">
        <f>Лист4!C716</f>
        <v>г. Астрахань</v>
      </c>
      <c r="C716" s="35">
        <f t="shared" si="22"/>
        <v>127.62264391891893</v>
      </c>
      <c r="D716" s="35">
        <f t="shared" si="23"/>
        <v>5.3925060810810805</v>
      </c>
      <c r="E716" s="26">
        <v>0</v>
      </c>
      <c r="F716" s="27">
        <v>5.3925060810810805</v>
      </c>
      <c r="G716" s="28">
        <v>0</v>
      </c>
      <c r="H716" s="28">
        <v>0</v>
      </c>
      <c r="I716" s="28">
        <v>0</v>
      </c>
      <c r="J716" s="271"/>
      <c r="K716" s="281">
        <f>Лист4!E716/1000</f>
        <v>133.01515000000001</v>
      </c>
    </row>
    <row r="717" spans="1:11" s="34" customFormat="1" ht="19.5" customHeight="1" x14ac:dyDescent="0.25">
      <c r="A717" s="21" t="str">
        <f>Лист4!A717</f>
        <v xml:space="preserve">Железнодорожная 8-я ул. д.55 </v>
      </c>
      <c r="B717" s="56" t="str">
        <f>Лист4!C717</f>
        <v>г. Астрахань</v>
      </c>
      <c r="C717" s="35">
        <f t="shared" si="22"/>
        <v>1021.3558874324327</v>
      </c>
      <c r="D717" s="35">
        <f t="shared" si="23"/>
        <v>43.155882567567573</v>
      </c>
      <c r="E717" s="26">
        <v>0</v>
      </c>
      <c r="F717" s="27">
        <v>43.155882567567573</v>
      </c>
      <c r="G717" s="28">
        <v>0</v>
      </c>
      <c r="H717" s="28">
        <v>0</v>
      </c>
      <c r="I717" s="28">
        <v>0</v>
      </c>
      <c r="J717" s="271"/>
      <c r="K717" s="281">
        <f>Лист4!E717/1000</f>
        <v>1064.5117700000003</v>
      </c>
    </row>
    <row r="718" spans="1:11" s="34" customFormat="1" ht="20.25" customHeight="1" x14ac:dyDescent="0.25">
      <c r="A718" s="21" t="str">
        <f>Лист4!A718</f>
        <v xml:space="preserve">Железнодорожная 8-я ул. д.55 - корп. 1 </v>
      </c>
      <c r="B718" s="56" t="str">
        <f>Лист4!C718</f>
        <v>г. Астрахань</v>
      </c>
      <c r="C718" s="35">
        <f t="shared" si="22"/>
        <v>815.38289175675652</v>
      </c>
      <c r="D718" s="35">
        <f t="shared" si="23"/>
        <v>34.452798243243237</v>
      </c>
      <c r="E718" s="26">
        <v>0</v>
      </c>
      <c r="F718" s="27">
        <v>34.452798243243237</v>
      </c>
      <c r="G718" s="28">
        <v>0</v>
      </c>
      <c r="H718" s="28">
        <v>0</v>
      </c>
      <c r="I718" s="28">
        <v>0</v>
      </c>
      <c r="J718" s="271"/>
      <c r="K718" s="281">
        <f>Лист4!E718/1000</f>
        <v>849.83568999999977</v>
      </c>
    </row>
    <row r="719" spans="1:11" s="34" customFormat="1" ht="20.25" customHeight="1" x14ac:dyDescent="0.25">
      <c r="A719" s="21" t="str">
        <f>Лист4!A719</f>
        <v xml:space="preserve">Железнодорожная 8-я ул. д.57 </v>
      </c>
      <c r="B719" s="56" t="str">
        <f>Лист4!C719</f>
        <v>г. Астрахань</v>
      </c>
      <c r="C719" s="35">
        <f t="shared" si="22"/>
        <v>1159.8844671621621</v>
      </c>
      <c r="D719" s="35">
        <f t="shared" si="23"/>
        <v>49.00920283783784</v>
      </c>
      <c r="E719" s="26">
        <v>0</v>
      </c>
      <c r="F719" s="27">
        <v>49.00920283783784</v>
      </c>
      <c r="G719" s="28">
        <v>0</v>
      </c>
      <c r="H719" s="28">
        <v>0</v>
      </c>
      <c r="I719" s="28">
        <v>0</v>
      </c>
      <c r="J719" s="271"/>
      <c r="K719" s="281">
        <f>Лист4!E719/1000</f>
        <v>1208.8936699999999</v>
      </c>
    </row>
    <row r="720" spans="1:11" s="34" customFormat="1" ht="20.25" customHeight="1" x14ac:dyDescent="0.25">
      <c r="A720" s="21" t="str">
        <f>Лист4!A720</f>
        <v xml:space="preserve">Железнодорожная 8-я ул. д.59 </v>
      </c>
      <c r="B720" s="56" t="str">
        <f>Лист4!C720</f>
        <v>г. Астрахань</v>
      </c>
      <c r="C720" s="35">
        <f t="shared" si="22"/>
        <v>1106.746388108108</v>
      </c>
      <c r="D720" s="35">
        <f t="shared" si="23"/>
        <v>46.763931891891886</v>
      </c>
      <c r="E720" s="26">
        <v>0</v>
      </c>
      <c r="F720" s="27">
        <v>46.763931891891886</v>
      </c>
      <c r="G720" s="28">
        <v>0</v>
      </c>
      <c r="H720" s="28">
        <v>0</v>
      </c>
      <c r="I720" s="28">
        <v>0</v>
      </c>
      <c r="J720" s="271"/>
      <c r="K720" s="281">
        <f>Лист4!E720/1000</f>
        <v>1153.5103199999999</v>
      </c>
    </row>
    <row r="721" spans="1:11" s="34" customFormat="1" ht="20.25" customHeight="1" x14ac:dyDescent="0.25">
      <c r="A721" s="21" t="str">
        <f>Лист4!A721</f>
        <v xml:space="preserve">Железнодорожная 8-я ул. д.59 - корп. 1 </v>
      </c>
      <c r="B721" s="56" t="str">
        <f>Лист4!C721</f>
        <v>г. Астрахань</v>
      </c>
      <c r="C721" s="35">
        <f t="shared" si="22"/>
        <v>1105.9423418918918</v>
      </c>
      <c r="D721" s="35">
        <f t="shared" si="23"/>
        <v>46.729958108108107</v>
      </c>
      <c r="E721" s="26">
        <v>0</v>
      </c>
      <c r="F721" s="27">
        <v>46.729958108108107</v>
      </c>
      <c r="G721" s="28">
        <v>0</v>
      </c>
      <c r="H721" s="28">
        <v>0</v>
      </c>
      <c r="I721" s="28">
        <v>0</v>
      </c>
      <c r="J721" s="271"/>
      <c r="K721" s="281">
        <f>Лист4!E721/1000</f>
        <v>1152.6723</v>
      </c>
    </row>
    <row r="722" spans="1:11" s="34" customFormat="1" ht="20.25" customHeight="1" x14ac:dyDescent="0.25">
      <c r="A722" s="21" t="str">
        <f>Лист4!A722</f>
        <v xml:space="preserve">Железнодорожная 8-я ул. д.59 - корп. 2 </v>
      </c>
      <c r="B722" s="56" t="str">
        <f>Лист4!C722</f>
        <v>г. Астрахань</v>
      </c>
      <c r="C722" s="35">
        <f t="shared" si="22"/>
        <v>1125.3645454054056</v>
      </c>
      <c r="D722" s="35">
        <f t="shared" si="23"/>
        <v>47.550614594594606</v>
      </c>
      <c r="E722" s="26">
        <v>0</v>
      </c>
      <c r="F722" s="27">
        <v>47.550614594594606</v>
      </c>
      <c r="G722" s="28">
        <v>0</v>
      </c>
      <c r="H722" s="28">
        <v>0</v>
      </c>
      <c r="I722" s="28">
        <v>0</v>
      </c>
      <c r="J722" s="271"/>
      <c r="K722" s="281">
        <f>Лист4!E722/1000</f>
        <v>1172.9151600000002</v>
      </c>
    </row>
    <row r="723" spans="1:11" s="34" customFormat="1" ht="20.25" customHeight="1" x14ac:dyDescent="0.25">
      <c r="A723" s="21" t="str">
        <f>Лист4!A723</f>
        <v xml:space="preserve">Железнодорожная 8-я ул. д.59 - корп. 3 </v>
      </c>
      <c r="B723" s="56" t="str">
        <f>Лист4!C723</f>
        <v>г. Астрахань</v>
      </c>
      <c r="C723" s="35">
        <f t="shared" si="22"/>
        <v>1941.6750713513511</v>
      </c>
      <c r="D723" s="35">
        <f t="shared" si="23"/>
        <v>82.042608648648638</v>
      </c>
      <c r="E723" s="26">
        <v>0</v>
      </c>
      <c r="F723" s="27">
        <v>82.042608648648638</v>
      </c>
      <c r="G723" s="28">
        <v>0</v>
      </c>
      <c r="H723" s="28">
        <v>0</v>
      </c>
      <c r="I723" s="28">
        <v>0</v>
      </c>
      <c r="J723" s="271"/>
      <c r="K723" s="281">
        <f>Лист4!E723/1000</f>
        <v>2023.7176799999997</v>
      </c>
    </row>
    <row r="724" spans="1:11" s="34" customFormat="1" ht="20.25" customHeight="1" x14ac:dyDescent="0.25">
      <c r="A724" s="21" t="str">
        <f>Лист4!A724</f>
        <v xml:space="preserve">Жилая ул. д.1 </v>
      </c>
      <c r="B724" s="56" t="str">
        <f>Лист4!C724</f>
        <v>г. Астрахань</v>
      </c>
      <c r="C724" s="35">
        <f t="shared" si="22"/>
        <v>1248.7481343243244</v>
      </c>
      <c r="D724" s="35">
        <f t="shared" si="23"/>
        <v>52.764005675675676</v>
      </c>
      <c r="E724" s="26">
        <v>0</v>
      </c>
      <c r="F724" s="27">
        <v>52.764005675675676</v>
      </c>
      <c r="G724" s="28">
        <v>0</v>
      </c>
      <c r="H724" s="28">
        <v>0</v>
      </c>
      <c r="I724" s="28">
        <v>0</v>
      </c>
      <c r="J724" s="271"/>
      <c r="K724" s="281">
        <f>Лист4!E724/1000</f>
        <v>1301.51214</v>
      </c>
    </row>
    <row r="725" spans="1:11" s="34" customFormat="1" ht="20.25" customHeight="1" x14ac:dyDescent="0.25">
      <c r="A725" s="21" t="str">
        <f>Лист4!A725</f>
        <v xml:space="preserve">Жилая ул. д.10 </v>
      </c>
      <c r="B725" s="56" t="str">
        <f>Лист4!C725</f>
        <v>г. Астрахань</v>
      </c>
      <c r="C725" s="35">
        <f t="shared" si="22"/>
        <v>839.5471756756757</v>
      </c>
      <c r="D725" s="35">
        <f t="shared" si="23"/>
        <v>35.473824324324326</v>
      </c>
      <c r="E725" s="26">
        <v>0</v>
      </c>
      <c r="F725" s="27">
        <v>35.473824324324326</v>
      </c>
      <c r="G725" s="28">
        <v>0</v>
      </c>
      <c r="H725" s="28">
        <v>0</v>
      </c>
      <c r="I725" s="28">
        <v>0</v>
      </c>
      <c r="J725" s="271"/>
      <c r="K725" s="281">
        <f>Лист4!E725/1000</f>
        <v>875.02100000000007</v>
      </c>
    </row>
    <row r="726" spans="1:11" s="34" customFormat="1" ht="20.25" customHeight="1" x14ac:dyDescent="0.25">
      <c r="A726" s="21" t="str">
        <f>Лист4!A726</f>
        <v xml:space="preserve">Жилая ул. д.10 - корп. 1 </v>
      </c>
      <c r="B726" s="56" t="str">
        <f>Лист4!C726</f>
        <v>г. Астрахань</v>
      </c>
      <c r="C726" s="35">
        <f t="shared" si="22"/>
        <v>1086.9427994594596</v>
      </c>
      <c r="D726" s="35">
        <f t="shared" si="23"/>
        <v>45.927160540540548</v>
      </c>
      <c r="E726" s="26">
        <v>0</v>
      </c>
      <c r="F726" s="27">
        <v>45.927160540540548</v>
      </c>
      <c r="G726" s="28">
        <v>0</v>
      </c>
      <c r="H726" s="28">
        <v>0</v>
      </c>
      <c r="I726" s="28">
        <v>0</v>
      </c>
      <c r="J726" s="271"/>
      <c r="K726" s="281">
        <f>Лист4!E726/1000</f>
        <v>1132.8699600000002</v>
      </c>
    </row>
    <row r="727" spans="1:11" s="34" customFormat="1" ht="20.25" customHeight="1" x14ac:dyDescent="0.25">
      <c r="A727" s="21" t="str">
        <f>Лист4!A727</f>
        <v xml:space="preserve">Жилая ул. д.11 </v>
      </c>
      <c r="B727" s="56" t="str">
        <f>Лист4!C727</f>
        <v>г. Астрахань</v>
      </c>
      <c r="C727" s="35">
        <f t="shared" si="22"/>
        <v>1117.6691240540542</v>
      </c>
      <c r="D727" s="35">
        <f t="shared" si="23"/>
        <v>47.225455945945953</v>
      </c>
      <c r="E727" s="26">
        <v>0</v>
      </c>
      <c r="F727" s="27">
        <v>47.225455945945953</v>
      </c>
      <c r="G727" s="28">
        <v>0</v>
      </c>
      <c r="H727" s="28">
        <v>0</v>
      </c>
      <c r="I727" s="28">
        <v>0</v>
      </c>
      <c r="J727" s="271"/>
      <c r="K727" s="281">
        <f>Лист4!E727/1000</f>
        <v>1164.8945800000001</v>
      </c>
    </row>
    <row r="728" spans="1:11" s="34" customFormat="1" ht="20.25" customHeight="1" x14ac:dyDescent="0.25">
      <c r="A728" s="21" t="str">
        <f>Лист4!A728</f>
        <v xml:space="preserve">Жилая ул. д.12 </v>
      </c>
      <c r="B728" s="56" t="str">
        <f>Лист4!C728</f>
        <v>г. Астрахань</v>
      </c>
      <c r="C728" s="35">
        <f t="shared" si="22"/>
        <v>1346.2695798648647</v>
      </c>
      <c r="D728" s="35">
        <f t="shared" si="23"/>
        <v>56.884630135135126</v>
      </c>
      <c r="E728" s="26">
        <v>0</v>
      </c>
      <c r="F728" s="27">
        <v>56.884630135135126</v>
      </c>
      <c r="G728" s="28">
        <v>0</v>
      </c>
      <c r="H728" s="28">
        <v>0</v>
      </c>
      <c r="I728" s="28">
        <v>0</v>
      </c>
      <c r="J728" s="271"/>
      <c r="K728" s="281">
        <f>Лист4!E728/1000</f>
        <v>1403.1542099999999</v>
      </c>
    </row>
    <row r="729" spans="1:11" s="29" customFormat="1" ht="20.25" customHeight="1" x14ac:dyDescent="0.25">
      <c r="A729" s="21" t="str">
        <f>Лист4!A729</f>
        <v xml:space="preserve">Жилая ул. д.12 - корп. 1 </v>
      </c>
      <c r="B729" s="56" t="str">
        <f>Лист4!C729</f>
        <v>г. Астрахань</v>
      </c>
      <c r="C729" s="35">
        <f t="shared" si="22"/>
        <v>949.12085202702713</v>
      </c>
      <c r="D729" s="35">
        <f t="shared" si="23"/>
        <v>40.103697972972981</v>
      </c>
      <c r="E729" s="26">
        <v>0</v>
      </c>
      <c r="F729" s="27">
        <v>40.103697972972981</v>
      </c>
      <c r="G729" s="28">
        <v>0</v>
      </c>
      <c r="H729" s="28">
        <v>0</v>
      </c>
      <c r="I729" s="28">
        <v>0</v>
      </c>
      <c r="J729" s="271"/>
      <c r="K729" s="281">
        <f>Лист4!E729/1000</f>
        <v>989.22455000000014</v>
      </c>
    </row>
    <row r="730" spans="1:11" s="29" customFormat="1" ht="20.25" customHeight="1" x14ac:dyDescent="0.25">
      <c r="A730" s="21" t="str">
        <f>Лист4!A730</f>
        <v xml:space="preserve">Жилая ул. д.16 </v>
      </c>
      <c r="B730" s="56" t="str">
        <f>Лист4!C730</f>
        <v>г. Астрахань</v>
      </c>
      <c r="C730" s="35">
        <f t="shared" si="22"/>
        <v>679.88038959459448</v>
      </c>
      <c r="D730" s="35">
        <f t="shared" si="23"/>
        <v>28.7273404054054</v>
      </c>
      <c r="E730" s="26">
        <v>0</v>
      </c>
      <c r="F730" s="27">
        <v>28.7273404054054</v>
      </c>
      <c r="G730" s="28">
        <v>0</v>
      </c>
      <c r="H730" s="28">
        <v>0</v>
      </c>
      <c r="I730" s="28">
        <v>0</v>
      </c>
      <c r="J730" s="271"/>
      <c r="K730" s="281">
        <f>Лист4!E730/1000</f>
        <v>708.60772999999983</v>
      </c>
    </row>
    <row r="731" spans="1:11" s="34" customFormat="1" ht="20.25" customHeight="1" x14ac:dyDescent="0.25">
      <c r="A731" s="21" t="str">
        <f>Лист4!A731</f>
        <v xml:space="preserve">Жилая ул. д.3 </v>
      </c>
      <c r="B731" s="56" t="str">
        <f>Лист4!C731</f>
        <v>г. Астрахань</v>
      </c>
      <c r="C731" s="35">
        <f t="shared" si="22"/>
        <v>1894.1368966216219</v>
      </c>
      <c r="D731" s="35">
        <f t="shared" si="23"/>
        <v>80.033953378378385</v>
      </c>
      <c r="E731" s="26">
        <v>0</v>
      </c>
      <c r="F731" s="27">
        <v>80.033953378378385</v>
      </c>
      <c r="G731" s="28">
        <v>0</v>
      </c>
      <c r="H731" s="28">
        <v>0</v>
      </c>
      <c r="I731" s="28">
        <v>0</v>
      </c>
      <c r="J731" s="271"/>
      <c r="K731" s="281">
        <f>Лист4!E731/1000</f>
        <v>1974.1708500000002</v>
      </c>
    </row>
    <row r="732" spans="1:11" s="34" customFormat="1" ht="20.25" customHeight="1" x14ac:dyDescent="0.25">
      <c r="A732" s="21" t="str">
        <f>Лист4!A732</f>
        <v xml:space="preserve">Жилая ул. д.3 - корп. 1 </v>
      </c>
      <c r="B732" s="56" t="str">
        <f>Лист4!C732</f>
        <v>г. Астрахань</v>
      </c>
      <c r="C732" s="35">
        <f t="shared" si="22"/>
        <v>928.74481148648647</v>
      </c>
      <c r="D732" s="35">
        <f t="shared" si="23"/>
        <v>39.242738513513515</v>
      </c>
      <c r="E732" s="26">
        <v>0</v>
      </c>
      <c r="F732" s="27">
        <v>39.242738513513515</v>
      </c>
      <c r="G732" s="28">
        <v>0</v>
      </c>
      <c r="H732" s="28">
        <v>0</v>
      </c>
      <c r="I732" s="28">
        <v>0</v>
      </c>
      <c r="J732" s="271"/>
      <c r="K732" s="281">
        <f>Лист4!E732/1000</f>
        <v>967.98754999999994</v>
      </c>
    </row>
    <row r="733" spans="1:11" s="29" customFormat="1" ht="20.25" customHeight="1" x14ac:dyDescent="0.25">
      <c r="A733" s="21" t="str">
        <f>Лист4!A733</f>
        <v xml:space="preserve">Жилая ул. д.6 - корп. 1 </v>
      </c>
      <c r="B733" s="56" t="str">
        <f>Лист4!C733</f>
        <v>г. Астрахань</v>
      </c>
      <c r="C733" s="35">
        <f t="shared" si="22"/>
        <v>1762.055040135135</v>
      </c>
      <c r="D733" s="35">
        <f t="shared" si="23"/>
        <v>74.45302986486486</v>
      </c>
      <c r="E733" s="26">
        <v>0</v>
      </c>
      <c r="F733" s="27">
        <v>74.45302986486486</v>
      </c>
      <c r="G733" s="28">
        <v>0</v>
      </c>
      <c r="H733" s="28">
        <v>0</v>
      </c>
      <c r="I733" s="28">
        <v>0</v>
      </c>
      <c r="J733" s="271"/>
      <c r="K733" s="281">
        <f>Лист4!E733/1000</f>
        <v>1836.5080699999999</v>
      </c>
    </row>
    <row r="734" spans="1:11" s="29" customFormat="1" ht="20.25" customHeight="1" x14ac:dyDescent="0.25">
      <c r="A734" s="21" t="str">
        <f>Лист4!A734</f>
        <v xml:space="preserve">Жилая ул. д.6 - корп. 2 </v>
      </c>
      <c r="B734" s="56" t="str">
        <f>Лист4!C734</f>
        <v>г. Астрахань</v>
      </c>
      <c r="C734" s="35">
        <f t="shared" si="22"/>
        <v>1732.3306886486478</v>
      </c>
      <c r="D734" s="35">
        <f t="shared" si="23"/>
        <v>73.197071351351312</v>
      </c>
      <c r="E734" s="26">
        <v>0</v>
      </c>
      <c r="F734" s="27">
        <v>73.197071351351312</v>
      </c>
      <c r="G734" s="28">
        <v>0</v>
      </c>
      <c r="H734" s="28">
        <v>0</v>
      </c>
      <c r="I734" s="28">
        <v>0</v>
      </c>
      <c r="J734" s="271"/>
      <c r="K734" s="281">
        <f>Лист4!E734/1000</f>
        <v>1805.527759999999</v>
      </c>
    </row>
    <row r="735" spans="1:11" s="29" customFormat="1" ht="20.25" customHeight="1" x14ac:dyDescent="0.25">
      <c r="A735" s="21" t="str">
        <f>Лист4!A735</f>
        <v xml:space="preserve">Жилая ул. д.7 </v>
      </c>
      <c r="B735" s="56" t="str">
        <f>Лист4!C735</f>
        <v>г. Астрахань</v>
      </c>
      <c r="C735" s="35">
        <f t="shared" si="22"/>
        <v>4.8338527027027016</v>
      </c>
      <c r="D735" s="35">
        <f t="shared" si="23"/>
        <v>0.20424729729729726</v>
      </c>
      <c r="E735" s="26">
        <v>0</v>
      </c>
      <c r="F735" s="27">
        <v>0.20424729729729726</v>
      </c>
      <c r="G735" s="28">
        <v>0</v>
      </c>
      <c r="H735" s="28">
        <v>0</v>
      </c>
      <c r="I735" s="28">
        <v>0</v>
      </c>
      <c r="J735" s="271"/>
      <c r="K735" s="281">
        <f>Лист4!E735/1000</f>
        <v>5.0380999999999991</v>
      </c>
    </row>
    <row r="736" spans="1:11" s="29" customFormat="1" ht="20.25" customHeight="1" x14ac:dyDescent="0.25">
      <c r="A736" s="21" t="str">
        <f>Лист4!A736</f>
        <v xml:space="preserve">Жилая ул. д.7 - корп. 3 </v>
      </c>
      <c r="B736" s="56" t="str">
        <f>Лист4!C736</f>
        <v>г. Астрахань</v>
      </c>
      <c r="C736" s="35">
        <f t="shared" si="22"/>
        <v>1066.393538108108</v>
      </c>
      <c r="D736" s="35">
        <f t="shared" si="23"/>
        <v>45.058881891891886</v>
      </c>
      <c r="E736" s="26">
        <v>0</v>
      </c>
      <c r="F736" s="27">
        <v>45.058881891891886</v>
      </c>
      <c r="G736" s="28">
        <v>0</v>
      </c>
      <c r="H736" s="28">
        <v>0</v>
      </c>
      <c r="I736" s="28">
        <v>0</v>
      </c>
      <c r="J736" s="271"/>
      <c r="K736" s="281">
        <f>Лист4!E736/1000</f>
        <v>1111.4524199999998</v>
      </c>
    </row>
    <row r="737" spans="1:11" s="29" customFormat="1" ht="20.25" customHeight="1" x14ac:dyDescent="0.25">
      <c r="A737" s="21" t="str">
        <f>Лист4!A737</f>
        <v xml:space="preserve">Жилая ул. д.8 </v>
      </c>
      <c r="B737" s="56" t="str">
        <f>Лист4!C737</f>
        <v>г. Астрахань</v>
      </c>
      <c r="C737" s="35">
        <f t="shared" si="22"/>
        <v>956.23906256756766</v>
      </c>
      <c r="D737" s="35">
        <f t="shared" si="23"/>
        <v>40.404467432432433</v>
      </c>
      <c r="E737" s="26">
        <v>0</v>
      </c>
      <c r="F737" s="27">
        <v>40.404467432432433</v>
      </c>
      <c r="G737" s="28">
        <v>0</v>
      </c>
      <c r="H737" s="28">
        <v>0</v>
      </c>
      <c r="I737" s="28">
        <v>0</v>
      </c>
      <c r="J737" s="271"/>
      <c r="K737" s="281">
        <f>Лист4!E737/1000</f>
        <v>996.64353000000006</v>
      </c>
    </row>
    <row r="738" spans="1:11" s="29" customFormat="1" ht="20.25" customHeight="1" x14ac:dyDescent="0.25">
      <c r="A738" s="21" t="str">
        <f>Лист4!A738</f>
        <v xml:space="preserve">Жилая ул. д.8 - корп. 1 </v>
      </c>
      <c r="B738" s="56" t="str">
        <f>Лист4!C738</f>
        <v>г. Астрахань</v>
      </c>
      <c r="C738" s="35">
        <f t="shared" si="22"/>
        <v>749.29096824324336</v>
      </c>
      <c r="D738" s="35">
        <f t="shared" si="23"/>
        <v>31.660181756756756</v>
      </c>
      <c r="E738" s="26">
        <v>0</v>
      </c>
      <c r="F738" s="27">
        <v>31.660181756756756</v>
      </c>
      <c r="G738" s="28">
        <v>0</v>
      </c>
      <c r="H738" s="28">
        <v>0</v>
      </c>
      <c r="I738" s="28">
        <v>0</v>
      </c>
      <c r="J738" s="271"/>
      <c r="K738" s="281">
        <f>Лист4!E738/1000</f>
        <v>780.9511500000001</v>
      </c>
    </row>
    <row r="739" spans="1:11" s="29" customFormat="1" ht="20.25" customHeight="1" x14ac:dyDescent="0.25">
      <c r="A739" s="21" t="str">
        <f>Лист4!A739</f>
        <v xml:space="preserve">Жилая ул. д.8 - корп. 3 </v>
      </c>
      <c r="B739" s="56" t="str">
        <f>Лист4!C739</f>
        <v>г. Астрахань</v>
      </c>
      <c r="C739" s="35">
        <f t="shared" si="22"/>
        <v>1794.46761472973</v>
      </c>
      <c r="D739" s="35">
        <f t="shared" si="23"/>
        <v>75.822575270270278</v>
      </c>
      <c r="E739" s="26">
        <v>0</v>
      </c>
      <c r="F739" s="27">
        <v>75.822575270270278</v>
      </c>
      <c r="G739" s="28">
        <v>0</v>
      </c>
      <c r="H739" s="28">
        <v>0</v>
      </c>
      <c r="I739" s="28">
        <v>0</v>
      </c>
      <c r="J739" s="271"/>
      <c r="K739" s="281">
        <f>Лист4!E739/1000</f>
        <v>1870.2901900000004</v>
      </c>
    </row>
    <row r="740" spans="1:11" s="29" customFormat="1" ht="20.25" customHeight="1" x14ac:dyDescent="0.25">
      <c r="A740" s="21" t="str">
        <f>Лист4!A740</f>
        <v xml:space="preserve">Жилая ул. д.9 - корп. 5 </v>
      </c>
      <c r="B740" s="56" t="str">
        <f>Лист4!C740</f>
        <v>г. Астрахань</v>
      </c>
      <c r="C740" s="35">
        <f t="shared" si="22"/>
        <v>730.97498310810829</v>
      </c>
      <c r="D740" s="35">
        <f t="shared" si="23"/>
        <v>30.8862668918919</v>
      </c>
      <c r="E740" s="26">
        <v>0</v>
      </c>
      <c r="F740" s="27">
        <v>30.8862668918919</v>
      </c>
      <c r="G740" s="28">
        <v>0</v>
      </c>
      <c r="H740" s="28">
        <v>0</v>
      </c>
      <c r="I740" s="28">
        <v>0</v>
      </c>
      <c r="J740" s="271"/>
      <c r="K740" s="281">
        <f>Лист4!E740/1000</f>
        <v>761.86125000000015</v>
      </c>
    </row>
    <row r="741" spans="1:11" s="29" customFormat="1" ht="20.25" customHeight="1" x14ac:dyDescent="0.25">
      <c r="A741" s="21" t="str">
        <f>Лист4!A741</f>
        <v xml:space="preserve">Заводская пл д.13 </v>
      </c>
      <c r="B741" s="56" t="str">
        <f>Лист4!C741</f>
        <v>г. Астрахань</v>
      </c>
      <c r="C741" s="35">
        <f t="shared" si="22"/>
        <v>162.39599729729733</v>
      </c>
      <c r="D741" s="35">
        <f t="shared" si="23"/>
        <v>6.861802702702704</v>
      </c>
      <c r="E741" s="26">
        <v>0</v>
      </c>
      <c r="F741" s="27">
        <v>6.861802702702704</v>
      </c>
      <c r="G741" s="28">
        <v>0</v>
      </c>
      <c r="H741" s="28">
        <v>0</v>
      </c>
      <c r="I741" s="28">
        <v>0</v>
      </c>
      <c r="J741" s="271"/>
      <c r="K741" s="281">
        <f>Лист4!E741/1000</f>
        <v>169.25780000000003</v>
      </c>
    </row>
    <row r="742" spans="1:11" s="29" customFormat="1" ht="20.25" customHeight="1" x14ac:dyDescent="0.25">
      <c r="A742" s="21" t="str">
        <f>Лист4!A742</f>
        <v xml:space="preserve">Заводская пл д.14 </v>
      </c>
      <c r="B742" s="56" t="str">
        <f>Лист4!C742</f>
        <v>г. Астрахань</v>
      </c>
      <c r="C742" s="35">
        <f t="shared" si="22"/>
        <v>161.82463918918918</v>
      </c>
      <c r="D742" s="35">
        <f t="shared" si="23"/>
        <v>6.8376608108108101</v>
      </c>
      <c r="E742" s="26">
        <v>0</v>
      </c>
      <c r="F742" s="27">
        <v>6.8376608108108101</v>
      </c>
      <c r="G742" s="28">
        <v>0</v>
      </c>
      <c r="H742" s="28">
        <v>0</v>
      </c>
      <c r="I742" s="28">
        <v>0</v>
      </c>
      <c r="J742" s="271"/>
      <c r="K742" s="281">
        <f>Лист4!E742/1000</f>
        <v>168.66229999999999</v>
      </c>
    </row>
    <row r="743" spans="1:11" s="29" customFormat="1" ht="20.25" customHeight="1" x14ac:dyDescent="0.25">
      <c r="A743" s="21" t="str">
        <f>Лист4!A743</f>
        <v xml:space="preserve">Заводская пл д.15 </v>
      </c>
      <c r="B743" s="56" t="str">
        <f>Лист4!C743</f>
        <v>г. Астрахань</v>
      </c>
      <c r="C743" s="35">
        <f t="shared" si="22"/>
        <v>336.64951270270268</v>
      </c>
      <c r="D743" s="35">
        <f t="shared" si="23"/>
        <v>14.224627297297296</v>
      </c>
      <c r="E743" s="26">
        <v>0</v>
      </c>
      <c r="F743" s="27">
        <v>14.224627297297296</v>
      </c>
      <c r="G743" s="28">
        <v>0</v>
      </c>
      <c r="H743" s="28">
        <v>0</v>
      </c>
      <c r="I743" s="28">
        <v>0</v>
      </c>
      <c r="J743" s="271"/>
      <c r="K743" s="281">
        <f>Лист4!E743/1000</f>
        <v>350.87413999999995</v>
      </c>
    </row>
    <row r="744" spans="1:11" s="29" customFormat="1" ht="18" customHeight="1" x14ac:dyDescent="0.25">
      <c r="A744" s="21" t="str">
        <f>Лист4!A744</f>
        <v xml:space="preserve">Заводская пл д.16 </v>
      </c>
      <c r="B744" s="56" t="str">
        <f>Лист4!C744</f>
        <v>г. Астрахань</v>
      </c>
      <c r="C744" s="35">
        <f t="shared" si="22"/>
        <v>296.4556643243244</v>
      </c>
      <c r="D744" s="35">
        <f t="shared" si="23"/>
        <v>12.526295675675676</v>
      </c>
      <c r="E744" s="26">
        <v>0</v>
      </c>
      <c r="F744" s="27">
        <v>12.526295675675676</v>
      </c>
      <c r="G744" s="28">
        <v>0</v>
      </c>
      <c r="H744" s="28">
        <v>0</v>
      </c>
      <c r="I744" s="28">
        <v>0</v>
      </c>
      <c r="J744" s="271"/>
      <c r="K744" s="281">
        <f>Лист4!E744/1000</f>
        <v>308.98196000000007</v>
      </c>
    </row>
    <row r="745" spans="1:11" s="29" customFormat="1" ht="18" customHeight="1" x14ac:dyDescent="0.25">
      <c r="A745" s="21" t="str">
        <f>Лист4!A745</f>
        <v xml:space="preserve">Заводская пл д.18 </v>
      </c>
      <c r="B745" s="56" t="str">
        <f>Лист4!C745</f>
        <v>г. Астрахань</v>
      </c>
      <c r="C745" s="35">
        <f t="shared" si="22"/>
        <v>251.27089972972976</v>
      </c>
      <c r="D745" s="35">
        <f t="shared" si="23"/>
        <v>10.617080270270272</v>
      </c>
      <c r="E745" s="26">
        <v>0</v>
      </c>
      <c r="F745" s="27">
        <v>10.617080270270272</v>
      </c>
      <c r="G745" s="28">
        <v>0</v>
      </c>
      <c r="H745" s="28">
        <v>0</v>
      </c>
      <c r="I745" s="28">
        <v>0</v>
      </c>
      <c r="J745" s="271"/>
      <c r="K745" s="281">
        <f>Лист4!E745/1000</f>
        <v>261.88798000000003</v>
      </c>
    </row>
    <row r="746" spans="1:11" s="34" customFormat="1" ht="18" customHeight="1" x14ac:dyDescent="0.25">
      <c r="A746" s="21" t="str">
        <f>Лист4!A746</f>
        <v xml:space="preserve">Заводская пл д.19 </v>
      </c>
      <c r="B746" s="56" t="str">
        <f>Лист4!C746</f>
        <v>г. Астрахань</v>
      </c>
      <c r="C746" s="35">
        <f t="shared" si="22"/>
        <v>299.24651121621622</v>
      </c>
      <c r="D746" s="35">
        <f t="shared" si="23"/>
        <v>12.644218783783785</v>
      </c>
      <c r="E746" s="26">
        <v>0</v>
      </c>
      <c r="F746" s="27">
        <v>12.644218783783785</v>
      </c>
      <c r="G746" s="28">
        <v>0</v>
      </c>
      <c r="H746" s="28">
        <v>0</v>
      </c>
      <c r="I746" s="28">
        <v>0</v>
      </c>
      <c r="J746" s="271"/>
      <c r="K746" s="281">
        <f>Лист4!E746/1000</f>
        <v>311.89073000000002</v>
      </c>
    </row>
    <row r="747" spans="1:11" s="34" customFormat="1" ht="18" customHeight="1" x14ac:dyDescent="0.25">
      <c r="A747" s="21" t="str">
        <f>Лист4!A747</f>
        <v xml:space="preserve">Заводская пл д.27 </v>
      </c>
      <c r="B747" s="56" t="str">
        <f>Лист4!C747</f>
        <v>г. Астрахань</v>
      </c>
      <c r="C747" s="35">
        <f t="shared" si="22"/>
        <v>169.48035810810813</v>
      </c>
      <c r="D747" s="35">
        <f t="shared" si="23"/>
        <v>7.1611418918918934</v>
      </c>
      <c r="E747" s="26">
        <v>0</v>
      </c>
      <c r="F747" s="27">
        <v>7.1611418918918934</v>
      </c>
      <c r="G747" s="28">
        <v>0</v>
      </c>
      <c r="H747" s="28">
        <v>0</v>
      </c>
      <c r="I747" s="28">
        <v>0</v>
      </c>
      <c r="J747" s="271"/>
      <c r="K747" s="281">
        <f>Лист4!E747/1000</f>
        <v>176.64150000000004</v>
      </c>
    </row>
    <row r="748" spans="1:11" s="29" customFormat="1" ht="18" customHeight="1" x14ac:dyDescent="0.25">
      <c r="A748" s="21" t="str">
        <f>Лист4!A748</f>
        <v xml:space="preserve">Заводская пл д.29 </v>
      </c>
      <c r="B748" s="56" t="str">
        <f>Лист4!C748</f>
        <v>г. Астрахань</v>
      </c>
      <c r="C748" s="35">
        <f t="shared" si="22"/>
        <v>174.90562162162166</v>
      </c>
      <c r="D748" s="35">
        <f t="shared" si="23"/>
        <v>7.3903783783783803</v>
      </c>
      <c r="E748" s="26">
        <v>0</v>
      </c>
      <c r="F748" s="27">
        <v>7.3903783783783803</v>
      </c>
      <c r="G748" s="28">
        <v>0</v>
      </c>
      <c r="H748" s="28">
        <v>0</v>
      </c>
      <c r="I748" s="28">
        <v>0</v>
      </c>
      <c r="J748" s="271"/>
      <c r="K748" s="281">
        <f>Лист4!E748/1000</f>
        <v>182.29600000000005</v>
      </c>
    </row>
    <row r="749" spans="1:11" s="29" customFormat="1" ht="18" customHeight="1" x14ac:dyDescent="0.25">
      <c r="A749" s="21" t="str">
        <f>Лист4!A749</f>
        <v xml:space="preserve">Заводская пл д.3 </v>
      </c>
      <c r="B749" s="56" t="str">
        <f>Лист4!C749</f>
        <v>г. Астрахань</v>
      </c>
      <c r="C749" s="35">
        <f t="shared" si="22"/>
        <v>22.120433783783799</v>
      </c>
      <c r="D749" s="35">
        <f t="shared" si="23"/>
        <v>0.93466621621621693</v>
      </c>
      <c r="E749" s="26">
        <v>0</v>
      </c>
      <c r="F749" s="27">
        <v>0.93466621621621693</v>
      </c>
      <c r="G749" s="28">
        <v>0</v>
      </c>
      <c r="H749" s="28">
        <v>0</v>
      </c>
      <c r="I749" s="28">
        <v>0</v>
      </c>
      <c r="J749" s="271"/>
      <c r="K749" s="281">
        <f>Лист4!E749/1000</f>
        <v>23.055100000000017</v>
      </c>
    </row>
    <row r="750" spans="1:11" s="29" customFormat="1" ht="18" customHeight="1" x14ac:dyDescent="0.25">
      <c r="A750" s="21" t="str">
        <f>Лист4!A750</f>
        <v xml:space="preserve">Заводская пл д.30 </v>
      </c>
      <c r="B750" s="56" t="str">
        <f>Лист4!C750</f>
        <v>г. Астрахань</v>
      </c>
      <c r="C750" s="35">
        <f t="shared" si="22"/>
        <v>130.38607905405408</v>
      </c>
      <c r="D750" s="35">
        <f t="shared" si="23"/>
        <v>5.5092709459459472</v>
      </c>
      <c r="E750" s="26">
        <v>0</v>
      </c>
      <c r="F750" s="27">
        <v>5.5092709459459472</v>
      </c>
      <c r="G750" s="28">
        <v>0</v>
      </c>
      <c r="H750" s="28">
        <v>0</v>
      </c>
      <c r="I750" s="28">
        <v>0</v>
      </c>
      <c r="J750" s="271"/>
      <c r="K750" s="281">
        <f>Лист4!E750/1000</f>
        <v>135.89535000000004</v>
      </c>
    </row>
    <row r="751" spans="1:11" s="29" customFormat="1" ht="18" customHeight="1" x14ac:dyDescent="0.25">
      <c r="A751" s="21" t="str">
        <f>Лист4!A751</f>
        <v xml:space="preserve">Заводская пл д.32 </v>
      </c>
      <c r="B751" s="56" t="str">
        <f>Лист4!C751</f>
        <v>г. Астрахань</v>
      </c>
      <c r="C751" s="35">
        <f t="shared" si="22"/>
        <v>255.44732121621618</v>
      </c>
      <c r="D751" s="35">
        <f t="shared" si="23"/>
        <v>10.793548783783782</v>
      </c>
      <c r="E751" s="26">
        <v>0</v>
      </c>
      <c r="F751" s="27">
        <v>10.793548783783782</v>
      </c>
      <c r="G751" s="28">
        <v>0</v>
      </c>
      <c r="H751" s="28">
        <v>0</v>
      </c>
      <c r="I751" s="28">
        <v>0</v>
      </c>
      <c r="J751" s="271"/>
      <c r="K751" s="281">
        <f>Лист4!E751/1000</f>
        <v>266.24086999999997</v>
      </c>
    </row>
    <row r="752" spans="1:11" s="29" customFormat="1" ht="18" customHeight="1" x14ac:dyDescent="0.25">
      <c r="A752" s="21" t="str">
        <f>Лист4!A752</f>
        <v xml:space="preserve">Заводская пл д.33 </v>
      </c>
      <c r="B752" s="56" t="str">
        <f>Лист4!C752</f>
        <v>г. Астрахань</v>
      </c>
      <c r="C752" s="35">
        <f t="shared" si="22"/>
        <v>125.65416891891893</v>
      </c>
      <c r="D752" s="35">
        <f t="shared" si="23"/>
        <v>5.3093310810810816</v>
      </c>
      <c r="E752" s="26">
        <v>0</v>
      </c>
      <c r="F752" s="27">
        <v>5.3093310810810816</v>
      </c>
      <c r="G752" s="28">
        <v>0</v>
      </c>
      <c r="H752" s="28">
        <v>0</v>
      </c>
      <c r="I752" s="28">
        <v>0</v>
      </c>
      <c r="J752" s="271"/>
      <c r="K752" s="281">
        <f>Лист4!E752/1000</f>
        <v>130.96350000000001</v>
      </c>
    </row>
    <row r="753" spans="1:11" s="29" customFormat="1" ht="18" customHeight="1" x14ac:dyDescent="0.25">
      <c r="A753" s="21" t="str">
        <f>Лист4!A753</f>
        <v xml:space="preserve">Заводская пл д.37 </v>
      </c>
      <c r="B753" s="56" t="str">
        <f>Лист4!C753</f>
        <v>г. Астрахань</v>
      </c>
      <c r="C753" s="35">
        <f t="shared" si="22"/>
        <v>200.6640378378379</v>
      </c>
      <c r="D753" s="35">
        <f t="shared" si="23"/>
        <v>8.4787621621621643</v>
      </c>
      <c r="E753" s="26">
        <v>0</v>
      </c>
      <c r="F753" s="27">
        <v>8.4787621621621643</v>
      </c>
      <c r="G753" s="28">
        <v>0</v>
      </c>
      <c r="H753" s="28">
        <v>0</v>
      </c>
      <c r="I753" s="28">
        <v>0</v>
      </c>
      <c r="J753" s="271"/>
      <c r="K753" s="281">
        <f>Лист4!E753/1000</f>
        <v>209.14280000000005</v>
      </c>
    </row>
    <row r="754" spans="1:11" s="29" customFormat="1" ht="18" customHeight="1" x14ac:dyDescent="0.25">
      <c r="A754" s="21" t="str">
        <f>Лист4!A754</f>
        <v xml:space="preserve">Заводская пл д.38 </v>
      </c>
      <c r="B754" s="56" t="str">
        <f>Лист4!C754</f>
        <v>г. Астрахань</v>
      </c>
      <c r="C754" s="35">
        <f t="shared" si="22"/>
        <v>998.94582162162169</v>
      </c>
      <c r="D754" s="35">
        <f t="shared" si="23"/>
        <v>42.208978378378383</v>
      </c>
      <c r="E754" s="26">
        <v>0</v>
      </c>
      <c r="F754" s="27">
        <v>42.208978378378383</v>
      </c>
      <c r="G754" s="28">
        <v>0</v>
      </c>
      <c r="H754" s="28">
        <v>0</v>
      </c>
      <c r="I754" s="28">
        <v>0</v>
      </c>
      <c r="J754" s="271"/>
      <c r="K754" s="281">
        <f>Лист4!E754/1000</f>
        <v>1041.1548</v>
      </c>
    </row>
    <row r="755" spans="1:11" s="29" customFormat="1" ht="18" customHeight="1" x14ac:dyDescent="0.25">
      <c r="A755" s="21" t="str">
        <f>Лист4!A755</f>
        <v xml:space="preserve">Заводская пл д.39 </v>
      </c>
      <c r="B755" s="56" t="str">
        <f>Лист4!C755</f>
        <v>г. Астрахань</v>
      </c>
      <c r="C755" s="35">
        <f t="shared" si="22"/>
        <v>907.27757770270284</v>
      </c>
      <c r="D755" s="35">
        <f t="shared" si="23"/>
        <v>38.3356722972973</v>
      </c>
      <c r="E755" s="26">
        <v>0</v>
      </c>
      <c r="F755" s="27">
        <v>38.3356722972973</v>
      </c>
      <c r="G755" s="28">
        <v>0</v>
      </c>
      <c r="H755" s="28">
        <v>0</v>
      </c>
      <c r="I755" s="28">
        <v>0</v>
      </c>
      <c r="J755" s="271"/>
      <c r="K755" s="281">
        <f>Лист4!E755/1000</f>
        <v>945.61325000000011</v>
      </c>
    </row>
    <row r="756" spans="1:11" s="29" customFormat="1" ht="18" customHeight="1" x14ac:dyDescent="0.25">
      <c r="A756" s="21" t="str">
        <f>Лист4!A756</f>
        <v xml:space="preserve">Заводская пл д.4 </v>
      </c>
      <c r="B756" s="56" t="str">
        <f>Лист4!C756</f>
        <v>г. Астрахань</v>
      </c>
      <c r="C756" s="35">
        <f t="shared" si="22"/>
        <v>6.6438249999999996</v>
      </c>
      <c r="D756" s="35">
        <f t="shared" si="23"/>
        <v>0.280725</v>
      </c>
      <c r="E756" s="26">
        <v>0</v>
      </c>
      <c r="F756" s="27">
        <v>0.280725</v>
      </c>
      <c r="G756" s="28">
        <v>0</v>
      </c>
      <c r="H756" s="28">
        <v>0</v>
      </c>
      <c r="I756" s="28">
        <v>0</v>
      </c>
      <c r="J756" s="271"/>
      <c r="K756" s="281">
        <f>Лист4!E756/1000</f>
        <v>6.92455</v>
      </c>
    </row>
    <row r="757" spans="1:11" s="29" customFormat="1" ht="18" customHeight="1" x14ac:dyDescent="0.25">
      <c r="A757" s="21" t="str">
        <f>Лист4!A757</f>
        <v xml:space="preserve">Заводская пл д.41 </v>
      </c>
      <c r="B757" s="56" t="str">
        <f>Лист4!C757</f>
        <v>г. Астрахань</v>
      </c>
      <c r="C757" s="35">
        <f t="shared" si="22"/>
        <v>757.33409770270271</v>
      </c>
      <c r="D757" s="35">
        <f t="shared" si="23"/>
        <v>32.000032297297295</v>
      </c>
      <c r="E757" s="26">
        <v>0</v>
      </c>
      <c r="F757" s="27">
        <v>32.000032297297295</v>
      </c>
      <c r="G757" s="28">
        <v>0</v>
      </c>
      <c r="H757" s="28">
        <v>0</v>
      </c>
      <c r="I757" s="28">
        <v>0</v>
      </c>
      <c r="J757" s="271"/>
      <c r="K757" s="281">
        <f>Лист4!E757/1000</f>
        <v>789.33412999999996</v>
      </c>
    </row>
    <row r="758" spans="1:11" s="29" customFormat="1" ht="18" customHeight="1" x14ac:dyDescent="0.25">
      <c r="A758" s="21" t="str">
        <f>Лист4!A758</f>
        <v xml:space="preserve">Заводская пл д.42 </v>
      </c>
      <c r="B758" s="56" t="str">
        <f>Лист4!C758</f>
        <v>г. Астрахань</v>
      </c>
      <c r="C758" s="35">
        <f t="shared" si="22"/>
        <v>631.49952162162162</v>
      </c>
      <c r="D758" s="35">
        <f t="shared" si="23"/>
        <v>26.683078378378376</v>
      </c>
      <c r="E758" s="26">
        <v>0</v>
      </c>
      <c r="F758" s="27">
        <v>26.683078378378376</v>
      </c>
      <c r="G758" s="28">
        <v>0</v>
      </c>
      <c r="H758" s="28">
        <v>0</v>
      </c>
      <c r="I758" s="28">
        <v>0</v>
      </c>
      <c r="J758" s="271"/>
      <c r="K758" s="281">
        <f>Лист4!E758/1000</f>
        <v>658.18259999999998</v>
      </c>
    </row>
    <row r="759" spans="1:11" s="29" customFormat="1" ht="18" customHeight="1" x14ac:dyDescent="0.25">
      <c r="A759" s="21" t="str">
        <f>Лист4!A759</f>
        <v xml:space="preserve">Заводская пл д.43 </v>
      </c>
      <c r="B759" s="56" t="str">
        <f>Лист4!C759</f>
        <v>г. Астрахань</v>
      </c>
      <c r="C759" s="35">
        <f t="shared" si="22"/>
        <v>869.18838040540572</v>
      </c>
      <c r="D759" s="35">
        <f t="shared" si="23"/>
        <v>36.726269594594612</v>
      </c>
      <c r="E759" s="26">
        <v>0</v>
      </c>
      <c r="F759" s="27">
        <v>36.726269594594612</v>
      </c>
      <c r="G759" s="28">
        <v>0</v>
      </c>
      <c r="H759" s="28">
        <v>0</v>
      </c>
      <c r="I759" s="28">
        <v>0</v>
      </c>
      <c r="J759" s="271"/>
      <c r="K759" s="281">
        <f>Лист4!E759/1000</f>
        <v>905.91465000000028</v>
      </c>
    </row>
    <row r="760" spans="1:11" s="29" customFormat="1" ht="18" customHeight="1" x14ac:dyDescent="0.25">
      <c r="A760" s="21" t="str">
        <f>Лист4!A760</f>
        <v xml:space="preserve">Заводская пл д.44 </v>
      </c>
      <c r="B760" s="56" t="str">
        <f>Лист4!C760</f>
        <v>г. Астрахань</v>
      </c>
      <c r="C760" s="35">
        <f t="shared" si="22"/>
        <v>373.04218418918907</v>
      </c>
      <c r="D760" s="35">
        <f t="shared" si="23"/>
        <v>15.762345810810807</v>
      </c>
      <c r="E760" s="26">
        <v>0</v>
      </c>
      <c r="F760" s="27">
        <v>15.762345810810807</v>
      </c>
      <c r="G760" s="28">
        <v>0</v>
      </c>
      <c r="H760" s="28">
        <v>0</v>
      </c>
      <c r="I760" s="28">
        <v>0</v>
      </c>
      <c r="J760" s="271"/>
      <c r="K760" s="281">
        <f>Лист4!E760/1000</f>
        <v>388.80452999999989</v>
      </c>
    </row>
    <row r="761" spans="1:11" s="29" customFormat="1" ht="18" customHeight="1" x14ac:dyDescent="0.25">
      <c r="A761" s="21" t="str">
        <f>Лист4!A761</f>
        <v xml:space="preserve">Заводская пл д.45 </v>
      </c>
      <c r="B761" s="56" t="str">
        <f>Лист4!C761</f>
        <v>г. Астрахань</v>
      </c>
      <c r="C761" s="35">
        <f t="shared" si="22"/>
        <v>427.08298986486489</v>
      </c>
      <c r="D761" s="35">
        <f t="shared" si="23"/>
        <v>18.045760135135136</v>
      </c>
      <c r="E761" s="26">
        <v>0</v>
      </c>
      <c r="F761" s="27">
        <v>18.045760135135136</v>
      </c>
      <c r="G761" s="28">
        <v>0</v>
      </c>
      <c r="H761" s="28">
        <v>0</v>
      </c>
      <c r="I761" s="28">
        <v>0</v>
      </c>
      <c r="J761" s="271"/>
      <c r="K761" s="281">
        <f>Лист4!E761/1000</f>
        <v>445.12875000000003</v>
      </c>
    </row>
    <row r="762" spans="1:11" s="29" customFormat="1" ht="18" customHeight="1" x14ac:dyDescent="0.25">
      <c r="A762" s="21" t="str">
        <f>Лист4!A762</f>
        <v xml:space="preserve">Заводская пл д.46 </v>
      </c>
      <c r="B762" s="56" t="str">
        <f>Лист4!C762</f>
        <v>г. Астрахань</v>
      </c>
      <c r="C762" s="35">
        <f t="shared" ref="C762:C824" si="24">K762+J762-F762</f>
        <v>403.90681486486488</v>
      </c>
      <c r="D762" s="35">
        <f t="shared" ref="D762:D824" si="25">F762</f>
        <v>17.066485135135135</v>
      </c>
      <c r="E762" s="26">
        <v>0</v>
      </c>
      <c r="F762" s="27">
        <v>17.066485135135135</v>
      </c>
      <c r="G762" s="28">
        <v>0</v>
      </c>
      <c r="H762" s="28">
        <v>0</v>
      </c>
      <c r="I762" s="28">
        <v>0</v>
      </c>
      <c r="J762" s="271"/>
      <c r="K762" s="281">
        <f>Лист4!E762/1000</f>
        <v>420.97329999999999</v>
      </c>
    </row>
    <row r="763" spans="1:11" s="29" customFormat="1" ht="18" customHeight="1" x14ac:dyDescent="0.25">
      <c r="A763" s="21" t="str">
        <f>Лист4!A763</f>
        <v xml:space="preserve">Заводская пл д.52 </v>
      </c>
      <c r="B763" s="56" t="str">
        <f>Лист4!C763</f>
        <v>г. Астрахань</v>
      </c>
      <c r="C763" s="35">
        <f t="shared" si="24"/>
        <v>244.27598932432431</v>
      </c>
      <c r="D763" s="35">
        <f t="shared" si="25"/>
        <v>10.321520675675675</v>
      </c>
      <c r="E763" s="26">
        <v>0</v>
      </c>
      <c r="F763" s="27">
        <v>10.321520675675675</v>
      </c>
      <c r="G763" s="28">
        <v>0</v>
      </c>
      <c r="H763" s="28">
        <v>0</v>
      </c>
      <c r="I763" s="28">
        <v>0</v>
      </c>
      <c r="J763" s="271"/>
      <c r="K763" s="281">
        <f>Лист4!E763/1000</f>
        <v>254.59751</v>
      </c>
    </row>
    <row r="764" spans="1:11" s="29" customFormat="1" ht="18" customHeight="1" x14ac:dyDescent="0.25">
      <c r="A764" s="21" t="str">
        <f>Лист4!A764</f>
        <v xml:space="preserve">Заводская пл д.55 </v>
      </c>
      <c r="B764" s="56" t="str">
        <f>Лист4!C764</f>
        <v>г. Астрахань</v>
      </c>
      <c r="C764" s="35">
        <f t="shared" si="24"/>
        <v>63.90374189189189</v>
      </c>
      <c r="D764" s="35">
        <f t="shared" si="25"/>
        <v>2.7001581081081079</v>
      </c>
      <c r="E764" s="26">
        <v>0</v>
      </c>
      <c r="F764" s="27">
        <v>2.7001581081081079</v>
      </c>
      <c r="G764" s="28">
        <v>0</v>
      </c>
      <c r="H764" s="28">
        <v>0</v>
      </c>
      <c r="I764" s="28">
        <v>0</v>
      </c>
      <c r="J764" s="271"/>
      <c r="K764" s="281">
        <f>Лист4!E764/1000</f>
        <v>66.603899999999996</v>
      </c>
    </row>
    <row r="765" spans="1:11" s="29" customFormat="1" ht="18" customHeight="1" x14ac:dyDescent="0.25">
      <c r="A765" s="21" t="str">
        <f>Лист4!A765</f>
        <v xml:space="preserve">Заводская пл д.56 </v>
      </c>
      <c r="B765" s="56" t="str">
        <f>Лист4!C765</f>
        <v>г. Астрахань</v>
      </c>
      <c r="C765" s="35">
        <f t="shared" si="24"/>
        <v>295.06789256756758</v>
      </c>
      <c r="D765" s="35">
        <f t="shared" si="25"/>
        <v>12.467657432432432</v>
      </c>
      <c r="E765" s="26">
        <v>0</v>
      </c>
      <c r="F765" s="27">
        <v>12.467657432432432</v>
      </c>
      <c r="G765" s="28">
        <v>0</v>
      </c>
      <c r="H765" s="28">
        <v>0</v>
      </c>
      <c r="I765" s="28">
        <v>0</v>
      </c>
      <c r="J765" s="271"/>
      <c r="K765" s="281">
        <f>Лист4!E765/1000</f>
        <v>307.53555</v>
      </c>
    </row>
    <row r="766" spans="1:11" s="29" customFormat="1" ht="18" customHeight="1" x14ac:dyDescent="0.25">
      <c r="A766" s="21" t="str">
        <f>Лист4!A766</f>
        <v xml:space="preserve">Заводская пл д.58 </v>
      </c>
      <c r="B766" s="56" t="str">
        <f>Лист4!C766</f>
        <v>г. Астрахань</v>
      </c>
      <c r="C766" s="35">
        <f t="shared" si="24"/>
        <v>1757.4650916216215</v>
      </c>
      <c r="D766" s="35">
        <f t="shared" si="25"/>
        <v>74.25908837837838</v>
      </c>
      <c r="E766" s="26">
        <v>0</v>
      </c>
      <c r="F766" s="27">
        <v>74.25908837837838</v>
      </c>
      <c r="G766" s="28">
        <v>0</v>
      </c>
      <c r="H766" s="28">
        <v>0</v>
      </c>
      <c r="I766" s="28">
        <v>0</v>
      </c>
      <c r="J766" s="271"/>
      <c r="K766" s="281">
        <f>Лист4!E766/1000</f>
        <v>1831.7241799999999</v>
      </c>
    </row>
    <row r="767" spans="1:11" s="29" customFormat="1" ht="18" customHeight="1" x14ac:dyDescent="0.25">
      <c r="A767" s="21" t="str">
        <f>Лист4!A767</f>
        <v xml:space="preserve">Заводская пл д.60 </v>
      </c>
      <c r="B767" s="56" t="str">
        <f>Лист4!C767</f>
        <v>г. Астрахань</v>
      </c>
      <c r="C767" s="35">
        <f t="shared" si="24"/>
        <v>1701.2123001351351</v>
      </c>
      <c r="D767" s="35">
        <f t="shared" si="25"/>
        <v>71.882209864864862</v>
      </c>
      <c r="E767" s="26">
        <v>0</v>
      </c>
      <c r="F767" s="27">
        <v>71.882209864864862</v>
      </c>
      <c r="G767" s="28">
        <v>0</v>
      </c>
      <c r="H767" s="28">
        <v>0</v>
      </c>
      <c r="I767" s="28">
        <v>0</v>
      </c>
      <c r="J767" s="272"/>
      <c r="K767" s="281">
        <f>Лист4!E767/1000-J767</f>
        <v>1773.0945099999999</v>
      </c>
    </row>
    <row r="768" spans="1:11" s="29" customFormat="1" ht="18" customHeight="1" x14ac:dyDescent="0.25">
      <c r="A768" s="21" t="str">
        <f>Лист4!A768</f>
        <v xml:space="preserve">Заводская пл д.85 </v>
      </c>
      <c r="B768" s="56" t="str">
        <f>Лист4!C768</f>
        <v>г. Астрахань</v>
      </c>
      <c r="C768" s="35">
        <f t="shared" si="24"/>
        <v>1101.7615836486484</v>
      </c>
      <c r="D768" s="35">
        <f t="shared" si="25"/>
        <v>46.553306351351353</v>
      </c>
      <c r="E768" s="26">
        <v>0</v>
      </c>
      <c r="F768" s="27">
        <v>46.553306351351353</v>
      </c>
      <c r="G768" s="28">
        <v>0</v>
      </c>
      <c r="H768" s="28">
        <v>0</v>
      </c>
      <c r="I768" s="28">
        <v>0</v>
      </c>
      <c r="J768" s="271"/>
      <c r="K768" s="281">
        <f>Лист4!E768/1000</f>
        <v>1148.3148899999999</v>
      </c>
    </row>
    <row r="769" spans="1:11" s="29" customFormat="1" ht="18" customHeight="1" x14ac:dyDescent="0.25">
      <c r="A769" s="21" t="str">
        <f>Лист4!A769</f>
        <v xml:space="preserve">Заводская пл д.86 </v>
      </c>
      <c r="B769" s="56" t="str">
        <f>Лист4!C769</f>
        <v>г. Астрахань</v>
      </c>
      <c r="C769" s="35">
        <f t="shared" si="24"/>
        <v>575.57200608108099</v>
      </c>
      <c r="D769" s="35">
        <f t="shared" si="25"/>
        <v>24.319943918918916</v>
      </c>
      <c r="E769" s="26">
        <v>0</v>
      </c>
      <c r="F769" s="27">
        <v>24.319943918918916</v>
      </c>
      <c r="G769" s="28">
        <v>0</v>
      </c>
      <c r="H769" s="28">
        <v>0</v>
      </c>
      <c r="I769" s="28">
        <v>0</v>
      </c>
      <c r="J769" s="271"/>
      <c r="K769" s="281">
        <f>Лист4!E769/1000</f>
        <v>599.89194999999995</v>
      </c>
    </row>
    <row r="770" spans="1:11" s="29" customFormat="1" ht="18" customHeight="1" x14ac:dyDescent="0.25">
      <c r="A770" s="21" t="str">
        <f>Лист4!A770</f>
        <v xml:space="preserve">Заводская пл д.88 </v>
      </c>
      <c r="B770" s="56" t="str">
        <f>Лист4!C770</f>
        <v>г. Астрахань</v>
      </c>
      <c r="C770" s="35">
        <f t="shared" si="24"/>
        <v>1263.0522260810815</v>
      </c>
      <c r="D770" s="35">
        <f t="shared" si="25"/>
        <v>53.368403918918936</v>
      </c>
      <c r="E770" s="26">
        <v>0</v>
      </c>
      <c r="F770" s="27">
        <v>53.368403918918936</v>
      </c>
      <c r="G770" s="28">
        <v>0</v>
      </c>
      <c r="H770" s="28">
        <v>0</v>
      </c>
      <c r="I770" s="28">
        <v>0</v>
      </c>
      <c r="J770" s="271"/>
      <c r="K770" s="281">
        <f>Лист4!E770/1000</f>
        <v>1316.4206300000003</v>
      </c>
    </row>
    <row r="771" spans="1:11" s="29" customFormat="1" ht="18" customHeight="1" x14ac:dyDescent="0.25">
      <c r="A771" s="21" t="str">
        <f>Лист4!A771</f>
        <v xml:space="preserve">Заводская пл д.89 </v>
      </c>
      <c r="B771" s="56" t="str">
        <f>Лист4!C771</f>
        <v>г. Астрахань</v>
      </c>
      <c r="C771" s="35">
        <f t="shared" si="24"/>
        <v>1617.5565981081079</v>
      </c>
      <c r="D771" s="35">
        <f t="shared" si="25"/>
        <v>68.347461891891882</v>
      </c>
      <c r="E771" s="26">
        <v>0</v>
      </c>
      <c r="F771" s="27">
        <v>68.347461891891882</v>
      </c>
      <c r="G771" s="28">
        <v>0</v>
      </c>
      <c r="H771" s="28">
        <v>0</v>
      </c>
      <c r="I771" s="28">
        <v>0</v>
      </c>
      <c r="J771" s="271"/>
      <c r="K771" s="281">
        <f>Лист4!E771/1000</f>
        <v>1685.9040599999998</v>
      </c>
    </row>
    <row r="772" spans="1:11" s="29" customFormat="1" ht="18" customHeight="1" x14ac:dyDescent="0.25">
      <c r="A772" s="21" t="str">
        <f>Лист4!A772</f>
        <v xml:space="preserve">Заводская пл д.97 </v>
      </c>
      <c r="B772" s="56" t="str">
        <f>Лист4!C772</f>
        <v>г. Астрахань</v>
      </c>
      <c r="C772" s="35">
        <f t="shared" si="24"/>
        <v>1742.1258678378376</v>
      </c>
      <c r="D772" s="35">
        <f t="shared" si="25"/>
        <v>73.610952162162164</v>
      </c>
      <c r="E772" s="26">
        <v>0</v>
      </c>
      <c r="F772" s="27">
        <v>73.610952162162164</v>
      </c>
      <c r="G772" s="28">
        <v>0</v>
      </c>
      <c r="H772" s="28">
        <v>0</v>
      </c>
      <c r="I772" s="28">
        <v>0</v>
      </c>
      <c r="J772" s="271"/>
      <c r="K772" s="281">
        <f>Лист4!E772/1000-J772</f>
        <v>1815.7368199999999</v>
      </c>
    </row>
    <row r="773" spans="1:11" s="29" customFormat="1" ht="18" customHeight="1" x14ac:dyDescent="0.25">
      <c r="A773" s="21" t="str">
        <f>Лист4!A773</f>
        <v xml:space="preserve">Заводская пл д.98 </v>
      </c>
      <c r="B773" s="56" t="str">
        <f>Лист4!C773</f>
        <v>г. Астрахань</v>
      </c>
      <c r="C773" s="35">
        <f t="shared" si="24"/>
        <v>1941.1386951351349</v>
      </c>
      <c r="D773" s="35">
        <f t="shared" si="25"/>
        <v>82.019944864864854</v>
      </c>
      <c r="E773" s="26">
        <v>0</v>
      </c>
      <c r="F773" s="27">
        <v>82.019944864864854</v>
      </c>
      <c r="G773" s="28">
        <v>0</v>
      </c>
      <c r="H773" s="28">
        <v>0</v>
      </c>
      <c r="I773" s="28">
        <v>0</v>
      </c>
      <c r="J773" s="271"/>
      <c r="K773" s="281">
        <f>Лист4!E773/1000</f>
        <v>2023.1586399999997</v>
      </c>
    </row>
    <row r="774" spans="1:11" s="29" customFormat="1" ht="18" customHeight="1" x14ac:dyDescent="0.25">
      <c r="A774" s="21" t="str">
        <f>Лист4!A774</f>
        <v xml:space="preserve">Заречная 1-я ул. д.4/2 - корп. 1 </v>
      </c>
      <c r="B774" s="56" t="str">
        <f>Лист4!C774</f>
        <v>г. Астрахань</v>
      </c>
      <c r="C774" s="35">
        <f t="shared" si="24"/>
        <v>85.793339324324322</v>
      </c>
      <c r="D774" s="35">
        <f t="shared" si="25"/>
        <v>3.6250706756756754</v>
      </c>
      <c r="E774" s="26">
        <v>0</v>
      </c>
      <c r="F774" s="27">
        <v>3.6250706756756754</v>
      </c>
      <c r="G774" s="28">
        <v>0</v>
      </c>
      <c r="H774" s="28">
        <v>0</v>
      </c>
      <c r="I774" s="28">
        <v>0</v>
      </c>
      <c r="J774" s="271"/>
      <c r="K774" s="281">
        <f>Лист4!E774/1000</f>
        <v>89.418409999999994</v>
      </c>
    </row>
    <row r="775" spans="1:11" s="29" customFormat="1" ht="18" customHeight="1" x14ac:dyDescent="0.25">
      <c r="A775" s="21" t="str">
        <f>Лист4!A775</f>
        <v xml:space="preserve">Заречная 1-я ул. д.4/2/2 - корп. 2 </v>
      </c>
      <c r="B775" s="56" t="str">
        <f>Лист4!C775</f>
        <v>г. Астрахань</v>
      </c>
      <c r="C775" s="35">
        <f t="shared" si="24"/>
        <v>100.31992972972972</v>
      </c>
      <c r="D775" s="35">
        <f t="shared" si="25"/>
        <v>4.2388702702702705</v>
      </c>
      <c r="E775" s="26">
        <v>0</v>
      </c>
      <c r="F775" s="27">
        <v>4.2388702702702705</v>
      </c>
      <c r="G775" s="28">
        <v>0</v>
      </c>
      <c r="H775" s="28">
        <v>0</v>
      </c>
      <c r="I775" s="28">
        <v>0</v>
      </c>
      <c r="J775" s="271"/>
      <c r="K775" s="281">
        <f>Лист4!E775/1000</f>
        <v>104.55879999999999</v>
      </c>
    </row>
    <row r="776" spans="1:11" s="29" customFormat="1" ht="18" customHeight="1" x14ac:dyDescent="0.25">
      <c r="A776" s="21" t="str">
        <f>Лист4!A776</f>
        <v xml:space="preserve">Заречная 1-я ул. д.4/2/2 - корп. 3 </v>
      </c>
      <c r="B776" s="56" t="str">
        <f>Лист4!C776</f>
        <v>г. Астрахань</v>
      </c>
      <c r="C776" s="35">
        <f t="shared" si="24"/>
        <v>55.185037837837825</v>
      </c>
      <c r="D776" s="35">
        <f t="shared" si="25"/>
        <v>2.3317621621621618</v>
      </c>
      <c r="E776" s="26">
        <v>0</v>
      </c>
      <c r="F776" s="27">
        <v>2.3317621621621618</v>
      </c>
      <c r="G776" s="28">
        <v>0</v>
      </c>
      <c r="H776" s="28">
        <v>0</v>
      </c>
      <c r="I776" s="28">
        <v>0</v>
      </c>
      <c r="J776" s="271"/>
      <c r="K776" s="281">
        <f>Лист4!E776/1000</f>
        <v>57.516799999999989</v>
      </c>
    </row>
    <row r="777" spans="1:11" s="29" customFormat="1" ht="18" customHeight="1" x14ac:dyDescent="0.25">
      <c r="A777" s="21" t="str">
        <f>Лист4!A777</f>
        <v xml:space="preserve">Заречная 1-я ул. д.4/2/2 - корп. 4 </v>
      </c>
      <c r="B777" s="56" t="str">
        <f>Лист4!C777</f>
        <v>г. Астрахань</v>
      </c>
      <c r="C777" s="35">
        <f t="shared" si="24"/>
        <v>70.945262837837831</v>
      </c>
      <c r="D777" s="35">
        <f t="shared" si="25"/>
        <v>2.9976871621621619</v>
      </c>
      <c r="E777" s="26">
        <v>0</v>
      </c>
      <c r="F777" s="27">
        <v>2.9976871621621619</v>
      </c>
      <c r="G777" s="28">
        <v>0</v>
      </c>
      <c r="H777" s="28">
        <v>0</v>
      </c>
      <c r="I777" s="28">
        <v>0</v>
      </c>
      <c r="J777" s="271"/>
      <c r="K777" s="281">
        <f>Лист4!E777/1000</f>
        <v>73.942949999999996</v>
      </c>
    </row>
    <row r="778" spans="1:11" s="29" customFormat="1" ht="18" customHeight="1" x14ac:dyDescent="0.25">
      <c r="A778" s="21" t="str">
        <f>Лист4!A778</f>
        <v xml:space="preserve">Заречная 1-я ул. д.6/4/1 - корп. 2 </v>
      </c>
      <c r="B778" s="56" t="str">
        <f>Лист4!C778</f>
        <v>г. Астрахань</v>
      </c>
      <c r="C778" s="35">
        <f t="shared" si="24"/>
        <v>74.021625675675679</v>
      </c>
      <c r="D778" s="35">
        <f t="shared" si="25"/>
        <v>3.127674324324325</v>
      </c>
      <c r="E778" s="26">
        <v>0</v>
      </c>
      <c r="F778" s="27">
        <v>3.127674324324325</v>
      </c>
      <c r="G778" s="28">
        <v>0</v>
      </c>
      <c r="H778" s="28">
        <v>0</v>
      </c>
      <c r="I778" s="28">
        <v>0</v>
      </c>
      <c r="J778" s="272"/>
      <c r="K778" s="281">
        <f>Лист4!E778/1000-J778</f>
        <v>77.149300000000011</v>
      </c>
    </row>
    <row r="779" spans="1:11" s="29" customFormat="1" ht="18" customHeight="1" x14ac:dyDescent="0.25">
      <c r="A779" s="21" t="str">
        <f>Лист4!A779</f>
        <v xml:space="preserve">Заречная 1-я ул. д.6/4/1 - корп. 4 </v>
      </c>
      <c r="B779" s="56" t="str">
        <f>Лист4!C779</f>
        <v>г. Астрахань</v>
      </c>
      <c r="C779" s="35">
        <f t="shared" si="24"/>
        <v>94.540002027027015</v>
      </c>
      <c r="D779" s="35">
        <f t="shared" si="25"/>
        <v>3.9946479729729725</v>
      </c>
      <c r="E779" s="26">
        <v>0</v>
      </c>
      <c r="F779" s="27">
        <v>3.9946479729729725</v>
      </c>
      <c r="G779" s="28">
        <v>0</v>
      </c>
      <c r="H779" s="28">
        <v>0</v>
      </c>
      <c r="I779" s="28">
        <v>0</v>
      </c>
      <c r="J779" s="271"/>
      <c r="K779" s="281">
        <f>Лист4!E779/1000</f>
        <v>98.534649999999985</v>
      </c>
    </row>
    <row r="780" spans="1:11" s="29" customFormat="1" ht="18" customHeight="1" x14ac:dyDescent="0.25">
      <c r="A780" s="21" t="str">
        <f>Лист4!A780</f>
        <v xml:space="preserve">Заречная 3-я ул. д.1 </v>
      </c>
      <c r="B780" s="56" t="str">
        <f>Лист4!C780</f>
        <v>г. Астрахань</v>
      </c>
      <c r="C780" s="35">
        <f t="shared" si="24"/>
        <v>23.540769594594597</v>
      </c>
      <c r="D780" s="35">
        <f t="shared" si="25"/>
        <v>0.99468040540540548</v>
      </c>
      <c r="E780" s="26">
        <v>0</v>
      </c>
      <c r="F780" s="27">
        <v>0.99468040540540548</v>
      </c>
      <c r="G780" s="28">
        <v>0</v>
      </c>
      <c r="H780" s="28">
        <v>0</v>
      </c>
      <c r="I780" s="28">
        <v>0</v>
      </c>
      <c r="J780" s="271"/>
      <c r="K780" s="281">
        <f>Лист4!E780/1000</f>
        <v>24.535450000000001</v>
      </c>
    </row>
    <row r="781" spans="1:11" s="29" customFormat="1" ht="18" customHeight="1" x14ac:dyDescent="0.25">
      <c r="A781" s="21" t="str">
        <f>Лист4!A781</f>
        <v xml:space="preserve">Заречная 3-я ул. д.3 </v>
      </c>
      <c r="B781" s="56" t="str">
        <f>Лист4!C781</f>
        <v>г. Астрахань</v>
      </c>
      <c r="C781" s="35">
        <f t="shared" si="24"/>
        <v>43.380961621621623</v>
      </c>
      <c r="D781" s="35">
        <f t="shared" si="25"/>
        <v>1.8329983783783783</v>
      </c>
      <c r="E781" s="26">
        <v>0</v>
      </c>
      <c r="F781" s="27">
        <v>1.8329983783783783</v>
      </c>
      <c r="G781" s="28">
        <v>0</v>
      </c>
      <c r="H781" s="28">
        <v>0</v>
      </c>
      <c r="I781" s="28">
        <v>0</v>
      </c>
      <c r="J781" s="271"/>
      <c r="K781" s="281">
        <f>Лист4!E781/1000</f>
        <v>45.21396</v>
      </c>
    </row>
    <row r="782" spans="1:11" s="29" customFormat="1" ht="18" customHeight="1" x14ac:dyDescent="0.25">
      <c r="A782" s="21" t="str">
        <f>Лист4!A782</f>
        <v xml:space="preserve">Заречная 3-я ул. д.5 </v>
      </c>
      <c r="B782" s="56" t="str">
        <f>Лист4!C782</f>
        <v>г. Астрахань</v>
      </c>
      <c r="C782" s="35">
        <f t="shared" si="24"/>
        <v>65.444921621621617</v>
      </c>
      <c r="D782" s="35">
        <f t="shared" si="25"/>
        <v>2.7652783783783783</v>
      </c>
      <c r="E782" s="26">
        <v>0</v>
      </c>
      <c r="F782" s="27">
        <v>2.7652783783783783</v>
      </c>
      <c r="G782" s="28">
        <v>0</v>
      </c>
      <c r="H782" s="28">
        <v>0</v>
      </c>
      <c r="I782" s="28">
        <v>0</v>
      </c>
      <c r="J782" s="271"/>
      <c r="K782" s="281">
        <f>Лист4!E782/1000</f>
        <v>68.2102</v>
      </c>
    </row>
    <row r="783" spans="1:11" s="29" customFormat="1" ht="18" customHeight="1" x14ac:dyDescent="0.25">
      <c r="A783" s="21" t="str">
        <f>Лист4!A783</f>
        <v xml:space="preserve">Звездная ул. д.11 - корп. 1 </v>
      </c>
      <c r="B783" s="56" t="str">
        <f>Лист4!C783</f>
        <v>г. Астрахань</v>
      </c>
      <c r="C783" s="35">
        <f t="shared" si="24"/>
        <v>845.40490594594598</v>
      </c>
      <c r="D783" s="35">
        <f t="shared" si="25"/>
        <v>35.721334054054054</v>
      </c>
      <c r="E783" s="26">
        <v>0</v>
      </c>
      <c r="F783" s="27">
        <v>35.721334054054054</v>
      </c>
      <c r="G783" s="28">
        <v>0</v>
      </c>
      <c r="H783" s="28">
        <v>0</v>
      </c>
      <c r="I783" s="28">
        <v>0</v>
      </c>
      <c r="J783" s="271"/>
      <c r="K783" s="281">
        <f>Лист4!E783/1000-J783</f>
        <v>881.12624000000005</v>
      </c>
    </row>
    <row r="784" spans="1:11" s="29" customFormat="1" ht="16.5" customHeight="1" x14ac:dyDescent="0.25">
      <c r="A784" s="21" t="str">
        <f>Лист4!A784</f>
        <v xml:space="preserve">Звездная ул. д.11/11 </v>
      </c>
      <c r="B784" s="56" t="str">
        <f>Лист4!C784</f>
        <v>г. Астрахань</v>
      </c>
      <c r="C784" s="35">
        <f t="shared" si="24"/>
        <v>3448.4300001351362</v>
      </c>
      <c r="D784" s="35">
        <f t="shared" si="25"/>
        <v>145.70830986486493</v>
      </c>
      <c r="E784" s="26">
        <v>0</v>
      </c>
      <c r="F784" s="27">
        <v>145.70830986486493</v>
      </c>
      <c r="G784" s="28">
        <v>0</v>
      </c>
      <c r="H784" s="28">
        <v>0</v>
      </c>
      <c r="I784" s="28">
        <v>0</v>
      </c>
      <c r="J784" s="271"/>
      <c r="K784" s="281">
        <f>Лист4!E784/1000</f>
        <v>3594.1383100000012</v>
      </c>
    </row>
    <row r="785" spans="1:11" s="29" customFormat="1" ht="16.5" customHeight="1" x14ac:dyDescent="0.25">
      <c r="A785" s="21" t="str">
        <f>Лист4!A785</f>
        <v xml:space="preserve">Звездная ул. д.17 - корп. 2 </v>
      </c>
      <c r="B785" s="56" t="str">
        <f>Лист4!C785</f>
        <v>г. Астрахань</v>
      </c>
      <c r="C785" s="35">
        <f t="shared" si="24"/>
        <v>1235.5728466216215</v>
      </c>
      <c r="D785" s="35">
        <f t="shared" si="25"/>
        <v>52.20730337837837</v>
      </c>
      <c r="E785" s="26">
        <v>0</v>
      </c>
      <c r="F785" s="27">
        <v>52.20730337837837</v>
      </c>
      <c r="G785" s="28">
        <v>0</v>
      </c>
      <c r="H785" s="28">
        <v>0</v>
      </c>
      <c r="I785" s="28">
        <v>0</v>
      </c>
      <c r="J785" s="271"/>
      <c r="K785" s="281">
        <f>Лист4!E785/1000-J785</f>
        <v>1287.7801499999998</v>
      </c>
    </row>
    <row r="786" spans="1:11" s="29" customFormat="1" ht="16.5" customHeight="1" x14ac:dyDescent="0.25">
      <c r="A786" s="21" t="str">
        <f>Лист4!A786</f>
        <v xml:space="preserve">Звездная ул. д.33 </v>
      </c>
      <c r="B786" s="56" t="str">
        <f>Лист4!C786</f>
        <v>г. Астрахань</v>
      </c>
      <c r="C786" s="35">
        <f t="shared" si="24"/>
        <v>1412.0952341891893</v>
      </c>
      <c r="D786" s="35">
        <f t="shared" si="25"/>
        <v>59.665995810810813</v>
      </c>
      <c r="E786" s="26">
        <v>0</v>
      </c>
      <c r="F786" s="27">
        <v>59.665995810810813</v>
      </c>
      <c r="G786" s="28">
        <v>0</v>
      </c>
      <c r="H786" s="28">
        <v>0</v>
      </c>
      <c r="I786" s="28">
        <v>0</v>
      </c>
      <c r="J786" s="271"/>
      <c r="K786" s="281">
        <f>Лист4!E786/1000-J786</f>
        <v>1471.7612300000001</v>
      </c>
    </row>
    <row r="787" spans="1:11" s="29" customFormat="1" ht="16.5" customHeight="1" x14ac:dyDescent="0.25">
      <c r="A787" s="21" t="str">
        <f>Лист4!A787</f>
        <v xml:space="preserve">Звездная ул. д.41 </v>
      </c>
      <c r="B787" s="56" t="str">
        <f>Лист4!C787</f>
        <v>г. Астрахань</v>
      </c>
      <c r="C787" s="35">
        <f t="shared" si="24"/>
        <v>2130.7646412162171</v>
      </c>
      <c r="D787" s="35">
        <f t="shared" si="25"/>
        <v>90.032308783783819</v>
      </c>
      <c r="E787" s="26">
        <v>0</v>
      </c>
      <c r="F787" s="27">
        <v>90.032308783783819</v>
      </c>
      <c r="G787" s="28">
        <v>0</v>
      </c>
      <c r="H787" s="28">
        <v>0</v>
      </c>
      <c r="I787" s="28">
        <v>0</v>
      </c>
      <c r="J787" s="271"/>
      <c r="K787" s="281">
        <f>Лист4!E787/1000-J787</f>
        <v>2220.7969500000008</v>
      </c>
    </row>
    <row r="788" spans="1:11" s="29" customFormat="1" ht="16.5" customHeight="1" x14ac:dyDescent="0.25">
      <c r="A788" s="21" t="str">
        <f>Лист4!A788</f>
        <v xml:space="preserve">Звездная ул. д.41 - корп. 2 </v>
      </c>
      <c r="B788" s="56" t="str">
        <f>Лист4!C788</f>
        <v>г. Астрахань</v>
      </c>
      <c r="C788" s="35">
        <f t="shared" si="24"/>
        <v>1788.1661824324324</v>
      </c>
      <c r="D788" s="35">
        <f t="shared" si="25"/>
        <v>75.556317567567561</v>
      </c>
      <c r="E788" s="26">
        <v>0</v>
      </c>
      <c r="F788" s="27">
        <v>75.556317567567561</v>
      </c>
      <c r="G788" s="28">
        <v>0</v>
      </c>
      <c r="H788" s="28">
        <v>0</v>
      </c>
      <c r="I788" s="28">
        <v>0</v>
      </c>
      <c r="J788" s="271"/>
      <c r="K788" s="281">
        <f>Лист4!E788/1000-J788</f>
        <v>1863.7224999999999</v>
      </c>
    </row>
    <row r="789" spans="1:11" s="29" customFormat="1" ht="16.5" customHeight="1" x14ac:dyDescent="0.25">
      <c r="A789" s="21" t="str">
        <f>Лист4!A789</f>
        <v xml:space="preserve">Звездная ул. д.43 </v>
      </c>
      <c r="B789" s="56" t="str">
        <f>Лист4!C789</f>
        <v>г. Астрахань</v>
      </c>
      <c r="C789" s="35">
        <f t="shared" si="24"/>
        <v>1770.6960567567567</v>
      </c>
      <c r="D789" s="35">
        <f t="shared" si="25"/>
        <v>74.818143243243242</v>
      </c>
      <c r="E789" s="26">
        <v>0</v>
      </c>
      <c r="F789" s="27">
        <v>74.818143243243242</v>
      </c>
      <c r="G789" s="28">
        <v>0</v>
      </c>
      <c r="H789" s="28">
        <v>0</v>
      </c>
      <c r="I789" s="28">
        <v>0</v>
      </c>
      <c r="J789" s="271"/>
      <c r="K789" s="281">
        <f>Лист4!E789/1000</f>
        <v>1845.5141999999998</v>
      </c>
    </row>
    <row r="790" spans="1:11" s="29" customFormat="1" ht="16.5" customHeight="1" x14ac:dyDescent="0.25">
      <c r="A790" s="21" t="str">
        <f>Лист4!A790</f>
        <v xml:space="preserve">Звездная ул. д.43 - корп. 1 </v>
      </c>
      <c r="B790" s="56" t="str">
        <f>Лист4!C790</f>
        <v>г. Астрахань</v>
      </c>
      <c r="C790" s="35">
        <f t="shared" si="24"/>
        <v>1774.749571486486</v>
      </c>
      <c r="D790" s="35">
        <f t="shared" si="25"/>
        <v>74.989418513513499</v>
      </c>
      <c r="E790" s="26">
        <v>0</v>
      </c>
      <c r="F790" s="27">
        <v>74.989418513513499</v>
      </c>
      <c r="G790" s="28">
        <v>0</v>
      </c>
      <c r="H790" s="28">
        <v>0</v>
      </c>
      <c r="I790" s="28">
        <v>0</v>
      </c>
      <c r="J790" s="271">
        <v>3410.61</v>
      </c>
      <c r="K790" s="281">
        <f>Лист4!E790/1000-J790</f>
        <v>-1560.8710100000005</v>
      </c>
    </row>
    <row r="791" spans="1:11" s="29" customFormat="1" ht="16.5" customHeight="1" x14ac:dyDescent="0.25">
      <c r="A791" s="21" t="str">
        <f>Лист4!A791</f>
        <v xml:space="preserve">Звездная ул. д.45 </v>
      </c>
      <c r="B791" s="56" t="str">
        <f>Лист4!C791</f>
        <v>г. Астрахань</v>
      </c>
      <c r="C791" s="35">
        <f t="shared" si="24"/>
        <v>2014.7722290540539</v>
      </c>
      <c r="D791" s="35">
        <f t="shared" si="25"/>
        <v>85.131220945945941</v>
      </c>
      <c r="E791" s="26">
        <v>0</v>
      </c>
      <c r="F791" s="27">
        <v>85.131220945945941</v>
      </c>
      <c r="G791" s="28">
        <v>0</v>
      </c>
      <c r="H791" s="28">
        <v>0</v>
      </c>
      <c r="I791" s="28">
        <v>0</v>
      </c>
      <c r="J791" s="271"/>
      <c r="K791" s="281">
        <f>Лист4!E791/1000</f>
        <v>2099.9034499999998</v>
      </c>
    </row>
    <row r="792" spans="1:11" s="29" customFormat="1" ht="16.5" customHeight="1" x14ac:dyDescent="0.25">
      <c r="A792" s="21" t="str">
        <f>Лист4!A792</f>
        <v xml:space="preserve">Звездная ул. д.45 - корп. 1 </v>
      </c>
      <c r="B792" s="56" t="str">
        <f>Лист4!C792</f>
        <v>г. Астрахань</v>
      </c>
      <c r="C792" s="35">
        <f t="shared" si="24"/>
        <v>2469.4583494594594</v>
      </c>
      <c r="D792" s="35">
        <f t="shared" si="25"/>
        <v>104.34331054054054</v>
      </c>
      <c r="E792" s="26">
        <v>0</v>
      </c>
      <c r="F792" s="27">
        <v>104.34331054054054</v>
      </c>
      <c r="G792" s="28">
        <v>0</v>
      </c>
      <c r="H792" s="28">
        <v>0</v>
      </c>
      <c r="I792" s="28">
        <v>0</v>
      </c>
      <c r="J792" s="271"/>
      <c r="K792" s="281">
        <f>Лист4!E792/1000-J792</f>
        <v>2573.8016600000001</v>
      </c>
    </row>
    <row r="793" spans="1:11" s="29" customFormat="1" ht="16.5" customHeight="1" x14ac:dyDescent="0.25">
      <c r="A793" s="21" t="str">
        <f>Лист4!A793</f>
        <v xml:space="preserve">Звездная ул. д.47 </v>
      </c>
      <c r="B793" s="56" t="str">
        <f>Лист4!C793</f>
        <v>г. Астрахань</v>
      </c>
      <c r="C793" s="35">
        <f t="shared" si="24"/>
        <v>1813.8992785135133</v>
      </c>
      <c r="D793" s="35">
        <f t="shared" si="25"/>
        <v>76.64363148648647</v>
      </c>
      <c r="E793" s="26">
        <v>0</v>
      </c>
      <c r="F793" s="27">
        <v>76.64363148648647</v>
      </c>
      <c r="G793" s="28">
        <v>0</v>
      </c>
      <c r="H793" s="28">
        <v>0</v>
      </c>
      <c r="I793" s="28">
        <v>0</v>
      </c>
      <c r="J793" s="271"/>
      <c r="K793" s="281">
        <f>Лист4!E793/1000</f>
        <v>1890.5429099999999</v>
      </c>
    </row>
    <row r="794" spans="1:11" s="29" customFormat="1" ht="16.5" customHeight="1" x14ac:dyDescent="0.25">
      <c r="A794" s="21" t="str">
        <f>Лист4!A794</f>
        <v xml:space="preserve">Звездная ул. д.47 - корп. 1 </v>
      </c>
      <c r="B794" s="56" t="str">
        <f>Лист4!C794</f>
        <v>г. Астрахань</v>
      </c>
      <c r="C794" s="35">
        <f t="shared" si="24"/>
        <v>2354.432487162162</v>
      </c>
      <c r="D794" s="35">
        <f t="shared" si="25"/>
        <v>99.483062837837821</v>
      </c>
      <c r="E794" s="26">
        <v>0</v>
      </c>
      <c r="F794" s="27">
        <v>99.483062837837821</v>
      </c>
      <c r="G794" s="28">
        <v>0</v>
      </c>
      <c r="H794" s="28">
        <v>0</v>
      </c>
      <c r="I794" s="28">
        <v>0</v>
      </c>
      <c r="J794" s="271"/>
      <c r="K794" s="281">
        <f>Лист4!E794/1000</f>
        <v>2453.9155499999997</v>
      </c>
    </row>
    <row r="795" spans="1:11" s="29" customFormat="1" ht="16.5" customHeight="1" x14ac:dyDescent="0.25">
      <c r="A795" s="21" t="str">
        <f>Лист4!A795</f>
        <v xml:space="preserve">Звездная ул. д.47 - корп. 2 </v>
      </c>
      <c r="B795" s="56" t="str">
        <f>Лист4!C795</f>
        <v>г. Астрахань</v>
      </c>
      <c r="C795" s="35">
        <f t="shared" si="24"/>
        <v>1102.9642756756757</v>
      </c>
      <c r="D795" s="35">
        <f t="shared" si="25"/>
        <v>46.604124324324331</v>
      </c>
      <c r="E795" s="26">
        <v>0</v>
      </c>
      <c r="F795" s="27">
        <v>46.604124324324331</v>
      </c>
      <c r="G795" s="28">
        <v>0</v>
      </c>
      <c r="H795" s="28">
        <v>0</v>
      </c>
      <c r="I795" s="28">
        <v>0</v>
      </c>
      <c r="J795" s="271"/>
      <c r="K795" s="281">
        <f>Лист4!E795/1000</f>
        <v>1149.5684000000001</v>
      </c>
    </row>
    <row r="796" spans="1:11" s="29" customFormat="1" ht="16.5" customHeight="1" x14ac:dyDescent="0.25">
      <c r="A796" s="21" t="str">
        <f>Лист4!A796</f>
        <v xml:space="preserve">Звездная ул. д.47 - корп. 3 </v>
      </c>
      <c r="B796" s="56" t="str">
        <f>Лист4!C796</f>
        <v>г. Астрахань</v>
      </c>
      <c r="C796" s="35">
        <f t="shared" si="24"/>
        <v>1147.4682462162159</v>
      </c>
      <c r="D796" s="35">
        <f t="shared" si="25"/>
        <v>48.484573783783773</v>
      </c>
      <c r="E796" s="26">
        <v>0</v>
      </c>
      <c r="F796" s="27">
        <v>48.484573783783773</v>
      </c>
      <c r="G796" s="28">
        <v>0</v>
      </c>
      <c r="H796" s="28">
        <v>0</v>
      </c>
      <c r="I796" s="28">
        <v>0</v>
      </c>
      <c r="J796" s="271"/>
      <c r="K796" s="281">
        <f>Лист4!E796/1000</f>
        <v>1195.9528199999997</v>
      </c>
    </row>
    <row r="797" spans="1:11" s="29" customFormat="1" ht="16.5" customHeight="1" x14ac:dyDescent="0.25">
      <c r="A797" s="21" t="str">
        <f>Лист4!A797</f>
        <v xml:space="preserve">Звездная ул. д.47 - корп. 4 </v>
      </c>
      <c r="B797" s="56" t="str">
        <f>Лист4!C797</f>
        <v>г. Астрахань</v>
      </c>
      <c r="C797" s="35">
        <f t="shared" si="24"/>
        <v>1802.1295317567569</v>
      </c>
      <c r="D797" s="35">
        <f t="shared" si="25"/>
        <v>76.146318243243257</v>
      </c>
      <c r="E797" s="26">
        <v>0</v>
      </c>
      <c r="F797" s="27">
        <v>76.146318243243257</v>
      </c>
      <c r="G797" s="28">
        <v>0</v>
      </c>
      <c r="H797" s="28">
        <v>0</v>
      </c>
      <c r="I797" s="28">
        <v>0</v>
      </c>
      <c r="J797" s="271"/>
      <c r="K797" s="281">
        <f>Лист4!E797/1000</f>
        <v>1878.2758500000002</v>
      </c>
    </row>
    <row r="798" spans="1:11" s="29" customFormat="1" ht="16.5" customHeight="1" x14ac:dyDescent="0.25">
      <c r="A798" s="21" t="str">
        <f>Лист4!A798</f>
        <v xml:space="preserve">Звездная ул. д.47 - корп. 5 </v>
      </c>
      <c r="B798" s="56" t="str">
        <f>Лист4!C798</f>
        <v>г. Астрахань</v>
      </c>
      <c r="C798" s="35">
        <f t="shared" si="24"/>
        <v>1042.5479098648652</v>
      </c>
      <c r="D798" s="35">
        <f t="shared" si="25"/>
        <v>44.051320135135143</v>
      </c>
      <c r="E798" s="26">
        <v>0</v>
      </c>
      <c r="F798" s="27">
        <v>44.051320135135143</v>
      </c>
      <c r="G798" s="28">
        <v>0</v>
      </c>
      <c r="H798" s="28">
        <v>0</v>
      </c>
      <c r="I798" s="28">
        <v>0</v>
      </c>
      <c r="J798" s="271"/>
      <c r="K798" s="281">
        <f>Лист4!E798/1000-J798</f>
        <v>1086.5992300000003</v>
      </c>
    </row>
    <row r="799" spans="1:11" s="29" customFormat="1" ht="16.5" customHeight="1" x14ac:dyDescent="0.25">
      <c r="A799" s="21" t="str">
        <f>Лист4!A799</f>
        <v xml:space="preserve">Звездная ул. д.49 </v>
      </c>
      <c r="B799" s="56" t="str">
        <f>Лист4!C799</f>
        <v>г. Астрахань</v>
      </c>
      <c r="C799" s="35">
        <f t="shared" si="24"/>
        <v>2443.7707125675665</v>
      </c>
      <c r="D799" s="35">
        <f t="shared" si="25"/>
        <v>103.25791743243239</v>
      </c>
      <c r="E799" s="26">
        <v>0</v>
      </c>
      <c r="F799" s="27">
        <v>103.25791743243239</v>
      </c>
      <c r="G799" s="28">
        <v>0</v>
      </c>
      <c r="H799" s="28">
        <v>0</v>
      </c>
      <c r="I799" s="28">
        <v>0</v>
      </c>
      <c r="J799" s="271">
        <f>3807.17+1653.19</f>
        <v>5460.3600000000006</v>
      </c>
      <c r="K799" s="281">
        <f>Лист4!E799/1000-J799</f>
        <v>-2913.3313700000017</v>
      </c>
    </row>
    <row r="800" spans="1:11" s="29" customFormat="1" ht="16.5" customHeight="1" x14ac:dyDescent="0.25">
      <c r="A800" s="21" t="str">
        <f>Лист4!A800</f>
        <v xml:space="preserve">Звездная ул. д.49 - корп. 2 </v>
      </c>
      <c r="B800" s="56" t="str">
        <f>Лист4!C800</f>
        <v>г. Астрахань</v>
      </c>
      <c r="C800" s="35">
        <f t="shared" si="24"/>
        <v>2543.1501993243255</v>
      </c>
      <c r="D800" s="35">
        <f t="shared" si="25"/>
        <v>107.45705067567573</v>
      </c>
      <c r="E800" s="26">
        <v>0</v>
      </c>
      <c r="F800" s="27">
        <v>107.45705067567573</v>
      </c>
      <c r="G800" s="28">
        <v>0</v>
      </c>
      <c r="H800" s="28">
        <v>0</v>
      </c>
      <c r="I800" s="28">
        <v>0</v>
      </c>
      <c r="J800" s="271"/>
      <c r="K800" s="281">
        <f>Лист4!E800/1000-J800</f>
        <v>2650.6072500000014</v>
      </c>
    </row>
    <row r="801" spans="1:11" s="29" customFormat="1" ht="16.5" customHeight="1" x14ac:dyDescent="0.25">
      <c r="A801" s="21" t="str">
        <f>Лист4!A801</f>
        <v xml:space="preserve">Звездная ул. д.49 - корп. 3 </v>
      </c>
      <c r="B801" s="56" t="str">
        <f>Лист4!C801</f>
        <v>г. Астрахань</v>
      </c>
      <c r="C801" s="35">
        <f t="shared" si="24"/>
        <v>93.890975675675705</v>
      </c>
      <c r="D801" s="35">
        <f t="shared" si="25"/>
        <v>3.9672243243243255</v>
      </c>
      <c r="E801" s="26">
        <v>0</v>
      </c>
      <c r="F801" s="27">
        <v>3.9672243243243255</v>
      </c>
      <c r="G801" s="28">
        <v>0</v>
      </c>
      <c r="H801" s="28">
        <v>0</v>
      </c>
      <c r="I801" s="28">
        <v>0</v>
      </c>
      <c r="J801" s="272"/>
      <c r="K801" s="281">
        <f>Лист4!E801/1000-J801</f>
        <v>97.858200000000025</v>
      </c>
    </row>
    <row r="802" spans="1:11" s="34" customFormat="1" ht="16.5" customHeight="1" x14ac:dyDescent="0.25">
      <c r="A802" s="21" t="str">
        <f>Лист4!A802</f>
        <v xml:space="preserve">Звездная ул. д.5 - корп. 2 </v>
      </c>
      <c r="B802" s="56" t="str">
        <f>Лист4!C802</f>
        <v>г. Астрахань</v>
      </c>
      <c r="C802" s="35">
        <f t="shared" si="24"/>
        <v>1791.9859248648654</v>
      </c>
      <c r="D802" s="35">
        <f t="shared" si="25"/>
        <v>75.717715135135165</v>
      </c>
      <c r="E802" s="26">
        <v>0</v>
      </c>
      <c r="F802" s="27">
        <v>75.717715135135165</v>
      </c>
      <c r="G802" s="28">
        <v>0</v>
      </c>
      <c r="H802" s="28">
        <v>0</v>
      </c>
      <c r="I802" s="28">
        <v>0</v>
      </c>
      <c r="J802" s="271">
        <v>2625.98</v>
      </c>
      <c r="K802" s="281">
        <f>Лист4!E802/1000-J802</f>
        <v>-758.27635999999939</v>
      </c>
    </row>
    <row r="803" spans="1:11" s="29" customFormat="1" ht="16.5" customHeight="1" x14ac:dyDescent="0.25">
      <c r="A803" s="21" t="str">
        <f>Лист4!A803</f>
        <v xml:space="preserve">Звездная ул. д.51 - корп. 1 </v>
      </c>
      <c r="B803" s="56" t="str">
        <f>Лист4!C803</f>
        <v>г. Астрахань</v>
      </c>
      <c r="C803" s="35">
        <f t="shared" si="24"/>
        <v>4396.1037954054063</v>
      </c>
      <c r="D803" s="35">
        <f t="shared" si="25"/>
        <v>185.75086459459465</v>
      </c>
      <c r="E803" s="26">
        <v>0</v>
      </c>
      <c r="F803" s="27">
        <v>185.75086459459465</v>
      </c>
      <c r="G803" s="28">
        <v>0</v>
      </c>
      <c r="H803" s="28">
        <v>0</v>
      </c>
      <c r="I803" s="28">
        <v>0</v>
      </c>
      <c r="J803" s="271">
        <v>3704.58</v>
      </c>
      <c r="K803" s="281">
        <f>Лист4!E803/1000-J803</f>
        <v>877.27466000000095</v>
      </c>
    </row>
    <row r="804" spans="1:11" s="29" customFormat="1" ht="16.5" customHeight="1" x14ac:dyDescent="0.25">
      <c r="A804" s="21" t="str">
        <f>Лист4!A804</f>
        <v xml:space="preserve">Звездная ул. д.57 </v>
      </c>
      <c r="B804" s="56" t="str">
        <f>Лист4!C804</f>
        <v>г. Астрахань</v>
      </c>
      <c r="C804" s="35">
        <f t="shared" si="24"/>
        <v>1905.091112432433</v>
      </c>
      <c r="D804" s="35">
        <f t="shared" si="25"/>
        <v>80.4968075675676</v>
      </c>
      <c r="E804" s="26">
        <v>0</v>
      </c>
      <c r="F804" s="27">
        <v>80.4968075675676</v>
      </c>
      <c r="G804" s="28">
        <v>0</v>
      </c>
      <c r="H804" s="28">
        <v>0</v>
      </c>
      <c r="I804" s="28">
        <v>0</v>
      </c>
      <c r="J804" s="271"/>
      <c r="K804" s="281">
        <f>Лист4!E804/1000</f>
        <v>1985.5879200000006</v>
      </c>
    </row>
    <row r="805" spans="1:11" s="29" customFormat="1" ht="16.5" customHeight="1" x14ac:dyDescent="0.25">
      <c r="A805" s="21" t="str">
        <f>Лист4!A805</f>
        <v xml:space="preserve">Звездная ул. д.57 - корп. 1 </v>
      </c>
      <c r="B805" s="56" t="str">
        <f>Лист4!C805</f>
        <v>г. Астрахань</v>
      </c>
      <c r="C805" s="35">
        <f t="shared" si="24"/>
        <v>2448.5854528378372</v>
      </c>
      <c r="D805" s="35">
        <f t="shared" si="25"/>
        <v>103.46135716216214</v>
      </c>
      <c r="E805" s="26">
        <v>0</v>
      </c>
      <c r="F805" s="27">
        <v>103.46135716216214</v>
      </c>
      <c r="G805" s="28">
        <v>0</v>
      </c>
      <c r="H805" s="28">
        <v>0</v>
      </c>
      <c r="I805" s="28">
        <v>0</v>
      </c>
      <c r="J805" s="271"/>
      <c r="K805" s="281">
        <f>Лист4!E805/1000-J805</f>
        <v>2552.0468099999994</v>
      </c>
    </row>
    <row r="806" spans="1:11" s="29" customFormat="1" ht="16.5" customHeight="1" x14ac:dyDescent="0.25">
      <c r="A806" s="21" t="str">
        <f>Лист4!A806</f>
        <v xml:space="preserve">Звездная ул. д.57 - корп. 2 </v>
      </c>
      <c r="B806" s="56" t="str">
        <f>Лист4!C806</f>
        <v>г. Астрахань</v>
      </c>
      <c r="C806" s="35">
        <f t="shared" si="24"/>
        <v>2201.5468247297304</v>
      </c>
      <c r="D806" s="35">
        <f t="shared" si="25"/>
        <v>93.023105270270293</v>
      </c>
      <c r="E806" s="26">
        <v>0</v>
      </c>
      <c r="F806" s="27">
        <v>93.023105270270293</v>
      </c>
      <c r="G806" s="28">
        <v>0</v>
      </c>
      <c r="H806" s="28">
        <v>0</v>
      </c>
      <c r="I806" s="28">
        <v>0</v>
      </c>
      <c r="J806" s="271"/>
      <c r="K806" s="281">
        <f>Лист4!E806/1000-J806</f>
        <v>2294.5699300000006</v>
      </c>
    </row>
    <row r="807" spans="1:11" s="29" customFormat="1" ht="16.5" customHeight="1" x14ac:dyDescent="0.25">
      <c r="A807" s="21" t="str">
        <f>Лист4!A807</f>
        <v xml:space="preserve">Звездная ул. д.57 - корп. 3 </v>
      </c>
      <c r="B807" s="56" t="str">
        <f>Лист4!C807</f>
        <v>г. Астрахань</v>
      </c>
      <c r="C807" s="35">
        <f t="shared" si="24"/>
        <v>969.90001905405416</v>
      </c>
      <c r="D807" s="35">
        <f t="shared" si="25"/>
        <v>40.981690945945957</v>
      </c>
      <c r="E807" s="26">
        <v>0</v>
      </c>
      <c r="F807" s="27">
        <v>40.981690945945957</v>
      </c>
      <c r="G807" s="28">
        <v>0</v>
      </c>
      <c r="H807" s="28">
        <v>0</v>
      </c>
      <c r="I807" s="28">
        <v>0</v>
      </c>
      <c r="J807" s="271"/>
      <c r="K807" s="281">
        <f>Лист4!E807/1000</f>
        <v>1010.8817100000001</v>
      </c>
    </row>
    <row r="808" spans="1:11" s="29" customFormat="1" ht="16.5" customHeight="1" x14ac:dyDescent="0.25">
      <c r="A808" s="21" t="str">
        <f>Лист4!A808</f>
        <v xml:space="preserve">Звездная ул. д.59 </v>
      </c>
      <c r="B808" s="56" t="str">
        <f>Лист4!C808</f>
        <v>г. Астрахань</v>
      </c>
      <c r="C808" s="35">
        <f t="shared" si="24"/>
        <v>3807.5162995945939</v>
      </c>
      <c r="D808" s="35">
        <f t="shared" si="25"/>
        <v>160.88097040540538</v>
      </c>
      <c r="E808" s="26">
        <v>0</v>
      </c>
      <c r="F808" s="27">
        <v>160.88097040540538</v>
      </c>
      <c r="G808" s="28">
        <v>0</v>
      </c>
      <c r="H808" s="28">
        <v>0</v>
      </c>
      <c r="I808" s="28">
        <v>0</v>
      </c>
      <c r="J808" s="271"/>
      <c r="K808" s="281">
        <f>Лист4!E808/1000</f>
        <v>3968.397269999999</v>
      </c>
    </row>
    <row r="809" spans="1:11" s="29" customFormat="1" ht="16.5" customHeight="1" x14ac:dyDescent="0.25">
      <c r="A809" s="21" t="str">
        <f>Лист4!A809</f>
        <v xml:space="preserve">Звездная ул. д.61 </v>
      </c>
      <c r="B809" s="56" t="str">
        <f>Лист4!C809</f>
        <v>г. Астрахань</v>
      </c>
      <c r="C809" s="35">
        <f t="shared" si="24"/>
        <v>3041.8300497297291</v>
      </c>
      <c r="D809" s="35">
        <f t="shared" si="25"/>
        <v>128.52803027027025</v>
      </c>
      <c r="E809" s="26">
        <v>0</v>
      </c>
      <c r="F809" s="27">
        <v>128.52803027027025</v>
      </c>
      <c r="G809" s="28">
        <v>0</v>
      </c>
      <c r="H809" s="28">
        <v>0</v>
      </c>
      <c r="I809" s="28">
        <v>0</v>
      </c>
      <c r="J809" s="271"/>
      <c r="K809" s="281">
        <f>Лист4!E809/1000</f>
        <v>3170.3580799999995</v>
      </c>
    </row>
    <row r="810" spans="1:11" s="29" customFormat="1" ht="16.5" customHeight="1" x14ac:dyDescent="0.25">
      <c r="A810" s="21" t="str">
        <f>Лист4!A811</f>
        <v xml:space="preserve">Звездная ул. д.63 </v>
      </c>
      <c r="B810" s="56" t="str">
        <f>Лист4!C811</f>
        <v>г. Астрахань</v>
      </c>
      <c r="C810" s="35">
        <f t="shared" si="24"/>
        <v>2474.0359113513514</v>
      </c>
      <c r="D810" s="35">
        <f t="shared" si="25"/>
        <v>104.53672864864865</v>
      </c>
      <c r="E810" s="26">
        <v>0</v>
      </c>
      <c r="F810" s="27">
        <v>104.53672864864865</v>
      </c>
      <c r="G810" s="28">
        <v>0</v>
      </c>
      <c r="H810" s="28">
        <v>0</v>
      </c>
      <c r="I810" s="28">
        <v>0</v>
      </c>
      <c r="J810" s="271"/>
      <c r="K810" s="281">
        <f>Лист4!E811/1000-J810</f>
        <v>2578.5726399999999</v>
      </c>
    </row>
    <row r="811" spans="1:11" s="29" customFormat="1" ht="16.5" customHeight="1" x14ac:dyDescent="0.25">
      <c r="A811" s="21" t="str">
        <f>Лист4!A812</f>
        <v xml:space="preserve">Звездная ул. д.7 - корп. 1 </v>
      </c>
      <c r="B811" s="56" t="str">
        <f>Лист4!C812</f>
        <v>г. Астрахань</v>
      </c>
      <c r="C811" s="35">
        <f t="shared" si="24"/>
        <v>1727.4276013513518</v>
      </c>
      <c r="D811" s="35">
        <f t="shared" si="25"/>
        <v>72.989898648648676</v>
      </c>
      <c r="E811" s="26">
        <v>0</v>
      </c>
      <c r="F811" s="27">
        <v>72.989898648648676</v>
      </c>
      <c r="G811" s="28">
        <v>0</v>
      </c>
      <c r="H811" s="28">
        <v>0</v>
      </c>
      <c r="I811" s="28">
        <v>0</v>
      </c>
      <c r="J811" s="271">
        <v>2619.5100000000002</v>
      </c>
      <c r="K811" s="281">
        <f>Лист4!E812/1000-J811</f>
        <v>-819.09249999999975</v>
      </c>
    </row>
    <row r="812" spans="1:11" s="29" customFormat="1" ht="16.5" customHeight="1" x14ac:dyDescent="0.25">
      <c r="A812" s="21" t="str">
        <f>Лист4!A813</f>
        <v xml:space="preserve">Звездная ул. д.7 - корп. 2 </v>
      </c>
      <c r="B812" s="56" t="str">
        <f>Лист4!C813</f>
        <v>г. Астрахань</v>
      </c>
      <c r="C812" s="35">
        <f t="shared" si="24"/>
        <v>1750.6107516216223</v>
      </c>
      <c r="D812" s="35">
        <f t="shared" si="25"/>
        <v>73.969468378378409</v>
      </c>
      <c r="E812" s="26">
        <v>0</v>
      </c>
      <c r="F812" s="27">
        <v>73.969468378378409</v>
      </c>
      <c r="G812" s="28">
        <v>0</v>
      </c>
      <c r="H812" s="28">
        <v>0</v>
      </c>
      <c r="I812" s="28">
        <v>0</v>
      </c>
      <c r="J812" s="271">
        <v>2604.2399999999998</v>
      </c>
      <c r="K812" s="281">
        <f>Лист4!E813/1000-J812</f>
        <v>-779.65977999999905</v>
      </c>
    </row>
    <row r="813" spans="1:11" s="29" customFormat="1" ht="16.5" customHeight="1" x14ac:dyDescent="0.25">
      <c r="A813" s="21" t="str">
        <f>Лист4!A814</f>
        <v xml:space="preserve">Звездная ул. д.9/16 </v>
      </c>
      <c r="B813" s="56" t="str">
        <f>Лист4!C814</f>
        <v>г. Астрахань</v>
      </c>
      <c r="C813" s="35">
        <f t="shared" si="24"/>
        <v>2244.5544222972976</v>
      </c>
      <c r="D813" s="35">
        <f t="shared" si="25"/>
        <v>94.840327702702723</v>
      </c>
      <c r="E813" s="26">
        <v>0</v>
      </c>
      <c r="F813" s="27">
        <v>94.840327702702723</v>
      </c>
      <c r="G813" s="28">
        <v>0</v>
      </c>
      <c r="H813" s="28">
        <v>0</v>
      </c>
      <c r="I813" s="28">
        <v>0</v>
      </c>
      <c r="J813" s="271"/>
      <c r="K813" s="281">
        <f>Лист4!E814/1000</f>
        <v>2339.3947500000004</v>
      </c>
    </row>
    <row r="814" spans="1:11" s="29" customFormat="1" ht="16.5" customHeight="1" x14ac:dyDescent="0.25">
      <c r="A814" s="21" t="str">
        <f>Лист4!A815</f>
        <v xml:space="preserve">Зеленая ул. д.1 - корп. 1 </v>
      </c>
      <c r="B814" s="56" t="str">
        <f>Лист4!C815</f>
        <v>г. Астрахань</v>
      </c>
      <c r="C814" s="35">
        <f t="shared" si="24"/>
        <v>1878.0770804054046</v>
      </c>
      <c r="D814" s="35">
        <f t="shared" si="25"/>
        <v>79.355369594594563</v>
      </c>
      <c r="E814" s="26">
        <v>0</v>
      </c>
      <c r="F814" s="27">
        <v>79.355369594594563</v>
      </c>
      <c r="G814" s="28">
        <v>0</v>
      </c>
      <c r="H814" s="28">
        <v>0</v>
      </c>
      <c r="I814" s="28">
        <v>0</v>
      </c>
      <c r="J814" s="271"/>
      <c r="K814" s="281">
        <f>Лист4!E815/1000</f>
        <v>1957.4324499999991</v>
      </c>
    </row>
    <row r="815" spans="1:11" s="29" customFormat="1" ht="16.5" customHeight="1" x14ac:dyDescent="0.25">
      <c r="A815" s="21" t="str">
        <f>Лист4!A816</f>
        <v xml:space="preserve">Зеленая ул. д.1 - корп. 3 </v>
      </c>
      <c r="B815" s="56" t="str">
        <f>Лист4!C816</f>
        <v>г. Астрахань</v>
      </c>
      <c r="C815" s="35">
        <f t="shared" si="24"/>
        <v>1318.6397571621624</v>
      </c>
      <c r="D815" s="35">
        <f t="shared" si="25"/>
        <v>55.717172837837843</v>
      </c>
      <c r="E815" s="26">
        <v>0</v>
      </c>
      <c r="F815" s="27">
        <v>55.717172837837843</v>
      </c>
      <c r="G815" s="28">
        <v>0</v>
      </c>
      <c r="H815" s="28">
        <v>0</v>
      </c>
      <c r="I815" s="28">
        <v>0</v>
      </c>
      <c r="J815" s="271"/>
      <c r="K815" s="281">
        <f>Лист4!E816/1000</f>
        <v>1374.3569300000001</v>
      </c>
    </row>
    <row r="816" spans="1:11" s="29" customFormat="1" ht="16.5" customHeight="1" x14ac:dyDescent="0.25">
      <c r="A816" s="21" t="str">
        <f>Лист4!A817</f>
        <v xml:space="preserve">Зеленая ул. д.1 - корп. 4 </v>
      </c>
      <c r="B816" s="56" t="str">
        <f>Лист4!C817</f>
        <v>г. Астрахань</v>
      </c>
      <c r="C816" s="35">
        <f t="shared" si="24"/>
        <v>1177.0364744594594</v>
      </c>
      <c r="D816" s="35">
        <f t="shared" si="25"/>
        <v>49.733935540540529</v>
      </c>
      <c r="E816" s="26">
        <v>0</v>
      </c>
      <c r="F816" s="27">
        <v>49.733935540540529</v>
      </c>
      <c r="G816" s="28">
        <v>0</v>
      </c>
      <c r="H816" s="28">
        <v>0</v>
      </c>
      <c r="I816" s="28">
        <v>0</v>
      </c>
      <c r="J816" s="271"/>
      <c r="K816" s="281">
        <f>Лист4!E817/1000</f>
        <v>1226.7704099999999</v>
      </c>
    </row>
    <row r="817" spans="1:11" s="29" customFormat="1" ht="16.5" customHeight="1" x14ac:dyDescent="0.25">
      <c r="A817" s="21" t="str">
        <f>Лист4!A818</f>
        <v xml:space="preserve">Зеленая ул. д.1 - корп. 5 </v>
      </c>
      <c r="B817" s="56" t="str">
        <f>Лист4!C818</f>
        <v>г. Астрахань</v>
      </c>
      <c r="C817" s="35">
        <f t="shared" si="24"/>
        <v>1355.2446418918917</v>
      </c>
      <c r="D817" s="35">
        <f t="shared" si="25"/>
        <v>57.263858108108096</v>
      </c>
      <c r="E817" s="26">
        <v>0</v>
      </c>
      <c r="F817" s="27">
        <v>57.263858108108096</v>
      </c>
      <c r="G817" s="28">
        <v>0</v>
      </c>
      <c r="H817" s="28">
        <v>0</v>
      </c>
      <c r="I817" s="28">
        <v>0</v>
      </c>
      <c r="J817" s="271"/>
      <c r="K817" s="281">
        <f>Лист4!E818/1000</f>
        <v>1412.5084999999997</v>
      </c>
    </row>
    <row r="818" spans="1:11" s="29" customFormat="1" ht="16.5" customHeight="1" x14ac:dyDescent="0.25">
      <c r="A818" s="21" t="str">
        <f>Лист4!A819</f>
        <v xml:space="preserve">Зеленая ул. д.1 - корп. 6 </v>
      </c>
      <c r="B818" s="56" t="str">
        <f>Лист4!C819</f>
        <v>г. Астрахань</v>
      </c>
      <c r="C818" s="35">
        <f t="shared" si="24"/>
        <v>619.80635891891893</v>
      </c>
      <c r="D818" s="35">
        <f t="shared" si="25"/>
        <v>26.189001081081081</v>
      </c>
      <c r="E818" s="26">
        <v>0</v>
      </c>
      <c r="F818" s="27">
        <v>26.189001081081081</v>
      </c>
      <c r="G818" s="28">
        <v>0</v>
      </c>
      <c r="H818" s="28">
        <v>0</v>
      </c>
      <c r="I818" s="28">
        <v>0</v>
      </c>
      <c r="J818" s="271"/>
      <c r="K818" s="281">
        <f>Лист4!E819/1000</f>
        <v>645.99536000000001</v>
      </c>
    </row>
    <row r="819" spans="1:11" s="29" customFormat="1" ht="16.5" customHeight="1" x14ac:dyDescent="0.25">
      <c r="A819" s="21" t="str">
        <f>Лист4!A820</f>
        <v xml:space="preserve">Зеленая ул. д.68 </v>
      </c>
      <c r="B819" s="56" t="str">
        <f>Лист4!C820</f>
        <v>г. Астрахань</v>
      </c>
      <c r="C819" s="35">
        <f t="shared" si="24"/>
        <v>1133.6024547297295</v>
      </c>
      <c r="D819" s="35">
        <f t="shared" si="25"/>
        <v>47.89869527027026</v>
      </c>
      <c r="E819" s="26">
        <v>0</v>
      </c>
      <c r="F819" s="27">
        <v>47.89869527027026</v>
      </c>
      <c r="G819" s="28">
        <v>0</v>
      </c>
      <c r="H819" s="28">
        <v>0</v>
      </c>
      <c r="I819" s="28">
        <v>0</v>
      </c>
      <c r="J819" s="271">
        <v>1511.14</v>
      </c>
      <c r="K819" s="281">
        <f>Лист4!E820/1000-J819</f>
        <v>-329.63885000000028</v>
      </c>
    </row>
    <row r="820" spans="1:11" s="29" customFormat="1" ht="16.5" customHeight="1" x14ac:dyDescent="0.25">
      <c r="A820" s="21" t="str">
        <f>Лист4!A821</f>
        <v xml:space="preserve">Зеленая ул. д.68А </v>
      </c>
      <c r="B820" s="56" t="str">
        <f>Лист4!C821</f>
        <v>г. Астрахань</v>
      </c>
      <c r="C820" s="35">
        <f t="shared" si="24"/>
        <v>476.66189648648657</v>
      </c>
      <c r="D820" s="35">
        <f t="shared" si="25"/>
        <v>20.140643513513517</v>
      </c>
      <c r="E820" s="26">
        <v>0</v>
      </c>
      <c r="F820" s="27">
        <v>20.140643513513517</v>
      </c>
      <c r="G820" s="28">
        <v>0</v>
      </c>
      <c r="H820" s="28">
        <v>0</v>
      </c>
      <c r="I820" s="28">
        <v>0</v>
      </c>
      <c r="J820" s="271">
        <v>632.67999999999995</v>
      </c>
      <c r="K820" s="281">
        <f>Лист4!E821/1000-J820</f>
        <v>-135.87745999999987</v>
      </c>
    </row>
    <row r="821" spans="1:11" s="29" customFormat="1" ht="16.5" customHeight="1" x14ac:dyDescent="0.25">
      <c r="A821" s="21" t="str">
        <f>Лист4!A822</f>
        <v xml:space="preserve">Зеленгинская 2-я ул. д.1 </v>
      </c>
      <c r="B821" s="56" t="str">
        <f>Лист4!C822</f>
        <v>г. Астрахань</v>
      </c>
      <c r="C821" s="35">
        <f t="shared" si="24"/>
        <v>2994.5244479729713</v>
      </c>
      <c r="D821" s="35">
        <f t="shared" si="25"/>
        <v>126.52920202702695</v>
      </c>
      <c r="E821" s="26">
        <v>0</v>
      </c>
      <c r="F821" s="27">
        <v>126.52920202702695</v>
      </c>
      <c r="G821" s="28">
        <v>0</v>
      </c>
      <c r="H821" s="28">
        <v>0</v>
      </c>
      <c r="I821" s="28">
        <v>0</v>
      </c>
      <c r="J821" s="271"/>
      <c r="K821" s="281">
        <f>Лист4!E822/1000</f>
        <v>3121.0536499999985</v>
      </c>
    </row>
    <row r="822" spans="1:11" s="29" customFormat="1" ht="16.5" customHeight="1" x14ac:dyDescent="0.25">
      <c r="A822" s="21" t="str">
        <f>Лист4!A823</f>
        <v xml:space="preserve">Зеленгинская 2-я ул. д.1 - корп. 1 </v>
      </c>
      <c r="B822" s="56" t="str">
        <f>Лист4!C823</f>
        <v>г. Астрахань</v>
      </c>
      <c r="C822" s="35">
        <f t="shared" si="24"/>
        <v>1634.3071291891883</v>
      </c>
      <c r="D822" s="35">
        <f t="shared" si="25"/>
        <v>69.05523081081077</v>
      </c>
      <c r="E822" s="26">
        <v>0</v>
      </c>
      <c r="F822" s="27">
        <v>69.05523081081077</v>
      </c>
      <c r="G822" s="28">
        <v>0</v>
      </c>
      <c r="H822" s="28">
        <v>0</v>
      </c>
      <c r="I822" s="28">
        <v>0</v>
      </c>
      <c r="J822" s="271"/>
      <c r="K822" s="281">
        <f>Лист4!E823/1000</f>
        <v>1703.3623599999992</v>
      </c>
    </row>
    <row r="823" spans="1:11" s="29" customFormat="1" ht="16.5" customHeight="1" x14ac:dyDescent="0.25">
      <c r="A823" s="21" t="str">
        <f>Лист4!A824</f>
        <v xml:space="preserve">Зеленгинская 2-я ул. д.1 - корп. 2 </v>
      </c>
      <c r="B823" s="56" t="str">
        <f>Лист4!C824</f>
        <v>г. Астрахань</v>
      </c>
      <c r="C823" s="35">
        <f t="shared" si="24"/>
        <v>2058.930295270271</v>
      </c>
      <c r="D823" s="35">
        <f t="shared" si="25"/>
        <v>86.997054729729768</v>
      </c>
      <c r="E823" s="26">
        <v>0</v>
      </c>
      <c r="F823" s="27">
        <v>86.997054729729768</v>
      </c>
      <c r="G823" s="28">
        <v>0</v>
      </c>
      <c r="H823" s="28">
        <v>0</v>
      </c>
      <c r="I823" s="28">
        <v>0</v>
      </c>
      <c r="J823" s="271"/>
      <c r="K823" s="281">
        <f>Лист4!E824/1000</f>
        <v>2145.9273500000008</v>
      </c>
    </row>
    <row r="824" spans="1:11" s="29" customFormat="1" ht="16.5" customHeight="1" x14ac:dyDescent="0.25">
      <c r="A824" s="21" t="str">
        <f>Лист4!A825</f>
        <v xml:space="preserve">Зеленгинская 2-я ул. д.3 </v>
      </c>
      <c r="B824" s="56" t="str">
        <f>Лист4!C825</f>
        <v>г. Астрахань</v>
      </c>
      <c r="C824" s="35">
        <f t="shared" si="24"/>
        <v>776.57064581081056</v>
      </c>
      <c r="D824" s="35">
        <f t="shared" si="25"/>
        <v>32.812844189189178</v>
      </c>
      <c r="E824" s="26">
        <v>0</v>
      </c>
      <c r="F824" s="27">
        <v>32.812844189189178</v>
      </c>
      <c r="G824" s="28">
        <v>0</v>
      </c>
      <c r="H824" s="28">
        <v>0</v>
      </c>
      <c r="I824" s="28">
        <v>0</v>
      </c>
      <c r="J824" s="271"/>
      <c r="K824" s="281">
        <f>Лист4!E825/1000</f>
        <v>809.38348999999971</v>
      </c>
    </row>
    <row r="825" spans="1:11" s="29" customFormat="1" ht="16.5" customHeight="1" x14ac:dyDescent="0.25">
      <c r="A825" s="21" t="str">
        <f>Лист4!A826</f>
        <v xml:space="preserve">Зеленгинская 2-я ул. д.3 - корп. 2 </v>
      </c>
      <c r="B825" s="56" t="str">
        <f>Лист4!C826</f>
        <v>г. Астрахань</v>
      </c>
      <c r="C825" s="35">
        <f t="shared" ref="C825:C886" si="26">K825+J825-F825</f>
        <v>2169.6125118918922</v>
      </c>
      <c r="D825" s="35">
        <f t="shared" ref="D825:D886" si="27">F825</f>
        <v>91.673768108108106</v>
      </c>
      <c r="E825" s="26">
        <v>0</v>
      </c>
      <c r="F825" s="27">
        <v>91.673768108108106</v>
      </c>
      <c r="G825" s="28">
        <v>0</v>
      </c>
      <c r="H825" s="28">
        <v>0</v>
      </c>
      <c r="I825" s="28">
        <v>0</v>
      </c>
      <c r="J825" s="271"/>
      <c r="K825" s="281">
        <f>Лист4!E826/1000-J825</f>
        <v>2261.2862800000003</v>
      </c>
    </row>
    <row r="826" spans="1:11" s="29" customFormat="1" ht="16.5" customHeight="1" x14ac:dyDescent="0.25">
      <c r="A826" s="21" t="str">
        <f>Лист4!A827</f>
        <v xml:space="preserve">Зеленгинская 2-я ул. д.3 - корп. 4 </v>
      </c>
      <c r="B826" s="56" t="str">
        <f>Лист4!C827</f>
        <v>г. Астрахань</v>
      </c>
      <c r="C826" s="35">
        <f t="shared" si="26"/>
        <v>839.21131689189178</v>
      </c>
      <c r="D826" s="35">
        <f t="shared" si="27"/>
        <v>35.459633108108108</v>
      </c>
      <c r="E826" s="26">
        <v>0</v>
      </c>
      <c r="F826" s="27">
        <v>35.459633108108108</v>
      </c>
      <c r="G826" s="28">
        <v>0</v>
      </c>
      <c r="H826" s="28">
        <v>0</v>
      </c>
      <c r="I826" s="28">
        <v>0</v>
      </c>
      <c r="J826" s="271"/>
      <c r="K826" s="281">
        <f>Лист4!E827/1000</f>
        <v>874.67094999999983</v>
      </c>
    </row>
    <row r="827" spans="1:11" s="29" customFormat="1" ht="16.5" customHeight="1" x14ac:dyDescent="0.25">
      <c r="A827" s="21" t="str">
        <f>Лист4!A828</f>
        <v xml:space="preserve">Зеленгинская 3-я ул. д.2 </v>
      </c>
      <c r="B827" s="56" t="str">
        <f>Лист4!C828</f>
        <v>г. Астрахань</v>
      </c>
      <c r="C827" s="35">
        <f t="shared" si="26"/>
        <v>512.69541351351359</v>
      </c>
      <c r="D827" s="35">
        <f t="shared" si="27"/>
        <v>21.663186486486488</v>
      </c>
      <c r="E827" s="26">
        <v>0</v>
      </c>
      <c r="F827" s="27">
        <v>21.663186486486488</v>
      </c>
      <c r="G827" s="28">
        <v>0</v>
      </c>
      <c r="H827" s="28">
        <v>0</v>
      </c>
      <c r="I827" s="28">
        <v>0</v>
      </c>
      <c r="J827" s="271"/>
      <c r="K827" s="281">
        <f>Лист4!E828/1000</f>
        <v>534.35860000000002</v>
      </c>
    </row>
    <row r="828" spans="1:11" s="29" customFormat="1" ht="16.5" customHeight="1" x14ac:dyDescent="0.25">
      <c r="A828" s="21" t="str">
        <f>Лист4!A829</f>
        <v xml:space="preserve">Зеленгинская 3-я ул. д.2 - корп. 3 </v>
      </c>
      <c r="B828" s="56" t="str">
        <f>Лист4!C829</f>
        <v>г. Астрахань</v>
      </c>
      <c r="C828" s="35">
        <f t="shared" si="26"/>
        <v>1815.0554463513511</v>
      </c>
      <c r="D828" s="35">
        <f t="shared" si="27"/>
        <v>76.692483648648647</v>
      </c>
      <c r="E828" s="26">
        <v>0</v>
      </c>
      <c r="F828" s="27">
        <v>76.692483648648647</v>
      </c>
      <c r="G828" s="28">
        <v>0</v>
      </c>
      <c r="H828" s="28">
        <v>0</v>
      </c>
      <c r="I828" s="28">
        <v>0</v>
      </c>
      <c r="J828" s="271"/>
      <c r="K828" s="281">
        <f>Лист4!E829/1000</f>
        <v>1891.7479299999998</v>
      </c>
    </row>
    <row r="829" spans="1:11" s="29" customFormat="1" ht="16.5" customHeight="1" x14ac:dyDescent="0.25">
      <c r="A829" s="21" t="str">
        <f>Лист4!A830</f>
        <v xml:space="preserve">Зеленгинская 3-я ул. д.4 </v>
      </c>
      <c r="B829" s="56" t="str">
        <f>Лист4!C830</f>
        <v>г. Астрахань</v>
      </c>
      <c r="C829" s="35">
        <f t="shared" si="26"/>
        <v>1219.4433640540535</v>
      </c>
      <c r="D829" s="35">
        <f t="shared" si="27"/>
        <v>51.525775945945924</v>
      </c>
      <c r="E829" s="26">
        <v>0</v>
      </c>
      <c r="F829" s="27">
        <v>51.525775945945924</v>
      </c>
      <c r="G829" s="28">
        <v>0</v>
      </c>
      <c r="H829" s="28">
        <v>0</v>
      </c>
      <c r="I829" s="28">
        <v>0</v>
      </c>
      <c r="J829" s="271"/>
      <c r="K829" s="281">
        <f>Лист4!E830/1000</f>
        <v>1270.9691399999995</v>
      </c>
    </row>
    <row r="830" spans="1:11" s="29" customFormat="1" ht="16.5" customHeight="1" x14ac:dyDescent="0.25">
      <c r="A830" s="21" t="str">
        <f>Лист4!A831</f>
        <v xml:space="preserve">Зеленгинская 3-я ул. д.4 - корп. 1 </v>
      </c>
      <c r="B830" s="56" t="str">
        <f>Лист4!C831</f>
        <v>г. Астрахань</v>
      </c>
      <c r="C830" s="35">
        <f t="shared" si="26"/>
        <v>386.15647905405405</v>
      </c>
      <c r="D830" s="35">
        <f t="shared" si="27"/>
        <v>16.316470945945944</v>
      </c>
      <c r="E830" s="26">
        <v>0</v>
      </c>
      <c r="F830" s="27">
        <v>16.316470945945944</v>
      </c>
      <c r="G830" s="28">
        <v>0</v>
      </c>
      <c r="H830" s="28">
        <v>0</v>
      </c>
      <c r="I830" s="28">
        <v>0</v>
      </c>
      <c r="J830" s="271"/>
      <c r="K830" s="281">
        <f>Лист4!E831/1000</f>
        <v>402.47294999999997</v>
      </c>
    </row>
    <row r="831" spans="1:11" s="29" customFormat="1" ht="16.5" customHeight="1" x14ac:dyDescent="0.25">
      <c r="A831" s="21" t="str">
        <f>Лист4!A832</f>
        <v xml:space="preserve">Зеленгинская 4-я ул. д.39 </v>
      </c>
      <c r="B831" s="56" t="str">
        <f>Лист4!C832</f>
        <v>г. Астрахань</v>
      </c>
      <c r="C831" s="35">
        <f t="shared" si="26"/>
        <v>1334.4496437837836</v>
      </c>
      <c r="D831" s="35">
        <f t="shared" si="27"/>
        <v>56.385196216216208</v>
      </c>
      <c r="E831" s="26">
        <v>0</v>
      </c>
      <c r="F831" s="27">
        <v>56.385196216216208</v>
      </c>
      <c r="G831" s="28">
        <v>0</v>
      </c>
      <c r="H831" s="28">
        <v>0</v>
      </c>
      <c r="I831" s="28">
        <v>0</v>
      </c>
      <c r="J831" s="271">
        <f>1378.13+756.97+195.93</f>
        <v>2331.0300000000002</v>
      </c>
      <c r="K831" s="281">
        <f>Лист4!E832/1000-J831</f>
        <v>-940.19516000000044</v>
      </c>
    </row>
    <row r="832" spans="1:11" s="29" customFormat="1" ht="16.5" customHeight="1" x14ac:dyDescent="0.25">
      <c r="A832" s="21" t="str">
        <f>Лист4!A833</f>
        <v xml:space="preserve">Зеленгинская ул. д.51 </v>
      </c>
      <c r="B832" s="56" t="str">
        <f>Лист4!C833</f>
        <v>г. Астрахань</v>
      </c>
      <c r="C832" s="35">
        <f t="shared" si="26"/>
        <v>1030.6359904054052</v>
      </c>
      <c r="D832" s="35">
        <f t="shared" si="27"/>
        <v>43.547999594594586</v>
      </c>
      <c r="E832" s="26">
        <v>0</v>
      </c>
      <c r="F832" s="27">
        <v>43.547999594594586</v>
      </c>
      <c r="G832" s="28">
        <v>0</v>
      </c>
      <c r="H832" s="28">
        <v>0</v>
      </c>
      <c r="I832" s="28">
        <v>0</v>
      </c>
      <c r="J832" s="271"/>
      <c r="K832" s="281">
        <f>Лист4!E833/1000</f>
        <v>1074.1839899999998</v>
      </c>
    </row>
    <row r="833" spans="1:11" s="29" customFormat="1" ht="16.5" customHeight="1" x14ac:dyDescent="0.25">
      <c r="A833" s="21" t="str">
        <f>Лист4!A834</f>
        <v xml:space="preserve">Зои Космодемьянской ул. д.121 </v>
      </c>
      <c r="B833" s="56" t="str">
        <f>Лист4!C834</f>
        <v>г. Астрахань</v>
      </c>
      <c r="C833" s="35">
        <f t="shared" si="26"/>
        <v>0</v>
      </c>
      <c r="D833" s="35">
        <f t="shared" si="27"/>
        <v>0</v>
      </c>
      <c r="E833" s="26">
        <v>0</v>
      </c>
      <c r="F833" s="27">
        <v>0</v>
      </c>
      <c r="G833" s="28">
        <v>0</v>
      </c>
      <c r="H833" s="28">
        <v>0</v>
      </c>
      <c r="I833" s="28">
        <v>0</v>
      </c>
      <c r="J833" s="271"/>
      <c r="K833" s="281">
        <f>Лист4!E834/1000</f>
        <v>0</v>
      </c>
    </row>
    <row r="834" spans="1:11" s="29" customFormat="1" ht="16.5" customHeight="1" x14ac:dyDescent="0.25">
      <c r="A834" s="21" t="str">
        <f>Лист4!A835</f>
        <v xml:space="preserve">Зои Космодемьянской ул. д.32 </v>
      </c>
      <c r="B834" s="56" t="str">
        <f>Лист4!C835</f>
        <v>г. Астрахань</v>
      </c>
      <c r="C834" s="35">
        <f t="shared" si="26"/>
        <v>61.883839864864846</v>
      </c>
      <c r="D834" s="35">
        <f t="shared" si="27"/>
        <v>2.6148101351351345</v>
      </c>
      <c r="E834" s="26">
        <v>0</v>
      </c>
      <c r="F834" s="27">
        <v>2.6148101351351345</v>
      </c>
      <c r="G834" s="28">
        <v>0</v>
      </c>
      <c r="H834" s="28">
        <v>0</v>
      </c>
      <c r="I834" s="28">
        <v>0</v>
      </c>
      <c r="J834" s="271"/>
      <c r="K834" s="281">
        <f>Лист4!E835/1000</f>
        <v>64.498649999999984</v>
      </c>
    </row>
    <row r="835" spans="1:11" s="29" customFormat="1" ht="16.5" customHeight="1" x14ac:dyDescent="0.25">
      <c r="A835" s="21" t="str">
        <f>Лист4!A836</f>
        <v xml:space="preserve">Зои Космодемьянской ул. д.67 </v>
      </c>
      <c r="B835" s="56" t="str">
        <f>Лист4!C836</f>
        <v>г. Астрахань</v>
      </c>
      <c r="C835" s="35">
        <f t="shared" si="26"/>
        <v>39.335295270270265</v>
      </c>
      <c r="D835" s="35">
        <f t="shared" si="27"/>
        <v>1.6620547297297297</v>
      </c>
      <c r="E835" s="26">
        <v>0</v>
      </c>
      <c r="F835" s="27">
        <v>1.6620547297297297</v>
      </c>
      <c r="G835" s="28">
        <v>0</v>
      </c>
      <c r="H835" s="28">
        <v>0</v>
      </c>
      <c r="I835" s="28">
        <v>0</v>
      </c>
      <c r="J835" s="271"/>
      <c r="K835" s="281">
        <f>Лист4!E836/1000</f>
        <v>40.997349999999997</v>
      </c>
    </row>
    <row r="836" spans="1:11" s="29" customFormat="1" ht="16.5" customHeight="1" x14ac:dyDescent="0.25">
      <c r="A836" s="21" t="str">
        <f>Лист4!A837</f>
        <v xml:space="preserve">Зои Космодемьянской ул. д.82 </v>
      </c>
      <c r="B836" s="56" t="str">
        <f>Лист4!C837</f>
        <v>г. Астрахань</v>
      </c>
      <c r="C836" s="35">
        <f t="shared" si="26"/>
        <v>8.387018918918919</v>
      </c>
      <c r="D836" s="35">
        <f t="shared" si="27"/>
        <v>0.35438108108108107</v>
      </c>
      <c r="E836" s="26">
        <v>0</v>
      </c>
      <c r="F836" s="27">
        <v>0.35438108108108107</v>
      </c>
      <c r="G836" s="28">
        <v>0</v>
      </c>
      <c r="H836" s="28">
        <v>0</v>
      </c>
      <c r="I836" s="28">
        <v>0</v>
      </c>
      <c r="J836" s="271"/>
      <c r="K836" s="281">
        <f>Лист4!E837/1000-J836</f>
        <v>8.7414000000000005</v>
      </c>
    </row>
    <row r="837" spans="1:11" s="29" customFormat="1" ht="16.5" customHeight="1" x14ac:dyDescent="0.25">
      <c r="A837" s="21" t="str">
        <f>Лист4!A838</f>
        <v xml:space="preserve">Зои Космодемьянской ул. д.82А </v>
      </c>
      <c r="B837" s="56" t="str">
        <f>Лист4!C838</f>
        <v>г. Астрахань</v>
      </c>
      <c r="C837" s="35">
        <f t="shared" si="26"/>
        <v>374.10893040540537</v>
      </c>
      <c r="D837" s="35">
        <f t="shared" si="27"/>
        <v>15.807419594594592</v>
      </c>
      <c r="E837" s="26">
        <v>0</v>
      </c>
      <c r="F837" s="27">
        <v>15.807419594594592</v>
      </c>
      <c r="G837" s="28">
        <v>0</v>
      </c>
      <c r="H837" s="28">
        <v>0</v>
      </c>
      <c r="I837" s="28">
        <v>0</v>
      </c>
      <c r="J837" s="271"/>
      <c r="K837" s="281">
        <f>Лист4!E838/1000</f>
        <v>389.91634999999997</v>
      </c>
    </row>
    <row r="838" spans="1:11" s="29" customFormat="1" ht="16.5" customHeight="1" x14ac:dyDescent="0.25">
      <c r="A838" s="21" t="str">
        <f>Лист4!A839</f>
        <v xml:space="preserve">Ивановская ул. д.57 </v>
      </c>
      <c r="B838" s="56" t="str">
        <f>Лист4!C839</f>
        <v>г. Астрахань</v>
      </c>
      <c r="C838" s="35">
        <f t="shared" si="26"/>
        <v>1567.8086827027028</v>
      </c>
      <c r="D838" s="35">
        <f t="shared" si="27"/>
        <v>66.2454372972973</v>
      </c>
      <c r="E838" s="26">
        <v>0</v>
      </c>
      <c r="F838" s="27">
        <v>66.2454372972973</v>
      </c>
      <c r="G838" s="28">
        <v>0</v>
      </c>
      <c r="H838" s="28">
        <v>0</v>
      </c>
      <c r="I838" s="28">
        <v>0</v>
      </c>
      <c r="J838" s="271"/>
      <c r="K838" s="281">
        <f>Лист4!E839/1000</f>
        <v>1634.05412</v>
      </c>
    </row>
    <row r="839" spans="1:11" s="29" customFormat="1" ht="16.5" customHeight="1" x14ac:dyDescent="0.25">
      <c r="A839" s="21" t="str">
        <f>Лист4!A840</f>
        <v xml:space="preserve">Игарская 2-я ул. д.4 </v>
      </c>
      <c r="B839" s="56" t="str">
        <f>Лист4!C840</f>
        <v>г. Астрахань</v>
      </c>
      <c r="C839" s="35">
        <f t="shared" si="26"/>
        <v>824.2900432432433</v>
      </c>
      <c r="D839" s="35">
        <f t="shared" si="27"/>
        <v>34.82915675675676</v>
      </c>
      <c r="E839" s="26">
        <v>0</v>
      </c>
      <c r="F839" s="27">
        <v>34.82915675675676</v>
      </c>
      <c r="G839" s="28">
        <v>0</v>
      </c>
      <c r="H839" s="28">
        <v>0</v>
      </c>
      <c r="I839" s="28">
        <v>0</v>
      </c>
      <c r="J839" s="271"/>
      <c r="K839" s="281">
        <f>Лист4!E840/1000</f>
        <v>859.11920000000009</v>
      </c>
    </row>
    <row r="840" spans="1:11" s="29" customFormat="1" ht="16.5" customHeight="1" x14ac:dyDescent="0.25">
      <c r="A840" s="21" t="str">
        <f>Лист4!A841</f>
        <v xml:space="preserve">Игарская 2-я ул. д.8 </v>
      </c>
      <c r="B840" s="56" t="str">
        <f>Лист4!C841</f>
        <v>г. Астрахань</v>
      </c>
      <c r="C840" s="35">
        <f t="shared" si="26"/>
        <v>998.48807310810844</v>
      </c>
      <c r="D840" s="35">
        <f t="shared" si="27"/>
        <v>42.189636891891908</v>
      </c>
      <c r="E840" s="26">
        <v>0</v>
      </c>
      <c r="F840" s="27">
        <v>42.189636891891908</v>
      </c>
      <c r="G840" s="28">
        <v>0</v>
      </c>
      <c r="H840" s="28">
        <v>0</v>
      </c>
      <c r="I840" s="28">
        <v>0</v>
      </c>
      <c r="J840" s="271"/>
      <c r="K840" s="281">
        <f>Лист4!E841/1000</f>
        <v>1040.6777100000004</v>
      </c>
    </row>
    <row r="841" spans="1:11" s="29" customFormat="1" ht="16.5" customHeight="1" x14ac:dyDescent="0.25">
      <c r="A841" s="21" t="str">
        <f>Лист4!A842</f>
        <v xml:space="preserve">Измаильская ул. д.13/9 </v>
      </c>
      <c r="B841" s="56" t="str">
        <f>Лист4!C842</f>
        <v>г. Астрахань</v>
      </c>
      <c r="C841" s="35">
        <f t="shared" si="26"/>
        <v>43.430700000000002</v>
      </c>
      <c r="D841" s="35">
        <f t="shared" si="27"/>
        <v>1.8351000000000002</v>
      </c>
      <c r="E841" s="26">
        <v>0</v>
      </c>
      <c r="F841" s="27">
        <v>1.8351000000000002</v>
      </c>
      <c r="G841" s="28">
        <v>0</v>
      </c>
      <c r="H841" s="28">
        <v>0</v>
      </c>
      <c r="I841" s="28">
        <v>0</v>
      </c>
      <c r="J841" s="271"/>
      <c r="K841" s="281">
        <f>Лист4!E842/1000</f>
        <v>45.265799999999999</v>
      </c>
    </row>
    <row r="842" spans="1:11" s="29" customFormat="1" ht="16.5" customHeight="1" x14ac:dyDescent="0.25">
      <c r="A842" s="21" t="str">
        <f>Лист4!A843</f>
        <v xml:space="preserve">Измаильская ул. д.5 </v>
      </c>
      <c r="B842" s="56" t="str">
        <f>Лист4!C843</f>
        <v>г. Астрахань</v>
      </c>
      <c r="C842" s="35">
        <f t="shared" si="26"/>
        <v>38.619154729729736</v>
      </c>
      <c r="D842" s="35">
        <f t="shared" si="27"/>
        <v>1.6317952702702703</v>
      </c>
      <c r="E842" s="26">
        <v>0</v>
      </c>
      <c r="F842" s="27">
        <v>1.6317952702702703</v>
      </c>
      <c r="G842" s="28">
        <v>0</v>
      </c>
      <c r="H842" s="28">
        <v>0</v>
      </c>
      <c r="I842" s="28">
        <v>0</v>
      </c>
      <c r="J842" s="271"/>
      <c r="K842" s="281">
        <f>Лист4!E843/1000</f>
        <v>40.250950000000003</v>
      </c>
    </row>
    <row r="843" spans="1:11" s="29" customFormat="1" ht="19.5" customHeight="1" x14ac:dyDescent="0.25">
      <c r="A843" s="21" t="str">
        <f>Лист4!A844</f>
        <v xml:space="preserve">Измаильская ул. д.9 </v>
      </c>
      <c r="B843" s="56" t="str">
        <f>Лист4!C844</f>
        <v>г. Астрахань</v>
      </c>
      <c r="C843" s="35">
        <f t="shared" si="26"/>
        <v>71.060733783783789</v>
      </c>
      <c r="D843" s="35">
        <f t="shared" si="27"/>
        <v>3.0025662162162159</v>
      </c>
      <c r="E843" s="26">
        <v>0</v>
      </c>
      <c r="F843" s="27">
        <v>3.0025662162162159</v>
      </c>
      <c r="G843" s="28">
        <v>0</v>
      </c>
      <c r="H843" s="28">
        <v>0</v>
      </c>
      <c r="I843" s="28">
        <v>0</v>
      </c>
      <c r="J843" s="271"/>
      <c r="K843" s="281">
        <f>Лист4!E844/1000</f>
        <v>74.063299999999998</v>
      </c>
    </row>
    <row r="844" spans="1:11" s="29" customFormat="1" ht="19.5" customHeight="1" x14ac:dyDescent="0.25">
      <c r="A844" s="21" t="str">
        <f>Лист4!A845</f>
        <v xml:space="preserve">Интернациональная 3-я ул. д.1 </v>
      </c>
      <c r="B844" s="56" t="str">
        <f>Лист4!C845</f>
        <v>г. Астрахань</v>
      </c>
      <c r="C844" s="35">
        <f t="shared" si="26"/>
        <v>63.41537702702702</v>
      </c>
      <c r="D844" s="35">
        <f t="shared" si="27"/>
        <v>2.6795229729729728</v>
      </c>
      <c r="E844" s="26">
        <v>0</v>
      </c>
      <c r="F844" s="27">
        <v>2.6795229729729728</v>
      </c>
      <c r="G844" s="28">
        <v>0</v>
      </c>
      <c r="H844" s="28">
        <v>0</v>
      </c>
      <c r="I844" s="28">
        <v>0</v>
      </c>
      <c r="J844" s="271"/>
      <c r="K844" s="281">
        <f>Лист4!E845/1000</f>
        <v>66.094899999999996</v>
      </c>
    </row>
    <row r="845" spans="1:11" s="29" customFormat="1" ht="19.5" customHeight="1" x14ac:dyDescent="0.25">
      <c r="A845" s="21" t="str">
        <f>Лист4!A846</f>
        <v xml:space="preserve">Интернациональная 3-я ул. д.14 </v>
      </c>
      <c r="B845" s="56" t="str">
        <f>Лист4!C846</f>
        <v>г. Астрахань</v>
      </c>
      <c r="C845" s="35">
        <f t="shared" si="26"/>
        <v>20.096837837837842</v>
      </c>
      <c r="D845" s="35">
        <f t="shared" si="27"/>
        <v>0.84916216216216245</v>
      </c>
      <c r="E845" s="26">
        <v>0</v>
      </c>
      <c r="F845" s="27">
        <v>0.84916216216216245</v>
      </c>
      <c r="G845" s="28">
        <v>0</v>
      </c>
      <c r="H845" s="28">
        <v>0</v>
      </c>
      <c r="I845" s="28">
        <v>0</v>
      </c>
      <c r="J845" s="271"/>
      <c r="K845" s="281">
        <f>Лист4!E846/1000</f>
        <v>20.946000000000005</v>
      </c>
    </row>
    <row r="846" spans="1:11" s="29" customFormat="1" ht="19.5" customHeight="1" x14ac:dyDescent="0.25">
      <c r="A846" s="21" t="str">
        <f>Лист4!A847</f>
        <v xml:space="preserve">Интернациональная 3-я ул. д.22 </v>
      </c>
      <c r="B846" s="56" t="str">
        <f>Лист4!C847</f>
        <v>г. Астрахань</v>
      </c>
      <c r="C846" s="35">
        <f t="shared" si="26"/>
        <v>0.44787567567567566</v>
      </c>
      <c r="D846" s="35">
        <f t="shared" si="27"/>
        <v>1.8924324324324324E-2</v>
      </c>
      <c r="E846" s="26">
        <v>0</v>
      </c>
      <c r="F846" s="27">
        <v>1.8924324324324324E-2</v>
      </c>
      <c r="G846" s="28">
        <v>0</v>
      </c>
      <c r="H846" s="28">
        <v>0</v>
      </c>
      <c r="I846" s="28">
        <v>0</v>
      </c>
      <c r="J846" s="271"/>
      <c r="K846" s="281">
        <f>Лист4!E847/1000</f>
        <v>0.46679999999999999</v>
      </c>
    </row>
    <row r="847" spans="1:11" s="29" customFormat="1" ht="19.5" customHeight="1" x14ac:dyDescent="0.25">
      <c r="A847" s="21" t="str">
        <f>Лист4!A848</f>
        <v xml:space="preserve">Интернациональная 3-я ул. д.26 </v>
      </c>
      <c r="B847" s="56" t="str">
        <f>Лист4!C848</f>
        <v>г. Астрахань</v>
      </c>
      <c r="C847" s="35">
        <f t="shared" si="26"/>
        <v>28.671766891891892</v>
      </c>
      <c r="D847" s="35">
        <f t="shared" si="27"/>
        <v>1.2114831081081081</v>
      </c>
      <c r="E847" s="26">
        <v>0</v>
      </c>
      <c r="F847" s="27">
        <v>1.2114831081081081</v>
      </c>
      <c r="G847" s="28">
        <v>0</v>
      </c>
      <c r="H847" s="28">
        <v>0</v>
      </c>
      <c r="I847" s="28">
        <v>0</v>
      </c>
      <c r="J847" s="271"/>
      <c r="K847" s="281">
        <f>Лист4!E848/1000</f>
        <v>29.88325</v>
      </c>
    </row>
    <row r="848" spans="1:11" s="29" customFormat="1" ht="19.5" customHeight="1" x14ac:dyDescent="0.25">
      <c r="A848" s="21" t="str">
        <f>Лист4!A849</f>
        <v xml:space="preserve">Казанская (Кировский район) ул. д.1 </v>
      </c>
      <c r="B848" s="56" t="str">
        <f>Лист4!C849</f>
        <v>г. Астрахань</v>
      </c>
      <c r="C848" s="35">
        <f t="shared" si="26"/>
        <v>14.789779729729725</v>
      </c>
      <c r="D848" s="35">
        <f t="shared" si="27"/>
        <v>0.62492027027027008</v>
      </c>
      <c r="E848" s="26">
        <v>0</v>
      </c>
      <c r="F848" s="27">
        <v>0.62492027027027008</v>
      </c>
      <c r="G848" s="28">
        <v>0</v>
      </c>
      <c r="H848" s="28">
        <v>0</v>
      </c>
      <c r="I848" s="28">
        <v>0</v>
      </c>
      <c r="J848" s="274"/>
      <c r="K848" s="281">
        <f>Лист4!E849/1000</f>
        <v>15.414699999999995</v>
      </c>
    </row>
    <row r="849" spans="1:11" s="29" customFormat="1" ht="19.5" customHeight="1" x14ac:dyDescent="0.25">
      <c r="A849" s="21" t="str">
        <f>Лист4!A850</f>
        <v xml:space="preserve">Казанская (Кировский район) ул. д.100 </v>
      </c>
      <c r="B849" s="56" t="str">
        <f>Лист4!C850</f>
        <v>г. Астрахань</v>
      </c>
      <c r="C849" s="35">
        <f t="shared" si="26"/>
        <v>185.31537297297297</v>
      </c>
      <c r="D849" s="35">
        <f t="shared" si="27"/>
        <v>7.8302270270270267</v>
      </c>
      <c r="E849" s="26">
        <v>0</v>
      </c>
      <c r="F849" s="27">
        <v>7.8302270270270267</v>
      </c>
      <c r="G849" s="28">
        <v>0</v>
      </c>
      <c r="H849" s="28">
        <v>0</v>
      </c>
      <c r="I849" s="28">
        <v>0</v>
      </c>
      <c r="J849" s="274"/>
      <c r="K849" s="281">
        <f>Лист4!E850/1000</f>
        <v>193.1456</v>
      </c>
    </row>
    <row r="850" spans="1:11" s="29" customFormat="1" ht="19.5" customHeight="1" x14ac:dyDescent="0.25">
      <c r="A850" s="21" t="str">
        <f>Лист4!A851</f>
        <v xml:space="preserve">Казанская (Кировский район) ул. д.111 </v>
      </c>
      <c r="B850" s="56" t="str">
        <f>Лист4!C851</f>
        <v>г. Астрахань</v>
      </c>
      <c r="C850" s="35">
        <f t="shared" si="26"/>
        <v>11.157458108108109</v>
      </c>
      <c r="D850" s="35">
        <f t="shared" si="27"/>
        <v>0.47144189189189195</v>
      </c>
      <c r="E850" s="26">
        <v>0</v>
      </c>
      <c r="F850" s="27">
        <v>0.47144189189189195</v>
      </c>
      <c r="G850" s="28">
        <v>0</v>
      </c>
      <c r="H850" s="28">
        <v>0</v>
      </c>
      <c r="I850" s="28">
        <v>0</v>
      </c>
      <c r="J850" s="271"/>
      <c r="K850" s="281">
        <f>Лист4!E851/1000</f>
        <v>11.628900000000002</v>
      </c>
    </row>
    <row r="851" spans="1:11" s="29" customFormat="1" ht="19.5" customHeight="1" x14ac:dyDescent="0.25">
      <c r="A851" s="21" t="str">
        <f>Лист4!A852</f>
        <v xml:space="preserve">Казанская (Кировский район) ул. д.112 </v>
      </c>
      <c r="B851" s="56" t="str">
        <f>Лист4!C852</f>
        <v>г. Астрахань</v>
      </c>
      <c r="C851" s="35">
        <f t="shared" si="26"/>
        <v>0.29263513513513512</v>
      </c>
      <c r="D851" s="35">
        <f t="shared" si="27"/>
        <v>1.2364864864864863E-2</v>
      </c>
      <c r="E851" s="26">
        <v>0</v>
      </c>
      <c r="F851" s="27">
        <v>1.2364864864864863E-2</v>
      </c>
      <c r="G851" s="28">
        <v>0</v>
      </c>
      <c r="H851" s="28">
        <v>0</v>
      </c>
      <c r="I851" s="28">
        <v>0</v>
      </c>
      <c r="J851" s="271"/>
      <c r="K851" s="281">
        <f>Лист4!E852/1000</f>
        <v>0.30499999999999999</v>
      </c>
    </row>
    <row r="852" spans="1:11" s="29" customFormat="1" ht="19.5" customHeight="1" x14ac:dyDescent="0.25">
      <c r="A852" s="21" t="str">
        <f>Лист4!A853</f>
        <v xml:space="preserve">Казанская (Кировский район) ул. д.113 </v>
      </c>
      <c r="B852" s="56" t="str">
        <f>Лист4!C853</f>
        <v>г. Астрахань</v>
      </c>
      <c r="C852" s="35">
        <f t="shared" si="26"/>
        <v>6.5797618918918914</v>
      </c>
      <c r="D852" s="35">
        <f t="shared" si="27"/>
        <v>0.27801810810810812</v>
      </c>
      <c r="E852" s="26">
        <v>0</v>
      </c>
      <c r="F852" s="27">
        <v>0.27801810810810812</v>
      </c>
      <c r="G852" s="28">
        <v>0</v>
      </c>
      <c r="H852" s="28">
        <v>0</v>
      </c>
      <c r="I852" s="28">
        <v>0</v>
      </c>
      <c r="J852" s="271"/>
      <c r="K852" s="281">
        <f>Лист4!E853/1000</f>
        <v>6.85778</v>
      </c>
    </row>
    <row r="853" spans="1:11" s="29" customFormat="1" ht="19.5" customHeight="1" x14ac:dyDescent="0.25">
      <c r="A853" s="21" t="str">
        <f>Лист4!A854</f>
        <v xml:space="preserve">Казанская (Кировский район) ул. д.116 </v>
      </c>
      <c r="B853" s="56" t="str">
        <f>Лист4!C854</f>
        <v>г. Астрахань</v>
      </c>
      <c r="C853" s="35">
        <f t="shared" si="26"/>
        <v>86.289082432432437</v>
      </c>
      <c r="D853" s="35">
        <f t="shared" si="27"/>
        <v>3.6460175675675681</v>
      </c>
      <c r="E853" s="26">
        <v>0</v>
      </c>
      <c r="F853" s="27">
        <v>3.6460175675675681</v>
      </c>
      <c r="G853" s="28">
        <v>0</v>
      </c>
      <c r="H853" s="28">
        <v>0</v>
      </c>
      <c r="I853" s="28">
        <v>0</v>
      </c>
      <c r="J853" s="271"/>
      <c r="K853" s="281">
        <f>Лист4!E854/1000</f>
        <v>89.935100000000006</v>
      </c>
    </row>
    <row r="854" spans="1:11" s="29" customFormat="1" ht="19.5" customHeight="1" x14ac:dyDescent="0.25">
      <c r="A854" s="21" t="str">
        <f>Лист4!A855</f>
        <v xml:space="preserve">Казанская (Кировский район) ул. д.119 </v>
      </c>
      <c r="B854" s="56" t="str">
        <f>Лист4!C855</f>
        <v>г. Астрахань</v>
      </c>
      <c r="C854" s="35">
        <f t="shared" si="26"/>
        <v>16.22330810810811</v>
      </c>
      <c r="D854" s="35">
        <f t="shared" si="27"/>
        <v>0.68549189189189197</v>
      </c>
      <c r="E854" s="26">
        <v>0</v>
      </c>
      <c r="F854" s="27">
        <v>0.68549189189189197</v>
      </c>
      <c r="G854" s="28">
        <v>0</v>
      </c>
      <c r="H854" s="28">
        <v>0</v>
      </c>
      <c r="I854" s="28">
        <v>0</v>
      </c>
      <c r="J854" s="271"/>
      <c r="K854" s="281">
        <f>Лист4!E855/1000</f>
        <v>16.908800000000003</v>
      </c>
    </row>
    <row r="855" spans="1:11" s="29" customFormat="1" ht="19.5" customHeight="1" x14ac:dyDescent="0.25">
      <c r="A855" s="21" t="str">
        <f>Лист4!A856</f>
        <v xml:space="preserve">Казанская (Кировский район) ул. д.124 </v>
      </c>
      <c r="B855" s="56" t="str">
        <f>Лист4!C856</f>
        <v>г. Астрахань</v>
      </c>
      <c r="C855" s="35">
        <f t="shared" si="26"/>
        <v>22.328348648648646</v>
      </c>
      <c r="D855" s="35">
        <f t="shared" si="27"/>
        <v>0.94345135135135139</v>
      </c>
      <c r="E855" s="26">
        <v>0</v>
      </c>
      <c r="F855" s="27">
        <v>0.94345135135135139</v>
      </c>
      <c r="G855" s="28">
        <v>0</v>
      </c>
      <c r="H855" s="28">
        <v>0</v>
      </c>
      <c r="I855" s="28">
        <v>0</v>
      </c>
      <c r="J855" s="271"/>
      <c r="K855" s="281">
        <f>Лист4!E856/1000</f>
        <v>23.271799999999999</v>
      </c>
    </row>
    <row r="856" spans="1:11" s="29" customFormat="1" ht="19.5" customHeight="1" x14ac:dyDescent="0.25">
      <c r="A856" s="21" t="str">
        <f>Лист4!A857</f>
        <v xml:space="preserve">Казанская (Кировский район) ул. д.57 </v>
      </c>
      <c r="B856" s="56" t="str">
        <f>Лист4!C857</f>
        <v>г. Астрахань</v>
      </c>
      <c r="C856" s="35">
        <f t="shared" si="26"/>
        <v>12.651816216216218</v>
      </c>
      <c r="D856" s="35">
        <f t="shared" si="27"/>
        <v>0.53458378378378391</v>
      </c>
      <c r="E856" s="26">
        <v>0</v>
      </c>
      <c r="F856" s="27">
        <v>0.53458378378378391</v>
      </c>
      <c r="G856" s="28">
        <v>0</v>
      </c>
      <c r="H856" s="28">
        <v>0</v>
      </c>
      <c r="I856" s="28">
        <v>0</v>
      </c>
      <c r="J856" s="271"/>
      <c r="K856" s="281">
        <f>Лист4!E857/1000</f>
        <v>13.186400000000003</v>
      </c>
    </row>
    <row r="857" spans="1:11" s="29" customFormat="1" ht="19.5" customHeight="1" x14ac:dyDescent="0.25">
      <c r="A857" s="21" t="str">
        <f>Лист4!A858</f>
        <v xml:space="preserve">Казанская (Кировский район) ул. д.59 </v>
      </c>
      <c r="B857" s="56" t="str">
        <f>Лист4!C858</f>
        <v>г. Астрахань</v>
      </c>
      <c r="C857" s="35">
        <f t="shared" si="26"/>
        <v>34.711324324324323</v>
      </c>
      <c r="D857" s="35">
        <f t="shared" si="27"/>
        <v>1.4666756756756756</v>
      </c>
      <c r="E857" s="26">
        <v>0</v>
      </c>
      <c r="F857" s="27">
        <v>1.4666756756756756</v>
      </c>
      <c r="G857" s="28">
        <v>0</v>
      </c>
      <c r="H857" s="28">
        <v>0</v>
      </c>
      <c r="I857" s="28">
        <v>0</v>
      </c>
      <c r="J857" s="274"/>
      <c r="K857" s="281">
        <f>Лист4!E858/1000</f>
        <v>36.177999999999997</v>
      </c>
    </row>
    <row r="858" spans="1:11" s="29" customFormat="1" ht="19.5" customHeight="1" x14ac:dyDescent="0.25">
      <c r="A858" s="21" t="str">
        <f>Лист4!A859</f>
        <v xml:space="preserve">Калинина ул. д.2 </v>
      </c>
      <c r="B858" s="56" t="str">
        <f>Лист4!C859</f>
        <v>г. Астрахань</v>
      </c>
      <c r="C858" s="35">
        <f t="shared" si="26"/>
        <v>0</v>
      </c>
      <c r="D858" s="35">
        <f t="shared" si="27"/>
        <v>0</v>
      </c>
      <c r="E858" s="26">
        <v>0</v>
      </c>
      <c r="F858" s="27">
        <v>0</v>
      </c>
      <c r="G858" s="28">
        <v>0</v>
      </c>
      <c r="H858" s="28">
        <v>0</v>
      </c>
      <c r="I858" s="28">
        <v>0</v>
      </c>
      <c r="J858" s="274"/>
      <c r="K858" s="281">
        <f>Лист4!E859/1000</f>
        <v>0</v>
      </c>
    </row>
    <row r="859" spans="1:11" s="29" customFormat="1" ht="19.5" customHeight="1" x14ac:dyDescent="0.25">
      <c r="A859" s="21" t="str">
        <f>Лист4!A860</f>
        <v xml:space="preserve">Калинина ул. д.24 </v>
      </c>
      <c r="B859" s="56" t="str">
        <f>Лист4!C860</f>
        <v>г. Астрахань</v>
      </c>
      <c r="C859" s="35">
        <f t="shared" si="26"/>
        <v>12.76033108108108</v>
      </c>
      <c r="D859" s="35">
        <f t="shared" si="27"/>
        <v>0.53916891891891883</v>
      </c>
      <c r="E859" s="26">
        <v>0</v>
      </c>
      <c r="F859" s="27">
        <v>0.53916891891891883</v>
      </c>
      <c r="G859" s="28">
        <v>0</v>
      </c>
      <c r="H859" s="28">
        <v>0</v>
      </c>
      <c r="I859" s="28">
        <v>0</v>
      </c>
      <c r="J859" s="271"/>
      <c r="K859" s="281">
        <f>Лист4!E860/1000</f>
        <v>13.2995</v>
      </c>
    </row>
    <row r="860" spans="1:11" s="29" customFormat="1" ht="19.5" customHeight="1" x14ac:dyDescent="0.25">
      <c r="A860" s="21" t="str">
        <f>Лист4!A861</f>
        <v xml:space="preserve">Калинина ул. д.30/60 </v>
      </c>
      <c r="B860" s="56" t="str">
        <f>Лист4!C861</f>
        <v>г. Астрахань</v>
      </c>
      <c r="C860" s="35">
        <f t="shared" si="26"/>
        <v>837.62015891891872</v>
      </c>
      <c r="D860" s="35">
        <f t="shared" si="27"/>
        <v>35.392401081081069</v>
      </c>
      <c r="E860" s="26">
        <v>0</v>
      </c>
      <c r="F860" s="27">
        <v>35.392401081081069</v>
      </c>
      <c r="G860" s="28">
        <v>0</v>
      </c>
      <c r="H860" s="28">
        <v>0</v>
      </c>
      <c r="I860" s="28">
        <v>0</v>
      </c>
      <c r="J860" s="271">
        <v>639.14</v>
      </c>
      <c r="K860" s="281">
        <f>Лист4!E861/1000-J860</f>
        <v>233.87255999999979</v>
      </c>
    </row>
    <row r="861" spans="1:11" s="29" customFormat="1" ht="19.5" customHeight="1" x14ac:dyDescent="0.25">
      <c r="A861" s="21" t="str">
        <f>Лист4!A862</f>
        <v xml:space="preserve">Калинина ул. д.33 </v>
      </c>
      <c r="B861" s="56" t="str">
        <f>Лист4!C862</f>
        <v>г. Астрахань</v>
      </c>
      <c r="C861" s="35">
        <f t="shared" si="26"/>
        <v>1.2211999999999998</v>
      </c>
      <c r="D861" s="35">
        <f t="shared" si="27"/>
        <v>5.16E-2</v>
      </c>
      <c r="E861" s="26">
        <v>0</v>
      </c>
      <c r="F861" s="27">
        <v>5.16E-2</v>
      </c>
      <c r="G861" s="28">
        <v>0</v>
      </c>
      <c r="H861" s="28">
        <v>0</v>
      </c>
      <c r="I861" s="28">
        <v>0</v>
      </c>
      <c r="J861" s="271"/>
      <c r="K861" s="281">
        <f>Лист4!E862/1000</f>
        <v>1.2727999999999999</v>
      </c>
    </row>
    <row r="862" spans="1:11" s="29" customFormat="1" ht="19.5" customHeight="1" x14ac:dyDescent="0.25">
      <c r="A862" s="21" t="str">
        <f>Лист4!A863</f>
        <v xml:space="preserve">Калинина ул. д.36 </v>
      </c>
      <c r="B862" s="56" t="str">
        <f>Лист4!C863</f>
        <v>г. Астрахань</v>
      </c>
      <c r="C862" s="35">
        <f t="shared" si="26"/>
        <v>7.2093783783783785</v>
      </c>
      <c r="D862" s="35">
        <f t="shared" si="27"/>
        <v>0.30462162162162165</v>
      </c>
      <c r="E862" s="26">
        <v>0</v>
      </c>
      <c r="F862" s="27">
        <v>0.30462162162162165</v>
      </c>
      <c r="G862" s="28">
        <v>0</v>
      </c>
      <c r="H862" s="28">
        <v>0</v>
      </c>
      <c r="I862" s="28">
        <v>0</v>
      </c>
      <c r="J862" s="271"/>
      <c r="K862" s="281">
        <f>Лист4!E863/1000</f>
        <v>7.5140000000000002</v>
      </c>
    </row>
    <row r="863" spans="1:11" s="29" customFormat="1" ht="19.5" customHeight="1" x14ac:dyDescent="0.25">
      <c r="A863" s="21" t="str">
        <f>Лист4!A864</f>
        <v xml:space="preserve">Калинина ул. д.40 </v>
      </c>
      <c r="B863" s="56" t="str">
        <f>Лист4!C864</f>
        <v>г. Астрахань</v>
      </c>
      <c r="C863" s="35">
        <f t="shared" si="26"/>
        <v>0</v>
      </c>
      <c r="D863" s="35">
        <f t="shared" si="27"/>
        <v>0</v>
      </c>
      <c r="E863" s="26"/>
      <c r="F863" s="27">
        <v>0</v>
      </c>
      <c r="G863" s="28"/>
      <c r="H863" s="28"/>
      <c r="I863" s="28"/>
      <c r="J863" s="271"/>
      <c r="K863" s="281">
        <f>Лист4!E864/1000-J863</f>
        <v>0</v>
      </c>
    </row>
    <row r="864" spans="1:11" s="29" customFormat="1" ht="19.5" customHeight="1" x14ac:dyDescent="0.25">
      <c r="A864" s="21" t="str">
        <f>Лист4!A865</f>
        <v xml:space="preserve">Калинина ул. д.45 </v>
      </c>
      <c r="B864" s="56" t="str">
        <f>Лист4!C865</f>
        <v>г. Астрахань</v>
      </c>
      <c r="C864" s="35">
        <f t="shared" si="26"/>
        <v>0</v>
      </c>
      <c r="D864" s="35">
        <f t="shared" si="27"/>
        <v>0</v>
      </c>
      <c r="E864" s="26">
        <v>0</v>
      </c>
      <c r="F864" s="27">
        <v>0</v>
      </c>
      <c r="G864" s="28">
        <v>0</v>
      </c>
      <c r="H864" s="28">
        <v>0</v>
      </c>
      <c r="I864" s="28">
        <v>0</v>
      </c>
      <c r="J864" s="271"/>
      <c r="K864" s="281">
        <f>Лист4!E865/1000-J864</f>
        <v>0</v>
      </c>
    </row>
    <row r="865" spans="1:11" s="29" customFormat="1" ht="19.5" customHeight="1" x14ac:dyDescent="0.25">
      <c r="A865" s="21" t="str">
        <f>Лист4!A866</f>
        <v xml:space="preserve">Калинина ул. д.48 </v>
      </c>
      <c r="B865" s="56" t="str">
        <f>Лист4!C866</f>
        <v>г. Астрахань</v>
      </c>
      <c r="C865" s="35">
        <f t="shared" si="26"/>
        <v>10.864727027027026</v>
      </c>
      <c r="D865" s="35">
        <f t="shared" si="27"/>
        <v>0.45907297297297289</v>
      </c>
      <c r="E865" s="26">
        <v>0</v>
      </c>
      <c r="F865" s="27">
        <v>0.45907297297297289</v>
      </c>
      <c r="G865" s="28">
        <v>0</v>
      </c>
      <c r="H865" s="28">
        <v>0</v>
      </c>
      <c r="I865" s="28">
        <v>0</v>
      </c>
      <c r="J865" s="271"/>
      <c r="K865" s="281">
        <f>Лист4!E866/1000</f>
        <v>11.323799999999999</v>
      </c>
    </row>
    <row r="866" spans="1:11" s="29" customFormat="1" ht="19.5" customHeight="1" x14ac:dyDescent="0.25">
      <c r="A866" s="21" t="str">
        <f>Лист4!A867</f>
        <v xml:space="preserve">Капитана Краснова ул. д.14 </v>
      </c>
      <c r="B866" s="56" t="str">
        <f>Лист4!C867</f>
        <v>г. Астрахань</v>
      </c>
      <c r="C866" s="35">
        <f t="shared" si="26"/>
        <v>171.59728067567565</v>
      </c>
      <c r="D866" s="35">
        <f t="shared" si="27"/>
        <v>7.2505893243243227</v>
      </c>
      <c r="E866" s="26">
        <v>0</v>
      </c>
      <c r="F866" s="27">
        <v>7.2505893243243227</v>
      </c>
      <c r="G866" s="28">
        <v>0</v>
      </c>
      <c r="H866" s="28">
        <v>0</v>
      </c>
      <c r="I866" s="28">
        <v>0</v>
      </c>
      <c r="J866" s="271"/>
      <c r="K866" s="281">
        <f>Лист4!E867/1000</f>
        <v>178.84786999999997</v>
      </c>
    </row>
    <row r="867" spans="1:11" s="29" customFormat="1" ht="19.5" customHeight="1" x14ac:dyDescent="0.25">
      <c r="A867" s="21" t="str">
        <f>Лист4!A868</f>
        <v xml:space="preserve">Капитана Краснова ул. д.16 </v>
      </c>
      <c r="B867" s="56" t="str">
        <f>Лист4!C868</f>
        <v>г. Астрахань</v>
      </c>
      <c r="C867" s="35">
        <f t="shared" si="26"/>
        <v>129.34242702702704</v>
      </c>
      <c r="D867" s="35">
        <f t="shared" si="27"/>
        <v>5.4651729729729732</v>
      </c>
      <c r="E867" s="26">
        <v>0</v>
      </c>
      <c r="F867" s="27">
        <v>5.4651729729729732</v>
      </c>
      <c r="G867" s="28">
        <v>0</v>
      </c>
      <c r="H867" s="28">
        <v>0</v>
      </c>
      <c r="I867" s="28">
        <v>0</v>
      </c>
      <c r="J867" s="271"/>
      <c r="K867" s="281">
        <f>Лист4!E868/1000</f>
        <v>134.80760000000001</v>
      </c>
    </row>
    <row r="868" spans="1:11" s="29" customFormat="1" ht="19.5" customHeight="1" x14ac:dyDescent="0.25">
      <c r="A868" s="21" t="str">
        <f>Лист4!A869</f>
        <v xml:space="preserve">Капитана Краснова ул. д.22 </v>
      </c>
      <c r="B868" s="56" t="str">
        <f>Лист4!C869</f>
        <v>г. Астрахань</v>
      </c>
      <c r="C868" s="35">
        <f t="shared" si="26"/>
        <v>157.10275540540536</v>
      </c>
      <c r="D868" s="35">
        <f t="shared" si="27"/>
        <v>6.6381445945945927</v>
      </c>
      <c r="E868" s="26">
        <v>0</v>
      </c>
      <c r="F868" s="27">
        <v>6.6381445945945927</v>
      </c>
      <c r="G868" s="28">
        <v>0</v>
      </c>
      <c r="H868" s="28">
        <v>0</v>
      </c>
      <c r="I868" s="28">
        <v>0</v>
      </c>
      <c r="J868" s="271"/>
      <c r="K868" s="281">
        <f>Лист4!E869/1000</f>
        <v>163.74089999999995</v>
      </c>
    </row>
    <row r="869" spans="1:11" s="29" customFormat="1" ht="19.5" customHeight="1" x14ac:dyDescent="0.25">
      <c r="A869" s="21" t="str">
        <f>Лист4!A870</f>
        <v xml:space="preserve">Капитана Краснова ул. д.28 </v>
      </c>
      <c r="B869" s="56" t="str">
        <f>Лист4!C870</f>
        <v>г. Астрахань</v>
      </c>
      <c r="C869" s="35">
        <f t="shared" si="26"/>
        <v>43.040535810810816</v>
      </c>
      <c r="D869" s="35">
        <f t="shared" si="27"/>
        <v>1.8186141891891894</v>
      </c>
      <c r="E869" s="26">
        <v>0</v>
      </c>
      <c r="F869" s="27">
        <v>1.8186141891891894</v>
      </c>
      <c r="G869" s="28">
        <v>0</v>
      </c>
      <c r="H869" s="28">
        <v>0</v>
      </c>
      <c r="I869" s="28">
        <v>0</v>
      </c>
      <c r="J869" s="271"/>
      <c r="K869" s="281">
        <f>Лист4!E870/1000</f>
        <v>44.859150000000007</v>
      </c>
    </row>
    <row r="870" spans="1:11" s="29" customFormat="1" ht="19.5" customHeight="1" x14ac:dyDescent="0.25">
      <c r="A870" s="21" t="str">
        <f>Лист4!A871</f>
        <v xml:space="preserve">Капитана Краснова ул. д.30 </v>
      </c>
      <c r="B870" s="56" t="str">
        <f>Лист4!C871</f>
        <v>г. Астрахань</v>
      </c>
      <c r="C870" s="35">
        <f t="shared" si="26"/>
        <v>155.14269486486489</v>
      </c>
      <c r="D870" s="35">
        <f t="shared" si="27"/>
        <v>6.5553251351351349</v>
      </c>
      <c r="E870" s="26">
        <v>0</v>
      </c>
      <c r="F870" s="27">
        <v>6.5553251351351349</v>
      </c>
      <c r="G870" s="28">
        <v>0</v>
      </c>
      <c r="H870" s="28">
        <v>0</v>
      </c>
      <c r="I870" s="28">
        <v>0</v>
      </c>
      <c r="J870" s="271"/>
      <c r="K870" s="281">
        <f>Лист4!E871/1000</f>
        <v>161.69802000000001</v>
      </c>
    </row>
    <row r="871" spans="1:11" s="29" customFormat="1" ht="19.5" customHeight="1" x14ac:dyDescent="0.25">
      <c r="A871" s="21" t="str">
        <f>Лист4!A872</f>
        <v xml:space="preserve">Капитана Краснова ул. д.32 </v>
      </c>
      <c r="B871" s="56" t="str">
        <f>Лист4!C872</f>
        <v>г. Астрахань</v>
      </c>
      <c r="C871" s="35">
        <f t="shared" si="26"/>
        <v>117.28557162162163</v>
      </c>
      <c r="D871" s="35">
        <f t="shared" si="27"/>
        <v>4.955728378378379</v>
      </c>
      <c r="E871" s="26">
        <v>0</v>
      </c>
      <c r="F871" s="27">
        <v>4.955728378378379</v>
      </c>
      <c r="G871" s="28">
        <v>0</v>
      </c>
      <c r="H871" s="28">
        <v>0</v>
      </c>
      <c r="I871" s="28">
        <v>0</v>
      </c>
      <c r="J871" s="271"/>
      <c r="K871" s="281">
        <f>Лист4!E872/1000</f>
        <v>122.24130000000001</v>
      </c>
    </row>
    <row r="872" spans="1:11" s="29" customFormat="1" ht="19.5" customHeight="1" x14ac:dyDescent="0.25">
      <c r="A872" s="21" t="str">
        <f>Лист4!A873</f>
        <v xml:space="preserve">Капитана Краснова ул. д.34/41А </v>
      </c>
      <c r="B872" s="56" t="str">
        <f>Лист4!C873</f>
        <v>г. Астрахань</v>
      </c>
      <c r="C872" s="35">
        <f t="shared" si="26"/>
        <v>230.74133608108107</v>
      </c>
      <c r="D872" s="35">
        <f t="shared" si="27"/>
        <v>9.749633918918919</v>
      </c>
      <c r="E872" s="26">
        <v>0</v>
      </c>
      <c r="F872" s="27">
        <v>9.749633918918919</v>
      </c>
      <c r="G872" s="28">
        <v>0</v>
      </c>
      <c r="H872" s="28">
        <v>0</v>
      </c>
      <c r="I872" s="28">
        <v>0</v>
      </c>
      <c r="J872" s="271"/>
      <c r="K872" s="281">
        <f>Лист4!E873/1000</f>
        <v>240.49097</v>
      </c>
    </row>
    <row r="873" spans="1:11" s="29" customFormat="1" ht="19.5" customHeight="1" x14ac:dyDescent="0.25">
      <c r="A873" s="21" t="str">
        <f>Лист4!A874</f>
        <v xml:space="preserve">Капитана Краснова ул. д.38 </v>
      </c>
      <c r="B873" s="56" t="str">
        <f>Лист4!C874</f>
        <v>г. Астрахань</v>
      </c>
      <c r="C873" s="35">
        <f t="shared" si="26"/>
        <v>813.27973743243251</v>
      </c>
      <c r="D873" s="35">
        <f t="shared" si="27"/>
        <v>34.363932567567574</v>
      </c>
      <c r="E873" s="26">
        <v>0</v>
      </c>
      <c r="F873" s="27">
        <v>34.363932567567574</v>
      </c>
      <c r="G873" s="28">
        <v>0</v>
      </c>
      <c r="H873" s="28">
        <v>0</v>
      </c>
      <c r="I873" s="28">
        <v>0</v>
      </c>
      <c r="J873" s="271"/>
      <c r="K873" s="281">
        <f>Лист4!E874/1000</f>
        <v>847.64367000000004</v>
      </c>
    </row>
    <row r="874" spans="1:11" s="29" customFormat="1" ht="19.5" customHeight="1" x14ac:dyDescent="0.25">
      <c r="A874" s="21" t="str">
        <f>Лист4!A875</f>
        <v xml:space="preserve">Капитана Краснова ул. д.8 </v>
      </c>
      <c r="B874" s="56" t="str">
        <f>Лист4!C875</f>
        <v>г. Астрахань</v>
      </c>
      <c r="C874" s="35">
        <f t="shared" si="26"/>
        <v>1063.0763125675678</v>
      </c>
      <c r="D874" s="35">
        <f t="shared" si="27"/>
        <v>44.918717432432445</v>
      </c>
      <c r="E874" s="26">
        <v>0</v>
      </c>
      <c r="F874" s="27">
        <v>44.918717432432445</v>
      </c>
      <c r="G874" s="28">
        <v>0</v>
      </c>
      <c r="H874" s="28">
        <v>0</v>
      </c>
      <c r="I874" s="28">
        <v>0</v>
      </c>
      <c r="J874" s="271"/>
      <c r="K874" s="281">
        <f>Лист4!E875/1000</f>
        <v>1107.9950300000003</v>
      </c>
    </row>
    <row r="875" spans="1:11" s="29" customFormat="1" ht="19.5" customHeight="1" x14ac:dyDescent="0.25">
      <c r="A875" s="21" t="str">
        <f>Лист4!A876</f>
        <v xml:space="preserve">Капитанская ул. д.28 </v>
      </c>
      <c r="B875" s="56" t="str">
        <f>Лист4!C876</f>
        <v>г. Астрахань</v>
      </c>
      <c r="C875" s="35">
        <f t="shared" si="26"/>
        <v>75.366404054054073</v>
      </c>
      <c r="D875" s="35">
        <f t="shared" si="27"/>
        <v>3.1844959459459465</v>
      </c>
      <c r="E875" s="26">
        <v>0</v>
      </c>
      <c r="F875" s="27">
        <v>3.1844959459459465</v>
      </c>
      <c r="G875" s="28">
        <v>0</v>
      </c>
      <c r="H875" s="28">
        <v>0</v>
      </c>
      <c r="I875" s="28">
        <v>0</v>
      </c>
      <c r="J875" s="271"/>
      <c r="K875" s="281">
        <f>Лист4!E876/1000</f>
        <v>78.550900000000013</v>
      </c>
    </row>
    <row r="876" spans="1:11" s="29" customFormat="1" ht="19.5" customHeight="1" x14ac:dyDescent="0.25">
      <c r="A876" s="21" t="str">
        <f>Лист4!A877</f>
        <v xml:space="preserve">Капитанская ул. д.28Б </v>
      </c>
      <c r="B876" s="56" t="str">
        <f>Лист4!C877</f>
        <v>г. Астрахань</v>
      </c>
      <c r="C876" s="35">
        <f t="shared" si="26"/>
        <v>910.59706756756725</v>
      </c>
      <c r="D876" s="35">
        <f t="shared" si="27"/>
        <v>38.475932432432415</v>
      </c>
      <c r="E876" s="26">
        <v>0</v>
      </c>
      <c r="F876" s="27">
        <v>38.475932432432415</v>
      </c>
      <c r="G876" s="28">
        <v>0</v>
      </c>
      <c r="H876" s="28">
        <v>0</v>
      </c>
      <c r="I876" s="28">
        <v>0</v>
      </c>
      <c r="J876" s="271"/>
      <c r="K876" s="281">
        <f>Лист4!E877/1000</f>
        <v>949.07299999999964</v>
      </c>
    </row>
    <row r="877" spans="1:11" s="29" customFormat="1" ht="19.5" customHeight="1" x14ac:dyDescent="0.25">
      <c r="A877" s="21" t="str">
        <f>Лист4!A878</f>
        <v xml:space="preserve">Капитанская ул. д.30 </v>
      </c>
      <c r="B877" s="56" t="str">
        <f>Лист4!C878</f>
        <v>г. Астрахань</v>
      </c>
      <c r="C877" s="35">
        <f t="shared" si="26"/>
        <v>99.998366891891905</v>
      </c>
      <c r="D877" s="35">
        <f t="shared" si="27"/>
        <v>4.2252831081081093</v>
      </c>
      <c r="E877" s="26">
        <v>0</v>
      </c>
      <c r="F877" s="27">
        <v>4.2252831081081093</v>
      </c>
      <c r="G877" s="28">
        <v>0</v>
      </c>
      <c r="H877" s="28">
        <v>0</v>
      </c>
      <c r="I877" s="28">
        <v>0</v>
      </c>
      <c r="J877" s="271"/>
      <c r="K877" s="281">
        <f>Лист4!E878/1000</f>
        <v>104.22365000000002</v>
      </c>
    </row>
    <row r="878" spans="1:11" s="29" customFormat="1" ht="19.5" customHeight="1" x14ac:dyDescent="0.25">
      <c r="A878" s="21" t="str">
        <f>Лист4!A879</f>
        <v xml:space="preserve">Карла Маркса пл д.1 </v>
      </c>
      <c r="B878" s="56" t="str">
        <f>Лист4!C879</f>
        <v>г. Астрахань</v>
      </c>
      <c r="C878" s="35">
        <f t="shared" si="26"/>
        <v>0</v>
      </c>
      <c r="D878" s="35">
        <f t="shared" si="27"/>
        <v>0</v>
      </c>
      <c r="E878" s="26">
        <v>0</v>
      </c>
      <c r="F878" s="27">
        <v>0</v>
      </c>
      <c r="G878" s="28">
        <v>0</v>
      </c>
      <c r="H878" s="28">
        <v>0</v>
      </c>
      <c r="I878" s="28">
        <v>0</v>
      </c>
      <c r="J878" s="271"/>
      <c r="K878" s="281">
        <f>Лист4!E879/1000</f>
        <v>0</v>
      </c>
    </row>
    <row r="879" spans="1:11" s="29" customFormat="1" ht="19.5" customHeight="1" x14ac:dyDescent="0.25">
      <c r="A879" s="21" t="str">
        <f>Лист4!A880</f>
        <v xml:space="preserve">Карла Маркса пл д.21 </v>
      </c>
      <c r="B879" s="56" t="str">
        <f>Лист4!C880</f>
        <v>г. Астрахань</v>
      </c>
      <c r="C879" s="35">
        <f t="shared" si="26"/>
        <v>1849.3265706756763</v>
      </c>
      <c r="D879" s="35">
        <f t="shared" si="27"/>
        <v>78.140559324324357</v>
      </c>
      <c r="E879" s="26">
        <v>0</v>
      </c>
      <c r="F879" s="27">
        <v>78.140559324324357</v>
      </c>
      <c r="G879" s="28">
        <v>0</v>
      </c>
      <c r="H879" s="28">
        <v>0</v>
      </c>
      <c r="I879" s="28">
        <v>0</v>
      </c>
      <c r="J879" s="271"/>
      <c r="K879" s="281">
        <f>Лист4!E880/1000</f>
        <v>1927.4671300000007</v>
      </c>
    </row>
    <row r="880" spans="1:11" s="29" customFormat="1" ht="19.5" customHeight="1" x14ac:dyDescent="0.25">
      <c r="A880" s="21" t="str">
        <f>Лист4!A881</f>
        <v xml:space="preserve">Карла Маркса пл д.23 </v>
      </c>
      <c r="B880" s="56" t="str">
        <f>Лист4!C881</f>
        <v>г. Астрахань</v>
      </c>
      <c r="C880" s="35">
        <f t="shared" si="26"/>
        <v>1164.59122027027</v>
      </c>
      <c r="D880" s="35">
        <f t="shared" si="27"/>
        <v>49.208079729729718</v>
      </c>
      <c r="E880" s="26">
        <v>0</v>
      </c>
      <c r="F880" s="27">
        <v>49.208079729729718</v>
      </c>
      <c r="G880" s="28">
        <v>0</v>
      </c>
      <c r="H880" s="28">
        <v>0</v>
      </c>
      <c r="I880" s="28">
        <v>0</v>
      </c>
      <c r="J880" s="271"/>
      <c r="K880" s="281">
        <f>Лист4!E881/1000</f>
        <v>1213.7992999999997</v>
      </c>
    </row>
    <row r="881" spans="1:11" s="29" customFormat="1" ht="19.5" customHeight="1" x14ac:dyDescent="0.25">
      <c r="A881" s="21" t="str">
        <f>Лист4!A882</f>
        <v xml:space="preserve">Карла Маркса пл д.3 </v>
      </c>
      <c r="B881" s="56" t="str">
        <f>Лист4!C882</f>
        <v>г. Астрахань</v>
      </c>
      <c r="C881" s="35">
        <f t="shared" si="26"/>
        <v>1989.8776237837828</v>
      </c>
      <c r="D881" s="35">
        <f t="shared" si="27"/>
        <v>84.079336216216177</v>
      </c>
      <c r="E881" s="26">
        <v>0</v>
      </c>
      <c r="F881" s="27">
        <v>84.079336216216177</v>
      </c>
      <c r="G881" s="28">
        <v>0</v>
      </c>
      <c r="H881" s="28">
        <v>0</v>
      </c>
      <c r="I881" s="28">
        <v>0</v>
      </c>
      <c r="J881" s="271"/>
      <c r="K881" s="281">
        <f>Лист4!E882/1000</f>
        <v>2073.9569599999991</v>
      </c>
    </row>
    <row r="882" spans="1:11" s="29" customFormat="1" ht="19.5" customHeight="1" x14ac:dyDescent="0.25">
      <c r="A882" s="21" t="str">
        <f>Лист4!A883</f>
        <v xml:space="preserve">Карла Маркса пл д.33 - корп. 1 </v>
      </c>
      <c r="B882" s="56" t="str">
        <f>Лист4!C883</f>
        <v>г. Астрахань</v>
      </c>
      <c r="C882" s="35">
        <f t="shared" si="26"/>
        <v>1987.3081337837837</v>
      </c>
      <c r="D882" s="35">
        <f t="shared" si="27"/>
        <v>83.970766216216205</v>
      </c>
      <c r="E882" s="26">
        <v>0</v>
      </c>
      <c r="F882" s="27">
        <v>83.970766216216205</v>
      </c>
      <c r="G882" s="28">
        <v>0</v>
      </c>
      <c r="H882" s="28">
        <v>0</v>
      </c>
      <c r="I882" s="28">
        <v>0</v>
      </c>
      <c r="J882" s="271"/>
      <c r="K882" s="281">
        <f>Лист4!E883/1000</f>
        <v>2071.2788999999998</v>
      </c>
    </row>
    <row r="883" spans="1:11" s="29" customFormat="1" ht="19.5" customHeight="1" x14ac:dyDescent="0.25">
      <c r="A883" s="21" t="str">
        <f>Лист4!A884</f>
        <v xml:space="preserve">Карла Маркса пл д.5 </v>
      </c>
      <c r="B883" s="56" t="str">
        <f>Лист4!C884</f>
        <v>г. Астрахань</v>
      </c>
      <c r="C883" s="35">
        <f t="shared" si="26"/>
        <v>2428.2402013513515</v>
      </c>
      <c r="D883" s="35">
        <f t="shared" si="27"/>
        <v>102.60169864864866</v>
      </c>
      <c r="E883" s="26">
        <v>0</v>
      </c>
      <c r="F883" s="27">
        <v>102.60169864864866</v>
      </c>
      <c r="G883" s="28">
        <v>0</v>
      </c>
      <c r="H883" s="28">
        <v>0</v>
      </c>
      <c r="I883" s="28">
        <v>0</v>
      </c>
      <c r="J883" s="271"/>
      <c r="K883" s="281">
        <f>Лист4!E884/1000</f>
        <v>2530.8419000000004</v>
      </c>
    </row>
    <row r="884" spans="1:11" s="29" customFormat="1" ht="19.5" customHeight="1" x14ac:dyDescent="0.25">
      <c r="A884" s="21" t="str">
        <f>Лист4!A885</f>
        <v xml:space="preserve">Каспийский пер. д.13 </v>
      </c>
      <c r="B884" s="56" t="str">
        <f>Лист4!C885</f>
        <v>г. Астрахань</v>
      </c>
      <c r="C884" s="35">
        <f t="shared" si="26"/>
        <v>133.24478851351353</v>
      </c>
      <c r="D884" s="35">
        <f t="shared" si="27"/>
        <v>5.6300614864864871</v>
      </c>
      <c r="E884" s="26">
        <v>0</v>
      </c>
      <c r="F884" s="27">
        <v>5.6300614864864871</v>
      </c>
      <c r="G884" s="28">
        <v>0</v>
      </c>
      <c r="H884" s="28">
        <v>0</v>
      </c>
      <c r="I884" s="28">
        <v>0</v>
      </c>
      <c r="J884" s="271"/>
      <c r="K884" s="281">
        <f>Лист4!E885/1000</f>
        <v>138.87485000000001</v>
      </c>
    </row>
    <row r="885" spans="1:11" s="29" customFormat="1" ht="19.5" customHeight="1" x14ac:dyDescent="0.25">
      <c r="A885" s="21" t="str">
        <f>Лист4!A886</f>
        <v xml:space="preserve">Каунасская ул. д.38 </v>
      </c>
      <c r="B885" s="56" t="str">
        <f>Лист4!C886</f>
        <v>г. Астрахань</v>
      </c>
      <c r="C885" s="35">
        <f t="shared" si="26"/>
        <v>1043.3726612162163</v>
      </c>
      <c r="D885" s="35">
        <f t="shared" si="27"/>
        <v>44.086168783783783</v>
      </c>
      <c r="E885" s="26">
        <v>0</v>
      </c>
      <c r="F885" s="27">
        <v>44.086168783783783</v>
      </c>
      <c r="G885" s="28">
        <v>0</v>
      </c>
      <c r="H885" s="28">
        <v>0</v>
      </c>
      <c r="I885" s="28">
        <v>0</v>
      </c>
      <c r="J885" s="271"/>
      <c r="K885" s="281">
        <f>Лист4!E886/1000</f>
        <v>1087.45883</v>
      </c>
    </row>
    <row r="886" spans="1:11" s="29" customFormat="1" ht="19.5" customHeight="1" x14ac:dyDescent="0.25">
      <c r="A886" s="21" t="str">
        <f>Лист4!A887</f>
        <v xml:space="preserve">Каунасская ул. д.40 </v>
      </c>
      <c r="B886" s="56" t="str">
        <f>Лист4!C887</f>
        <v>г. Астрахань</v>
      </c>
      <c r="C886" s="35">
        <f t="shared" si="26"/>
        <v>1093.3610555405405</v>
      </c>
      <c r="D886" s="35">
        <f t="shared" si="27"/>
        <v>46.198354459459466</v>
      </c>
      <c r="E886" s="26">
        <v>0</v>
      </c>
      <c r="F886" s="27">
        <v>46.198354459459466</v>
      </c>
      <c r="G886" s="28">
        <v>0</v>
      </c>
      <c r="H886" s="28">
        <v>0</v>
      </c>
      <c r="I886" s="28">
        <v>0</v>
      </c>
      <c r="J886" s="271"/>
      <c r="K886" s="281">
        <f>Лист4!E887/1000</f>
        <v>1139.5594100000001</v>
      </c>
    </row>
    <row r="887" spans="1:11" s="29" customFormat="1" ht="19.5" customHeight="1" x14ac:dyDescent="0.25">
      <c r="A887" s="21" t="str">
        <f>Лист4!A888</f>
        <v xml:space="preserve">Каунасская ул. д.49 </v>
      </c>
      <c r="B887" s="56" t="str">
        <f>Лист4!C888</f>
        <v>г. Астрахань</v>
      </c>
      <c r="C887" s="35">
        <f t="shared" ref="C887:C949" si="28">K887+J887-F887</f>
        <v>984.2736620270274</v>
      </c>
      <c r="D887" s="35">
        <f t="shared" ref="D887:D949" si="29">F887</f>
        <v>41.589027972972985</v>
      </c>
      <c r="E887" s="26">
        <v>0</v>
      </c>
      <c r="F887" s="27">
        <v>41.589027972972985</v>
      </c>
      <c r="G887" s="28">
        <v>0</v>
      </c>
      <c r="H887" s="28">
        <v>0</v>
      </c>
      <c r="I887" s="28">
        <v>0</v>
      </c>
      <c r="J887" s="271"/>
      <c r="K887" s="281">
        <f>Лист4!E888/1000</f>
        <v>1025.8626900000004</v>
      </c>
    </row>
    <row r="888" spans="1:11" s="29" customFormat="1" ht="19.5" customHeight="1" x14ac:dyDescent="0.25">
      <c r="A888" s="21" t="str">
        <f>Лист4!A889</f>
        <v xml:space="preserve">Каунасская ул. д.49 - корп. 1 </v>
      </c>
      <c r="B888" s="56" t="str">
        <f>Лист4!C889</f>
        <v>г. Астрахань</v>
      </c>
      <c r="C888" s="35">
        <f t="shared" si="28"/>
        <v>1447.4231647297304</v>
      </c>
      <c r="D888" s="35">
        <f t="shared" si="29"/>
        <v>61.158725270270295</v>
      </c>
      <c r="E888" s="26">
        <v>0</v>
      </c>
      <c r="F888" s="27">
        <v>61.158725270270295</v>
      </c>
      <c r="G888" s="28">
        <v>0</v>
      </c>
      <c r="H888" s="28">
        <v>0</v>
      </c>
      <c r="I888" s="28">
        <v>0</v>
      </c>
      <c r="J888" s="271"/>
      <c r="K888" s="281">
        <f>Лист4!E889/1000</f>
        <v>1508.5818900000006</v>
      </c>
    </row>
    <row r="889" spans="1:11" s="29" customFormat="1" ht="19.5" customHeight="1" x14ac:dyDescent="0.25">
      <c r="A889" s="21" t="str">
        <f>Лист4!A890</f>
        <v xml:space="preserve">Каунасская ул. д.51 </v>
      </c>
      <c r="B889" s="56" t="str">
        <f>Лист4!C890</f>
        <v>г. Астрахань</v>
      </c>
      <c r="C889" s="35">
        <f t="shared" si="28"/>
        <v>1984.6793971621619</v>
      </c>
      <c r="D889" s="35">
        <f t="shared" si="29"/>
        <v>83.859692837837827</v>
      </c>
      <c r="E889" s="26">
        <v>0</v>
      </c>
      <c r="F889" s="27">
        <v>83.859692837837827</v>
      </c>
      <c r="G889" s="28">
        <v>0</v>
      </c>
      <c r="H889" s="28">
        <v>0</v>
      </c>
      <c r="I889" s="28">
        <v>0</v>
      </c>
      <c r="J889" s="271"/>
      <c r="K889" s="281">
        <f>Лист4!E890/1000</f>
        <v>2068.5390899999998</v>
      </c>
    </row>
    <row r="890" spans="1:11" s="29" customFormat="1" ht="19.5" customHeight="1" x14ac:dyDescent="0.25">
      <c r="A890" s="21" t="str">
        <f>Лист4!A891</f>
        <v xml:space="preserve">Каховского ул. д.24 </v>
      </c>
      <c r="B890" s="56" t="str">
        <f>Лист4!C891</f>
        <v>г. Астрахань</v>
      </c>
      <c r="C890" s="35">
        <f t="shared" si="28"/>
        <v>1.1179621621621623</v>
      </c>
      <c r="D890" s="35">
        <f t="shared" si="29"/>
        <v>4.7237837837837846E-2</v>
      </c>
      <c r="E890" s="26">
        <v>0</v>
      </c>
      <c r="F890" s="27">
        <v>4.7237837837837846E-2</v>
      </c>
      <c r="G890" s="28">
        <v>0</v>
      </c>
      <c r="H890" s="28">
        <v>0</v>
      </c>
      <c r="I890" s="28">
        <v>0</v>
      </c>
      <c r="J890" s="271"/>
      <c r="K890" s="281">
        <f>Лист4!E891/1000</f>
        <v>1.1652</v>
      </c>
    </row>
    <row r="891" spans="1:11" s="29" customFormat="1" ht="19.5" customHeight="1" x14ac:dyDescent="0.25">
      <c r="A891" s="21" t="str">
        <f>Лист4!A892</f>
        <v xml:space="preserve">Керченская 1-я ул. д.1Б </v>
      </c>
      <c r="B891" s="56" t="str">
        <f>Лист4!C892</f>
        <v>г. Астрахань</v>
      </c>
      <c r="C891" s="35">
        <f t="shared" si="28"/>
        <v>976.69360608108116</v>
      </c>
      <c r="D891" s="35">
        <f t="shared" si="29"/>
        <v>41.268743918918929</v>
      </c>
      <c r="E891" s="26">
        <v>0</v>
      </c>
      <c r="F891" s="27">
        <v>41.268743918918929</v>
      </c>
      <c r="G891" s="28">
        <v>0</v>
      </c>
      <c r="H891" s="28">
        <v>0</v>
      </c>
      <c r="I891" s="28">
        <v>0</v>
      </c>
      <c r="J891" s="271"/>
      <c r="K891" s="281">
        <f>Лист4!E892/1000</f>
        <v>1017.9623500000001</v>
      </c>
    </row>
    <row r="892" spans="1:11" s="29" customFormat="1" ht="19.5" customHeight="1" x14ac:dyDescent="0.25">
      <c r="A892" s="21" t="str">
        <f>Лист4!A893</f>
        <v xml:space="preserve">Керченская 3-я ул. д.1А </v>
      </c>
      <c r="B892" s="56" t="str">
        <f>Лист4!C893</f>
        <v>г. Астрахань</v>
      </c>
      <c r="C892" s="35">
        <f t="shared" si="28"/>
        <v>742.67894932432444</v>
      </c>
      <c r="D892" s="35">
        <f t="shared" si="29"/>
        <v>31.380800675675683</v>
      </c>
      <c r="E892" s="26">
        <v>0</v>
      </c>
      <c r="F892" s="27">
        <v>31.380800675675683</v>
      </c>
      <c r="G892" s="28">
        <v>0</v>
      </c>
      <c r="H892" s="28">
        <v>0</v>
      </c>
      <c r="I892" s="28">
        <v>0</v>
      </c>
      <c r="J892" s="271"/>
      <c r="K892" s="281">
        <f>Лист4!E893/1000</f>
        <v>774.05975000000012</v>
      </c>
    </row>
    <row r="893" spans="1:11" s="29" customFormat="1" ht="19.5" customHeight="1" x14ac:dyDescent="0.25">
      <c r="A893" s="21" t="str">
        <f>Лист4!A894</f>
        <v xml:space="preserve">Керченская 3-я ул. д.2 - корп. 2 </v>
      </c>
      <c r="B893" s="56" t="str">
        <f>Лист4!C894</f>
        <v>г. Астрахань</v>
      </c>
      <c r="C893" s="35">
        <f t="shared" si="28"/>
        <v>619.34667229729746</v>
      </c>
      <c r="D893" s="35">
        <f t="shared" si="29"/>
        <v>26.169577702702707</v>
      </c>
      <c r="E893" s="26">
        <v>0</v>
      </c>
      <c r="F893" s="27">
        <v>26.169577702702707</v>
      </c>
      <c r="G893" s="28">
        <v>0</v>
      </c>
      <c r="H893" s="28">
        <v>0</v>
      </c>
      <c r="I893" s="28">
        <v>0</v>
      </c>
      <c r="J893" s="271"/>
      <c r="K893" s="281">
        <f>Лист4!E894/1000</f>
        <v>645.51625000000013</v>
      </c>
    </row>
    <row r="894" spans="1:11" s="29" customFormat="1" ht="19.5" customHeight="1" x14ac:dyDescent="0.25">
      <c r="A894" s="21" t="str">
        <f>Лист4!A895</f>
        <v xml:space="preserve">Керченская 3-я ул. д.58 </v>
      </c>
      <c r="B894" s="56" t="str">
        <f>Лист4!C895</f>
        <v>г. Астрахань</v>
      </c>
      <c r="C894" s="35">
        <f t="shared" si="28"/>
        <v>165.97019486486485</v>
      </c>
      <c r="D894" s="35">
        <f t="shared" si="29"/>
        <v>7.0128251351351345</v>
      </c>
      <c r="E894" s="26">
        <v>0</v>
      </c>
      <c r="F894" s="27">
        <v>7.0128251351351345</v>
      </c>
      <c r="G894" s="28">
        <v>0</v>
      </c>
      <c r="H894" s="28">
        <v>0</v>
      </c>
      <c r="I894" s="28">
        <v>0</v>
      </c>
      <c r="J894" s="271"/>
      <c r="K894" s="281">
        <f>Лист4!E895/1000</f>
        <v>172.98301999999998</v>
      </c>
    </row>
    <row r="895" spans="1:11" s="29" customFormat="1" ht="19.5" customHeight="1" x14ac:dyDescent="0.25">
      <c r="A895" s="21" t="str">
        <f>Лист4!A896</f>
        <v xml:space="preserve">Керченская 3-я ул. д.58 - корп. 1 </v>
      </c>
      <c r="B895" s="56" t="str">
        <f>Лист4!C896</f>
        <v>г. Астрахань</v>
      </c>
      <c r="C895" s="35">
        <f t="shared" si="28"/>
        <v>151.63222459459459</v>
      </c>
      <c r="D895" s="35">
        <f t="shared" si="29"/>
        <v>6.4069954054054055</v>
      </c>
      <c r="E895" s="26">
        <v>0</v>
      </c>
      <c r="F895" s="27">
        <v>6.4069954054054055</v>
      </c>
      <c r="G895" s="28">
        <v>0</v>
      </c>
      <c r="H895" s="28">
        <v>0</v>
      </c>
      <c r="I895" s="28">
        <v>0</v>
      </c>
      <c r="J895" s="271"/>
      <c r="K895" s="281">
        <f>Лист4!E896/1000</f>
        <v>158.03922</v>
      </c>
    </row>
    <row r="896" spans="1:11" s="29" customFormat="1" ht="19.5" customHeight="1" x14ac:dyDescent="0.25">
      <c r="A896" s="21" t="str">
        <f>Лист4!A897</f>
        <v xml:space="preserve">Керченская 3-я ул. д.60 </v>
      </c>
      <c r="B896" s="56" t="str">
        <f>Лист4!C897</f>
        <v>г. Астрахань</v>
      </c>
      <c r="C896" s="35">
        <f t="shared" si="28"/>
        <v>236.10311216216218</v>
      </c>
      <c r="D896" s="35">
        <f t="shared" si="29"/>
        <v>9.9761878378378395</v>
      </c>
      <c r="E896" s="26">
        <v>0</v>
      </c>
      <c r="F896" s="27">
        <v>9.9761878378378395</v>
      </c>
      <c r="G896" s="28">
        <v>0</v>
      </c>
      <c r="H896" s="28">
        <v>0</v>
      </c>
      <c r="I896" s="28">
        <v>0</v>
      </c>
      <c r="J896" s="271"/>
      <c r="K896" s="281">
        <f>Лист4!E897/1000</f>
        <v>246.07930000000002</v>
      </c>
    </row>
    <row r="897" spans="1:11" s="29" customFormat="1" ht="19.5" customHeight="1" x14ac:dyDescent="0.25">
      <c r="A897" s="21" t="str">
        <f>Лист4!A898</f>
        <v xml:space="preserve">Керченская 3-я ул. д.62 </v>
      </c>
      <c r="B897" s="56" t="str">
        <f>Лист4!C898</f>
        <v>г. Астрахань</v>
      </c>
      <c r="C897" s="35">
        <f t="shared" si="28"/>
        <v>219.46863729729733</v>
      </c>
      <c r="D897" s="35">
        <f t="shared" si="29"/>
        <v>9.2733227027027034</v>
      </c>
      <c r="E897" s="26">
        <v>0</v>
      </c>
      <c r="F897" s="27">
        <v>9.2733227027027034</v>
      </c>
      <c r="G897" s="28">
        <v>0</v>
      </c>
      <c r="H897" s="28">
        <v>0</v>
      </c>
      <c r="I897" s="28">
        <v>0</v>
      </c>
      <c r="J897" s="271"/>
      <c r="K897" s="281">
        <f>Лист4!E898/1000</f>
        <v>228.74196000000003</v>
      </c>
    </row>
    <row r="898" spans="1:11" s="29" customFormat="1" ht="19.5" customHeight="1" x14ac:dyDescent="0.25">
      <c r="A898" s="21" t="str">
        <f>Лист4!A899</f>
        <v xml:space="preserve">Керченская 3-я ул. д.64 </v>
      </c>
      <c r="B898" s="56" t="str">
        <f>Лист4!C899</f>
        <v>г. Астрахань</v>
      </c>
      <c r="C898" s="35">
        <f t="shared" si="28"/>
        <v>150.94902229729732</v>
      </c>
      <c r="D898" s="35">
        <f t="shared" si="29"/>
        <v>6.3781277027027024</v>
      </c>
      <c r="E898" s="26">
        <v>0</v>
      </c>
      <c r="F898" s="27">
        <v>6.3781277027027024</v>
      </c>
      <c r="G898" s="28">
        <v>0</v>
      </c>
      <c r="H898" s="28">
        <v>0</v>
      </c>
      <c r="I898" s="28">
        <v>0</v>
      </c>
      <c r="J898" s="271"/>
      <c r="K898" s="281">
        <f>Лист4!E899/1000</f>
        <v>157.32715000000002</v>
      </c>
    </row>
    <row r="899" spans="1:11" s="29" customFormat="1" ht="19.5" customHeight="1" x14ac:dyDescent="0.25">
      <c r="A899" s="21" t="str">
        <f>Лист4!A900</f>
        <v xml:space="preserve">Керченская 3-я ул. д.64 - корп. 1 </v>
      </c>
      <c r="B899" s="56" t="str">
        <f>Лист4!C900</f>
        <v>г. Астрахань</v>
      </c>
      <c r="C899" s="35">
        <f t="shared" si="28"/>
        <v>213.77673040540537</v>
      </c>
      <c r="D899" s="35">
        <f t="shared" si="29"/>
        <v>9.0328195945945939</v>
      </c>
      <c r="E899" s="26">
        <v>0</v>
      </c>
      <c r="F899" s="27">
        <v>9.0328195945945939</v>
      </c>
      <c r="G899" s="28">
        <v>0</v>
      </c>
      <c r="H899" s="28">
        <v>0</v>
      </c>
      <c r="I899" s="28">
        <v>0</v>
      </c>
      <c r="J899" s="271"/>
      <c r="K899" s="281">
        <f>Лист4!E900/1000</f>
        <v>222.80954999999997</v>
      </c>
    </row>
    <row r="900" spans="1:11" s="29" customFormat="1" ht="19.5" customHeight="1" x14ac:dyDescent="0.25">
      <c r="A900" s="21" t="str">
        <f>Лист4!A901</f>
        <v xml:space="preserve">Керченская 3-я ул. д.66 </v>
      </c>
      <c r="B900" s="56" t="str">
        <f>Лист4!C901</f>
        <v>г. Астрахань</v>
      </c>
      <c r="C900" s="35">
        <f t="shared" si="28"/>
        <v>194.89662148648645</v>
      </c>
      <c r="D900" s="35">
        <f t="shared" si="29"/>
        <v>8.2350685135135127</v>
      </c>
      <c r="E900" s="26">
        <v>0</v>
      </c>
      <c r="F900" s="27">
        <v>8.2350685135135127</v>
      </c>
      <c r="G900" s="28">
        <v>0</v>
      </c>
      <c r="H900" s="28">
        <v>0</v>
      </c>
      <c r="I900" s="28">
        <v>0</v>
      </c>
      <c r="J900" s="271"/>
      <c r="K900" s="281">
        <f>Лист4!E901/1000</f>
        <v>203.13168999999996</v>
      </c>
    </row>
    <row r="901" spans="1:11" s="29" customFormat="1" ht="19.5" customHeight="1" x14ac:dyDescent="0.25">
      <c r="A901" s="21" t="str">
        <f>Лист4!A902</f>
        <v xml:space="preserve">Керченская 3-я ул. д.66 - корп. 1 </v>
      </c>
      <c r="B901" s="56" t="str">
        <f>Лист4!C902</f>
        <v>г. Астрахань</v>
      </c>
      <c r="C901" s="35">
        <f t="shared" si="28"/>
        <v>163.7070506756757</v>
      </c>
      <c r="D901" s="35">
        <f t="shared" si="29"/>
        <v>6.9171993243243248</v>
      </c>
      <c r="E901" s="26">
        <v>0</v>
      </c>
      <c r="F901" s="27">
        <v>6.9171993243243248</v>
      </c>
      <c r="G901" s="28">
        <v>0</v>
      </c>
      <c r="H901" s="28">
        <v>0</v>
      </c>
      <c r="I901" s="28">
        <v>0</v>
      </c>
      <c r="J901" s="271"/>
      <c r="K901" s="281">
        <f>Лист4!E902/1000</f>
        <v>170.62425000000002</v>
      </c>
    </row>
    <row r="902" spans="1:11" s="29" customFormat="1" ht="19.5" customHeight="1" x14ac:dyDescent="0.25">
      <c r="A902" s="21" t="str">
        <f>Лист4!A903</f>
        <v xml:space="preserve">Керченская 5-я ул. д.31 </v>
      </c>
      <c r="B902" s="56" t="str">
        <f>Лист4!C903</f>
        <v>г. Астрахань</v>
      </c>
      <c r="C902" s="35">
        <f t="shared" si="28"/>
        <v>1069.4887159459458</v>
      </c>
      <c r="D902" s="35">
        <f t="shared" si="29"/>
        <v>45.189664054054049</v>
      </c>
      <c r="E902" s="26">
        <v>0</v>
      </c>
      <c r="F902" s="27">
        <v>45.189664054054049</v>
      </c>
      <c r="G902" s="28">
        <v>0</v>
      </c>
      <c r="H902" s="28">
        <v>0</v>
      </c>
      <c r="I902" s="28">
        <v>0</v>
      </c>
      <c r="J902" s="271"/>
      <c r="K902" s="281">
        <f>Лист4!E903/1000</f>
        <v>1114.6783799999998</v>
      </c>
    </row>
    <row r="903" spans="1:11" s="29" customFormat="1" ht="19.5" customHeight="1" x14ac:dyDescent="0.25">
      <c r="A903" s="21" t="str">
        <f>Лист4!A904</f>
        <v xml:space="preserve">Керченская 5-я ул. д.41 </v>
      </c>
      <c r="B903" s="56" t="str">
        <f>Лист4!C904</f>
        <v>г. Астрахань</v>
      </c>
      <c r="C903" s="35">
        <f t="shared" si="28"/>
        <v>187.15801486486487</v>
      </c>
      <c r="D903" s="35">
        <f t="shared" si="29"/>
        <v>7.9080851351351349</v>
      </c>
      <c r="E903" s="26">
        <v>0</v>
      </c>
      <c r="F903" s="27">
        <v>7.9080851351351349</v>
      </c>
      <c r="G903" s="28">
        <v>0</v>
      </c>
      <c r="H903" s="28">
        <v>0</v>
      </c>
      <c r="I903" s="28">
        <v>0</v>
      </c>
      <c r="J903" s="271"/>
      <c r="K903" s="281">
        <f>Лист4!E904/1000</f>
        <v>195.06610000000001</v>
      </c>
    </row>
    <row r="904" spans="1:11" s="29" customFormat="1" ht="19.5" customHeight="1" x14ac:dyDescent="0.25">
      <c r="A904" s="21" t="str">
        <f>Лист4!A905</f>
        <v xml:space="preserve">Керченская 5-я ул. д.41 - корп. 1 </v>
      </c>
      <c r="B904" s="56" t="str">
        <f>Лист4!C905</f>
        <v>г. Астрахань</v>
      </c>
      <c r="C904" s="35">
        <f t="shared" si="28"/>
        <v>235.06872851351346</v>
      </c>
      <c r="D904" s="35">
        <f t="shared" si="29"/>
        <v>9.9324814864864841</v>
      </c>
      <c r="E904" s="26">
        <v>0</v>
      </c>
      <c r="F904" s="27">
        <v>9.9324814864864841</v>
      </c>
      <c r="G904" s="28">
        <v>0</v>
      </c>
      <c r="H904" s="28">
        <v>0</v>
      </c>
      <c r="I904" s="28">
        <v>0</v>
      </c>
      <c r="J904" s="271"/>
      <c r="K904" s="281">
        <f>Лист4!E905/1000</f>
        <v>245.00120999999996</v>
      </c>
    </row>
    <row r="905" spans="1:11" s="29" customFormat="1" ht="19.5" customHeight="1" x14ac:dyDescent="0.25">
      <c r="A905" s="21" t="str">
        <f>Лист4!A906</f>
        <v xml:space="preserve">Керченская 5-я ул. д.41 - корп. 2 </v>
      </c>
      <c r="B905" s="56" t="str">
        <f>Лист4!C906</f>
        <v>г. Астрахань</v>
      </c>
      <c r="C905" s="35">
        <f t="shared" si="28"/>
        <v>187.75503851351351</v>
      </c>
      <c r="D905" s="35">
        <f t="shared" si="29"/>
        <v>7.9333114864864855</v>
      </c>
      <c r="E905" s="26">
        <v>0</v>
      </c>
      <c r="F905" s="27">
        <v>7.9333114864864855</v>
      </c>
      <c r="G905" s="28">
        <v>0</v>
      </c>
      <c r="H905" s="28">
        <v>0</v>
      </c>
      <c r="I905" s="28">
        <v>0</v>
      </c>
      <c r="J905" s="271"/>
      <c r="K905" s="281">
        <f>Лист4!E906/1000</f>
        <v>195.68834999999999</v>
      </c>
    </row>
    <row r="906" spans="1:11" s="29" customFormat="1" ht="19.5" customHeight="1" x14ac:dyDescent="0.25">
      <c r="A906" s="21" t="str">
        <f>Лист4!A907</f>
        <v xml:space="preserve">Керченская 5-я ул. д.41 - корп. 3 </v>
      </c>
      <c r="B906" s="56" t="str">
        <f>Лист4!C907</f>
        <v>г. Астрахань</v>
      </c>
      <c r="C906" s="35">
        <f t="shared" si="28"/>
        <v>166.89379932432431</v>
      </c>
      <c r="D906" s="35">
        <f t="shared" si="29"/>
        <v>7.0518506756756745</v>
      </c>
      <c r="E906" s="26">
        <v>0</v>
      </c>
      <c r="F906" s="27">
        <v>7.0518506756756745</v>
      </c>
      <c r="G906" s="28">
        <v>0</v>
      </c>
      <c r="H906" s="28">
        <v>0</v>
      </c>
      <c r="I906" s="28">
        <v>0</v>
      </c>
      <c r="J906" s="271"/>
      <c r="K906" s="281">
        <f>Лист4!E907/1000</f>
        <v>173.94564999999997</v>
      </c>
    </row>
    <row r="907" spans="1:11" s="29" customFormat="1" ht="19.5" customHeight="1" x14ac:dyDescent="0.25">
      <c r="A907" s="21" t="str">
        <f>Лист4!A908</f>
        <v xml:space="preserve">Керченская 5-я ул. д.41 - корп. 4 </v>
      </c>
      <c r="B907" s="56" t="str">
        <f>Лист4!C908</f>
        <v>г. Астрахань</v>
      </c>
      <c r="C907" s="35">
        <f t="shared" si="28"/>
        <v>1116.1805035135135</v>
      </c>
      <c r="D907" s="35">
        <f t="shared" si="29"/>
        <v>47.162556486486487</v>
      </c>
      <c r="E907" s="26">
        <v>0</v>
      </c>
      <c r="F907" s="27">
        <v>47.162556486486487</v>
      </c>
      <c r="G907" s="28">
        <v>0</v>
      </c>
      <c r="H907" s="28">
        <v>0</v>
      </c>
      <c r="I907" s="28">
        <v>0</v>
      </c>
      <c r="J907" s="271"/>
      <c r="K907" s="281">
        <f>Лист4!E908/1000</f>
        <v>1163.3430599999999</v>
      </c>
    </row>
    <row r="908" spans="1:11" s="29" customFormat="1" ht="19.5" customHeight="1" x14ac:dyDescent="0.25">
      <c r="A908" s="21" t="str">
        <f>Лист4!A909</f>
        <v xml:space="preserve">Керченская 5-я ул. д.43 </v>
      </c>
      <c r="B908" s="56" t="str">
        <f>Лист4!C909</f>
        <v>г. Астрахань</v>
      </c>
      <c r="C908" s="35">
        <f t="shared" si="28"/>
        <v>206.80069256756755</v>
      </c>
      <c r="D908" s="35">
        <f t="shared" si="29"/>
        <v>8.7380574324324325</v>
      </c>
      <c r="E908" s="26">
        <v>0</v>
      </c>
      <c r="F908" s="27">
        <v>8.7380574324324325</v>
      </c>
      <c r="G908" s="28">
        <v>0</v>
      </c>
      <c r="H908" s="28">
        <v>0</v>
      </c>
      <c r="I908" s="28">
        <v>0</v>
      </c>
      <c r="J908" s="271"/>
      <c r="K908" s="281">
        <f>Лист4!E909/1000</f>
        <v>215.53874999999999</v>
      </c>
    </row>
    <row r="909" spans="1:11" s="29" customFormat="1" ht="19.5" customHeight="1" x14ac:dyDescent="0.25">
      <c r="A909" s="21" t="str">
        <f>Лист4!A910</f>
        <v xml:space="preserve">Керченская 5-я ул. д.45 </v>
      </c>
      <c r="B909" s="56" t="str">
        <f>Лист4!C910</f>
        <v>г. Астрахань</v>
      </c>
      <c r="C909" s="35">
        <f t="shared" si="28"/>
        <v>197.52487837837842</v>
      </c>
      <c r="D909" s="35">
        <f t="shared" si="29"/>
        <v>8.3461216216216236</v>
      </c>
      <c r="E909" s="26">
        <v>0</v>
      </c>
      <c r="F909" s="27">
        <v>8.3461216216216236</v>
      </c>
      <c r="G909" s="28">
        <v>0</v>
      </c>
      <c r="H909" s="28">
        <v>0</v>
      </c>
      <c r="I909" s="28">
        <v>0</v>
      </c>
      <c r="J909" s="271"/>
      <c r="K909" s="281">
        <f>Лист4!E910/1000</f>
        <v>205.87100000000004</v>
      </c>
    </row>
    <row r="910" spans="1:11" s="29" customFormat="1" ht="19.5" customHeight="1" x14ac:dyDescent="0.25">
      <c r="A910" s="21" t="str">
        <f>Лист4!A911</f>
        <v xml:space="preserve">Керченская ул. д.1А </v>
      </c>
      <c r="B910" s="56" t="str">
        <f>Лист4!C911</f>
        <v>г. Астрахань</v>
      </c>
      <c r="C910" s="35">
        <f t="shared" si="28"/>
        <v>1003.4196755405407</v>
      </c>
      <c r="D910" s="35">
        <f t="shared" si="29"/>
        <v>42.398014459459461</v>
      </c>
      <c r="E910" s="26">
        <v>0</v>
      </c>
      <c r="F910" s="27">
        <v>42.398014459459461</v>
      </c>
      <c r="G910" s="28">
        <v>0</v>
      </c>
      <c r="H910" s="28">
        <v>0</v>
      </c>
      <c r="I910" s="28">
        <v>0</v>
      </c>
      <c r="J910" s="271"/>
      <c r="K910" s="281">
        <f>Лист4!E911/1000</f>
        <v>1045.8176900000001</v>
      </c>
    </row>
    <row r="911" spans="1:11" s="29" customFormat="1" ht="19.5" customHeight="1" x14ac:dyDescent="0.25">
      <c r="A911" s="21" t="str">
        <f>Лист4!A912</f>
        <v xml:space="preserve">Кибальчича ул. д.3 </v>
      </c>
      <c r="B911" s="56" t="str">
        <f>Лист4!C912</f>
        <v>г. Астрахань</v>
      </c>
      <c r="C911" s="35">
        <f t="shared" si="28"/>
        <v>49.439506756756749</v>
      </c>
      <c r="D911" s="35">
        <f t="shared" si="29"/>
        <v>2.0889932432432428</v>
      </c>
      <c r="E911" s="26">
        <v>0</v>
      </c>
      <c r="F911" s="27">
        <v>2.0889932432432428</v>
      </c>
      <c r="G911" s="28">
        <v>0</v>
      </c>
      <c r="H911" s="28">
        <v>0</v>
      </c>
      <c r="I911" s="28">
        <v>0</v>
      </c>
      <c r="J911" s="271"/>
      <c r="K911" s="281">
        <f>Лист4!E912/1000</f>
        <v>51.528499999999994</v>
      </c>
    </row>
    <row r="912" spans="1:11" s="29" customFormat="1" ht="19.5" customHeight="1" x14ac:dyDescent="0.25">
      <c r="A912" s="21" t="str">
        <f>Лист4!A913</f>
        <v xml:space="preserve">Кирова ул. д.12 </v>
      </c>
      <c r="B912" s="56" t="str">
        <f>Лист4!C913</f>
        <v>г. Астрахань</v>
      </c>
      <c r="C912" s="35">
        <f t="shared" si="28"/>
        <v>149.70851797297297</v>
      </c>
      <c r="D912" s="35">
        <f t="shared" si="29"/>
        <v>6.3257120270270271</v>
      </c>
      <c r="E912" s="26">
        <v>0</v>
      </c>
      <c r="F912" s="27">
        <v>6.3257120270270271</v>
      </c>
      <c r="G912" s="28">
        <v>0</v>
      </c>
      <c r="H912" s="28">
        <v>0</v>
      </c>
      <c r="I912" s="28">
        <v>0</v>
      </c>
      <c r="J912" s="271"/>
      <c r="K912" s="281">
        <f>Лист4!E913/1000</f>
        <v>156.03423000000001</v>
      </c>
    </row>
    <row r="913" spans="1:11" s="29" customFormat="1" ht="19.5" customHeight="1" x14ac:dyDescent="0.25">
      <c r="A913" s="21" t="str">
        <f>Лист4!A914</f>
        <v xml:space="preserve">Кирова ул. д.17 </v>
      </c>
      <c r="B913" s="56" t="str">
        <f>Лист4!C914</f>
        <v>г. Астрахань</v>
      </c>
      <c r="C913" s="35">
        <f t="shared" si="28"/>
        <v>49.962364189189181</v>
      </c>
      <c r="D913" s="35">
        <f t="shared" si="29"/>
        <v>2.1110858108108106</v>
      </c>
      <c r="E913" s="26">
        <v>0</v>
      </c>
      <c r="F913" s="27">
        <v>2.1110858108108106</v>
      </c>
      <c r="G913" s="28">
        <v>0</v>
      </c>
      <c r="H913" s="28">
        <v>0</v>
      </c>
      <c r="I913" s="28">
        <v>0</v>
      </c>
      <c r="J913" s="271"/>
      <c r="K913" s="281">
        <f>Лист4!E914/1000</f>
        <v>52.073449999999994</v>
      </c>
    </row>
    <row r="914" spans="1:11" s="29" customFormat="1" ht="19.5" customHeight="1" x14ac:dyDescent="0.25">
      <c r="A914" s="21" t="str">
        <f>Лист4!A915</f>
        <v xml:space="preserve">Кирова ул. д.20 </v>
      </c>
      <c r="B914" s="56" t="str">
        <f>Лист4!C915</f>
        <v>г. Астрахань</v>
      </c>
      <c r="C914" s="35">
        <f t="shared" si="28"/>
        <v>646.51280743243251</v>
      </c>
      <c r="D914" s="35">
        <f t="shared" si="29"/>
        <v>27.317442567567575</v>
      </c>
      <c r="E914" s="26">
        <v>0</v>
      </c>
      <c r="F914" s="27">
        <v>27.317442567567575</v>
      </c>
      <c r="G914" s="28">
        <v>0</v>
      </c>
      <c r="H914" s="28">
        <v>0</v>
      </c>
      <c r="I914" s="28">
        <v>0</v>
      </c>
      <c r="J914" s="271"/>
      <c r="K914" s="281">
        <f>Лист4!E915/1000</f>
        <v>673.83025000000009</v>
      </c>
    </row>
    <row r="915" spans="1:11" s="29" customFormat="1" ht="19.5" customHeight="1" x14ac:dyDescent="0.25">
      <c r="A915" s="21" t="str">
        <f>Лист4!A916</f>
        <v xml:space="preserve">Кирова ул. д.22 </v>
      </c>
      <c r="B915" s="56" t="str">
        <f>Лист4!C916</f>
        <v>г. Астрахань</v>
      </c>
      <c r="C915" s="35">
        <f t="shared" si="28"/>
        <v>169.49570945945945</v>
      </c>
      <c r="D915" s="35">
        <f t="shared" si="29"/>
        <v>7.1617905405405402</v>
      </c>
      <c r="E915" s="26">
        <v>0</v>
      </c>
      <c r="F915" s="27">
        <v>7.1617905405405402</v>
      </c>
      <c r="G915" s="28">
        <v>0</v>
      </c>
      <c r="H915" s="28">
        <v>0</v>
      </c>
      <c r="I915" s="28">
        <v>0</v>
      </c>
      <c r="J915" s="271"/>
      <c r="K915" s="281">
        <f>Лист4!E916/1000</f>
        <v>176.6575</v>
      </c>
    </row>
    <row r="916" spans="1:11" s="29" customFormat="1" ht="19.5" customHeight="1" x14ac:dyDescent="0.25">
      <c r="A916" s="21" t="str">
        <f>Лист4!A917</f>
        <v xml:space="preserve">Кирова ул. д.24 </v>
      </c>
      <c r="B916" s="56" t="str">
        <f>Лист4!C917</f>
        <v>г. Астрахань</v>
      </c>
      <c r="C916" s="35">
        <f t="shared" si="28"/>
        <v>2.0828425675675675</v>
      </c>
      <c r="D916" s="35">
        <f t="shared" si="29"/>
        <v>8.800743243243242E-2</v>
      </c>
      <c r="E916" s="26">
        <v>0</v>
      </c>
      <c r="F916" s="27">
        <v>8.800743243243242E-2</v>
      </c>
      <c r="G916" s="28">
        <v>0</v>
      </c>
      <c r="H916" s="28">
        <v>0</v>
      </c>
      <c r="I916" s="28">
        <v>0</v>
      </c>
      <c r="J916" s="271"/>
      <c r="K916" s="281">
        <f>Лист4!E917/1000</f>
        <v>2.1708499999999997</v>
      </c>
    </row>
    <row r="917" spans="1:11" s="29" customFormat="1" ht="19.5" customHeight="1" x14ac:dyDescent="0.25">
      <c r="A917" s="21" t="str">
        <f>Лист4!A918</f>
        <v xml:space="preserve">Кирова ул. д.32 </v>
      </c>
      <c r="B917" s="56" t="str">
        <f>Лист4!C918</f>
        <v>г. Астрахань</v>
      </c>
      <c r="C917" s="35">
        <f t="shared" si="28"/>
        <v>26.427974999999993</v>
      </c>
      <c r="D917" s="35">
        <f t="shared" si="29"/>
        <v>1.1166749999999999</v>
      </c>
      <c r="E917" s="26">
        <v>0</v>
      </c>
      <c r="F917" s="27">
        <v>1.1166749999999999</v>
      </c>
      <c r="G917" s="28">
        <v>0</v>
      </c>
      <c r="H917" s="28">
        <v>0</v>
      </c>
      <c r="I917" s="28">
        <v>0</v>
      </c>
      <c r="J917" s="271"/>
      <c r="K917" s="281">
        <f>Лист4!E918/1000</f>
        <v>27.544649999999994</v>
      </c>
    </row>
    <row r="918" spans="1:11" s="29" customFormat="1" ht="19.5" customHeight="1" x14ac:dyDescent="0.25">
      <c r="A918" s="21" t="str">
        <f>Лист4!A919</f>
        <v xml:space="preserve">Кирова ул. д.42 </v>
      </c>
      <c r="B918" s="56" t="str">
        <f>Лист4!C919</f>
        <v>г. Астрахань</v>
      </c>
      <c r="C918" s="35">
        <f t="shared" si="28"/>
        <v>6.6713135135135131</v>
      </c>
      <c r="D918" s="35">
        <f t="shared" si="29"/>
        <v>0.28188648648648651</v>
      </c>
      <c r="E918" s="26">
        <v>0</v>
      </c>
      <c r="F918" s="27">
        <v>0.28188648648648651</v>
      </c>
      <c r="G918" s="28">
        <v>0</v>
      </c>
      <c r="H918" s="28">
        <v>0</v>
      </c>
      <c r="I918" s="28">
        <v>0</v>
      </c>
      <c r="J918" s="271"/>
      <c r="K918" s="281">
        <f>Лист4!E919/1000</f>
        <v>6.9531999999999998</v>
      </c>
    </row>
    <row r="919" spans="1:11" s="29" customFormat="1" ht="19.5" customHeight="1" x14ac:dyDescent="0.25">
      <c r="A919" s="21" t="str">
        <f>Лист4!A920</f>
        <v xml:space="preserve">Кирова ул. д.42А </v>
      </c>
      <c r="B919" s="56" t="str">
        <f>Лист4!C920</f>
        <v>г. Астрахань</v>
      </c>
      <c r="C919" s="35">
        <f t="shared" si="28"/>
        <v>107.7730108108108</v>
      </c>
      <c r="D919" s="35">
        <f t="shared" si="29"/>
        <v>4.5537891891891888</v>
      </c>
      <c r="E919" s="26">
        <v>0</v>
      </c>
      <c r="F919" s="27">
        <v>4.5537891891891888</v>
      </c>
      <c r="G919" s="28">
        <v>0</v>
      </c>
      <c r="H919" s="28">
        <v>0</v>
      </c>
      <c r="I919" s="28">
        <v>0</v>
      </c>
      <c r="J919" s="271"/>
      <c r="K919" s="281">
        <f>Лист4!E920/1000</f>
        <v>112.32679999999999</v>
      </c>
    </row>
    <row r="920" spans="1:11" s="29" customFormat="1" ht="19.5" customHeight="1" x14ac:dyDescent="0.25">
      <c r="A920" s="21" t="str">
        <f>Лист4!A921</f>
        <v xml:space="preserve">Кирова ул. д.43 </v>
      </c>
      <c r="B920" s="56" t="str">
        <f>Лист4!C921</f>
        <v>г. Астрахань</v>
      </c>
      <c r="C920" s="35">
        <f t="shared" si="28"/>
        <v>30.135374324324331</v>
      </c>
      <c r="D920" s="35">
        <f t="shared" si="29"/>
        <v>1.2733256756756759</v>
      </c>
      <c r="E920" s="26">
        <v>0</v>
      </c>
      <c r="F920" s="27">
        <v>1.2733256756756759</v>
      </c>
      <c r="G920" s="28">
        <v>0</v>
      </c>
      <c r="H920" s="28">
        <v>0</v>
      </c>
      <c r="I920" s="28">
        <v>0</v>
      </c>
      <c r="J920" s="271"/>
      <c r="K920" s="281">
        <f>Лист4!E921/1000</f>
        <v>31.408700000000007</v>
      </c>
    </row>
    <row r="921" spans="1:11" s="29" customFormat="1" ht="19.5" customHeight="1" x14ac:dyDescent="0.25">
      <c r="A921" s="21" t="str">
        <f>Лист4!A922</f>
        <v xml:space="preserve">Кирова ул. д.54 </v>
      </c>
      <c r="B921" s="56" t="str">
        <f>Лист4!C922</f>
        <v>г. Астрахань</v>
      </c>
      <c r="C921" s="35">
        <f t="shared" si="28"/>
        <v>738.19150945945944</v>
      </c>
      <c r="D921" s="35">
        <f t="shared" si="29"/>
        <v>31.191190540540539</v>
      </c>
      <c r="E921" s="26">
        <v>0</v>
      </c>
      <c r="F921" s="27">
        <v>31.191190540540539</v>
      </c>
      <c r="G921" s="28">
        <v>0</v>
      </c>
      <c r="H921" s="28">
        <v>0</v>
      </c>
      <c r="I921" s="28">
        <v>0</v>
      </c>
      <c r="J921" s="271"/>
      <c r="K921" s="281">
        <f>Лист4!E922/1000</f>
        <v>769.3827</v>
      </c>
    </row>
    <row r="922" spans="1:11" s="29" customFormat="1" ht="19.5" customHeight="1" x14ac:dyDescent="0.25">
      <c r="A922" s="21" t="str">
        <f>Лист4!A923</f>
        <v xml:space="preserve">Кирова ул. д.87 </v>
      </c>
      <c r="B922" s="56" t="str">
        <f>Лист4!C923</f>
        <v>г. Астрахань</v>
      </c>
      <c r="C922" s="35">
        <f t="shared" si="28"/>
        <v>942.22939054054041</v>
      </c>
      <c r="D922" s="35">
        <f t="shared" si="29"/>
        <v>39.812509459459449</v>
      </c>
      <c r="E922" s="26">
        <v>0</v>
      </c>
      <c r="F922" s="27">
        <v>39.812509459459449</v>
      </c>
      <c r="G922" s="28">
        <v>0</v>
      </c>
      <c r="H922" s="28">
        <v>0</v>
      </c>
      <c r="I922" s="28">
        <v>0</v>
      </c>
      <c r="J922" s="271"/>
      <c r="K922" s="281">
        <f>Лист4!E923/1000</f>
        <v>982.04189999999983</v>
      </c>
    </row>
    <row r="923" spans="1:11" s="29" customFormat="1" ht="19.5" customHeight="1" x14ac:dyDescent="0.25">
      <c r="A923" s="21" t="str">
        <f>Лист4!A924</f>
        <v xml:space="preserve">Кирова ул. д.87/2А </v>
      </c>
      <c r="B923" s="56" t="str">
        <f>Лист4!C924</f>
        <v>г. Астрахань</v>
      </c>
      <c r="C923" s="35">
        <f t="shared" si="28"/>
        <v>1031.0151783783781</v>
      </c>
      <c r="D923" s="35">
        <f t="shared" si="29"/>
        <v>43.564021621621606</v>
      </c>
      <c r="E923" s="26">
        <v>0</v>
      </c>
      <c r="F923" s="27">
        <v>43.564021621621606</v>
      </c>
      <c r="G923" s="28">
        <v>0</v>
      </c>
      <c r="H923" s="28">
        <v>0</v>
      </c>
      <c r="I923" s="28">
        <v>0</v>
      </c>
      <c r="J923" s="271"/>
      <c r="K923" s="281">
        <f>Лист4!E924/1000</f>
        <v>1074.5791999999997</v>
      </c>
    </row>
    <row r="924" spans="1:11" s="29" customFormat="1" ht="19.5" customHeight="1" x14ac:dyDescent="0.25">
      <c r="A924" s="21" t="str">
        <f>Лист4!A925</f>
        <v xml:space="preserve">Кирова ул. д.90 </v>
      </c>
      <c r="B924" s="56" t="str">
        <f>Лист4!C925</f>
        <v>г. Астрахань</v>
      </c>
      <c r="C924" s="35">
        <f t="shared" si="28"/>
        <v>215.39265202702703</v>
      </c>
      <c r="D924" s="35">
        <f t="shared" si="29"/>
        <v>9.1010979729729726</v>
      </c>
      <c r="E924" s="26">
        <v>0</v>
      </c>
      <c r="F924" s="27">
        <v>9.1010979729729726</v>
      </c>
      <c r="G924" s="28">
        <v>0</v>
      </c>
      <c r="H924" s="28">
        <v>0</v>
      </c>
      <c r="I924" s="28">
        <v>0</v>
      </c>
      <c r="J924" s="271"/>
      <c r="K924" s="281">
        <f>Лист4!E925/1000</f>
        <v>224.49375000000001</v>
      </c>
    </row>
    <row r="925" spans="1:11" s="29" customFormat="1" ht="19.5" customHeight="1" x14ac:dyDescent="0.25">
      <c r="A925" s="21" t="str">
        <f>Лист4!A926</f>
        <v xml:space="preserve">Кирова ул. д.90Б </v>
      </c>
      <c r="B925" s="56" t="str">
        <f>Лист4!C926</f>
        <v>г. Астрахань</v>
      </c>
      <c r="C925" s="35">
        <f t="shared" si="28"/>
        <v>92.993689189189169</v>
      </c>
      <c r="D925" s="35">
        <f t="shared" si="29"/>
        <v>3.9293108108108097</v>
      </c>
      <c r="E925" s="26">
        <v>0</v>
      </c>
      <c r="F925" s="27">
        <v>3.9293108108108097</v>
      </c>
      <c r="G925" s="28">
        <v>0</v>
      </c>
      <c r="H925" s="28">
        <v>0</v>
      </c>
      <c r="I925" s="28">
        <v>0</v>
      </c>
      <c r="J925" s="271"/>
      <c r="K925" s="281">
        <f>Лист4!E926/1000</f>
        <v>96.922999999999973</v>
      </c>
    </row>
    <row r="926" spans="1:11" s="29" customFormat="1" ht="19.5" customHeight="1" x14ac:dyDescent="0.25">
      <c r="A926" s="21" t="str">
        <f>Лист4!A927</f>
        <v xml:space="preserve">Кирова ул. д.92 </v>
      </c>
      <c r="B926" s="56" t="str">
        <f>Лист4!C927</f>
        <v>г. Астрахань</v>
      </c>
      <c r="C926" s="35">
        <f t="shared" si="28"/>
        <v>305.4949141891891</v>
      </c>
      <c r="D926" s="35">
        <f t="shared" si="29"/>
        <v>12.908235810810808</v>
      </c>
      <c r="E926" s="26">
        <v>0</v>
      </c>
      <c r="F926" s="27">
        <v>12.908235810810808</v>
      </c>
      <c r="G926" s="28">
        <v>0</v>
      </c>
      <c r="H926" s="28">
        <v>0</v>
      </c>
      <c r="I926" s="28">
        <v>0</v>
      </c>
      <c r="J926" s="271"/>
      <c r="K926" s="281">
        <f>Лист4!E927/1000</f>
        <v>318.40314999999993</v>
      </c>
    </row>
    <row r="927" spans="1:11" s="29" customFormat="1" ht="19.5" customHeight="1" x14ac:dyDescent="0.25">
      <c r="A927" s="21" t="str">
        <f>Лист4!A928</f>
        <v xml:space="preserve">Кирова ул. д.92А </v>
      </c>
      <c r="B927" s="56" t="str">
        <f>Лист4!C928</f>
        <v>г. Астрахань</v>
      </c>
      <c r="C927" s="35">
        <f t="shared" si="28"/>
        <v>265.47912229729735</v>
      </c>
      <c r="D927" s="35">
        <f t="shared" si="29"/>
        <v>11.217427702702704</v>
      </c>
      <c r="E927" s="26">
        <v>0</v>
      </c>
      <c r="F927" s="27">
        <v>11.217427702702704</v>
      </c>
      <c r="G927" s="28">
        <v>0</v>
      </c>
      <c r="H927" s="28">
        <v>0</v>
      </c>
      <c r="I927" s="28">
        <v>0</v>
      </c>
      <c r="J927" s="271"/>
      <c r="K927" s="281">
        <f>Лист4!E928/1000</f>
        <v>276.69655000000006</v>
      </c>
    </row>
    <row r="928" spans="1:11" s="29" customFormat="1" ht="19.5" customHeight="1" x14ac:dyDescent="0.25">
      <c r="A928" s="21" t="str">
        <f>Лист4!A929</f>
        <v xml:space="preserve">Кирова ул. д.94 </v>
      </c>
      <c r="B928" s="56" t="str">
        <f>Лист4!C929</f>
        <v>г. Астрахань</v>
      </c>
      <c r="C928" s="35">
        <f t="shared" si="28"/>
        <v>49.07088243243242</v>
      </c>
      <c r="D928" s="35">
        <f t="shared" si="29"/>
        <v>2.0734175675675672</v>
      </c>
      <c r="E928" s="26">
        <v>0</v>
      </c>
      <c r="F928" s="27">
        <v>2.0734175675675672</v>
      </c>
      <c r="G928" s="28">
        <v>0</v>
      </c>
      <c r="H928" s="28">
        <v>0</v>
      </c>
      <c r="I928" s="28">
        <v>0</v>
      </c>
      <c r="J928" s="271"/>
      <c r="K928" s="281">
        <f>Лист4!E929/1000</f>
        <v>51.144299999999987</v>
      </c>
    </row>
    <row r="929" spans="1:11" s="29" customFormat="1" ht="19.5" customHeight="1" x14ac:dyDescent="0.25">
      <c r="A929" s="21" t="str">
        <f>Лист4!A930</f>
        <v xml:space="preserve">Кирова ул. д.96 </v>
      </c>
      <c r="B929" s="56" t="str">
        <f>Лист4!C930</f>
        <v>г. Астрахань</v>
      </c>
      <c r="C929" s="35">
        <f t="shared" si="28"/>
        <v>59.502039324324329</v>
      </c>
      <c r="D929" s="35">
        <f t="shared" si="29"/>
        <v>2.5141706756756763</v>
      </c>
      <c r="E929" s="26">
        <v>0</v>
      </c>
      <c r="F929" s="27">
        <v>2.5141706756756763</v>
      </c>
      <c r="G929" s="28">
        <v>0</v>
      </c>
      <c r="H929" s="28">
        <v>0</v>
      </c>
      <c r="I929" s="28">
        <v>0</v>
      </c>
      <c r="J929" s="271"/>
      <c r="K929" s="281">
        <f>Лист4!E930/1000</f>
        <v>62.016210000000008</v>
      </c>
    </row>
    <row r="930" spans="1:11" s="29" customFormat="1" ht="19.5" customHeight="1" x14ac:dyDescent="0.25">
      <c r="A930" s="21" t="str">
        <f>Лист4!A931</f>
        <v>Кирова ул. д.96 А</v>
      </c>
      <c r="B930" s="56" t="str">
        <f>Лист4!C931</f>
        <v>г. Астрахань</v>
      </c>
      <c r="C930" s="35">
        <f t="shared" si="28"/>
        <v>485.43017581081085</v>
      </c>
      <c r="D930" s="35">
        <f t="shared" si="29"/>
        <v>20.511134189189193</v>
      </c>
      <c r="E930" s="26">
        <v>0</v>
      </c>
      <c r="F930" s="27">
        <v>20.511134189189193</v>
      </c>
      <c r="G930" s="28">
        <v>0</v>
      </c>
      <c r="H930" s="28">
        <v>0</v>
      </c>
      <c r="I930" s="28">
        <v>0</v>
      </c>
      <c r="J930" s="271"/>
      <c r="K930" s="281">
        <f>Лист4!E931/1000</f>
        <v>505.94131000000004</v>
      </c>
    </row>
    <row r="931" spans="1:11" s="29" customFormat="1" ht="19.5" customHeight="1" x14ac:dyDescent="0.25">
      <c r="A931" s="21" t="str">
        <f>Лист4!A932</f>
        <v xml:space="preserve">Кирова ул. д.98 </v>
      </c>
      <c r="B931" s="56" t="str">
        <f>Лист4!C932</f>
        <v>г. Астрахань</v>
      </c>
      <c r="C931" s="35">
        <f t="shared" si="28"/>
        <v>102.79336824324328</v>
      </c>
      <c r="D931" s="35">
        <f t="shared" si="29"/>
        <v>4.3433817567567576</v>
      </c>
      <c r="E931" s="26">
        <v>0</v>
      </c>
      <c r="F931" s="27">
        <v>4.3433817567567576</v>
      </c>
      <c r="G931" s="28">
        <v>0</v>
      </c>
      <c r="H931" s="28">
        <v>0</v>
      </c>
      <c r="I931" s="28">
        <v>0</v>
      </c>
      <c r="J931" s="271"/>
      <c r="K931" s="281">
        <f>Лист4!E932/1000</f>
        <v>107.13675000000003</v>
      </c>
    </row>
    <row r="932" spans="1:11" s="29" customFormat="1" ht="19.5" customHeight="1" x14ac:dyDescent="0.25">
      <c r="A932" s="21" t="str">
        <f>Лист4!A933</f>
        <v xml:space="preserve">Комарова ул. д.130 </v>
      </c>
      <c r="B932" s="56" t="str">
        <f>Лист4!C933</f>
        <v>г. Астрахань</v>
      </c>
      <c r="C932" s="35">
        <f t="shared" si="28"/>
        <v>102.42848581081081</v>
      </c>
      <c r="D932" s="35">
        <f t="shared" si="29"/>
        <v>4.3279641891891885</v>
      </c>
      <c r="E932" s="26">
        <v>0</v>
      </c>
      <c r="F932" s="27">
        <v>4.3279641891891885</v>
      </c>
      <c r="G932" s="28">
        <v>0</v>
      </c>
      <c r="H932" s="28">
        <v>0</v>
      </c>
      <c r="I932" s="28">
        <v>0</v>
      </c>
      <c r="J932" s="271"/>
      <c r="K932" s="281">
        <f>Лист4!E933/1000</f>
        <v>106.75645</v>
      </c>
    </row>
    <row r="933" spans="1:11" s="29" customFormat="1" ht="19.5" customHeight="1" x14ac:dyDescent="0.25">
      <c r="A933" s="21" t="str">
        <f>Лист4!A934</f>
        <v xml:space="preserve">Комарова ул. д.132 </v>
      </c>
      <c r="B933" s="56" t="str">
        <f>Лист4!C934</f>
        <v>г. Астрахань</v>
      </c>
      <c r="C933" s="35">
        <f t="shared" si="28"/>
        <v>1052.5332635135135</v>
      </c>
      <c r="D933" s="35">
        <f t="shared" si="29"/>
        <v>44.473236486486485</v>
      </c>
      <c r="E933" s="26">
        <v>0</v>
      </c>
      <c r="F933" s="27">
        <v>44.473236486486485</v>
      </c>
      <c r="G933" s="28">
        <v>0</v>
      </c>
      <c r="H933" s="28">
        <v>0</v>
      </c>
      <c r="I933" s="28">
        <v>0</v>
      </c>
      <c r="J933" s="271"/>
      <c r="K933" s="281">
        <f>Лист4!E934/1000</f>
        <v>1097.0065</v>
      </c>
    </row>
    <row r="934" spans="1:11" s="29" customFormat="1" ht="19.5" customHeight="1" x14ac:dyDescent="0.25">
      <c r="A934" s="21" t="str">
        <f>Лист4!A935</f>
        <v xml:space="preserve">Комарова ул. д.158 </v>
      </c>
      <c r="B934" s="56" t="str">
        <f>Лист4!C935</f>
        <v>г. Астрахань</v>
      </c>
      <c r="C934" s="35">
        <f t="shared" si="28"/>
        <v>36.725037837837839</v>
      </c>
      <c r="D934" s="35">
        <f t="shared" si="29"/>
        <v>1.5517621621621625</v>
      </c>
      <c r="E934" s="26">
        <v>0</v>
      </c>
      <c r="F934" s="27">
        <v>1.5517621621621625</v>
      </c>
      <c r="G934" s="28">
        <v>0</v>
      </c>
      <c r="H934" s="28">
        <v>0</v>
      </c>
      <c r="I934" s="28">
        <v>0</v>
      </c>
      <c r="J934" s="271"/>
      <c r="K934" s="281">
        <f>Лист4!E935/1000</f>
        <v>38.276800000000001</v>
      </c>
    </row>
    <row r="935" spans="1:11" s="29" customFormat="1" ht="19.5" customHeight="1" x14ac:dyDescent="0.25">
      <c r="A935" s="21" t="str">
        <f>Лист4!A936</f>
        <v xml:space="preserve">Комарова ул. д.168 </v>
      </c>
      <c r="B935" s="56" t="str">
        <f>Лист4!C936</f>
        <v>г. Астрахань</v>
      </c>
      <c r="C935" s="35">
        <f t="shared" si="28"/>
        <v>980.17553243243287</v>
      </c>
      <c r="D935" s="35">
        <f t="shared" si="29"/>
        <v>41.415867567567588</v>
      </c>
      <c r="E935" s="26">
        <v>0</v>
      </c>
      <c r="F935" s="27">
        <v>41.415867567567588</v>
      </c>
      <c r="G935" s="28">
        <v>0</v>
      </c>
      <c r="H935" s="28">
        <v>0</v>
      </c>
      <c r="I935" s="28">
        <v>0</v>
      </c>
      <c r="J935" s="271"/>
      <c r="K935" s="281">
        <f>Лист4!E936/1000</f>
        <v>1021.5914000000005</v>
      </c>
    </row>
    <row r="936" spans="1:11" s="29" customFormat="1" ht="19.5" customHeight="1" x14ac:dyDescent="0.25">
      <c r="A936" s="21" t="str">
        <f>Лист4!A937</f>
        <v xml:space="preserve">Комарова ул. д.27 </v>
      </c>
      <c r="B936" s="56" t="str">
        <f>Лист4!C937</f>
        <v>г. Астрахань</v>
      </c>
      <c r="C936" s="35">
        <f t="shared" si="28"/>
        <v>211.22869391891891</v>
      </c>
      <c r="D936" s="35">
        <f t="shared" si="29"/>
        <v>8.9251560810810808</v>
      </c>
      <c r="E936" s="26">
        <v>0</v>
      </c>
      <c r="F936" s="27">
        <v>8.9251560810810808</v>
      </c>
      <c r="G936" s="28">
        <v>0</v>
      </c>
      <c r="H936" s="28">
        <v>0</v>
      </c>
      <c r="I936" s="28">
        <v>0</v>
      </c>
      <c r="J936" s="271"/>
      <c r="K936" s="281">
        <f>Лист4!E937/1000</f>
        <v>220.15384999999998</v>
      </c>
    </row>
    <row r="937" spans="1:11" s="29" customFormat="1" ht="19.5" customHeight="1" x14ac:dyDescent="0.25">
      <c r="A937" s="21" t="str">
        <f>Лист4!A938</f>
        <v xml:space="preserve">Комарова ул. д.2А </v>
      </c>
      <c r="B937" s="56" t="str">
        <f>Лист4!C938</f>
        <v>г. Астрахань</v>
      </c>
      <c r="C937" s="35">
        <f t="shared" si="28"/>
        <v>46.116562837837847</v>
      </c>
      <c r="D937" s="35">
        <f t="shared" si="29"/>
        <v>1.9485871621621624</v>
      </c>
      <c r="E937" s="26">
        <v>0</v>
      </c>
      <c r="F937" s="27">
        <v>1.9485871621621624</v>
      </c>
      <c r="G937" s="28">
        <v>0</v>
      </c>
      <c r="H937" s="28">
        <v>0</v>
      </c>
      <c r="I937" s="28">
        <v>0</v>
      </c>
      <c r="J937" s="271"/>
      <c r="K937" s="281">
        <f>Лист4!E938/1000</f>
        <v>48.06515000000001</v>
      </c>
    </row>
    <row r="938" spans="1:11" s="29" customFormat="1" ht="19.5" customHeight="1" x14ac:dyDescent="0.25">
      <c r="A938" s="21" t="str">
        <f>Лист4!A939</f>
        <v xml:space="preserve">Комарова ул. д.60 </v>
      </c>
      <c r="B938" s="56" t="str">
        <f>Лист4!C939</f>
        <v>г. Астрахань</v>
      </c>
      <c r="C938" s="35">
        <f t="shared" si="28"/>
        <v>35.562268918918903</v>
      </c>
      <c r="D938" s="35">
        <f t="shared" si="29"/>
        <v>1.5026310810810806</v>
      </c>
      <c r="E938" s="26">
        <v>0</v>
      </c>
      <c r="F938" s="27">
        <v>1.5026310810810806</v>
      </c>
      <c r="G938" s="28">
        <v>0</v>
      </c>
      <c r="H938" s="28">
        <v>0</v>
      </c>
      <c r="I938" s="28">
        <v>0</v>
      </c>
      <c r="J938" s="271"/>
      <c r="K938" s="281">
        <f>Лист4!E939/1000</f>
        <v>37.064899999999987</v>
      </c>
    </row>
    <row r="939" spans="1:11" s="29" customFormat="1" ht="19.5" customHeight="1" x14ac:dyDescent="0.25">
      <c r="A939" s="21" t="str">
        <f>Лист4!A940</f>
        <v xml:space="preserve">Комарова ул. д.61 </v>
      </c>
      <c r="B939" s="56" t="str">
        <f>Лист4!C940</f>
        <v>г. Астрахань</v>
      </c>
      <c r="C939" s="35">
        <f t="shared" si="28"/>
        <v>612.90295216216225</v>
      </c>
      <c r="D939" s="35">
        <f t="shared" si="29"/>
        <v>25.89730783783784</v>
      </c>
      <c r="E939" s="26">
        <v>0</v>
      </c>
      <c r="F939" s="27">
        <v>25.89730783783784</v>
      </c>
      <c r="G939" s="28">
        <v>0</v>
      </c>
      <c r="H939" s="28">
        <v>0</v>
      </c>
      <c r="I939" s="28">
        <v>0</v>
      </c>
      <c r="J939" s="271"/>
      <c r="K939" s="281">
        <f>Лист4!E940/1000</f>
        <v>638.80026000000009</v>
      </c>
    </row>
    <row r="940" spans="1:11" s="29" customFormat="1" ht="19.5" customHeight="1" x14ac:dyDescent="0.25">
      <c r="A940" s="21" t="str">
        <f>Лист4!A941</f>
        <v xml:space="preserve">Комарова ул. д.62 </v>
      </c>
      <c r="B940" s="56" t="str">
        <f>Лист4!C941</f>
        <v>г. Астрахань</v>
      </c>
      <c r="C940" s="35">
        <f t="shared" si="28"/>
        <v>8.7345831081081098</v>
      </c>
      <c r="D940" s="35">
        <f t="shared" si="29"/>
        <v>0.36906689189189201</v>
      </c>
      <c r="E940" s="26">
        <v>0</v>
      </c>
      <c r="F940" s="27">
        <v>0.36906689189189201</v>
      </c>
      <c r="G940" s="28">
        <v>0</v>
      </c>
      <c r="H940" s="28">
        <v>0</v>
      </c>
      <c r="I940" s="28">
        <v>0</v>
      </c>
      <c r="J940" s="271"/>
      <c r="K940" s="281">
        <f>Лист4!E941/1000</f>
        <v>9.1036500000000018</v>
      </c>
    </row>
    <row r="941" spans="1:11" s="29" customFormat="1" ht="19.5" customHeight="1" x14ac:dyDescent="0.25">
      <c r="A941" s="21" t="str">
        <f>Лист4!A942</f>
        <v xml:space="preserve">Комарова ул. д.63 </v>
      </c>
      <c r="B941" s="56" t="str">
        <f>Лист4!C942</f>
        <v>г. Астрахань</v>
      </c>
      <c r="C941" s="35">
        <f t="shared" si="28"/>
        <v>675.41806837837862</v>
      </c>
      <c r="D941" s="35">
        <f t="shared" si="29"/>
        <v>28.538791621621627</v>
      </c>
      <c r="E941" s="26">
        <v>0</v>
      </c>
      <c r="F941" s="27">
        <v>28.538791621621627</v>
      </c>
      <c r="G941" s="28">
        <v>0</v>
      </c>
      <c r="H941" s="28">
        <v>0</v>
      </c>
      <c r="I941" s="28">
        <v>0</v>
      </c>
      <c r="J941" s="271"/>
      <c r="K941" s="281">
        <f>Лист4!E942/1000</f>
        <v>703.95686000000023</v>
      </c>
    </row>
    <row r="942" spans="1:11" s="29" customFormat="1" ht="19.5" customHeight="1" x14ac:dyDescent="0.25">
      <c r="A942" s="21" t="str">
        <f>Лист4!A943</f>
        <v xml:space="preserve">Комарова ул. д.65 </v>
      </c>
      <c r="B942" s="56" t="str">
        <f>Лист4!C943</f>
        <v>г. Астрахань</v>
      </c>
      <c r="C942" s="35">
        <f t="shared" si="28"/>
        <v>208.25700810810815</v>
      </c>
      <c r="D942" s="35">
        <f t="shared" si="29"/>
        <v>8.7995918918918949</v>
      </c>
      <c r="E942" s="26">
        <v>0</v>
      </c>
      <c r="F942" s="27">
        <v>8.7995918918918949</v>
      </c>
      <c r="G942" s="28">
        <v>0</v>
      </c>
      <c r="H942" s="28">
        <v>0</v>
      </c>
      <c r="I942" s="28">
        <v>0</v>
      </c>
      <c r="J942" s="271"/>
      <c r="K942" s="281">
        <f>Лист4!E943/1000</f>
        <v>217.05660000000006</v>
      </c>
    </row>
    <row r="943" spans="1:11" s="29" customFormat="1" ht="19.5" customHeight="1" x14ac:dyDescent="0.25">
      <c r="A943" s="21" t="str">
        <f>Лист4!A944</f>
        <v xml:space="preserve">Комарова ул. д.65А </v>
      </c>
      <c r="B943" s="56" t="str">
        <f>Лист4!C944</f>
        <v>г. Астрахань</v>
      </c>
      <c r="C943" s="35">
        <f t="shared" si="28"/>
        <v>99.191653378378362</v>
      </c>
      <c r="D943" s="35">
        <f t="shared" si="29"/>
        <v>4.1911966216216214</v>
      </c>
      <c r="E943" s="26">
        <v>0</v>
      </c>
      <c r="F943" s="27">
        <v>4.1911966216216214</v>
      </c>
      <c r="G943" s="28">
        <v>0</v>
      </c>
      <c r="H943" s="28">
        <v>0</v>
      </c>
      <c r="I943" s="28">
        <v>0</v>
      </c>
      <c r="J943" s="271"/>
      <c r="K943" s="281">
        <f>Лист4!E944/1000</f>
        <v>103.38284999999999</v>
      </c>
    </row>
    <row r="944" spans="1:11" s="29" customFormat="1" ht="19.5" customHeight="1" x14ac:dyDescent="0.25">
      <c r="A944" s="21" t="str">
        <f>Лист4!A945</f>
        <v xml:space="preserve">Коммунистическая ул. д.2/4 </v>
      </c>
      <c r="B944" s="56" t="str">
        <f>Лист4!C945</f>
        <v>г. Астрахань</v>
      </c>
      <c r="C944" s="35">
        <f t="shared" si="28"/>
        <v>23.449860810810812</v>
      </c>
      <c r="D944" s="35">
        <f t="shared" si="29"/>
        <v>0.99083918918918923</v>
      </c>
      <c r="E944" s="26">
        <v>0</v>
      </c>
      <c r="F944" s="27">
        <v>0.99083918918918923</v>
      </c>
      <c r="G944" s="28">
        <v>0</v>
      </c>
      <c r="H944" s="28">
        <v>0</v>
      </c>
      <c r="I944" s="28">
        <v>0</v>
      </c>
      <c r="J944" s="271"/>
      <c r="K944" s="281">
        <f>Лист4!E945/1000</f>
        <v>24.4407</v>
      </c>
    </row>
    <row r="945" spans="1:11" s="29" customFormat="1" ht="19.5" customHeight="1" x14ac:dyDescent="0.25">
      <c r="A945" s="21" t="str">
        <f>Лист4!A946</f>
        <v xml:space="preserve">Коммунистическая ул. д.24 </v>
      </c>
      <c r="B945" s="56" t="str">
        <f>Лист4!C946</f>
        <v>г. Астрахань</v>
      </c>
      <c r="C945" s="35">
        <f t="shared" si="28"/>
        <v>447.4201722972972</v>
      </c>
      <c r="D945" s="35">
        <f t="shared" si="29"/>
        <v>18.905077702702698</v>
      </c>
      <c r="E945" s="26">
        <v>0</v>
      </c>
      <c r="F945" s="27">
        <v>18.905077702702698</v>
      </c>
      <c r="G945" s="28">
        <v>0</v>
      </c>
      <c r="H945" s="28">
        <v>0</v>
      </c>
      <c r="I945" s="28">
        <v>0</v>
      </c>
      <c r="J945" s="271"/>
      <c r="K945" s="281">
        <f>Лист4!E946/1000</f>
        <v>466.32524999999987</v>
      </c>
    </row>
    <row r="946" spans="1:11" s="29" customFormat="1" ht="19.5" customHeight="1" x14ac:dyDescent="0.25">
      <c r="A946" s="21" t="str">
        <f>Лист4!A947</f>
        <v xml:space="preserve">Коммунистическая ул. д.25 </v>
      </c>
      <c r="B946" s="56" t="str">
        <f>Лист4!C947</f>
        <v>г. Астрахань</v>
      </c>
      <c r="C946" s="35">
        <f t="shared" si="28"/>
        <v>153.67425175675675</v>
      </c>
      <c r="D946" s="35">
        <f t="shared" si="29"/>
        <v>6.4932782432432434</v>
      </c>
      <c r="E946" s="26">
        <v>0</v>
      </c>
      <c r="F946" s="27">
        <v>6.4932782432432434</v>
      </c>
      <c r="G946" s="28">
        <v>0</v>
      </c>
      <c r="H946" s="28">
        <v>0</v>
      </c>
      <c r="I946" s="28">
        <v>0</v>
      </c>
      <c r="J946" s="271"/>
      <c r="K946" s="281">
        <f>Лист4!E947/1000</f>
        <v>160.16753</v>
      </c>
    </row>
    <row r="947" spans="1:11" s="29" customFormat="1" ht="19.5" customHeight="1" x14ac:dyDescent="0.25">
      <c r="A947" s="21" t="str">
        <f>Лист4!A948</f>
        <v xml:space="preserve">Коммунистическая ул. д.3А </v>
      </c>
      <c r="B947" s="56" t="str">
        <f>Лист4!C948</f>
        <v>г. Астрахань</v>
      </c>
      <c r="C947" s="35">
        <f t="shared" si="28"/>
        <v>445.77805743243249</v>
      </c>
      <c r="D947" s="35">
        <f t="shared" si="29"/>
        <v>18.83569256756757</v>
      </c>
      <c r="E947" s="26">
        <v>0</v>
      </c>
      <c r="F947" s="27">
        <v>18.83569256756757</v>
      </c>
      <c r="G947" s="28">
        <v>0</v>
      </c>
      <c r="H947" s="28">
        <v>0</v>
      </c>
      <c r="I947" s="28">
        <v>0</v>
      </c>
      <c r="J947" s="271"/>
      <c r="K947" s="281">
        <f>Лист4!E948/1000</f>
        <v>464.61375000000004</v>
      </c>
    </row>
    <row r="948" spans="1:11" s="29" customFormat="1" ht="19.5" customHeight="1" x14ac:dyDescent="0.25">
      <c r="A948" s="21" t="str">
        <f>Лист4!A949</f>
        <v xml:space="preserve">Коммунистическая ул. д.40 </v>
      </c>
      <c r="B948" s="56" t="str">
        <f>Лист4!C949</f>
        <v>г. Астрахань</v>
      </c>
      <c r="C948" s="35">
        <f t="shared" si="28"/>
        <v>53.821559594594596</v>
      </c>
      <c r="D948" s="35">
        <f t="shared" si="29"/>
        <v>2.2741504054054058</v>
      </c>
      <c r="E948" s="26">
        <v>0</v>
      </c>
      <c r="F948" s="27">
        <v>2.2741504054054058</v>
      </c>
      <c r="G948" s="28">
        <v>0</v>
      </c>
      <c r="H948" s="28">
        <v>0</v>
      </c>
      <c r="I948" s="28">
        <v>0</v>
      </c>
      <c r="J948" s="271"/>
      <c r="K948" s="281">
        <f>Лист4!E949/1000</f>
        <v>56.095710000000004</v>
      </c>
    </row>
    <row r="949" spans="1:11" s="29" customFormat="1" ht="19.5" customHeight="1" x14ac:dyDescent="0.25">
      <c r="A949" s="21" t="str">
        <f>Лист4!A950</f>
        <v xml:space="preserve">Коммунистическая ул. д.44 </v>
      </c>
      <c r="B949" s="56" t="str">
        <f>Лист4!C950</f>
        <v>г. Астрахань</v>
      </c>
      <c r="C949" s="35">
        <f t="shared" si="28"/>
        <v>0.94986486486486488</v>
      </c>
      <c r="D949" s="35">
        <f t="shared" si="29"/>
        <v>4.0135135135135135E-2</v>
      </c>
      <c r="E949" s="26">
        <v>0</v>
      </c>
      <c r="F949" s="27">
        <v>4.0135135135135135E-2</v>
      </c>
      <c r="G949" s="28">
        <v>0</v>
      </c>
      <c r="H949" s="28">
        <v>0</v>
      </c>
      <c r="I949" s="28">
        <v>0</v>
      </c>
      <c r="J949" s="271"/>
      <c r="K949" s="281">
        <f>Лист4!E950/1000</f>
        <v>0.99</v>
      </c>
    </row>
    <row r="950" spans="1:11" s="29" customFormat="1" ht="19.5" customHeight="1" x14ac:dyDescent="0.25">
      <c r="A950" s="21" t="str">
        <f>Лист4!A951</f>
        <v xml:space="preserve">Коммунистическая ул. д.52 </v>
      </c>
      <c r="B950" s="56" t="str">
        <f>Лист4!C951</f>
        <v>г. Астрахань</v>
      </c>
      <c r="C950" s="35">
        <f t="shared" ref="C950:C1012" si="30">K950+J950-F950</f>
        <v>1108.4144083783781</v>
      </c>
      <c r="D950" s="35">
        <f t="shared" ref="D950:D1012" si="31">F950</f>
        <v>46.834411621621612</v>
      </c>
      <c r="E950" s="26">
        <v>0</v>
      </c>
      <c r="F950" s="27">
        <v>46.834411621621612</v>
      </c>
      <c r="G950" s="28">
        <v>0</v>
      </c>
      <c r="H950" s="28">
        <v>0</v>
      </c>
      <c r="I950" s="28">
        <v>0</v>
      </c>
      <c r="J950" s="271"/>
      <c r="K950" s="281">
        <f>Лист4!E951/1000</f>
        <v>1155.2488199999998</v>
      </c>
    </row>
    <row r="951" spans="1:11" s="29" customFormat="1" ht="19.5" customHeight="1" x14ac:dyDescent="0.25">
      <c r="A951" s="21" t="str">
        <f>Лист4!A952</f>
        <v xml:space="preserve">Коммунистическая ул. д.54 </v>
      </c>
      <c r="B951" s="56" t="str">
        <f>Лист4!C952</f>
        <v>г. Астрахань</v>
      </c>
      <c r="C951" s="35">
        <f t="shared" si="30"/>
        <v>1147.4931441891895</v>
      </c>
      <c r="D951" s="35">
        <f t="shared" si="31"/>
        <v>48.485625810810831</v>
      </c>
      <c r="E951" s="26">
        <v>0</v>
      </c>
      <c r="F951" s="27">
        <v>48.485625810810831</v>
      </c>
      <c r="G951" s="28">
        <v>0</v>
      </c>
      <c r="H951" s="28">
        <v>0</v>
      </c>
      <c r="I951" s="28">
        <v>0</v>
      </c>
      <c r="J951" s="271"/>
      <c r="K951" s="281">
        <f>Лист4!E952/1000</f>
        <v>1195.9787700000004</v>
      </c>
    </row>
    <row r="952" spans="1:11" s="29" customFormat="1" ht="19.5" customHeight="1" x14ac:dyDescent="0.25">
      <c r="A952" s="21" t="str">
        <f>Лист4!A953</f>
        <v xml:space="preserve">Коммунистическая ул. д.58 </v>
      </c>
      <c r="B952" s="56" t="str">
        <f>Лист4!C953</f>
        <v>г. Астрахань</v>
      </c>
      <c r="C952" s="35">
        <f t="shared" si="30"/>
        <v>1018.2013094594598</v>
      </c>
      <c r="D952" s="35">
        <f t="shared" si="31"/>
        <v>43.022590540540556</v>
      </c>
      <c r="E952" s="26">
        <v>0</v>
      </c>
      <c r="F952" s="27">
        <v>43.022590540540556</v>
      </c>
      <c r="G952" s="28">
        <v>0</v>
      </c>
      <c r="H952" s="28">
        <v>0</v>
      </c>
      <c r="I952" s="28">
        <v>0</v>
      </c>
      <c r="J952" s="271"/>
      <c r="K952" s="281">
        <f>Лист4!E953/1000</f>
        <v>1061.2239000000004</v>
      </c>
    </row>
    <row r="953" spans="1:11" s="29" customFormat="1" ht="19.5" customHeight="1" x14ac:dyDescent="0.25">
      <c r="A953" s="21" t="str">
        <f>Лист4!A954</f>
        <v xml:space="preserve">Коммунистическая ул. д.60 </v>
      </c>
      <c r="B953" s="56" t="str">
        <f>Лист4!C954</f>
        <v>г. Астрахань</v>
      </c>
      <c r="C953" s="35">
        <f t="shared" si="30"/>
        <v>898.10476148648661</v>
      </c>
      <c r="D953" s="35">
        <f t="shared" si="31"/>
        <v>37.948088513513518</v>
      </c>
      <c r="E953" s="26">
        <v>0</v>
      </c>
      <c r="F953" s="27">
        <v>37.948088513513518</v>
      </c>
      <c r="G953" s="28">
        <v>0</v>
      </c>
      <c r="H953" s="28">
        <v>0</v>
      </c>
      <c r="I953" s="28">
        <v>0</v>
      </c>
      <c r="J953" s="271"/>
      <c r="K953" s="281">
        <f>Лист4!E954/1000</f>
        <v>936.05285000000015</v>
      </c>
    </row>
    <row r="954" spans="1:11" s="29" customFormat="1" ht="19.5" customHeight="1" x14ac:dyDescent="0.25">
      <c r="A954" s="21" t="str">
        <f>Лист4!A955</f>
        <v xml:space="preserve">Коммунистическая ул. д.68 </v>
      </c>
      <c r="B954" s="56" t="str">
        <f>Лист4!C955</f>
        <v>г. Астрахань</v>
      </c>
      <c r="C954" s="35">
        <f t="shared" si="30"/>
        <v>642.24028648648641</v>
      </c>
      <c r="D954" s="35">
        <f t="shared" si="31"/>
        <v>27.136913513513505</v>
      </c>
      <c r="E954" s="26">
        <v>0</v>
      </c>
      <c r="F954" s="27">
        <v>27.136913513513505</v>
      </c>
      <c r="G954" s="28">
        <v>0</v>
      </c>
      <c r="H954" s="28">
        <v>0</v>
      </c>
      <c r="I954" s="28">
        <v>0</v>
      </c>
      <c r="J954" s="271">
        <v>757.16</v>
      </c>
      <c r="K954" s="281">
        <f>Лист4!E955/1000-J954</f>
        <v>-87.782800000000066</v>
      </c>
    </row>
    <row r="955" spans="1:11" s="29" customFormat="1" ht="19.5" customHeight="1" x14ac:dyDescent="0.25">
      <c r="A955" s="21" t="str">
        <f>Лист4!A956</f>
        <v xml:space="preserve">Комсомольская Набережная ул. д.16 </v>
      </c>
      <c r="B955" s="56" t="str">
        <f>Лист4!C956</f>
        <v>г. Астрахань</v>
      </c>
      <c r="C955" s="35">
        <f t="shared" si="30"/>
        <v>1077.9506302702703</v>
      </c>
      <c r="D955" s="35">
        <f t="shared" si="31"/>
        <v>45.54720972972973</v>
      </c>
      <c r="E955" s="26">
        <v>0</v>
      </c>
      <c r="F955" s="27">
        <v>45.54720972972973</v>
      </c>
      <c r="G955" s="28">
        <v>0</v>
      </c>
      <c r="H955" s="28">
        <v>0</v>
      </c>
      <c r="I955" s="28">
        <v>0</v>
      </c>
      <c r="J955" s="271"/>
      <c r="K955" s="281">
        <f>Лист4!E956/1000</f>
        <v>1123.49784</v>
      </c>
    </row>
    <row r="956" spans="1:11" s="29" customFormat="1" ht="19.5" customHeight="1" x14ac:dyDescent="0.25">
      <c r="A956" s="21" t="str">
        <f>Лист4!A957</f>
        <v xml:space="preserve">Комсомольская Набережная ул. д.17 </v>
      </c>
      <c r="B956" s="56" t="str">
        <f>Лист4!C957</f>
        <v>г. Астрахань</v>
      </c>
      <c r="C956" s="35">
        <f t="shared" si="30"/>
        <v>1541.946606486486</v>
      </c>
      <c r="D956" s="35">
        <f t="shared" si="31"/>
        <v>65.152673513513491</v>
      </c>
      <c r="E956" s="26">
        <v>0</v>
      </c>
      <c r="F956" s="27">
        <v>65.152673513513491</v>
      </c>
      <c r="G956" s="28">
        <v>0</v>
      </c>
      <c r="H956" s="28">
        <v>0</v>
      </c>
      <c r="I956" s="28">
        <v>0</v>
      </c>
      <c r="J956" s="271"/>
      <c r="K956" s="281">
        <f>Лист4!E957/1000</f>
        <v>1607.0992799999995</v>
      </c>
    </row>
    <row r="957" spans="1:11" s="29" customFormat="1" ht="19.5" customHeight="1" x14ac:dyDescent="0.25">
      <c r="A957" s="21" t="str">
        <f>Лист4!A958</f>
        <v xml:space="preserve">Комсомольская Набережная ул. д.20 </v>
      </c>
      <c r="B957" s="56" t="str">
        <f>Лист4!C958</f>
        <v>г. Астрахань</v>
      </c>
      <c r="C957" s="35">
        <f t="shared" si="30"/>
        <v>761.01586986486473</v>
      </c>
      <c r="D957" s="35">
        <f t="shared" si="31"/>
        <v>32.155600135135131</v>
      </c>
      <c r="E957" s="26">
        <v>0</v>
      </c>
      <c r="F957" s="27">
        <v>32.155600135135131</v>
      </c>
      <c r="G957" s="28">
        <v>0</v>
      </c>
      <c r="H957" s="28">
        <v>0</v>
      </c>
      <c r="I957" s="28">
        <v>0</v>
      </c>
      <c r="J957" s="271"/>
      <c r="K957" s="281">
        <f>Лист4!E958/1000</f>
        <v>793.17146999999989</v>
      </c>
    </row>
    <row r="958" spans="1:11" s="29" customFormat="1" ht="19.5" customHeight="1" x14ac:dyDescent="0.25">
      <c r="A958" s="21" t="str">
        <f>Лист4!A959</f>
        <v xml:space="preserve">Комсомольская Набережная ул. д.21 </v>
      </c>
      <c r="B958" s="56" t="str">
        <f>Лист4!C959</f>
        <v>г. Астрахань</v>
      </c>
      <c r="C958" s="35">
        <f t="shared" si="30"/>
        <v>699.59492121621622</v>
      </c>
      <c r="D958" s="35">
        <f t="shared" si="31"/>
        <v>29.56034878378378</v>
      </c>
      <c r="E958" s="26">
        <v>0</v>
      </c>
      <c r="F958" s="27">
        <v>29.56034878378378</v>
      </c>
      <c r="G958" s="28">
        <v>0</v>
      </c>
      <c r="H958" s="28">
        <v>0</v>
      </c>
      <c r="I958" s="28">
        <v>0</v>
      </c>
      <c r="J958" s="271"/>
      <c r="K958" s="281">
        <f>Лист4!E959/1000</f>
        <v>729.15526999999997</v>
      </c>
    </row>
    <row r="959" spans="1:11" s="29" customFormat="1" ht="19.5" customHeight="1" x14ac:dyDescent="0.25">
      <c r="A959" s="21" t="str">
        <f>Лист4!A960</f>
        <v xml:space="preserve">Комсомольская Набережная ул. д.23 </v>
      </c>
      <c r="B959" s="56" t="str">
        <f>Лист4!C960</f>
        <v>г. Астрахань</v>
      </c>
      <c r="C959" s="35">
        <f t="shared" si="30"/>
        <v>651.30726472972981</v>
      </c>
      <c r="D959" s="35">
        <f t="shared" si="31"/>
        <v>27.520025270270274</v>
      </c>
      <c r="E959" s="26">
        <v>0</v>
      </c>
      <c r="F959" s="27">
        <v>27.520025270270274</v>
      </c>
      <c r="G959" s="28">
        <v>0</v>
      </c>
      <c r="H959" s="28">
        <v>0</v>
      </c>
      <c r="I959" s="28">
        <v>0</v>
      </c>
      <c r="J959" s="271"/>
      <c r="K959" s="281">
        <f>Лист4!E960/1000</f>
        <v>678.82729000000006</v>
      </c>
    </row>
    <row r="960" spans="1:11" s="29" customFormat="1" ht="19.5" customHeight="1" x14ac:dyDescent="0.25">
      <c r="A960" s="21" t="str">
        <f>Лист4!A961</f>
        <v xml:space="preserve">Коновалова ул. д.11А </v>
      </c>
      <c r="B960" s="56" t="str">
        <f>Лист4!C961</f>
        <v>г. Астрахань</v>
      </c>
      <c r="C960" s="35">
        <f t="shared" si="30"/>
        <v>123.00248202702703</v>
      </c>
      <c r="D960" s="35">
        <f t="shared" si="31"/>
        <v>5.1972879729729726</v>
      </c>
      <c r="E960" s="26">
        <v>0</v>
      </c>
      <c r="F960" s="27">
        <v>5.1972879729729726</v>
      </c>
      <c r="G960" s="28">
        <v>0</v>
      </c>
      <c r="H960" s="28">
        <v>0</v>
      </c>
      <c r="I960" s="28">
        <v>0</v>
      </c>
      <c r="J960" s="271"/>
      <c r="K960" s="281">
        <f>Лист4!E961/1000</f>
        <v>128.19977</v>
      </c>
    </row>
    <row r="961" spans="1:11" s="29" customFormat="1" ht="19.5" customHeight="1" x14ac:dyDescent="0.25">
      <c r="A961" s="21" t="str">
        <f>Лист4!A962</f>
        <v xml:space="preserve">Кооперативная ул. д.28 </v>
      </c>
      <c r="B961" s="56" t="str">
        <f>Лист4!C962</f>
        <v>г. Астрахань</v>
      </c>
      <c r="C961" s="35">
        <f t="shared" si="30"/>
        <v>1289.7800417567569</v>
      </c>
      <c r="D961" s="35">
        <f t="shared" si="31"/>
        <v>54.497748243243251</v>
      </c>
      <c r="E961" s="26">
        <v>0</v>
      </c>
      <c r="F961" s="27">
        <v>54.497748243243251</v>
      </c>
      <c r="G961" s="28">
        <v>0</v>
      </c>
      <c r="H961" s="28">
        <v>0</v>
      </c>
      <c r="I961" s="28">
        <v>0</v>
      </c>
      <c r="J961" s="271"/>
      <c r="K961" s="281">
        <f>Лист4!E962/1000</f>
        <v>1344.2777900000001</v>
      </c>
    </row>
    <row r="962" spans="1:11" s="29" customFormat="1" ht="19.5" customHeight="1" x14ac:dyDescent="0.25">
      <c r="A962" s="21" t="str">
        <f>Лист4!A963</f>
        <v xml:space="preserve">Кооперативная ул. д.45А </v>
      </c>
      <c r="B962" s="56" t="str">
        <f>Лист4!C963</f>
        <v>г. Астрахань</v>
      </c>
      <c r="C962" s="35">
        <f t="shared" si="30"/>
        <v>1281.117082297297</v>
      </c>
      <c r="D962" s="35">
        <f t="shared" si="31"/>
        <v>54.131707702702691</v>
      </c>
      <c r="E962" s="26">
        <v>0</v>
      </c>
      <c r="F962" s="27">
        <v>54.131707702702691</v>
      </c>
      <c r="G962" s="28">
        <v>0</v>
      </c>
      <c r="H962" s="28">
        <v>0</v>
      </c>
      <c r="I962" s="28">
        <v>0</v>
      </c>
      <c r="J962" s="271"/>
      <c r="K962" s="281">
        <f>Лист4!E963/1000</f>
        <v>1335.2487899999996</v>
      </c>
    </row>
    <row r="963" spans="1:11" s="29" customFormat="1" ht="19.5" customHeight="1" x14ac:dyDescent="0.25">
      <c r="A963" s="21" t="str">
        <f>Лист4!A964</f>
        <v xml:space="preserve">Косиора ул. д.11 </v>
      </c>
      <c r="B963" s="56" t="str">
        <f>Лист4!C964</f>
        <v>г. Астрахань</v>
      </c>
      <c r="C963" s="35">
        <f t="shared" si="30"/>
        <v>357.72935513513517</v>
      </c>
      <c r="D963" s="35">
        <f t="shared" si="31"/>
        <v>15.115324864864867</v>
      </c>
      <c r="E963" s="26">
        <v>0</v>
      </c>
      <c r="F963" s="27">
        <v>15.115324864864867</v>
      </c>
      <c r="G963" s="28">
        <v>0</v>
      </c>
      <c r="H963" s="28">
        <v>0</v>
      </c>
      <c r="I963" s="28">
        <v>0</v>
      </c>
      <c r="J963" s="271"/>
      <c r="K963" s="281">
        <f>Лист4!E964/1000</f>
        <v>372.84468000000004</v>
      </c>
    </row>
    <row r="964" spans="1:11" s="29" customFormat="1" ht="19.5" customHeight="1" x14ac:dyDescent="0.25">
      <c r="A964" s="21" t="str">
        <f>Лист4!A965</f>
        <v xml:space="preserve">Косиора ул. д.16 </v>
      </c>
      <c r="B964" s="56" t="str">
        <f>Лист4!C965</f>
        <v>г. Астрахань</v>
      </c>
      <c r="C964" s="35">
        <f t="shared" si="30"/>
        <v>1149.7571710810807</v>
      </c>
      <c r="D964" s="35">
        <f t="shared" si="31"/>
        <v>48.581288918918908</v>
      </c>
      <c r="E964" s="26">
        <v>0</v>
      </c>
      <c r="F964" s="27">
        <v>48.581288918918908</v>
      </c>
      <c r="G964" s="28">
        <v>0</v>
      </c>
      <c r="H964" s="28">
        <v>0</v>
      </c>
      <c r="I964" s="28">
        <v>0</v>
      </c>
      <c r="J964" s="271"/>
      <c r="K964" s="281">
        <f>Лист4!E965/1000</f>
        <v>1198.3384599999997</v>
      </c>
    </row>
    <row r="965" spans="1:11" s="29" customFormat="1" ht="19.5" customHeight="1" x14ac:dyDescent="0.25">
      <c r="A965" s="21" t="str">
        <f>Лист4!A966</f>
        <v xml:space="preserve">Космическая ул. д.6 </v>
      </c>
      <c r="B965" s="56" t="str">
        <f>Лист4!C966</f>
        <v>г. Астрахань</v>
      </c>
      <c r="C965" s="35">
        <f t="shared" si="30"/>
        <v>251.07790445945949</v>
      </c>
      <c r="D965" s="35">
        <f t="shared" si="31"/>
        <v>10.608925540540541</v>
      </c>
      <c r="E965" s="26">
        <v>0</v>
      </c>
      <c r="F965" s="27">
        <v>10.608925540540541</v>
      </c>
      <c r="G965" s="28">
        <v>0</v>
      </c>
      <c r="H965" s="28">
        <v>0</v>
      </c>
      <c r="I965" s="28">
        <v>0</v>
      </c>
      <c r="J965" s="271"/>
      <c r="K965" s="281">
        <f>Лист4!E966/1000</f>
        <v>261.68683000000004</v>
      </c>
    </row>
    <row r="966" spans="1:11" s="29" customFormat="1" ht="19.5" customHeight="1" x14ac:dyDescent="0.25">
      <c r="A966" s="21" t="str">
        <f>Лист4!A967</f>
        <v xml:space="preserve">Космонавта В. Комарова ул. д.176 </v>
      </c>
      <c r="B966" s="56" t="str">
        <f>Лист4!C967</f>
        <v>г. Астрахань</v>
      </c>
      <c r="C966" s="35">
        <f t="shared" si="30"/>
        <v>294.30435472972982</v>
      </c>
      <c r="D966" s="35">
        <f t="shared" si="31"/>
        <v>12.435395270270273</v>
      </c>
      <c r="E966" s="26">
        <v>0</v>
      </c>
      <c r="F966" s="27">
        <v>12.435395270270273</v>
      </c>
      <c r="G966" s="28">
        <v>0</v>
      </c>
      <c r="H966" s="28">
        <v>0</v>
      </c>
      <c r="I966" s="28">
        <v>0</v>
      </c>
      <c r="J966" s="271"/>
      <c r="K966" s="281">
        <f>Лист4!E967/1000</f>
        <v>306.73975000000007</v>
      </c>
    </row>
    <row r="967" spans="1:11" s="29" customFormat="1" ht="19.5" customHeight="1" x14ac:dyDescent="0.25">
      <c r="A967" s="21" t="str">
        <f>Лист4!A968</f>
        <v xml:space="preserve">Космонавтов ул. д.14 </v>
      </c>
      <c r="B967" s="56" t="str">
        <f>Лист4!C968</f>
        <v>г. Астрахань</v>
      </c>
      <c r="C967" s="35">
        <f t="shared" si="30"/>
        <v>1407.8690743243242</v>
      </c>
      <c r="D967" s="35">
        <f t="shared" si="31"/>
        <v>59.487425675675667</v>
      </c>
      <c r="E967" s="26">
        <v>0</v>
      </c>
      <c r="F967" s="27">
        <v>59.487425675675667</v>
      </c>
      <c r="G967" s="28">
        <v>0</v>
      </c>
      <c r="H967" s="28">
        <v>0</v>
      </c>
      <c r="I967" s="28">
        <v>0</v>
      </c>
      <c r="J967" s="271"/>
      <c r="K967" s="281">
        <f>Лист4!E968/1000</f>
        <v>1467.3564999999999</v>
      </c>
    </row>
    <row r="968" spans="1:11" s="29" customFormat="1" ht="19.5" customHeight="1" x14ac:dyDescent="0.25">
      <c r="A968" s="21" t="str">
        <f>Лист4!A969</f>
        <v xml:space="preserve">Космонавтов ул. д.16 </v>
      </c>
      <c r="B968" s="56" t="str">
        <f>Лист4!C969</f>
        <v>г. Астрахань</v>
      </c>
      <c r="C968" s="35">
        <f t="shared" si="30"/>
        <v>1611.6921804054057</v>
      </c>
      <c r="D968" s="35">
        <f t="shared" si="31"/>
        <v>68.099669594594602</v>
      </c>
      <c r="E968" s="26">
        <v>0</v>
      </c>
      <c r="F968" s="27">
        <v>68.099669594594602</v>
      </c>
      <c r="G968" s="28">
        <v>0</v>
      </c>
      <c r="H968" s="28">
        <v>0</v>
      </c>
      <c r="I968" s="28">
        <v>0</v>
      </c>
      <c r="J968" s="271"/>
      <c r="K968" s="281">
        <f>Лист4!E969/1000</f>
        <v>1679.7918500000003</v>
      </c>
    </row>
    <row r="969" spans="1:11" s="29" customFormat="1" ht="19.5" customHeight="1" x14ac:dyDescent="0.25">
      <c r="A969" s="21" t="str">
        <f>Лист4!A970</f>
        <v xml:space="preserve">Космонавтов ул. д.3 </v>
      </c>
      <c r="B969" s="56" t="str">
        <f>Лист4!C970</f>
        <v>г. Астрахань</v>
      </c>
      <c r="C969" s="35">
        <f t="shared" si="30"/>
        <v>1184.1316771621625</v>
      </c>
      <c r="D969" s="35">
        <f t="shared" si="31"/>
        <v>50.033732837837846</v>
      </c>
      <c r="E969" s="26">
        <v>0</v>
      </c>
      <c r="F969" s="27">
        <v>50.033732837837846</v>
      </c>
      <c r="G969" s="28">
        <v>0</v>
      </c>
      <c r="H969" s="28">
        <v>0</v>
      </c>
      <c r="I969" s="28">
        <v>0</v>
      </c>
      <c r="J969" s="271"/>
      <c r="K969" s="281">
        <f>Лист4!E970/1000</f>
        <v>1234.1654100000003</v>
      </c>
    </row>
    <row r="970" spans="1:11" s="29" customFormat="1" ht="19.5" customHeight="1" x14ac:dyDescent="0.25">
      <c r="A970" s="21" t="str">
        <f>Лист4!A971</f>
        <v xml:space="preserve">Космонавтов ул. д.3А </v>
      </c>
      <c r="B970" s="56" t="str">
        <f>Лист4!C971</f>
        <v>г. Астрахань</v>
      </c>
      <c r="C970" s="35">
        <f t="shared" si="30"/>
        <v>764.86171918918899</v>
      </c>
      <c r="D970" s="35">
        <f t="shared" si="31"/>
        <v>32.318100810810805</v>
      </c>
      <c r="E970" s="26">
        <v>0</v>
      </c>
      <c r="F970" s="27">
        <v>32.318100810810805</v>
      </c>
      <c r="G970" s="28">
        <v>0</v>
      </c>
      <c r="H970" s="28">
        <v>0</v>
      </c>
      <c r="I970" s="28">
        <v>0</v>
      </c>
      <c r="J970" s="271"/>
      <c r="K970" s="281">
        <f>Лист4!E971/1000</f>
        <v>797.17981999999984</v>
      </c>
    </row>
    <row r="971" spans="1:11" s="29" customFormat="1" ht="19.5" customHeight="1" x14ac:dyDescent="0.25">
      <c r="A971" s="21" t="str">
        <f>Лист4!A972</f>
        <v xml:space="preserve">Космонавтов ул. д.3Б </v>
      </c>
      <c r="B971" s="56" t="str">
        <f>Лист4!C972</f>
        <v>г. Астрахань</v>
      </c>
      <c r="C971" s="35">
        <f t="shared" si="30"/>
        <v>1297.4834170270271</v>
      </c>
      <c r="D971" s="35">
        <f t="shared" si="31"/>
        <v>54.823242972972977</v>
      </c>
      <c r="E971" s="26">
        <v>0</v>
      </c>
      <c r="F971" s="27">
        <v>54.823242972972977</v>
      </c>
      <c r="G971" s="28">
        <v>0</v>
      </c>
      <c r="H971" s="28">
        <v>0</v>
      </c>
      <c r="I971" s="28">
        <v>0</v>
      </c>
      <c r="J971" s="271"/>
      <c r="K971" s="281">
        <f>Лист4!E972/1000</f>
        <v>1352.3066600000002</v>
      </c>
    </row>
    <row r="972" spans="1:11" s="29" customFormat="1" ht="19.5" customHeight="1" x14ac:dyDescent="0.25">
      <c r="A972" s="21" t="str">
        <f>Лист4!A973</f>
        <v xml:space="preserve">Костина ул. д.4 </v>
      </c>
      <c r="B972" s="56" t="str">
        <f>Лист4!C973</f>
        <v>г. Астрахань</v>
      </c>
      <c r="C972" s="35">
        <f t="shared" si="30"/>
        <v>745.4632527027029</v>
      </c>
      <c r="D972" s="35">
        <f t="shared" si="31"/>
        <v>31.498447297297304</v>
      </c>
      <c r="E972" s="26">
        <v>0</v>
      </c>
      <c r="F972" s="27">
        <v>31.498447297297304</v>
      </c>
      <c r="G972" s="28">
        <v>0</v>
      </c>
      <c r="H972" s="28">
        <v>0</v>
      </c>
      <c r="I972" s="28">
        <v>0</v>
      </c>
      <c r="J972" s="271"/>
      <c r="K972" s="281">
        <f>Лист4!E973/1000</f>
        <v>776.96170000000018</v>
      </c>
    </row>
    <row r="973" spans="1:11" s="29" customFormat="1" ht="19.5" customHeight="1" x14ac:dyDescent="0.25">
      <c r="A973" s="21" t="str">
        <f>Лист4!A974</f>
        <v xml:space="preserve">Котельная 1-я ул. д.2 </v>
      </c>
      <c r="B973" s="56" t="str">
        <f>Лист4!C974</f>
        <v>г. Астрахань</v>
      </c>
      <c r="C973" s="35">
        <f t="shared" si="30"/>
        <v>807.38902094594584</v>
      </c>
      <c r="D973" s="35">
        <f t="shared" si="31"/>
        <v>34.115029054054048</v>
      </c>
      <c r="E973" s="26">
        <v>0</v>
      </c>
      <c r="F973" s="27">
        <v>34.115029054054048</v>
      </c>
      <c r="G973" s="28">
        <v>0</v>
      </c>
      <c r="H973" s="28">
        <v>0</v>
      </c>
      <c r="I973" s="28">
        <v>0</v>
      </c>
      <c r="J973" s="271"/>
      <c r="K973" s="281">
        <f>Лист4!E974/1000</f>
        <v>841.50404999999989</v>
      </c>
    </row>
    <row r="974" spans="1:11" s="29" customFormat="1" ht="19.5" customHeight="1" x14ac:dyDescent="0.25">
      <c r="A974" s="21" t="str">
        <f>Лист4!A975</f>
        <v xml:space="preserve">Котельная 5-я ул. д.7 - корп. 1 </v>
      </c>
      <c r="B974" s="56" t="str">
        <f>Лист4!C975</f>
        <v>г. Астрахань</v>
      </c>
      <c r="C974" s="35">
        <f t="shared" si="30"/>
        <v>38.801212162162152</v>
      </c>
      <c r="D974" s="35">
        <f t="shared" si="31"/>
        <v>1.6394878378378377</v>
      </c>
      <c r="E974" s="26">
        <v>0</v>
      </c>
      <c r="F974" s="27">
        <v>1.6394878378378377</v>
      </c>
      <c r="G974" s="28">
        <v>0</v>
      </c>
      <c r="H974" s="28">
        <v>0</v>
      </c>
      <c r="I974" s="28">
        <v>0</v>
      </c>
      <c r="J974" s="271"/>
      <c r="K974" s="281">
        <f>Лист4!E975/1000</f>
        <v>40.440699999999993</v>
      </c>
    </row>
    <row r="975" spans="1:11" s="29" customFormat="1" ht="19.5" customHeight="1" x14ac:dyDescent="0.25">
      <c r="A975" s="21" t="str">
        <f>Лист4!A976</f>
        <v xml:space="preserve">Котельная 5-я ул. д.7 - корп. 2 </v>
      </c>
      <c r="B975" s="56" t="str">
        <f>Лист4!C976</f>
        <v>г. Астрахань</v>
      </c>
      <c r="C975" s="35">
        <f t="shared" si="30"/>
        <v>127.31081959459459</v>
      </c>
      <c r="D975" s="35">
        <f t="shared" si="31"/>
        <v>5.3793304054054047</v>
      </c>
      <c r="E975" s="26">
        <v>0</v>
      </c>
      <c r="F975" s="27">
        <v>5.3793304054054047</v>
      </c>
      <c r="G975" s="28">
        <v>0</v>
      </c>
      <c r="H975" s="28">
        <v>0</v>
      </c>
      <c r="I975" s="28">
        <v>0</v>
      </c>
      <c r="J975" s="271"/>
      <c r="K975" s="281">
        <f>Лист4!E976/1000</f>
        <v>132.69014999999999</v>
      </c>
    </row>
    <row r="976" spans="1:11" s="29" customFormat="1" ht="19.5" customHeight="1" x14ac:dyDescent="0.25">
      <c r="A976" s="21" t="str">
        <f>Лист4!A977</f>
        <v xml:space="preserve">Котельная 5-я ул. д.7 - корп. 3 </v>
      </c>
      <c r="B976" s="56" t="str">
        <f>Лист4!C977</f>
        <v>г. Астрахань</v>
      </c>
      <c r="C976" s="35">
        <f t="shared" si="30"/>
        <v>753.4259986486486</v>
      </c>
      <c r="D976" s="35">
        <f t="shared" si="31"/>
        <v>31.834901351351352</v>
      </c>
      <c r="E976" s="26">
        <v>0</v>
      </c>
      <c r="F976" s="27">
        <v>31.834901351351352</v>
      </c>
      <c r="G976" s="28">
        <v>0</v>
      </c>
      <c r="H976" s="28">
        <v>0</v>
      </c>
      <c r="I976" s="28">
        <v>0</v>
      </c>
      <c r="J976" s="271"/>
      <c r="K976" s="281">
        <f>Лист4!E977/1000</f>
        <v>785.26089999999999</v>
      </c>
    </row>
    <row r="977" spans="1:11" s="29" customFormat="1" ht="19.5" customHeight="1" x14ac:dyDescent="0.25">
      <c r="A977" s="21" t="str">
        <f>Лист4!A978</f>
        <v xml:space="preserve">Котовского ул. д.1/3 </v>
      </c>
      <c r="B977" s="56" t="str">
        <f>Лист4!C978</f>
        <v>г. Астрахань</v>
      </c>
      <c r="C977" s="35">
        <f t="shared" si="30"/>
        <v>22.984225540540539</v>
      </c>
      <c r="D977" s="35">
        <f t="shared" si="31"/>
        <v>0.97116445945945939</v>
      </c>
      <c r="E977" s="26">
        <v>0</v>
      </c>
      <c r="F977" s="27">
        <v>0.97116445945945939</v>
      </c>
      <c r="G977" s="28">
        <v>0</v>
      </c>
      <c r="H977" s="28">
        <v>0</v>
      </c>
      <c r="I977" s="28">
        <v>0</v>
      </c>
      <c r="J977" s="271"/>
      <c r="K977" s="281">
        <f>Лист4!E978/1000</f>
        <v>23.955389999999998</v>
      </c>
    </row>
    <row r="978" spans="1:11" s="29" customFormat="1" ht="19.5" customHeight="1" x14ac:dyDescent="0.25">
      <c r="A978" s="21" t="str">
        <f>Лист4!A979</f>
        <v xml:space="preserve">Красная Набережная ул. д.104 </v>
      </c>
      <c r="B978" s="56" t="str">
        <f>Лист4!C979</f>
        <v>г. Астрахань</v>
      </c>
      <c r="C978" s="35">
        <f t="shared" si="30"/>
        <v>17.27027027027027</v>
      </c>
      <c r="D978" s="35">
        <f t="shared" si="31"/>
        <v>0.72972972972972983</v>
      </c>
      <c r="E978" s="26">
        <v>0</v>
      </c>
      <c r="F978" s="27">
        <v>0.72972972972972983</v>
      </c>
      <c r="G978" s="28">
        <v>0</v>
      </c>
      <c r="H978" s="28">
        <v>0</v>
      </c>
      <c r="I978" s="28">
        <v>0</v>
      </c>
      <c r="J978" s="271"/>
      <c r="K978" s="281">
        <f>Лист4!E979/1000</f>
        <v>18</v>
      </c>
    </row>
    <row r="979" spans="1:11" s="29" customFormat="1" ht="19.5" customHeight="1" x14ac:dyDescent="0.25">
      <c r="A979" s="21" t="str">
        <f>Лист4!A980</f>
        <v xml:space="preserve">Красная Набережная ул. д.125 </v>
      </c>
      <c r="B979" s="56" t="str">
        <f>Лист4!C980</f>
        <v>г. Астрахань</v>
      </c>
      <c r="C979" s="35">
        <f t="shared" si="30"/>
        <v>0</v>
      </c>
      <c r="D979" s="35">
        <f t="shared" si="31"/>
        <v>0</v>
      </c>
      <c r="E979" s="26">
        <v>0</v>
      </c>
      <c r="F979" s="27">
        <v>0</v>
      </c>
      <c r="G979" s="28">
        <v>0</v>
      </c>
      <c r="H979" s="28">
        <v>0</v>
      </c>
      <c r="I979" s="28">
        <v>0</v>
      </c>
      <c r="J979" s="271"/>
      <c r="K979" s="281">
        <f>Лист4!E980/1000</f>
        <v>0</v>
      </c>
    </row>
    <row r="980" spans="1:11" s="29" customFormat="1" ht="19.5" customHeight="1" x14ac:dyDescent="0.25">
      <c r="A980" s="21" t="str">
        <f>Лист4!A981</f>
        <v xml:space="preserve">Красная Набережная ул. д.138 </v>
      </c>
      <c r="B980" s="56" t="str">
        <f>Лист4!C981</f>
        <v>г. Астрахань</v>
      </c>
      <c r="C980" s="35">
        <f t="shared" si="30"/>
        <v>454.9727877027027</v>
      </c>
      <c r="D980" s="35">
        <f t="shared" si="31"/>
        <v>19.224202297297296</v>
      </c>
      <c r="E980" s="26">
        <v>0</v>
      </c>
      <c r="F980" s="27">
        <v>19.224202297297296</v>
      </c>
      <c r="G980" s="28">
        <v>0</v>
      </c>
      <c r="H980" s="28">
        <v>0</v>
      </c>
      <c r="I980" s="28">
        <v>0</v>
      </c>
      <c r="J980" s="272"/>
      <c r="K980" s="281">
        <f>Лист4!E981/1000-J980</f>
        <v>474.19698999999997</v>
      </c>
    </row>
    <row r="981" spans="1:11" s="29" customFormat="1" ht="19.5" customHeight="1" x14ac:dyDescent="0.25">
      <c r="A981" s="21" t="str">
        <f>Лист4!A982</f>
        <v xml:space="preserve">Красная Набережная ул. д.149 </v>
      </c>
      <c r="B981" s="56" t="str">
        <f>Лист4!C982</f>
        <v>г. Астрахань</v>
      </c>
      <c r="C981" s="35">
        <f t="shared" si="30"/>
        <v>1.3000195945945947</v>
      </c>
      <c r="D981" s="35">
        <f t="shared" si="31"/>
        <v>5.4930405405405412E-2</v>
      </c>
      <c r="E981" s="26">
        <v>0</v>
      </c>
      <c r="F981" s="27">
        <v>5.4930405405405412E-2</v>
      </c>
      <c r="G981" s="28">
        <v>0</v>
      </c>
      <c r="H981" s="28">
        <v>0</v>
      </c>
      <c r="I981" s="28">
        <v>0</v>
      </c>
      <c r="J981" s="271"/>
      <c r="K981" s="281">
        <f>Лист4!E982/1000</f>
        <v>1.3549500000000001</v>
      </c>
    </row>
    <row r="982" spans="1:11" s="29" customFormat="1" ht="19.5" customHeight="1" x14ac:dyDescent="0.25">
      <c r="A982" s="21" t="str">
        <f>Лист4!A983</f>
        <v xml:space="preserve">Красная Набережная ул. д.15 </v>
      </c>
      <c r="B982" s="56" t="str">
        <f>Лист4!C983</f>
        <v>г. Астрахань</v>
      </c>
      <c r="C982" s="35">
        <f t="shared" si="30"/>
        <v>41.039870945945957</v>
      </c>
      <c r="D982" s="35">
        <f t="shared" si="31"/>
        <v>1.7340790540540545</v>
      </c>
      <c r="E982" s="26">
        <v>0</v>
      </c>
      <c r="F982" s="27">
        <v>1.7340790540540545</v>
      </c>
      <c r="G982" s="28">
        <v>0</v>
      </c>
      <c r="H982" s="28">
        <v>0</v>
      </c>
      <c r="I982" s="28">
        <v>0</v>
      </c>
      <c r="J982" s="271"/>
      <c r="K982" s="281">
        <f>Лист4!E983/1000</f>
        <v>42.773950000000013</v>
      </c>
    </row>
    <row r="983" spans="1:11" s="29" customFormat="1" ht="19.5" customHeight="1" x14ac:dyDescent="0.25">
      <c r="A983" s="21" t="str">
        <f>Лист4!A984</f>
        <v xml:space="preserve">Красная Набережная ул. д.16 </v>
      </c>
      <c r="B983" s="56" t="str">
        <f>Лист4!C984</f>
        <v>г. Астрахань</v>
      </c>
      <c r="C983" s="35">
        <f t="shared" si="30"/>
        <v>160.06321554054054</v>
      </c>
      <c r="D983" s="35">
        <f t="shared" si="31"/>
        <v>6.7632344594594596</v>
      </c>
      <c r="E983" s="26">
        <v>0</v>
      </c>
      <c r="F983" s="27">
        <v>6.7632344594594596</v>
      </c>
      <c r="G983" s="28">
        <v>0</v>
      </c>
      <c r="H983" s="28">
        <v>0</v>
      </c>
      <c r="I983" s="28">
        <v>0</v>
      </c>
      <c r="J983" s="271"/>
      <c r="K983" s="281">
        <f>Лист4!E984/1000</f>
        <v>166.82644999999999</v>
      </c>
    </row>
    <row r="984" spans="1:11" s="29" customFormat="1" ht="19.5" customHeight="1" x14ac:dyDescent="0.25">
      <c r="A984" s="21" t="str">
        <f>Лист4!A986</f>
        <v xml:space="preserve">Красная Набережная ул. д.171А </v>
      </c>
      <c r="B984" s="56" t="str">
        <f>Лист4!C986</f>
        <v>г. Астрахань</v>
      </c>
      <c r="C984" s="35">
        <f t="shared" si="30"/>
        <v>792.14439027027038</v>
      </c>
      <c r="D984" s="35">
        <f t="shared" si="31"/>
        <v>33.470889729729734</v>
      </c>
      <c r="E984" s="26">
        <v>0</v>
      </c>
      <c r="F984" s="27">
        <v>33.470889729729734</v>
      </c>
      <c r="G984" s="28">
        <v>0</v>
      </c>
      <c r="H984" s="28">
        <v>0</v>
      </c>
      <c r="I984" s="28">
        <v>0</v>
      </c>
      <c r="J984" s="271"/>
      <c r="K984" s="281">
        <f>Лист4!E986/1000</f>
        <v>825.6152800000001</v>
      </c>
    </row>
    <row r="985" spans="1:11" s="29" customFormat="1" ht="19.5" customHeight="1" x14ac:dyDescent="0.25">
      <c r="A985" s="21" t="str">
        <f>Лист4!A987</f>
        <v xml:space="preserve">Красная Набережная ул. д.21 </v>
      </c>
      <c r="B985" s="56" t="str">
        <f>Лист4!C987</f>
        <v>г. Астрахань</v>
      </c>
      <c r="C985" s="35">
        <f t="shared" si="30"/>
        <v>133.40166013513513</v>
      </c>
      <c r="D985" s="35">
        <f t="shared" si="31"/>
        <v>5.6366898648648647</v>
      </c>
      <c r="E985" s="26">
        <v>0</v>
      </c>
      <c r="F985" s="27">
        <v>5.6366898648648647</v>
      </c>
      <c r="G985" s="28">
        <v>0</v>
      </c>
      <c r="H985" s="28">
        <v>0</v>
      </c>
      <c r="I985" s="28">
        <v>0</v>
      </c>
      <c r="J985" s="271"/>
      <c r="K985" s="281">
        <f>Лист4!E987/1000</f>
        <v>139.03835000000001</v>
      </c>
    </row>
    <row r="986" spans="1:11" s="29" customFormat="1" ht="19.5" customHeight="1" x14ac:dyDescent="0.25">
      <c r="A986" s="21" t="str">
        <f>Лист4!A988</f>
        <v xml:space="preserve">Красная Набережная ул. д.227 </v>
      </c>
      <c r="B986" s="56" t="str">
        <f>Лист4!C988</f>
        <v>г. Астрахань</v>
      </c>
      <c r="C986" s="35">
        <f t="shared" si="30"/>
        <v>1236.3862763513519</v>
      </c>
      <c r="D986" s="35">
        <f t="shared" si="31"/>
        <v>52.241673648648664</v>
      </c>
      <c r="E986" s="26">
        <v>0</v>
      </c>
      <c r="F986" s="27">
        <v>52.241673648648664</v>
      </c>
      <c r="G986" s="28">
        <v>0</v>
      </c>
      <c r="H986" s="28">
        <v>0</v>
      </c>
      <c r="I986" s="28">
        <v>0</v>
      </c>
      <c r="J986" s="271"/>
      <c r="K986" s="281">
        <f>Лист4!E988/1000-J986</f>
        <v>1288.6279500000005</v>
      </c>
    </row>
    <row r="987" spans="1:11" s="29" customFormat="1" ht="19.5" customHeight="1" x14ac:dyDescent="0.25">
      <c r="A987" s="21" t="str">
        <f>Лист4!A989</f>
        <v xml:space="preserve">Красная Набережная ул. д.231 </v>
      </c>
      <c r="B987" s="56" t="str">
        <f>Лист4!C989</f>
        <v>г. Астрахань</v>
      </c>
      <c r="C987" s="35">
        <f t="shared" si="30"/>
        <v>918.58596837837842</v>
      </c>
      <c r="D987" s="35">
        <f t="shared" si="31"/>
        <v>38.813491621621623</v>
      </c>
      <c r="E987" s="26">
        <v>0</v>
      </c>
      <c r="F987" s="27">
        <v>38.813491621621623</v>
      </c>
      <c r="G987" s="28">
        <v>0</v>
      </c>
      <c r="H987" s="28">
        <v>0</v>
      </c>
      <c r="I987" s="28">
        <v>0</v>
      </c>
      <c r="J987" s="271">
        <f>1415.82+586.53</f>
        <v>2002.35</v>
      </c>
      <c r="K987" s="281">
        <f>Лист4!E989/1000-J14:J987</f>
        <v>-1044.9505399999998</v>
      </c>
    </row>
    <row r="988" spans="1:11" s="29" customFormat="1" ht="19.5" customHeight="1" x14ac:dyDescent="0.25">
      <c r="A988" s="21" t="str">
        <f>Лист4!A990</f>
        <v xml:space="preserve">Красная Набережная ул. д.231 - корп. 1 </v>
      </c>
      <c r="B988" s="56" t="str">
        <f>Лист4!C990</f>
        <v>г. Астрахань</v>
      </c>
      <c r="C988" s="35">
        <f t="shared" si="30"/>
        <v>874.64620797297323</v>
      </c>
      <c r="D988" s="35">
        <f t="shared" si="31"/>
        <v>36.956882027027035</v>
      </c>
      <c r="E988" s="26">
        <v>0</v>
      </c>
      <c r="F988" s="27">
        <v>36.956882027027035</v>
      </c>
      <c r="G988" s="28">
        <v>0</v>
      </c>
      <c r="H988" s="28">
        <v>0</v>
      </c>
      <c r="I988" s="28">
        <v>0</v>
      </c>
      <c r="J988" s="271">
        <f>586.53+1568.52</f>
        <v>2155.0500000000002</v>
      </c>
      <c r="K988" s="281">
        <f>Лист4!E990/1000-J988</f>
        <v>-1243.4469099999999</v>
      </c>
    </row>
    <row r="989" spans="1:11" s="29" customFormat="1" ht="19.5" customHeight="1" x14ac:dyDescent="0.25">
      <c r="A989" s="21" t="str">
        <f>Лист4!A991</f>
        <v xml:space="preserve">Красная Набережная ул. д.28 </v>
      </c>
      <c r="B989" s="56" t="str">
        <f>Лист4!C991</f>
        <v>г. Астрахань</v>
      </c>
      <c r="C989" s="35">
        <f t="shared" si="30"/>
        <v>11.080221621621616</v>
      </c>
      <c r="D989" s="35">
        <f t="shared" si="31"/>
        <v>0.46817837837837811</v>
      </c>
      <c r="E989" s="26">
        <v>0</v>
      </c>
      <c r="F989" s="27">
        <v>0.46817837837837811</v>
      </c>
      <c r="G989" s="28">
        <v>0</v>
      </c>
      <c r="H989" s="28">
        <v>0</v>
      </c>
      <c r="I989" s="28">
        <v>0</v>
      </c>
      <c r="J989" s="271"/>
      <c r="K989" s="281">
        <f>Лист4!E991/1000</f>
        <v>11.548399999999994</v>
      </c>
    </row>
    <row r="990" spans="1:11" s="29" customFormat="1" ht="19.5" customHeight="1" x14ac:dyDescent="0.25">
      <c r="A990" s="21" t="str">
        <f>Лист4!A992</f>
        <v xml:space="preserve">Красная Набережная ул. д.33 </v>
      </c>
      <c r="B990" s="56" t="str">
        <f>Лист4!C992</f>
        <v>г. Астрахань</v>
      </c>
      <c r="C990" s="35">
        <f t="shared" si="30"/>
        <v>86.902493648648658</v>
      </c>
      <c r="D990" s="35">
        <f t="shared" si="31"/>
        <v>3.6719363513513517</v>
      </c>
      <c r="E990" s="26">
        <v>0</v>
      </c>
      <c r="F990" s="27">
        <v>3.6719363513513517</v>
      </c>
      <c r="G990" s="28">
        <v>0</v>
      </c>
      <c r="H990" s="28">
        <v>0</v>
      </c>
      <c r="I990" s="28">
        <v>0</v>
      </c>
      <c r="J990" s="271"/>
      <c r="K990" s="281">
        <f>Лист4!E992/1000</f>
        <v>90.574430000000007</v>
      </c>
    </row>
    <row r="991" spans="1:11" s="29" customFormat="1" ht="19.5" customHeight="1" x14ac:dyDescent="0.25">
      <c r="A991" s="21" t="str">
        <f>Лист4!A993</f>
        <v xml:space="preserve">Красная Набережная ул. д.38 </v>
      </c>
      <c r="B991" s="56" t="str">
        <f>Лист4!C993</f>
        <v>г. Астрахань</v>
      </c>
      <c r="C991" s="35">
        <f t="shared" si="30"/>
        <v>79.000404729729738</v>
      </c>
      <c r="D991" s="35">
        <f t="shared" si="31"/>
        <v>3.3380452702702703</v>
      </c>
      <c r="E991" s="26">
        <v>0</v>
      </c>
      <c r="F991" s="27">
        <v>3.3380452702702703</v>
      </c>
      <c r="G991" s="28">
        <v>0</v>
      </c>
      <c r="H991" s="28">
        <v>0</v>
      </c>
      <c r="I991" s="28">
        <v>0</v>
      </c>
      <c r="J991" s="271"/>
      <c r="K991" s="281">
        <f>Лист4!E993/1000</f>
        <v>82.338450000000009</v>
      </c>
    </row>
    <row r="992" spans="1:11" s="29" customFormat="1" ht="19.5" customHeight="1" x14ac:dyDescent="0.25">
      <c r="A992" s="21" t="str">
        <f>Лист4!A994</f>
        <v xml:space="preserve">Красная Набережная ул. д.46 </v>
      </c>
      <c r="B992" s="56" t="str">
        <f>Лист4!C994</f>
        <v>г. Астрахань</v>
      </c>
      <c r="C992" s="35">
        <f t="shared" si="30"/>
        <v>570.59927162162171</v>
      </c>
      <c r="D992" s="35">
        <f t="shared" si="31"/>
        <v>24.109828378378381</v>
      </c>
      <c r="E992" s="26">
        <v>0</v>
      </c>
      <c r="F992" s="27">
        <v>24.109828378378381</v>
      </c>
      <c r="G992" s="28">
        <v>0</v>
      </c>
      <c r="H992" s="28">
        <v>0</v>
      </c>
      <c r="I992" s="28">
        <v>0</v>
      </c>
      <c r="J992" s="271"/>
      <c r="K992" s="281">
        <f>Лист4!E994/1000</f>
        <v>594.70910000000015</v>
      </c>
    </row>
    <row r="993" spans="1:11" s="29" customFormat="1" ht="19.5" customHeight="1" x14ac:dyDescent="0.25">
      <c r="A993" s="21" t="str">
        <f>Лист4!A995</f>
        <v xml:space="preserve">Красная Набережная ул. д.47 </v>
      </c>
      <c r="B993" s="56" t="str">
        <f>Лист4!C995</f>
        <v>г. Астрахань</v>
      </c>
      <c r="C993" s="35">
        <f t="shared" si="30"/>
        <v>50.964039864864858</v>
      </c>
      <c r="D993" s="35">
        <f t="shared" si="31"/>
        <v>2.1534101351351347</v>
      </c>
      <c r="E993" s="26">
        <v>0</v>
      </c>
      <c r="F993" s="27">
        <v>2.1534101351351347</v>
      </c>
      <c r="G993" s="28">
        <v>0</v>
      </c>
      <c r="H993" s="28">
        <v>0</v>
      </c>
      <c r="I993" s="28">
        <v>0</v>
      </c>
      <c r="J993" s="271"/>
      <c r="K993" s="281">
        <f>Лист4!E995/1000</f>
        <v>53.117449999999991</v>
      </c>
    </row>
    <row r="994" spans="1:11" s="29" customFormat="1" ht="19.5" customHeight="1" x14ac:dyDescent="0.25">
      <c r="A994" s="21" t="str">
        <f>Лист4!A996</f>
        <v xml:space="preserve">Красная Набережная ул. д.48 </v>
      </c>
      <c r="B994" s="56" t="str">
        <f>Лист4!C996</f>
        <v>г. Астрахань</v>
      </c>
      <c r="C994" s="35">
        <f t="shared" si="30"/>
        <v>209.59761283783786</v>
      </c>
      <c r="D994" s="35">
        <f t="shared" si="31"/>
        <v>8.8562371621621629</v>
      </c>
      <c r="E994" s="26">
        <v>0</v>
      </c>
      <c r="F994" s="27">
        <v>8.8562371621621629</v>
      </c>
      <c r="G994" s="28">
        <v>0</v>
      </c>
      <c r="H994" s="28">
        <v>0</v>
      </c>
      <c r="I994" s="28">
        <v>0</v>
      </c>
      <c r="J994" s="271"/>
      <c r="K994" s="281">
        <f>Лист4!E996/1000</f>
        <v>218.45385000000002</v>
      </c>
    </row>
    <row r="995" spans="1:11" s="29" customFormat="1" ht="19.5" customHeight="1" x14ac:dyDescent="0.25">
      <c r="A995" s="21" t="str">
        <f>Лист4!A997</f>
        <v xml:space="preserve">Красная Набережная ул. д.5 </v>
      </c>
      <c r="B995" s="56" t="str">
        <f>Лист4!C997</f>
        <v>г. Астрахань</v>
      </c>
      <c r="C995" s="35">
        <f t="shared" si="30"/>
        <v>0</v>
      </c>
      <c r="D995" s="35">
        <f t="shared" si="31"/>
        <v>0</v>
      </c>
      <c r="E995" s="26">
        <v>0</v>
      </c>
      <c r="F995" s="27">
        <v>0</v>
      </c>
      <c r="G995" s="28">
        <v>0</v>
      </c>
      <c r="H995" s="28">
        <v>0</v>
      </c>
      <c r="I995" s="28">
        <v>0</v>
      </c>
      <c r="J995" s="271"/>
      <c r="K995" s="281">
        <f>Лист4!E997/1000</f>
        <v>0</v>
      </c>
    </row>
    <row r="996" spans="1:11" s="29" customFormat="1" ht="19.5" customHeight="1" x14ac:dyDescent="0.25">
      <c r="A996" s="21" t="str">
        <f>Лист4!A998</f>
        <v xml:space="preserve">Красная Набережная ул. д.50 </v>
      </c>
      <c r="B996" s="56" t="str">
        <f>Лист4!C998</f>
        <v>г. Астрахань</v>
      </c>
      <c r="C996" s="35">
        <f t="shared" si="30"/>
        <v>83.084391891891883</v>
      </c>
      <c r="D996" s="35">
        <f t="shared" si="31"/>
        <v>3.5106081081081073</v>
      </c>
      <c r="E996" s="26">
        <v>0</v>
      </c>
      <c r="F996" s="27">
        <v>3.5106081081081073</v>
      </c>
      <c r="G996" s="28">
        <v>0</v>
      </c>
      <c r="H996" s="28">
        <v>0</v>
      </c>
      <c r="I996" s="28">
        <v>0</v>
      </c>
      <c r="J996" s="271"/>
      <c r="K996" s="281">
        <f>Лист4!E998/1000</f>
        <v>86.594999999999985</v>
      </c>
    </row>
    <row r="997" spans="1:11" s="29" customFormat="1" ht="19.5" customHeight="1" x14ac:dyDescent="0.25">
      <c r="A997" s="21" t="str">
        <f>Лист4!A999</f>
        <v xml:space="preserve">Красная Набережная ул. д.52 </v>
      </c>
      <c r="B997" s="56" t="str">
        <f>Лист4!C999</f>
        <v>г. Астрахань</v>
      </c>
      <c r="C997" s="35">
        <f t="shared" si="30"/>
        <v>53.710924324324324</v>
      </c>
      <c r="D997" s="35">
        <f t="shared" si="31"/>
        <v>2.2694756756756753</v>
      </c>
      <c r="E997" s="26">
        <v>0</v>
      </c>
      <c r="F997" s="27">
        <v>2.2694756756756753</v>
      </c>
      <c r="G997" s="28">
        <v>0</v>
      </c>
      <c r="H997" s="28">
        <v>0</v>
      </c>
      <c r="I997" s="28">
        <v>0</v>
      </c>
      <c r="J997" s="271"/>
      <c r="K997" s="281">
        <f>Лист4!E999/1000</f>
        <v>55.980399999999996</v>
      </c>
    </row>
    <row r="998" spans="1:11" s="29" customFormat="1" ht="19.5" customHeight="1" x14ac:dyDescent="0.25">
      <c r="A998" s="21" t="str">
        <f>Лист4!A1000</f>
        <v xml:space="preserve">Красная Набережная ул. д.55 </v>
      </c>
      <c r="B998" s="56" t="str">
        <f>Лист4!C1000</f>
        <v>г. Астрахань</v>
      </c>
      <c r="C998" s="35">
        <f t="shared" si="30"/>
        <v>22.257780405405406</v>
      </c>
      <c r="D998" s="35">
        <f t="shared" si="31"/>
        <v>0.94046959459459467</v>
      </c>
      <c r="E998" s="26">
        <v>0</v>
      </c>
      <c r="F998" s="27">
        <v>0.94046959459459467</v>
      </c>
      <c r="G998" s="28">
        <v>0</v>
      </c>
      <c r="H998" s="28">
        <v>0</v>
      </c>
      <c r="I998" s="28">
        <v>0</v>
      </c>
      <c r="J998" s="271"/>
      <c r="K998" s="281">
        <f>Лист4!E1000/1000-J998</f>
        <v>23.198250000000002</v>
      </c>
    </row>
    <row r="999" spans="1:11" s="29" customFormat="1" ht="19.5" customHeight="1" x14ac:dyDescent="0.25">
      <c r="A999" s="21" t="str">
        <f>Лист4!A1001</f>
        <v xml:space="preserve">Красная Набережная ул. д.59 </v>
      </c>
      <c r="B999" s="56" t="str">
        <f>Лист4!C1001</f>
        <v>г. Астрахань</v>
      </c>
      <c r="C999" s="35">
        <f t="shared" si="30"/>
        <v>13.792277702702702</v>
      </c>
      <c r="D999" s="35">
        <f t="shared" si="31"/>
        <v>0.58277229729729718</v>
      </c>
      <c r="E999" s="26">
        <v>0</v>
      </c>
      <c r="F999" s="27">
        <v>0.58277229729729718</v>
      </c>
      <c r="G999" s="28">
        <v>0</v>
      </c>
      <c r="H999" s="28">
        <v>0</v>
      </c>
      <c r="I999" s="28">
        <v>0</v>
      </c>
      <c r="J999" s="271"/>
      <c r="K999" s="281">
        <f>Лист4!E1001/1000</f>
        <v>14.375049999999998</v>
      </c>
    </row>
    <row r="1000" spans="1:11" s="29" customFormat="1" ht="19.5" customHeight="1" x14ac:dyDescent="0.25">
      <c r="A1000" s="21" t="str">
        <f>Лист4!A1002</f>
        <v xml:space="preserve">Красная Набережная ул. д.63 </v>
      </c>
      <c r="B1000" s="56" t="str">
        <f>Лист4!C1002</f>
        <v>г. Астрахань</v>
      </c>
      <c r="C1000" s="35">
        <f t="shared" si="30"/>
        <v>29.871283108108106</v>
      </c>
      <c r="D1000" s="35">
        <f t="shared" si="31"/>
        <v>1.2621668918918918</v>
      </c>
      <c r="E1000" s="26">
        <v>0</v>
      </c>
      <c r="F1000" s="27">
        <v>1.2621668918918918</v>
      </c>
      <c r="G1000" s="28">
        <v>0</v>
      </c>
      <c r="H1000" s="28">
        <v>0</v>
      </c>
      <c r="I1000" s="28">
        <v>0</v>
      </c>
      <c r="J1000" s="271"/>
      <c r="K1000" s="281">
        <f>Лист4!E1002/1000</f>
        <v>31.133449999999996</v>
      </c>
    </row>
    <row r="1001" spans="1:11" s="29" customFormat="1" ht="19.5" customHeight="1" x14ac:dyDescent="0.25">
      <c r="A1001" s="21" t="str">
        <f>Лист4!A1003</f>
        <v xml:space="preserve">Красная Набережная ул. д.64 </v>
      </c>
      <c r="B1001" s="56" t="str">
        <f>Лист4!C1003</f>
        <v>г. Астрахань</v>
      </c>
      <c r="C1001" s="35">
        <f t="shared" si="30"/>
        <v>104.75485837837839</v>
      </c>
      <c r="D1001" s="35">
        <f t="shared" si="31"/>
        <v>4.426261621621622</v>
      </c>
      <c r="E1001" s="26">
        <v>0</v>
      </c>
      <c r="F1001" s="27">
        <v>4.426261621621622</v>
      </c>
      <c r="G1001" s="28">
        <v>0</v>
      </c>
      <c r="H1001" s="28">
        <v>0</v>
      </c>
      <c r="I1001" s="28">
        <v>0</v>
      </c>
      <c r="J1001" s="271"/>
      <c r="K1001" s="281">
        <f>Лист4!E1003/1000-J1001</f>
        <v>109.18112000000001</v>
      </c>
    </row>
    <row r="1002" spans="1:11" s="29" customFormat="1" ht="19.5" customHeight="1" x14ac:dyDescent="0.25">
      <c r="A1002" s="21" t="str">
        <f>Лист4!A1004</f>
        <v xml:space="preserve">Красная Набережная ул. д.65 </v>
      </c>
      <c r="B1002" s="56" t="str">
        <f>Лист4!C1004</f>
        <v>г. Астрахань</v>
      </c>
      <c r="C1002" s="35">
        <f t="shared" si="30"/>
        <v>191.03496986486485</v>
      </c>
      <c r="D1002" s="35">
        <f t="shared" si="31"/>
        <v>8.0719001351351345</v>
      </c>
      <c r="E1002" s="26">
        <v>0</v>
      </c>
      <c r="F1002" s="27">
        <v>8.0719001351351345</v>
      </c>
      <c r="G1002" s="28">
        <v>0</v>
      </c>
      <c r="H1002" s="28">
        <v>0</v>
      </c>
      <c r="I1002" s="28">
        <v>0</v>
      </c>
      <c r="J1002" s="271"/>
      <c r="K1002" s="281">
        <f>Лист4!E1004/1000</f>
        <v>199.10686999999999</v>
      </c>
    </row>
    <row r="1003" spans="1:11" s="29" customFormat="1" ht="19.5" customHeight="1" x14ac:dyDescent="0.25">
      <c r="A1003" s="21" t="str">
        <f>Лист4!A1005</f>
        <v xml:space="preserve">Красная Набережная ул. д.67 </v>
      </c>
      <c r="B1003" s="56" t="str">
        <f>Лист4!C1005</f>
        <v>г. Астрахань</v>
      </c>
      <c r="C1003" s="35">
        <f t="shared" si="30"/>
        <v>70.243658108108107</v>
      </c>
      <c r="D1003" s="35">
        <f t="shared" si="31"/>
        <v>2.9680418918918914</v>
      </c>
      <c r="E1003" s="26">
        <v>0</v>
      </c>
      <c r="F1003" s="27">
        <v>2.9680418918918914</v>
      </c>
      <c r="G1003" s="28">
        <v>0</v>
      </c>
      <c r="H1003" s="28">
        <v>0</v>
      </c>
      <c r="I1003" s="28">
        <v>0</v>
      </c>
      <c r="J1003" s="271"/>
      <c r="K1003" s="281">
        <f>Лист4!E1005/1000</f>
        <v>73.211699999999993</v>
      </c>
    </row>
    <row r="1004" spans="1:11" s="29" customFormat="1" ht="19.5" customHeight="1" x14ac:dyDescent="0.25">
      <c r="A1004" s="21" t="str">
        <f>Лист4!A1006</f>
        <v xml:space="preserve">Красная Набережная ул. д.70/75 </v>
      </c>
      <c r="B1004" s="56" t="str">
        <f>Лист4!C1006</f>
        <v>г. Астрахань</v>
      </c>
      <c r="C1004" s="35">
        <f t="shared" si="30"/>
        <v>139.1477477027027</v>
      </c>
      <c r="D1004" s="35">
        <f t="shared" si="31"/>
        <v>5.8794822972972973</v>
      </c>
      <c r="E1004" s="26">
        <v>0</v>
      </c>
      <c r="F1004" s="27">
        <v>5.8794822972972973</v>
      </c>
      <c r="G1004" s="28">
        <v>0</v>
      </c>
      <c r="H1004" s="28">
        <v>0</v>
      </c>
      <c r="I1004" s="28">
        <v>0</v>
      </c>
      <c r="J1004" s="271"/>
      <c r="K1004" s="281">
        <f>Лист4!E1006/1000-J1004</f>
        <v>145.02723</v>
      </c>
    </row>
    <row r="1005" spans="1:11" s="29" customFormat="1" ht="19.5" customHeight="1" x14ac:dyDescent="0.25">
      <c r="A1005" s="21" t="str">
        <f>Лист4!A1007</f>
        <v xml:space="preserve">Красная Набережная ул. д.72 </v>
      </c>
      <c r="B1005" s="56" t="str">
        <f>Лист4!C1007</f>
        <v>г. Астрахань</v>
      </c>
      <c r="C1005" s="35">
        <f t="shared" si="30"/>
        <v>52.075381756756769</v>
      </c>
      <c r="D1005" s="35">
        <f t="shared" si="31"/>
        <v>2.2003682432432439</v>
      </c>
      <c r="E1005" s="26">
        <v>0</v>
      </c>
      <c r="F1005" s="27">
        <v>2.2003682432432439</v>
      </c>
      <c r="G1005" s="28">
        <v>0</v>
      </c>
      <c r="H1005" s="28">
        <v>0</v>
      </c>
      <c r="I1005" s="28">
        <v>0</v>
      </c>
      <c r="J1005" s="271"/>
      <c r="K1005" s="281">
        <f>Лист4!E1007/1000</f>
        <v>54.275750000000016</v>
      </c>
    </row>
    <row r="1006" spans="1:11" s="29" customFormat="1" ht="19.5" customHeight="1" x14ac:dyDescent="0.25">
      <c r="A1006" s="21" t="str">
        <f>Лист4!A1008</f>
        <v xml:space="preserve">Красная Набережная ул. д.73 </v>
      </c>
      <c r="B1006" s="56" t="str">
        <f>Лист4!C1008</f>
        <v>г. Астрахань</v>
      </c>
      <c r="C1006" s="35">
        <f t="shared" si="30"/>
        <v>22.141541891891894</v>
      </c>
      <c r="D1006" s="35">
        <f t="shared" si="31"/>
        <v>0.93555810810810813</v>
      </c>
      <c r="E1006" s="26">
        <v>0</v>
      </c>
      <c r="F1006" s="27">
        <v>0.93555810810810813</v>
      </c>
      <c r="G1006" s="28">
        <v>0</v>
      </c>
      <c r="H1006" s="28">
        <v>0</v>
      </c>
      <c r="I1006" s="28">
        <v>0</v>
      </c>
      <c r="J1006" s="271"/>
      <c r="K1006" s="281">
        <f>Лист4!E1008/1000</f>
        <v>23.077100000000002</v>
      </c>
    </row>
    <row r="1007" spans="1:11" s="29" customFormat="1" ht="19.5" customHeight="1" x14ac:dyDescent="0.25">
      <c r="A1007" s="21" t="str">
        <f>Лист4!A1009</f>
        <v xml:space="preserve">Красная Набережная ул. д.76 </v>
      </c>
      <c r="B1007" s="56" t="str">
        <f>Лист4!C1009</f>
        <v>г. Астрахань</v>
      </c>
      <c r="C1007" s="35">
        <f t="shared" si="30"/>
        <v>47.896504054054049</v>
      </c>
      <c r="D1007" s="35">
        <f t="shared" si="31"/>
        <v>2.0237959459459454</v>
      </c>
      <c r="E1007" s="26">
        <v>0</v>
      </c>
      <c r="F1007" s="27">
        <v>2.0237959459459454</v>
      </c>
      <c r="G1007" s="28">
        <v>0</v>
      </c>
      <c r="H1007" s="28">
        <v>0</v>
      </c>
      <c r="I1007" s="28">
        <v>0</v>
      </c>
      <c r="J1007" s="271"/>
      <c r="K1007" s="281">
        <f>Лист4!E1009/1000</f>
        <v>49.92029999999999</v>
      </c>
    </row>
    <row r="1008" spans="1:11" s="29" customFormat="1" ht="19.5" customHeight="1" x14ac:dyDescent="0.25">
      <c r="A1008" s="21" t="str">
        <f>Лист4!A1010</f>
        <v xml:space="preserve">Красная Набережная ул. д.77 </v>
      </c>
      <c r="B1008" s="56" t="str">
        <f>Лист4!C1010</f>
        <v>г. Астрахань</v>
      </c>
      <c r="C1008" s="35">
        <f t="shared" si="30"/>
        <v>37.986659864864862</v>
      </c>
      <c r="D1008" s="35">
        <f t="shared" si="31"/>
        <v>1.6050701351351351</v>
      </c>
      <c r="E1008" s="26">
        <v>0</v>
      </c>
      <c r="F1008" s="27">
        <v>1.6050701351351351</v>
      </c>
      <c r="G1008" s="28">
        <v>0</v>
      </c>
      <c r="H1008" s="28">
        <v>0</v>
      </c>
      <c r="I1008" s="28">
        <v>0</v>
      </c>
      <c r="J1008" s="271"/>
      <c r="K1008" s="281">
        <f>Лист4!E1010/1000</f>
        <v>39.591729999999998</v>
      </c>
    </row>
    <row r="1009" spans="1:11" s="29" customFormat="1" ht="19.5" customHeight="1" x14ac:dyDescent="0.25">
      <c r="A1009" s="21" t="str">
        <f>Лист4!A1011</f>
        <v xml:space="preserve">Красная Набережная ул. д.78 </v>
      </c>
      <c r="B1009" s="56" t="str">
        <f>Лист4!C1011</f>
        <v>г. Астрахань</v>
      </c>
      <c r="C1009" s="35">
        <f t="shared" si="30"/>
        <v>41.069566216216217</v>
      </c>
      <c r="D1009" s="35">
        <f t="shared" si="31"/>
        <v>1.7353337837837834</v>
      </c>
      <c r="E1009" s="26">
        <v>0</v>
      </c>
      <c r="F1009" s="27">
        <v>1.7353337837837834</v>
      </c>
      <c r="G1009" s="28">
        <v>0</v>
      </c>
      <c r="H1009" s="28">
        <v>0</v>
      </c>
      <c r="I1009" s="28">
        <v>0</v>
      </c>
      <c r="J1009" s="271"/>
      <c r="K1009" s="281">
        <f>Лист4!E1011/1000</f>
        <v>42.804899999999996</v>
      </c>
    </row>
    <row r="1010" spans="1:11" s="29" customFormat="1" ht="19.5" customHeight="1" x14ac:dyDescent="0.25">
      <c r="A1010" s="21" t="str">
        <f>Лист4!A1012</f>
        <v xml:space="preserve">Красная Набережная ул. д.92 </v>
      </c>
      <c r="B1010" s="56" t="str">
        <f>Лист4!C1012</f>
        <v>г. Астрахань</v>
      </c>
      <c r="C1010" s="35">
        <f t="shared" si="30"/>
        <v>100.27876891891893</v>
      </c>
      <c r="D1010" s="35">
        <f t="shared" si="31"/>
        <v>4.2371310810810812</v>
      </c>
      <c r="E1010" s="26">
        <v>0</v>
      </c>
      <c r="F1010" s="27">
        <v>4.2371310810810812</v>
      </c>
      <c r="G1010" s="28">
        <v>0</v>
      </c>
      <c r="H1010" s="28">
        <v>0</v>
      </c>
      <c r="I1010" s="28">
        <v>0</v>
      </c>
      <c r="J1010" s="272"/>
      <c r="K1010" s="281">
        <f>Лист4!E1012/1000-J1010</f>
        <v>104.5159</v>
      </c>
    </row>
    <row r="1011" spans="1:11" s="29" customFormat="1" ht="19.5" customHeight="1" x14ac:dyDescent="0.25">
      <c r="A1011" s="21" t="str">
        <f>Лист4!A1013</f>
        <v xml:space="preserve">Красная Набережная ул. д.94 </v>
      </c>
      <c r="B1011" s="56" t="str">
        <f>Лист4!C1013</f>
        <v>г. Астрахань</v>
      </c>
      <c r="C1011" s="35">
        <f t="shared" si="30"/>
        <v>47.793937837837845</v>
      </c>
      <c r="D1011" s="35">
        <f t="shared" si="31"/>
        <v>2.0194621621621627</v>
      </c>
      <c r="E1011" s="26">
        <v>0</v>
      </c>
      <c r="F1011" s="27">
        <v>2.0194621621621627</v>
      </c>
      <c r="G1011" s="28">
        <v>0</v>
      </c>
      <c r="H1011" s="28">
        <v>0</v>
      </c>
      <c r="I1011" s="28">
        <v>0</v>
      </c>
      <c r="J1011" s="271"/>
      <c r="K1011" s="281">
        <f>Лист4!E1013/1000</f>
        <v>49.813400000000009</v>
      </c>
    </row>
    <row r="1012" spans="1:11" s="29" customFormat="1" ht="19.5" customHeight="1" x14ac:dyDescent="0.25">
      <c r="A1012" s="21" t="str">
        <f>Лист4!A1014</f>
        <v xml:space="preserve">Красная Набережная ул. д.97 </v>
      </c>
      <c r="B1012" s="56" t="str">
        <f>Лист4!C1014</f>
        <v>г. Астрахань</v>
      </c>
      <c r="C1012" s="35">
        <f t="shared" si="30"/>
        <v>0</v>
      </c>
      <c r="D1012" s="35">
        <f t="shared" si="31"/>
        <v>0</v>
      </c>
      <c r="E1012" s="26">
        <v>0</v>
      </c>
      <c r="F1012" s="27">
        <v>0</v>
      </c>
      <c r="G1012" s="28">
        <v>0</v>
      </c>
      <c r="H1012" s="28">
        <v>0</v>
      </c>
      <c r="I1012" s="28">
        <v>0</v>
      </c>
      <c r="J1012" s="271"/>
      <c r="K1012" s="281">
        <f>Лист4!E1014/1000-J1012</f>
        <v>0</v>
      </c>
    </row>
    <row r="1013" spans="1:11" s="29" customFormat="1" ht="19.5" customHeight="1" x14ac:dyDescent="0.25">
      <c r="A1013" s="21" t="str">
        <f>Лист4!A1015</f>
        <v xml:space="preserve">Красноармейская 3-я ул. д.11/12 </v>
      </c>
      <c r="B1013" s="56" t="str">
        <f>Лист4!C1015</f>
        <v>г. Астрахань</v>
      </c>
      <c r="C1013" s="35">
        <f t="shared" ref="C1013:C1072" si="32">K1013+J1013-F1013</f>
        <v>178.74395837837838</v>
      </c>
      <c r="D1013" s="35">
        <f t="shared" ref="D1013:D1072" si="33">F1013</f>
        <v>7.5525616216216216</v>
      </c>
      <c r="E1013" s="26">
        <v>0</v>
      </c>
      <c r="F1013" s="27">
        <v>7.5525616216216216</v>
      </c>
      <c r="G1013" s="28">
        <v>0</v>
      </c>
      <c r="H1013" s="28">
        <v>0</v>
      </c>
      <c r="I1013" s="28">
        <v>0</v>
      </c>
      <c r="J1013" s="271"/>
      <c r="K1013" s="281">
        <f>Лист4!E1015/1000</f>
        <v>186.29652000000002</v>
      </c>
    </row>
    <row r="1014" spans="1:11" s="29" customFormat="1" ht="19.5" customHeight="1" x14ac:dyDescent="0.25">
      <c r="A1014" s="21" t="str">
        <f>Лист4!A1016</f>
        <v xml:space="preserve">Красноармейская 3-я ул. д.4 </v>
      </c>
      <c r="B1014" s="56" t="str">
        <f>Лист4!C1016</f>
        <v>г. Астрахань</v>
      </c>
      <c r="C1014" s="35">
        <f t="shared" si="32"/>
        <v>21.132641486486484</v>
      </c>
      <c r="D1014" s="35">
        <f t="shared" si="33"/>
        <v>0.89292851351351343</v>
      </c>
      <c r="E1014" s="26">
        <v>0</v>
      </c>
      <c r="F1014" s="27">
        <v>0.89292851351351343</v>
      </c>
      <c r="G1014" s="28">
        <v>0</v>
      </c>
      <c r="H1014" s="28">
        <v>0</v>
      </c>
      <c r="I1014" s="28">
        <v>0</v>
      </c>
      <c r="J1014" s="271"/>
      <c r="K1014" s="281">
        <f>Лист4!E1016/1000</f>
        <v>22.025569999999998</v>
      </c>
    </row>
    <row r="1015" spans="1:11" s="29" customFormat="1" ht="19.5" customHeight="1" x14ac:dyDescent="0.25">
      <c r="A1015" s="21" t="str">
        <f>Лист4!A1017</f>
        <v xml:space="preserve">Красноармейская ул. д.11 </v>
      </c>
      <c r="B1015" s="56" t="str">
        <f>Лист4!C1017</f>
        <v>г. Астрахань</v>
      </c>
      <c r="C1015" s="35">
        <f t="shared" si="32"/>
        <v>286.92201459459466</v>
      </c>
      <c r="D1015" s="35">
        <f t="shared" si="33"/>
        <v>12.123465405405408</v>
      </c>
      <c r="E1015" s="26">
        <v>0</v>
      </c>
      <c r="F1015" s="27">
        <v>12.123465405405408</v>
      </c>
      <c r="G1015" s="28">
        <v>0</v>
      </c>
      <c r="H1015" s="28">
        <v>0</v>
      </c>
      <c r="I1015" s="28">
        <v>0</v>
      </c>
      <c r="J1015" s="271"/>
      <c r="K1015" s="281">
        <f>Лист4!E1017/1000</f>
        <v>299.04548000000005</v>
      </c>
    </row>
    <row r="1016" spans="1:11" s="29" customFormat="1" ht="19.5" customHeight="1" x14ac:dyDescent="0.25">
      <c r="A1016" s="21" t="str">
        <f>Лист4!A1018</f>
        <v xml:space="preserve">Красноармейская ул. д.15 </v>
      </c>
      <c r="B1016" s="56" t="str">
        <f>Лист4!C1018</f>
        <v>г. Астрахань</v>
      </c>
      <c r="C1016" s="35">
        <f t="shared" si="32"/>
        <v>1192.0587024324325</v>
      </c>
      <c r="D1016" s="35">
        <f t="shared" si="33"/>
        <v>50.368677567567573</v>
      </c>
      <c r="E1016" s="26">
        <v>0</v>
      </c>
      <c r="F1016" s="27">
        <v>50.368677567567573</v>
      </c>
      <c r="G1016" s="28">
        <v>0</v>
      </c>
      <c r="H1016" s="28">
        <v>0</v>
      </c>
      <c r="I1016" s="28">
        <v>0</v>
      </c>
      <c r="J1016" s="271"/>
      <c r="K1016" s="281">
        <f>Лист4!E1018/1000</f>
        <v>1242.4273800000001</v>
      </c>
    </row>
    <row r="1017" spans="1:11" s="29" customFormat="1" ht="19.5" customHeight="1" x14ac:dyDescent="0.25">
      <c r="A1017" s="21" t="str">
        <f>Лист4!A1019</f>
        <v xml:space="preserve">Красноармейская ул. д.1А </v>
      </c>
      <c r="B1017" s="56" t="str">
        <f>Лист4!C1019</f>
        <v>г. Астрахань</v>
      </c>
      <c r="C1017" s="35">
        <f t="shared" si="32"/>
        <v>127.13475878378377</v>
      </c>
      <c r="D1017" s="35">
        <f t="shared" si="33"/>
        <v>5.3718912162162153</v>
      </c>
      <c r="E1017" s="26">
        <v>0</v>
      </c>
      <c r="F1017" s="27">
        <v>5.3718912162162153</v>
      </c>
      <c r="G1017" s="28">
        <v>0</v>
      </c>
      <c r="H1017" s="28">
        <v>0</v>
      </c>
      <c r="I1017" s="28">
        <v>0</v>
      </c>
      <c r="J1017" s="271"/>
      <c r="K1017" s="281">
        <f>Лист4!E1019/1000-J1017</f>
        <v>132.50664999999998</v>
      </c>
    </row>
    <row r="1018" spans="1:11" s="29" customFormat="1" ht="19.5" customHeight="1" x14ac:dyDescent="0.25">
      <c r="A1018" s="21" t="str">
        <f>Лист4!A1020</f>
        <v xml:space="preserve">Красноармейская ул. д.23 </v>
      </c>
      <c r="B1018" s="56" t="str">
        <f>Лист4!C1020</f>
        <v>г. Астрахань</v>
      </c>
      <c r="C1018" s="35">
        <f t="shared" si="32"/>
        <v>933.57813648648641</v>
      </c>
      <c r="D1018" s="35">
        <f t="shared" si="33"/>
        <v>39.446963513513509</v>
      </c>
      <c r="E1018" s="26">
        <v>0</v>
      </c>
      <c r="F1018" s="27">
        <v>39.446963513513509</v>
      </c>
      <c r="G1018" s="28">
        <v>0</v>
      </c>
      <c r="H1018" s="28">
        <v>0</v>
      </c>
      <c r="I1018" s="28">
        <v>0</v>
      </c>
      <c r="J1018" s="271"/>
      <c r="K1018" s="281">
        <f>Лист4!E1020/1000-J1018</f>
        <v>973.02509999999995</v>
      </c>
    </row>
    <row r="1019" spans="1:11" s="29" customFormat="1" ht="19.5" customHeight="1" x14ac:dyDescent="0.25">
      <c r="A1019" s="21" t="str">
        <f>Лист4!A1021</f>
        <v xml:space="preserve">Красноармейская ул. д.23А </v>
      </c>
      <c r="B1019" s="56" t="str">
        <f>Лист4!C1021</f>
        <v>г. Астрахань</v>
      </c>
      <c r="C1019" s="35">
        <f t="shared" si="32"/>
        <v>879.34917121621629</v>
      </c>
      <c r="D1019" s="35">
        <f t="shared" si="33"/>
        <v>37.155598783783788</v>
      </c>
      <c r="E1019" s="26">
        <v>0</v>
      </c>
      <c r="F1019" s="27">
        <v>37.155598783783788</v>
      </c>
      <c r="G1019" s="28">
        <v>0</v>
      </c>
      <c r="H1019" s="28">
        <v>0</v>
      </c>
      <c r="I1019" s="28">
        <v>0</v>
      </c>
      <c r="J1019" s="271"/>
      <c r="K1019" s="281">
        <f>Лист4!E1021/1000</f>
        <v>916.50477000000012</v>
      </c>
    </row>
    <row r="1020" spans="1:11" s="29" customFormat="1" ht="22.5" customHeight="1" x14ac:dyDescent="0.25">
      <c r="A1020" s="21" t="str">
        <f>Лист4!A1022</f>
        <v xml:space="preserve">Красноармейская ул. д.25 </v>
      </c>
      <c r="B1020" s="56" t="str">
        <f>Лист4!C1022</f>
        <v>г. Астрахань</v>
      </c>
      <c r="C1020" s="35">
        <f t="shared" si="32"/>
        <v>1283.425935135135</v>
      </c>
      <c r="D1020" s="35">
        <f t="shared" si="33"/>
        <v>54.229264864864859</v>
      </c>
      <c r="E1020" s="26">
        <v>0</v>
      </c>
      <c r="F1020" s="27">
        <v>54.229264864864859</v>
      </c>
      <c r="G1020" s="28">
        <v>0</v>
      </c>
      <c r="H1020" s="28">
        <v>0</v>
      </c>
      <c r="I1020" s="28">
        <v>0</v>
      </c>
      <c r="J1020" s="271"/>
      <c r="K1020" s="281">
        <f>Лист4!E1022/1000</f>
        <v>1337.6551999999999</v>
      </c>
    </row>
    <row r="1021" spans="1:11" s="29" customFormat="1" ht="22.5" customHeight="1" x14ac:dyDescent="0.25">
      <c r="A1021" s="21" t="str">
        <f>Лист4!A1023</f>
        <v xml:space="preserve">Красноармейская ул. д.27 </v>
      </c>
      <c r="B1021" s="56" t="str">
        <f>Лист4!C1023</f>
        <v>г. Астрахань</v>
      </c>
      <c r="C1021" s="35">
        <f t="shared" si="32"/>
        <v>963.15118121621617</v>
      </c>
      <c r="D1021" s="35">
        <f t="shared" si="33"/>
        <v>40.696528783783783</v>
      </c>
      <c r="E1021" s="26">
        <v>0</v>
      </c>
      <c r="F1021" s="27">
        <v>40.696528783783783</v>
      </c>
      <c r="G1021" s="28">
        <v>0</v>
      </c>
      <c r="H1021" s="28">
        <v>0</v>
      </c>
      <c r="I1021" s="28">
        <v>0</v>
      </c>
      <c r="J1021" s="271">
        <v>1864.59</v>
      </c>
      <c r="K1021" s="281">
        <f>Лист4!E1023/1000-J1021</f>
        <v>-860.74228999999991</v>
      </c>
    </row>
    <row r="1022" spans="1:11" s="29" customFormat="1" ht="22.5" customHeight="1" x14ac:dyDescent="0.25">
      <c r="A1022" s="21" t="str">
        <f>Лист4!A1024</f>
        <v xml:space="preserve">Красноармейская ул. д.27А </v>
      </c>
      <c r="B1022" s="56" t="str">
        <f>Лист4!C1024</f>
        <v>г. Астрахань</v>
      </c>
      <c r="C1022" s="35">
        <f t="shared" si="32"/>
        <v>1646.179096756757</v>
      </c>
      <c r="D1022" s="35">
        <f t="shared" si="33"/>
        <v>69.556863243243257</v>
      </c>
      <c r="E1022" s="26">
        <v>0</v>
      </c>
      <c r="F1022" s="27">
        <v>69.556863243243257</v>
      </c>
      <c r="G1022" s="28">
        <v>0</v>
      </c>
      <c r="H1022" s="28">
        <v>0</v>
      </c>
      <c r="I1022" s="28">
        <v>0</v>
      </c>
      <c r="J1022" s="271"/>
      <c r="K1022" s="281">
        <f>Лист4!E1024/1000</f>
        <v>1715.7359600000002</v>
      </c>
    </row>
    <row r="1023" spans="1:11" s="29" customFormat="1" ht="22.5" customHeight="1" x14ac:dyDescent="0.25">
      <c r="A1023" s="21" t="str">
        <f>Лист4!A1025</f>
        <v xml:space="preserve">Красноармейская ул. д.3 </v>
      </c>
      <c r="B1023" s="56" t="str">
        <f>Лист4!C1025</f>
        <v>г. Астрахань</v>
      </c>
      <c r="C1023" s="35">
        <f t="shared" si="32"/>
        <v>106.35890189189186</v>
      </c>
      <c r="D1023" s="35">
        <f t="shared" si="33"/>
        <v>4.4940381081081071</v>
      </c>
      <c r="E1023" s="26">
        <v>0</v>
      </c>
      <c r="F1023" s="27">
        <v>4.4940381081081071</v>
      </c>
      <c r="G1023" s="28">
        <v>0</v>
      </c>
      <c r="H1023" s="28">
        <v>0</v>
      </c>
      <c r="I1023" s="28">
        <v>0</v>
      </c>
      <c r="J1023" s="271"/>
      <c r="K1023" s="281">
        <f>Лист4!E1025/1000</f>
        <v>110.85293999999998</v>
      </c>
    </row>
    <row r="1024" spans="1:11" s="29" customFormat="1" ht="22.5" customHeight="1" x14ac:dyDescent="0.25">
      <c r="A1024" s="21" t="str">
        <f>Лист4!A1026</f>
        <v xml:space="preserve">Красноармейская ул. д.31 </v>
      </c>
      <c r="B1024" s="56" t="str">
        <f>Лист4!C1026</f>
        <v>г. Астрахань</v>
      </c>
      <c r="C1024" s="35">
        <f t="shared" si="32"/>
        <v>1236.1837248648644</v>
      </c>
      <c r="D1024" s="35">
        <f t="shared" si="33"/>
        <v>52.233115135135115</v>
      </c>
      <c r="E1024" s="26">
        <v>0</v>
      </c>
      <c r="F1024" s="27">
        <v>52.233115135135115</v>
      </c>
      <c r="G1024" s="28">
        <v>0</v>
      </c>
      <c r="H1024" s="28">
        <v>0</v>
      </c>
      <c r="I1024" s="28">
        <v>0</v>
      </c>
      <c r="J1024" s="271"/>
      <c r="K1024" s="281">
        <f>Лист4!E1026/1000</f>
        <v>1288.4168399999996</v>
      </c>
    </row>
    <row r="1025" spans="1:11" s="29" customFormat="1" ht="22.5" customHeight="1" x14ac:dyDescent="0.25">
      <c r="A1025" s="21" t="str">
        <f>Лист4!A1027</f>
        <v xml:space="preserve">Красноармейская ул. д.35 </v>
      </c>
      <c r="B1025" s="56" t="str">
        <f>Лист4!C1027</f>
        <v>г. Астрахань</v>
      </c>
      <c r="C1025" s="35">
        <f t="shared" si="32"/>
        <v>1528.3230785135136</v>
      </c>
      <c r="D1025" s="35">
        <f t="shared" si="33"/>
        <v>64.577031486486476</v>
      </c>
      <c r="E1025" s="26">
        <v>0</v>
      </c>
      <c r="F1025" s="27">
        <v>64.577031486486476</v>
      </c>
      <c r="G1025" s="28">
        <v>0</v>
      </c>
      <c r="H1025" s="28">
        <v>0</v>
      </c>
      <c r="I1025" s="28">
        <v>0</v>
      </c>
      <c r="J1025" s="271"/>
      <c r="K1025" s="281">
        <f>Лист4!E1027/1000</f>
        <v>1592.90011</v>
      </c>
    </row>
    <row r="1026" spans="1:11" s="29" customFormat="1" ht="22.5" customHeight="1" x14ac:dyDescent="0.25">
      <c r="A1026" s="21" t="str">
        <f>Лист4!A1028</f>
        <v xml:space="preserve">Красноармейская ул. д.37 </v>
      </c>
      <c r="B1026" s="56" t="str">
        <f>Лист4!C1028</f>
        <v>г. Астрахань</v>
      </c>
      <c r="C1026" s="35">
        <f t="shared" si="32"/>
        <v>964.74741472972948</v>
      </c>
      <c r="D1026" s="35">
        <f t="shared" si="33"/>
        <v>40.763975270270265</v>
      </c>
      <c r="E1026" s="26">
        <v>0</v>
      </c>
      <c r="F1026" s="27">
        <v>40.763975270270265</v>
      </c>
      <c r="G1026" s="28">
        <v>0</v>
      </c>
      <c r="H1026" s="28">
        <v>0</v>
      </c>
      <c r="I1026" s="28">
        <v>0</v>
      </c>
      <c r="J1026" s="271"/>
      <c r="K1026" s="281">
        <f>Лист4!E1028/1000</f>
        <v>1005.5113899999998</v>
      </c>
    </row>
    <row r="1027" spans="1:11" s="29" customFormat="1" ht="22.5" customHeight="1" x14ac:dyDescent="0.25">
      <c r="A1027" s="21" t="str">
        <f>Лист4!A1029</f>
        <v xml:space="preserve">Красноармейская ул. д.9 </v>
      </c>
      <c r="B1027" s="56" t="str">
        <f>Лист4!C1029</f>
        <v>г. Астрахань</v>
      </c>
      <c r="C1027" s="35">
        <f t="shared" si="32"/>
        <v>449.36681959459452</v>
      </c>
      <c r="D1027" s="35">
        <f t="shared" si="33"/>
        <v>18.987330405405402</v>
      </c>
      <c r="E1027" s="26">
        <v>0</v>
      </c>
      <c r="F1027" s="27">
        <v>18.987330405405402</v>
      </c>
      <c r="G1027" s="28">
        <v>0</v>
      </c>
      <c r="H1027" s="28">
        <v>0</v>
      </c>
      <c r="I1027" s="28">
        <v>0</v>
      </c>
      <c r="J1027" s="272"/>
      <c r="K1027" s="281">
        <f>Лист4!E1029/1000-J1027</f>
        <v>468.35414999999995</v>
      </c>
    </row>
    <row r="1028" spans="1:11" s="29" customFormat="1" ht="22.5" customHeight="1" x14ac:dyDescent="0.25">
      <c r="A1028" s="21" t="str">
        <f>Лист4!A1030</f>
        <v xml:space="preserve">Красного Знамени ул. д.1 </v>
      </c>
      <c r="B1028" s="56" t="str">
        <f>Лист4!C1030</f>
        <v>г. Астрахань</v>
      </c>
      <c r="C1028" s="35">
        <f t="shared" si="32"/>
        <v>214.86949716216213</v>
      </c>
      <c r="D1028" s="35">
        <f t="shared" si="33"/>
        <v>9.0789928378378359</v>
      </c>
      <c r="E1028" s="26">
        <v>0</v>
      </c>
      <c r="F1028" s="27">
        <v>9.0789928378378359</v>
      </c>
      <c r="G1028" s="28">
        <v>0</v>
      </c>
      <c r="H1028" s="28">
        <v>0</v>
      </c>
      <c r="I1028" s="28">
        <v>0</v>
      </c>
      <c r="J1028" s="271"/>
      <c r="K1028" s="281">
        <f>Лист4!E1030/1000</f>
        <v>223.94848999999996</v>
      </c>
    </row>
    <row r="1029" spans="1:11" s="29" customFormat="1" ht="22.5" customHeight="1" x14ac:dyDescent="0.25">
      <c r="A1029" s="21" t="str">
        <f>Лист4!A1031</f>
        <v xml:space="preserve">Красного Знамени ул. д.11 </v>
      </c>
      <c r="B1029" s="56" t="str">
        <f>Лист4!C1031</f>
        <v>г. Астрахань</v>
      </c>
      <c r="C1029" s="35">
        <f t="shared" si="32"/>
        <v>217.46951716216216</v>
      </c>
      <c r="D1029" s="35">
        <f t="shared" si="33"/>
        <v>9.1888528378378371</v>
      </c>
      <c r="E1029" s="26">
        <v>0</v>
      </c>
      <c r="F1029" s="27">
        <v>9.1888528378378371</v>
      </c>
      <c r="G1029" s="28">
        <v>0</v>
      </c>
      <c r="H1029" s="28">
        <v>0</v>
      </c>
      <c r="I1029" s="28">
        <v>0</v>
      </c>
      <c r="J1029" s="271"/>
      <c r="K1029" s="281">
        <f>Лист4!E1031/1000</f>
        <v>226.65836999999999</v>
      </c>
    </row>
    <row r="1030" spans="1:11" s="29" customFormat="1" ht="22.5" customHeight="1" x14ac:dyDescent="0.25">
      <c r="A1030" s="21" t="str">
        <f>Лист4!A1032</f>
        <v xml:space="preserve">Краснодарская ул. д.43 </v>
      </c>
      <c r="B1030" s="56" t="str">
        <f>Лист4!C1032</f>
        <v>г. Астрахань</v>
      </c>
      <c r="C1030" s="35">
        <f t="shared" si="32"/>
        <v>4264.5802867567572</v>
      </c>
      <c r="D1030" s="35">
        <f t="shared" si="33"/>
        <v>180.19353324324325</v>
      </c>
      <c r="E1030" s="26">
        <v>0</v>
      </c>
      <c r="F1030" s="27">
        <v>180.19353324324325</v>
      </c>
      <c r="G1030" s="28">
        <v>0</v>
      </c>
      <c r="H1030" s="28">
        <v>0</v>
      </c>
      <c r="I1030" s="28">
        <v>0</v>
      </c>
      <c r="J1030" s="271"/>
      <c r="K1030" s="281">
        <f>Лист4!E1032/1000</f>
        <v>4444.7738200000003</v>
      </c>
    </row>
    <row r="1031" spans="1:11" s="29" customFormat="1" ht="22.5" customHeight="1" x14ac:dyDescent="0.25">
      <c r="A1031" s="21" t="str">
        <f>Лист4!A1033</f>
        <v xml:space="preserve">Краснопитерская ул. д.115 </v>
      </c>
      <c r="B1031" s="56" t="str">
        <f>Лист4!C1033</f>
        <v>г. Астрахань</v>
      </c>
      <c r="C1031" s="35">
        <f t="shared" si="32"/>
        <v>1466.6805043243246</v>
      </c>
      <c r="D1031" s="35">
        <f t="shared" si="33"/>
        <v>61.972415675675684</v>
      </c>
      <c r="E1031" s="26">
        <v>0</v>
      </c>
      <c r="F1031" s="27">
        <v>61.972415675675684</v>
      </c>
      <c r="G1031" s="28">
        <v>0</v>
      </c>
      <c r="H1031" s="28">
        <v>0</v>
      </c>
      <c r="I1031" s="28">
        <v>0</v>
      </c>
      <c r="J1031" s="271"/>
      <c r="K1031" s="281">
        <f>Лист4!E1033/1000</f>
        <v>1528.6529200000002</v>
      </c>
    </row>
    <row r="1032" spans="1:11" s="29" customFormat="1" ht="22.5" customHeight="1" x14ac:dyDescent="0.25">
      <c r="A1032" s="21" t="str">
        <f>Лист4!A1034</f>
        <v xml:space="preserve">Краснопитерская ул. д.57 </v>
      </c>
      <c r="B1032" s="56" t="str">
        <f>Лист4!C1034</f>
        <v>г. Астрахань</v>
      </c>
      <c r="C1032" s="35">
        <f t="shared" si="32"/>
        <v>11.108986216216216</v>
      </c>
      <c r="D1032" s="35">
        <f t="shared" si="33"/>
        <v>0.46939378378378371</v>
      </c>
      <c r="E1032" s="26">
        <v>0</v>
      </c>
      <c r="F1032" s="27">
        <v>0.46939378378378371</v>
      </c>
      <c r="G1032" s="28">
        <v>0</v>
      </c>
      <c r="H1032" s="28">
        <v>0</v>
      </c>
      <c r="I1032" s="28">
        <v>0</v>
      </c>
      <c r="J1032" s="271"/>
      <c r="K1032" s="281">
        <f>Лист4!E1034/1000</f>
        <v>11.578379999999999</v>
      </c>
    </row>
    <row r="1033" spans="1:11" s="29" customFormat="1" ht="22.5" customHeight="1" x14ac:dyDescent="0.25">
      <c r="A1033" s="21" t="str">
        <f>Лист4!A1035</f>
        <v xml:space="preserve">Красный Рыбак ул. д.41 </v>
      </c>
      <c r="B1033" s="56" t="str">
        <f>Лист4!C1035</f>
        <v>г. Астрахань</v>
      </c>
      <c r="C1033" s="35">
        <f t="shared" si="32"/>
        <v>16.37149662162162</v>
      </c>
      <c r="D1033" s="35">
        <f t="shared" si="33"/>
        <v>0.69175337837837836</v>
      </c>
      <c r="E1033" s="26">
        <v>0</v>
      </c>
      <c r="F1033" s="27">
        <v>0.69175337837837836</v>
      </c>
      <c r="G1033" s="28">
        <v>0</v>
      </c>
      <c r="H1033" s="28">
        <v>0</v>
      </c>
      <c r="I1033" s="28">
        <v>0</v>
      </c>
      <c r="J1033" s="271"/>
      <c r="K1033" s="281">
        <f>Лист4!E1035/1000-J1033</f>
        <v>17.06325</v>
      </c>
    </row>
    <row r="1034" spans="1:11" s="29" customFormat="1" ht="22.5" customHeight="1" x14ac:dyDescent="0.25">
      <c r="A1034" s="21" t="str">
        <f>Лист4!A1036</f>
        <v xml:space="preserve">Кремлевская ул. д.7 </v>
      </c>
      <c r="B1034" s="56" t="str">
        <f>Лист4!C1036</f>
        <v>г. Астрахань</v>
      </c>
      <c r="C1034" s="35">
        <f t="shared" si="32"/>
        <v>29.80978175675676</v>
      </c>
      <c r="D1034" s="35">
        <f t="shared" si="33"/>
        <v>1.2595682432432433</v>
      </c>
      <c r="E1034" s="26">
        <v>0</v>
      </c>
      <c r="F1034" s="27">
        <v>1.2595682432432433</v>
      </c>
      <c r="G1034" s="28">
        <v>0</v>
      </c>
      <c r="H1034" s="28">
        <v>0</v>
      </c>
      <c r="I1034" s="28">
        <v>0</v>
      </c>
      <c r="J1034" s="271"/>
      <c r="K1034" s="281">
        <f>Лист4!E1036/1000-J1034</f>
        <v>31.069350000000004</v>
      </c>
    </row>
    <row r="1035" spans="1:11" s="29" customFormat="1" ht="22.5" customHeight="1" x14ac:dyDescent="0.25">
      <c r="A1035" s="21" t="str">
        <f>Лист4!A1037</f>
        <v xml:space="preserve">Кржижановского ул. д.87А </v>
      </c>
      <c r="B1035" s="56" t="str">
        <f>Лист4!C1037</f>
        <v>г. Астрахань</v>
      </c>
      <c r="C1035" s="35">
        <f t="shared" si="32"/>
        <v>156.67762851351353</v>
      </c>
      <c r="D1035" s="35">
        <f t="shared" si="33"/>
        <v>6.6201814864864872</v>
      </c>
      <c r="E1035" s="26">
        <v>0</v>
      </c>
      <c r="F1035" s="27">
        <v>6.6201814864864872</v>
      </c>
      <c r="G1035" s="28">
        <v>0</v>
      </c>
      <c r="H1035" s="28">
        <v>0</v>
      </c>
      <c r="I1035" s="28">
        <v>0</v>
      </c>
      <c r="J1035" s="272"/>
      <c r="K1035" s="281">
        <f>Лист4!E1037/1000-J1035</f>
        <v>163.29781</v>
      </c>
    </row>
    <row r="1036" spans="1:11" s="29" customFormat="1" ht="22.5" customHeight="1" x14ac:dyDescent="0.25">
      <c r="A1036" s="21" t="str">
        <f>Лист4!A1038</f>
        <v xml:space="preserve">Кубанская ул. д.10 </v>
      </c>
      <c r="B1036" s="56" t="str">
        <f>Лист4!C1038</f>
        <v>г. Астрахань</v>
      </c>
      <c r="C1036" s="35">
        <f t="shared" si="32"/>
        <v>37.445112162162168</v>
      </c>
      <c r="D1036" s="35">
        <f t="shared" si="33"/>
        <v>1.582187837837838</v>
      </c>
      <c r="E1036" s="26">
        <v>0</v>
      </c>
      <c r="F1036" s="27">
        <v>1.582187837837838</v>
      </c>
      <c r="G1036" s="28">
        <v>0</v>
      </c>
      <c r="H1036" s="28">
        <v>0</v>
      </c>
      <c r="I1036" s="28">
        <v>0</v>
      </c>
      <c r="J1036" s="271"/>
      <c r="K1036" s="281">
        <f>Лист4!E1038/1000-J1036</f>
        <v>39.027300000000004</v>
      </c>
    </row>
    <row r="1037" spans="1:11" s="29" customFormat="1" ht="22.5" customHeight="1" x14ac:dyDescent="0.25">
      <c r="A1037" s="21" t="str">
        <f>Лист4!A1039</f>
        <v xml:space="preserve">Кубанская ул. д.19 - корп. 1 </v>
      </c>
      <c r="B1037" s="56" t="str">
        <f>Лист4!C1039</f>
        <v>г. Астрахань</v>
      </c>
      <c r="C1037" s="35">
        <f t="shared" si="32"/>
        <v>1916.4369700000009</v>
      </c>
      <c r="D1037" s="35">
        <f t="shared" si="33"/>
        <v>80.976210000000037</v>
      </c>
      <c r="E1037" s="26">
        <v>0</v>
      </c>
      <c r="F1037" s="27">
        <v>80.976210000000037</v>
      </c>
      <c r="G1037" s="28">
        <v>0</v>
      </c>
      <c r="H1037" s="28">
        <v>0</v>
      </c>
      <c r="I1037" s="28">
        <v>0</v>
      </c>
      <c r="J1037" s="271">
        <v>1610.39</v>
      </c>
      <c r="K1037" s="281">
        <f>Лист4!E1039/1000-J1037</f>
        <v>387.02318000000082</v>
      </c>
    </row>
    <row r="1038" spans="1:11" s="29" customFormat="1" ht="22.5" customHeight="1" x14ac:dyDescent="0.25">
      <c r="A1038" s="21" t="str">
        <f>Лист4!A1040</f>
        <v xml:space="preserve">Кубанская ул. д.21 - корп. 1 </v>
      </c>
      <c r="B1038" s="56" t="str">
        <f>Лист4!C1040</f>
        <v>г. Астрахань</v>
      </c>
      <c r="C1038" s="35">
        <f t="shared" si="32"/>
        <v>1708.2088128378391</v>
      </c>
      <c r="D1038" s="35">
        <f t="shared" si="33"/>
        <v>72.177837162162206</v>
      </c>
      <c r="E1038" s="26">
        <v>0</v>
      </c>
      <c r="F1038" s="27">
        <v>72.177837162162206</v>
      </c>
      <c r="G1038" s="28">
        <v>0</v>
      </c>
      <c r="H1038" s="28">
        <v>0</v>
      </c>
      <c r="I1038" s="28">
        <v>0</v>
      </c>
      <c r="J1038" s="271"/>
      <c r="K1038" s="281">
        <f>Лист4!E1040/1000</f>
        <v>1780.3866500000013</v>
      </c>
    </row>
    <row r="1039" spans="1:11" s="29" customFormat="1" ht="22.5" customHeight="1" x14ac:dyDescent="0.25">
      <c r="A1039" s="21" t="str">
        <f>Лист4!A1041</f>
        <v xml:space="preserve">Кубанская ул. д.21 - корп. 2 </v>
      </c>
      <c r="B1039" s="56" t="str">
        <f>Лист4!C1041</f>
        <v>г. Астрахань</v>
      </c>
      <c r="C1039" s="35">
        <f t="shared" si="32"/>
        <v>930.37831040540539</v>
      </c>
      <c r="D1039" s="35">
        <f t="shared" si="33"/>
        <v>39.311759594594598</v>
      </c>
      <c r="E1039" s="26">
        <v>0</v>
      </c>
      <c r="F1039" s="27">
        <v>39.311759594594598</v>
      </c>
      <c r="G1039" s="28">
        <v>0</v>
      </c>
      <c r="H1039" s="28">
        <v>0</v>
      </c>
      <c r="I1039" s="28">
        <v>0</v>
      </c>
      <c r="J1039" s="271">
        <v>1203.98</v>
      </c>
      <c r="K1039" s="281">
        <f>Лист4!E1041/1000-J1039</f>
        <v>-234.28993000000003</v>
      </c>
    </row>
    <row r="1040" spans="1:11" s="29" customFormat="1" ht="22.5" customHeight="1" x14ac:dyDescent="0.25">
      <c r="A1040" s="21" t="str">
        <f>Лист4!A1042</f>
        <v xml:space="preserve">Кубанская ул. д.23 - корп. 2 </v>
      </c>
      <c r="B1040" s="56" t="str">
        <f>Лист4!C1042</f>
        <v>г. Астрахань</v>
      </c>
      <c r="C1040" s="35">
        <f t="shared" si="32"/>
        <v>1012.0047652702701</v>
      </c>
      <c r="D1040" s="35">
        <f t="shared" si="33"/>
        <v>42.760764729729722</v>
      </c>
      <c r="E1040" s="26">
        <v>0</v>
      </c>
      <c r="F1040" s="27">
        <v>42.760764729729722</v>
      </c>
      <c r="G1040" s="28">
        <v>0</v>
      </c>
      <c r="H1040" s="28">
        <v>0</v>
      </c>
      <c r="I1040" s="28">
        <v>0</v>
      </c>
      <c r="J1040" s="271"/>
      <c r="K1040" s="281">
        <f>Лист4!E1042/1000</f>
        <v>1054.7655299999999</v>
      </c>
    </row>
    <row r="1041" spans="1:11" s="29" customFormat="1" ht="22.5" customHeight="1" x14ac:dyDescent="0.25">
      <c r="A1041" s="21" t="str">
        <f>Лист4!A1043</f>
        <v xml:space="preserve">Кубанская ул. д.29 </v>
      </c>
      <c r="B1041" s="56" t="str">
        <f>Лист4!C1043</f>
        <v>г. Астрахань</v>
      </c>
      <c r="C1041" s="35">
        <f t="shared" si="32"/>
        <v>1123.8637877027022</v>
      </c>
      <c r="D1041" s="35">
        <f t="shared" si="33"/>
        <v>47.487202297297273</v>
      </c>
      <c r="E1041" s="26">
        <v>0</v>
      </c>
      <c r="F1041" s="27">
        <v>47.487202297297273</v>
      </c>
      <c r="G1041" s="28">
        <v>0</v>
      </c>
      <c r="H1041" s="28">
        <v>0</v>
      </c>
      <c r="I1041" s="28">
        <v>0</v>
      </c>
      <c r="J1041" s="271"/>
      <c r="K1041" s="281">
        <f>Лист4!E1043/1000</f>
        <v>1171.3509899999995</v>
      </c>
    </row>
    <row r="1042" spans="1:11" s="29" customFormat="1" ht="22.5" customHeight="1" x14ac:dyDescent="0.25">
      <c r="A1042" s="21" t="str">
        <f>Лист4!A1044</f>
        <v xml:space="preserve">Куйбышева ул. д.21 </v>
      </c>
      <c r="B1042" s="56" t="str">
        <f>Лист4!C1044</f>
        <v>г. Астрахань</v>
      </c>
      <c r="C1042" s="35">
        <f t="shared" si="32"/>
        <v>51.256099324324332</v>
      </c>
      <c r="D1042" s="35">
        <f t="shared" si="33"/>
        <v>2.1657506756756759</v>
      </c>
      <c r="E1042" s="26">
        <v>0</v>
      </c>
      <c r="F1042" s="27">
        <v>2.1657506756756759</v>
      </c>
      <c r="G1042" s="28">
        <v>0</v>
      </c>
      <c r="H1042" s="28">
        <v>0</v>
      </c>
      <c r="I1042" s="28">
        <v>0</v>
      </c>
      <c r="J1042" s="271"/>
      <c r="K1042" s="281">
        <f>Лист4!E1044/1000-J1042</f>
        <v>53.421850000000006</v>
      </c>
    </row>
    <row r="1043" spans="1:11" s="29" customFormat="1" ht="22.5" customHeight="1" x14ac:dyDescent="0.25">
      <c r="A1043" s="21" t="str">
        <f>Лист4!A1045</f>
        <v xml:space="preserve">Куйбышева ул. д.22 </v>
      </c>
      <c r="B1043" s="56" t="str">
        <f>Лист4!C1045</f>
        <v>г. Астрахань</v>
      </c>
      <c r="C1043" s="35">
        <f t="shared" si="32"/>
        <v>0.76756756756756761</v>
      </c>
      <c r="D1043" s="35">
        <f t="shared" si="33"/>
        <v>3.2432432432432434E-2</v>
      </c>
      <c r="E1043" s="26">
        <v>0</v>
      </c>
      <c r="F1043" s="27">
        <v>3.2432432432432434E-2</v>
      </c>
      <c r="G1043" s="28">
        <v>0</v>
      </c>
      <c r="H1043" s="28">
        <v>0</v>
      </c>
      <c r="I1043" s="28">
        <v>0</v>
      </c>
      <c r="J1043" s="271"/>
      <c r="K1043" s="281">
        <f>Лист4!E1045/1000</f>
        <v>0.8</v>
      </c>
    </row>
    <row r="1044" spans="1:11" s="29" customFormat="1" ht="22.5" customHeight="1" x14ac:dyDescent="0.25">
      <c r="A1044" s="21" t="str">
        <f>Лист4!A1046</f>
        <v xml:space="preserve">Куйбышева ул. д.22/10 </v>
      </c>
      <c r="B1044" s="56" t="str">
        <f>Лист4!C1046</f>
        <v>г. Астрахань</v>
      </c>
      <c r="C1044" s="35">
        <f t="shared" si="32"/>
        <v>249.49260878378377</v>
      </c>
      <c r="D1044" s="35">
        <f t="shared" si="33"/>
        <v>10.541941216216214</v>
      </c>
      <c r="E1044" s="26">
        <v>0</v>
      </c>
      <c r="F1044" s="27">
        <v>10.541941216216214</v>
      </c>
      <c r="G1044" s="28">
        <v>0</v>
      </c>
      <c r="H1044" s="28">
        <v>0</v>
      </c>
      <c r="I1044" s="28">
        <v>0</v>
      </c>
      <c r="J1044" s="271"/>
      <c r="K1044" s="281">
        <f>Лист4!E1046/1000-J1044</f>
        <v>260.03454999999997</v>
      </c>
    </row>
    <row r="1045" spans="1:11" s="29" customFormat="1" ht="22.5" customHeight="1" x14ac:dyDescent="0.25">
      <c r="A1045" s="21" t="str">
        <f>Лист4!A1047</f>
        <v xml:space="preserve">Куйбышева ул. д.23 </v>
      </c>
      <c r="B1045" s="56" t="str">
        <f>Лист4!C1047</f>
        <v>г. Астрахань</v>
      </c>
      <c r="C1045" s="35">
        <f t="shared" si="32"/>
        <v>21.360906486486492</v>
      </c>
      <c r="D1045" s="35">
        <f t="shared" si="33"/>
        <v>0.90257351351351378</v>
      </c>
      <c r="E1045" s="26">
        <v>0</v>
      </c>
      <c r="F1045" s="27">
        <v>0.90257351351351378</v>
      </c>
      <c r="G1045" s="28">
        <v>0</v>
      </c>
      <c r="H1045" s="28">
        <v>0</v>
      </c>
      <c r="I1045" s="28">
        <v>0</v>
      </c>
      <c r="J1045" s="271"/>
      <c r="K1045" s="281">
        <f>Лист4!E1047/1000</f>
        <v>22.263480000000005</v>
      </c>
    </row>
    <row r="1046" spans="1:11" s="29" customFormat="1" ht="22.5" customHeight="1" x14ac:dyDescent="0.25">
      <c r="A1046" s="21" t="str">
        <f>Лист4!A1048</f>
        <v xml:space="preserve">Куйбышева ул. д.27 </v>
      </c>
      <c r="B1046" s="56" t="str">
        <f>Лист4!C1048</f>
        <v>г. Астрахань</v>
      </c>
      <c r="C1046" s="35">
        <f t="shared" si="32"/>
        <v>22.278840540540546</v>
      </c>
      <c r="D1046" s="35">
        <f t="shared" si="33"/>
        <v>0.94135945945945965</v>
      </c>
      <c r="E1046" s="26">
        <v>0</v>
      </c>
      <c r="F1046" s="27">
        <v>0.94135945945945965</v>
      </c>
      <c r="G1046" s="28">
        <v>0</v>
      </c>
      <c r="H1046" s="28">
        <v>0</v>
      </c>
      <c r="I1046" s="28">
        <v>0</v>
      </c>
      <c r="J1046" s="271"/>
      <c r="K1046" s="281">
        <f>Лист4!E1048/1000</f>
        <v>23.220200000000006</v>
      </c>
    </row>
    <row r="1047" spans="1:11" s="29" customFormat="1" ht="22.5" customHeight="1" x14ac:dyDescent="0.25">
      <c r="A1047" s="21" t="str">
        <f>Лист4!A1049</f>
        <v xml:space="preserve">Куйбышева ул. д.28 </v>
      </c>
      <c r="B1047" s="56" t="str">
        <f>Лист4!C1049</f>
        <v>г. Астрахань</v>
      </c>
      <c r="C1047" s="35">
        <f t="shared" si="32"/>
        <v>18.12769121621622</v>
      </c>
      <c r="D1047" s="35">
        <f t="shared" si="33"/>
        <v>0.7659587837837839</v>
      </c>
      <c r="E1047" s="26">
        <v>0</v>
      </c>
      <c r="F1047" s="27">
        <v>0.7659587837837839</v>
      </c>
      <c r="G1047" s="28">
        <v>0</v>
      </c>
      <c r="H1047" s="28">
        <v>0</v>
      </c>
      <c r="I1047" s="28">
        <v>0</v>
      </c>
      <c r="J1047" s="271"/>
      <c r="K1047" s="281">
        <f>Лист4!E1049/1000-J1047</f>
        <v>18.893650000000004</v>
      </c>
    </row>
    <row r="1048" spans="1:11" s="29" customFormat="1" ht="22.5" customHeight="1" x14ac:dyDescent="0.25">
      <c r="A1048" s="21" t="str">
        <f>Лист4!A1050</f>
        <v xml:space="preserve">Куйбышева ул. д.30 </v>
      </c>
      <c r="B1048" s="56" t="str">
        <f>Лист4!C1050</f>
        <v>г. Астрахань</v>
      </c>
      <c r="C1048" s="35">
        <f t="shared" si="32"/>
        <v>29.483661486486486</v>
      </c>
      <c r="D1048" s="35">
        <f t="shared" si="33"/>
        <v>1.2457885135135136</v>
      </c>
      <c r="E1048" s="26">
        <v>0</v>
      </c>
      <c r="F1048" s="27">
        <v>1.2457885135135136</v>
      </c>
      <c r="G1048" s="28">
        <v>0</v>
      </c>
      <c r="H1048" s="28">
        <v>0</v>
      </c>
      <c r="I1048" s="28">
        <v>0</v>
      </c>
      <c r="J1048" s="272"/>
      <c r="K1048" s="281">
        <f>Лист4!E1050/1000-J1048</f>
        <v>30.72945</v>
      </c>
    </row>
    <row r="1049" spans="1:11" s="29" customFormat="1" ht="22.5" customHeight="1" x14ac:dyDescent="0.25">
      <c r="A1049" s="21" t="str">
        <f>Лист4!A1051</f>
        <v xml:space="preserve">Куйбышева ул. д.33 </v>
      </c>
      <c r="B1049" s="56" t="str">
        <f>Лист4!C1051</f>
        <v>г. Астрахань</v>
      </c>
      <c r="C1049" s="35">
        <f t="shared" si="32"/>
        <v>56.571744594594591</v>
      </c>
      <c r="D1049" s="35">
        <f t="shared" si="33"/>
        <v>2.3903554054054057</v>
      </c>
      <c r="E1049" s="26">
        <v>0</v>
      </c>
      <c r="F1049" s="27">
        <v>2.3903554054054057</v>
      </c>
      <c r="G1049" s="28">
        <v>0</v>
      </c>
      <c r="H1049" s="28">
        <v>0</v>
      </c>
      <c r="I1049" s="28">
        <v>0</v>
      </c>
      <c r="J1049" s="271"/>
      <c r="K1049" s="281">
        <f>Лист4!E1051/1000</f>
        <v>58.9621</v>
      </c>
    </row>
    <row r="1050" spans="1:11" s="29" customFormat="1" ht="22.5" customHeight="1" x14ac:dyDescent="0.25">
      <c r="A1050" s="21" t="str">
        <f>Лист4!A1052</f>
        <v xml:space="preserve">Куйбышева ул. д.36 </v>
      </c>
      <c r="B1050" s="56" t="str">
        <f>Лист4!C1052</f>
        <v>г. Астрахань</v>
      </c>
      <c r="C1050" s="35">
        <f t="shared" si="32"/>
        <v>54.30305472972973</v>
      </c>
      <c r="D1050" s="35">
        <f t="shared" si="33"/>
        <v>2.2944952702702701</v>
      </c>
      <c r="E1050" s="26">
        <v>0</v>
      </c>
      <c r="F1050" s="27">
        <v>2.2944952702702701</v>
      </c>
      <c r="G1050" s="28">
        <v>0</v>
      </c>
      <c r="H1050" s="28">
        <v>0</v>
      </c>
      <c r="I1050" s="28">
        <v>0</v>
      </c>
      <c r="J1050" s="271"/>
      <c r="K1050" s="281">
        <f>Лист4!E1052/1000-J1050</f>
        <v>56.597549999999998</v>
      </c>
    </row>
    <row r="1051" spans="1:11" s="29" customFormat="1" ht="22.5" customHeight="1" x14ac:dyDescent="0.25">
      <c r="A1051" s="21" t="str">
        <f>Лист4!A1053</f>
        <v xml:space="preserve">Куйбышева ул. д.40 </v>
      </c>
      <c r="B1051" s="56" t="str">
        <f>Лист4!C1053</f>
        <v>г. Астрахань</v>
      </c>
      <c r="C1051" s="35">
        <f t="shared" si="32"/>
        <v>19.142415540540537</v>
      </c>
      <c r="D1051" s="35">
        <f t="shared" si="33"/>
        <v>0.8088344594594592</v>
      </c>
      <c r="E1051" s="26">
        <v>0</v>
      </c>
      <c r="F1051" s="27">
        <v>0.8088344594594592</v>
      </c>
      <c r="G1051" s="28">
        <v>0</v>
      </c>
      <c r="H1051" s="28">
        <v>0</v>
      </c>
      <c r="I1051" s="28">
        <v>0</v>
      </c>
      <c r="J1051" s="272"/>
      <c r="K1051" s="281">
        <f>Лист4!E1053/1000-J1051</f>
        <v>19.951249999999995</v>
      </c>
    </row>
    <row r="1052" spans="1:11" s="29" customFormat="1" ht="22.5" customHeight="1" x14ac:dyDescent="0.25">
      <c r="A1052" s="21" t="str">
        <f>Лист4!A1054</f>
        <v xml:space="preserve">Куйбышева ул. д.41 </v>
      </c>
      <c r="B1052" s="56" t="str">
        <f>Лист4!C1054</f>
        <v>г. Астрахань</v>
      </c>
      <c r="C1052" s="35">
        <f t="shared" si="32"/>
        <v>7.3439425675675682</v>
      </c>
      <c r="D1052" s="35">
        <f t="shared" si="33"/>
        <v>0.31030743243243247</v>
      </c>
      <c r="E1052" s="26">
        <v>0</v>
      </c>
      <c r="F1052" s="27">
        <v>0.31030743243243247</v>
      </c>
      <c r="G1052" s="28">
        <v>0</v>
      </c>
      <c r="H1052" s="28">
        <v>0</v>
      </c>
      <c r="I1052" s="28">
        <v>0</v>
      </c>
      <c r="J1052" s="274"/>
      <c r="K1052" s="281">
        <f>Лист4!E1054/1000</f>
        <v>7.6542500000000011</v>
      </c>
    </row>
    <row r="1053" spans="1:11" s="29" customFormat="1" ht="22.5" customHeight="1" x14ac:dyDescent="0.25">
      <c r="A1053" s="21" t="str">
        <f>Лист4!A1055</f>
        <v xml:space="preserve">Куйбышева ул. д.61 </v>
      </c>
      <c r="B1053" s="56" t="str">
        <f>Лист4!C1055</f>
        <v>г. Астрахань</v>
      </c>
      <c r="C1053" s="35">
        <f t="shared" si="32"/>
        <v>65.301089054054032</v>
      </c>
      <c r="D1053" s="35">
        <f t="shared" si="33"/>
        <v>2.759200945945945</v>
      </c>
      <c r="E1053" s="26">
        <v>0</v>
      </c>
      <c r="F1053" s="27">
        <v>2.759200945945945</v>
      </c>
      <c r="G1053" s="28">
        <v>0</v>
      </c>
      <c r="H1053" s="28">
        <v>0</v>
      </c>
      <c r="I1053" s="28">
        <v>0</v>
      </c>
      <c r="J1053" s="274"/>
      <c r="K1053" s="281">
        <f>Лист4!E1055/1000-J1053</f>
        <v>68.060289999999981</v>
      </c>
    </row>
    <row r="1054" spans="1:11" s="29" customFormat="1" ht="22.5" customHeight="1" x14ac:dyDescent="0.25">
      <c r="A1054" s="21" t="str">
        <f>Лист4!A1056</f>
        <v xml:space="preserve">Куйбышева ул. д.62 </v>
      </c>
      <c r="B1054" s="56" t="str">
        <f>Лист4!C1056</f>
        <v>г. Астрахань</v>
      </c>
      <c r="C1054" s="35">
        <f t="shared" si="32"/>
        <v>0</v>
      </c>
      <c r="D1054" s="35">
        <f t="shared" si="33"/>
        <v>0</v>
      </c>
      <c r="E1054" s="26">
        <v>0</v>
      </c>
      <c r="F1054" s="27">
        <v>0</v>
      </c>
      <c r="G1054" s="28">
        <v>0</v>
      </c>
      <c r="H1054" s="28">
        <v>0</v>
      </c>
      <c r="I1054" s="28">
        <v>0</v>
      </c>
      <c r="J1054" s="272"/>
      <c r="K1054" s="281">
        <f>Лист4!E1056/1000-J1054</f>
        <v>0</v>
      </c>
    </row>
    <row r="1055" spans="1:11" s="29" customFormat="1" ht="22.5" customHeight="1" x14ac:dyDescent="0.25">
      <c r="A1055" s="21" t="str">
        <f>Лист4!A1057</f>
        <v xml:space="preserve">Куйбышева ул. д.63 </v>
      </c>
      <c r="B1055" s="56" t="str">
        <f>Лист4!C1057</f>
        <v>г. Астрахань</v>
      </c>
      <c r="C1055" s="35">
        <f t="shared" si="32"/>
        <v>24.121703108108104</v>
      </c>
      <c r="D1055" s="35">
        <f t="shared" si="33"/>
        <v>1.0192268918918919</v>
      </c>
      <c r="E1055" s="26">
        <v>0</v>
      </c>
      <c r="F1055" s="27">
        <v>1.0192268918918919</v>
      </c>
      <c r="G1055" s="28">
        <v>0</v>
      </c>
      <c r="H1055" s="28">
        <v>0</v>
      </c>
      <c r="I1055" s="28">
        <v>0</v>
      </c>
      <c r="J1055" s="271"/>
      <c r="K1055" s="281">
        <f>Лист4!E1057/1000</f>
        <v>25.140929999999997</v>
      </c>
    </row>
    <row r="1056" spans="1:11" s="29" customFormat="1" ht="22.5" customHeight="1" x14ac:dyDescent="0.25">
      <c r="A1056" s="21" t="str">
        <f>Лист4!A1058</f>
        <v xml:space="preserve">Куйбышева ул. д.68 </v>
      </c>
      <c r="B1056" s="56" t="str">
        <f>Лист4!C1058</f>
        <v>г. Астрахань</v>
      </c>
      <c r="C1056" s="35">
        <f t="shared" si="32"/>
        <v>39.461128378378376</v>
      </c>
      <c r="D1056" s="35">
        <f t="shared" si="33"/>
        <v>1.6673716216216214</v>
      </c>
      <c r="E1056" s="26">
        <v>0</v>
      </c>
      <c r="F1056" s="27">
        <v>1.6673716216216214</v>
      </c>
      <c r="G1056" s="28">
        <v>0</v>
      </c>
      <c r="H1056" s="28">
        <v>0</v>
      </c>
      <c r="I1056" s="28">
        <v>0</v>
      </c>
      <c r="J1056" s="272"/>
      <c r="K1056" s="281">
        <f>Лист4!E1058/1000-J1056</f>
        <v>41.128499999999995</v>
      </c>
    </row>
    <row r="1057" spans="1:11" s="29" customFormat="1" ht="22.5" customHeight="1" x14ac:dyDescent="0.25">
      <c r="A1057" s="21" t="str">
        <f>Лист4!A1059</f>
        <v xml:space="preserve">Куйбышева ул. д.74 </v>
      </c>
      <c r="B1057" s="56" t="str">
        <f>Лист4!C1059</f>
        <v>г. Астрахань</v>
      </c>
      <c r="C1057" s="35">
        <f t="shared" si="32"/>
        <v>20.837924324324327</v>
      </c>
      <c r="D1057" s="35">
        <f t="shared" si="33"/>
        <v>0.88047567567567586</v>
      </c>
      <c r="E1057" s="26">
        <v>0</v>
      </c>
      <c r="F1057" s="27">
        <v>0.88047567567567586</v>
      </c>
      <c r="G1057" s="28">
        <v>0</v>
      </c>
      <c r="H1057" s="28">
        <v>0</v>
      </c>
      <c r="I1057" s="28">
        <v>0</v>
      </c>
      <c r="J1057" s="271"/>
      <c r="K1057" s="281">
        <f>Лист4!E1059/1000</f>
        <v>21.718400000000003</v>
      </c>
    </row>
    <row r="1058" spans="1:11" s="29" customFormat="1" ht="22.5" customHeight="1" x14ac:dyDescent="0.25">
      <c r="A1058" s="21" t="str">
        <f>Лист4!A1060</f>
        <v xml:space="preserve">Куйбышева ул. д.82 </v>
      </c>
      <c r="B1058" s="56" t="str">
        <f>Лист4!C1060</f>
        <v>г. Астрахань</v>
      </c>
      <c r="C1058" s="35">
        <f t="shared" si="32"/>
        <v>10.795645945945946</v>
      </c>
      <c r="D1058" s="35">
        <f t="shared" si="33"/>
        <v>0.45615405405405401</v>
      </c>
      <c r="E1058" s="26">
        <v>0</v>
      </c>
      <c r="F1058" s="27">
        <v>0.45615405405405401</v>
      </c>
      <c r="G1058" s="28">
        <v>0</v>
      </c>
      <c r="H1058" s="28">
        <v>0</v>
      </c>
      <c r="I1058" s="28">
        <v>0</v>
      </c>
      <c r="J1058" s="272"/>
      <c r="K1058" s="281">
        <f>Лист4!E1060/1000-J1058</f>
        <v>11.251799999999999</v>
      </c>
    </row>
    <row r="1059" spans="1:11" s="29" customFormat="1" ht="22.5" customHeight="1" x14ac:dyDescent="0.25">
      <c r="A1059" s="21" t="str">
        <f>Лист4!A1061</f>
        <v xml:space="preserve">Куйбышева ул. д.92 </v>
      </c>
      <c r="B1059" s="56" t="str">
        <f>Лист4!C1061</f>
        <v>г. Астрахань</v>
      </c>
      <c r="C1059" s="35">
        <f t="shared" si="32"/>
        <v>0</v>
      </c>
      <c r="D1059" s="35">
        <f t="shared" si="33"/>
        <v>0</v>
      </c>
      <c r="E1059" s="26">
        <v>0</v>
      </c>
      <c r="F1059" s="27">
        <v>0</v>
      </c>
      <c r="G1059" s="28">
        <v>0</v>
      </c>
      <c r="H1059" s="28">
        <v>0</v>
      </c>
      <c r="I1059" s="28">
        <v>0</v>
      </c>
      <c r="J1059" s="271"/>
      <c r="K1059" s="281">
        <f>Лист4!E1061/1000-J1059</f>
        <v>0</v>
      </c>
    </row>
    <row r="1060" spans="1:11" s="29" customFormat="1" ht="22.5" customHeight="1" x14ac:dyDescent="0.25">
      <c r="A1060" s="21" t="str">
        <f>Лист4!A1062</f>
        <v xml:space="preserve">Куликова ул. д.13 - корп. 1 </v>
      </c>
      <c r="B1060" s="56" t="str">
        <f>Лист4!C1062</f>
        <v>г. Астрахань</v>
      </c>
      <c r="C1060" s="35">
        <f t="shared" si="32"/>
        <v>1515.5079239189192</v>
      </c>
      <c r="D1060" s="35">
        <f t="shared" si="33"/>
        <v>64.035546081081094</v>
      </c>
      <c r="E1060" s="26">
        <v>0</v>
      </c>
      <c r="F1060" s="27">
        <v>64.035546081081094</v>
      </c>
      <c r="G1060" s="28">
        <v>0</v>
      </c>
      <c r="H1060" s="28">
        <v>0</v>
      </c>
      <c r="I1060" s="28">
        <v>0</v>
      </c>
      <c r="J1060" s="271"/>
      <c r="K1060" s="281">
        <f>Лист4!E1062/1000-J1060</f>
        <v>1579.5434700000003</v>
      </c>
    </row>
    <row r="1061" spans="1:11" s="29" customFormat="1" ht="22.5" customHeight="1" x14ac:dyDescent="0.25">
      <c r="A1061" s="21" t="str">
        <f>Лист4!A1063</f>
        <v xml:space="preserve">Куликова ул. д.13 - корп. 2 </v>
      </c>
      <c r="B1061" s="56" t="str">
        <f>Лист4!C1063</f>
        <v>г. Астрахань</v>
      </c>
      <c r="C1061" s="35">
        <f t="shared" si="32"/>
        <v>1660.3796340540541</v>
      </c>
      <c r="D1061" s="35">
        <f t="shared" si="33"/>
        <v>70.156885945945959</v>
      </c>
      <c r="E1061" s="26">
        <v>0</v>
      </c>
      <c r="F1061" s="27">
        <v>70.156885945945959</v>
      </c>
      <c r="G1061" s="28">
        <v>0</v>
      </c>
      <c r="H1061" s="28">
        <v>0</v>
      </c>
      <c r="I1061" s="28">
        <v>0</v>
      </c>
      <c r="J1061" s="271"/>
      <c r="K1061" s="281">
        <f>Лист4!E1063/1000-J1061</f>
        <v>1730.5365200000001</v>
      </c>
    </row>
    <row r="1062" spans="1:11" s="29" customFormat="1" ht="22.5" customHeight="1" x14ac:dyDescent="0.25">
      <c r="A1062" s="21" t="str">
        <f>Лист4!A1064</f>
        <v xml:space="preserve">Куликова ул. д.15 - корп. 1 </v>
      </c>
      <c r="B1062" s="56" t="str">
        <f>Лист4!C1064</f>
        <v>г. Астрахань</v>
      </c>
      <c r="C1062" s="35">
        <f t="shared" si="32"/>
        <v>1136.4849779729736</v>
      </c>
      <c r="D1062" s="35">
        <f t="shared" si="33"/>
        <v>48.020492027027061</v>
      </c>
      <c r="E1062" s="26">
        <v>0</v>
      </c>
      <c r="F1062" s="27">
        <v>48.020492027027061</v>
      </c>
      <c r="G1062" s="28">
        <v>0</v>
      </c>
      <c r="H1062" s="28">
        <v>0</v>
      </c>
      <c r="I1062" s="28">
        <v>0</v>
      </c>
      <c r="J1062" s="271"/>
      <c r="K1062" s="281">
        <f>Лист4!E1064/1000</f>
        <v>1184.5054700000007</v>
      </c>
    </row>
    <row r="1063" spans="1:11" s="29" customFormat="1" ht="22.5" customHeight="1" x14ac:dyDescent="0.25">
      <c r="A1063" s="21" t="str">
        <f>Лист4!A1065</f>
        <v xml:space="preserve">Куликова ул. д.15 - корп. 2 </v>
      </c>
      <c r="B1063" s="56" t="str">
        <f>Лист4!C1065</f>
        <v>г. Астрахань</v>
      </c>
      <c r="C1063" s="35">
        <f t="shared" si="32"/>
        <v>1684.1694601351355</v>
      </c>
      <c r="D1063" s="35">
        <f t="shared" si="33"/>
        <v>71.162089864864882</v>
      </c>
      <c r="E1063" s="26">
        <v>0</v>
      </c>
      <c r="F1063" s="27">
        <v>71.162089864864882</v>
      </c>
      <c r="G1063" s="28">
        <v>0</v>
      </c>
      <c r="H1063" s="28">
        <v>0</v>
      </c>
      <c r="I1063" s="28">
        <v>0</v>
      </c>
      <c r="J1063" s="271"/>
      <c r="K1063" s="281">
        <f>Лист4!E1065/1000</f>
        <v>1755.3315500000003</v>
      </c>
    </row>
    <row r="1064" spans="1:11" s="29" customFormat="1" ht="22.5" customHeight="1" x14ac:dyDescent="0.25">
      <c r="A1064" s="21" t="str">
        <f>Лист4!A1066</f>
        <v xml:space="preserve">Куликова ул. д.15 - корп. 3 </v>
      </c>
      <c r="B1064" s="56" t="str">
        <f>Лист4!C1066</f>
        <v>г. Астрахань</v>
      </c>
      <c r="C1064" s="35">
        <f t="shared" si="32"/>
        <v>2014.5220020270265</v>
      </c>
      <c r="D1064" s="35">
        <f t="shared" si="33"/>
        <v>85.120647972972947</v>
      </c>
      <c r="E1064" s="26">
        <v>0</v>
      </c>
      <c r="F1064" s="27">
        <v>85.120647972972947</v>
      </c>
      <c r="G1064" s="28">
        <v>0</v>
      </c>
      <c r="H1064" s="28">
        <v>0</v>
      </c>
      <c r="I1064" s="28">
        <v>0</v>
      </c>
      <c r="J1064" s="271"/>
      <c r="K1064" s="281">
        <f>Лист4!E1066/1000-J1064</f>
        <v>2099.6426499999993</v>
      </c>
    </row>
    <row r="1065" spans="1:11" s="29" customFormat="1" ht="22.5" customHeight="1" x14ac:dyDescent="0.25">
      <c r="A1065" s="21" t="str">
        <f>Лист4!A1067</f>
        <v xml:space="preserve">Куликова ул. д.15А </v>
      </c>
      <c r="B1065" s="56" t="str">
        <f>Лист4!C1067</f>
        <v>г. Астрахань</v>
      </c>
      <c r="C1065" s="35">
        <f t="shared" si="32"/>
        <v>27.971217567567567</v>
      </c>
      <c r="D1065" s="35">
        <f t="shared" si="33"/>
        <v>1.1818824324324324</v>
      </c>
      <c r="E1065" s="26">
        <v>0</v>
      </c>
      <c r="F1065" s="27">
        <v>1.1818824324324324</v>
      </c>
      <c r="G1065" s="28">
        <v>0</v>
      </c>
      <c r="H1065" s="28">
        <v>0</v>
      </c>
      <c r="I1065" s="28">
        <v>0</v>
      </c>
      <c r="J1065" s="272"/>
      <c r="K1065" s="281">
        <f>Лист4!E1067/1000-J1065</f>
        <v>29.153099999999998</v>
      </c>
    </row>
    <row r="1066" spans="1:11" s="29" customFormat="1" ht="22.5" customHeight="1" x14ac:dyDescent="0.25">
      <c r="A1066" s="21" t="str">
        <f>Лист4!A1068</f>
        <v xml:space="preserve">Куликова ул. д.25 </v>
      </c>
      <c r="B1066" s="56" t="str">
        <f>Лист4!C1068</f>
        <v>г. Астрахань</v>
      </c>
      <c r="C1066" s="35">
        <f t="shared" si="32"/>
        <v>2211.187319864865</v>
      </c>
      <c r="D1066" s="35">
        <f t="shared" si="33"/>
        <v>93.430450135135146</v>
      </c>
      <c r="E1066" s="26">
        <v>0</v>
      </c>
      <c r="F1066" s="27">
        <v>93.430450135135146</v>
      </c>
      <c r="G1066" s="28">
        <v>0</v>
      </c>
      <c r="H1066" s="28">
        <v>0</v>
      </c>
      <c r="I1066" s="28">
        <v>0</v>
      </c>
      <c r="J1066" s="271"/>
      <c r="K1066" s="281">
        <f>Лист4!E1068/1000-J1066</f>
        <v>2304.6177700000003</v>
      </c>
    </row>
    <row r="1067" spans="1:11" s="29" customFormat="1" ht="22.5" customHeight="1" x14ac:dyDescent="0.25">
      <c r="A1067" s="21" t="str">
        <f>Лист4!A1069</f>
        <v xml:space="preserve">Куликова ул. д.36 </v>
      </c>
      <c r="B1067" s="56" t="str">
        <f>Лист4!C1069</f>
        <v>г. Астрахань</v>
      </c>
      <c r="C1067" s="35">
        <f t="shared" si="32"/>
        <v>1879.4525998648649</v>
      </c>
      <c r="D1067" s="35">
        <f t="shared" si="33"/>
        <v>79.413490135135135</v>
      </c>
      <c r="E1067" s="26">
        <v>0</v>
      </c>
      <c r="F1067" s="27">
        <v>79.413490135135135</v>
      </c>
      <c r="G1067" s="28">
        <v>0</v>
      </c>
      <c r="H1067" s="28">
        <v>0</v>
      </c>
      <c r="I1067" s="28">
        <v>0</v>
      </c>
      <c r="J1067" s="272"/>
      <c r="K1067" s="281">
        <f>Лист4!E1069/1000-J1067</f>
        <v>1958.86609</v>
      </c>
    </row>
    <row r="1068" spans="1:11" s="29" customFormat="1" ht="22.5" customHeight="1" x14ac:dyDescent="0.25">
      <c r="A1068" s="21" t="str">
        <f>Лист4!A1070</f>
        <v xml:space="preserve">Куликова ул. д.36 - корп. 1 </v>
      </c>
      <c r="B1068" s="56" t="str">
        <f>Лист4!C1070</f>
        <v>г. Астрахань</v>
      </c>
      <c r="C1068" s="35">
        <f t="shared" si="32"/>
        <v>1205.400533108108</v>
      </c>
      <c r="D1068" s="35">
        <f t="shared" si="33"/>
        <v>50.932416891891876</v>
      </c>
      <c r="E1068" s="26">
        <v>0</v>
      </c>
      <c r="F1068" s="27">
        <v>50.932416891891876</v>
      </c>
      <c r="G1068" s="28">
        <v>0</v>
      </c>
      <c r="H1068" s="28">
        <v>0</v>
      </c>
      <c r="I1068" s="28">
        <v>0</v>
      </c>
      <c r="J1068" s="271"/>
      <c r="K1068" s="281">
        <f>Лист4!E1070/1000</f>
        <v>1256.3329499999998</v>
      </c>
    </row>
    <row r="1069" spans="1:11" s="29" customFormat="1" ht="22.5" customHeight="1" x14ac:dyDescent="0.25">
      <c r="A1069" s="21" t="str">
        <f>Лист4!A1071</f>
        <v xml:space="preserve">Куликова ул. д.36 - корп. 2 </v>
      </c>
      <c r="B1069" s="56" t="str">
        <f>Лист4!C1071</f>
        <v>г. Астрахань</v>
      </c>
      <c r="C1069" s="35">
        <f t="shared" si="32"/>
        <v>532.56454283783796</v>
      </c>
      <c r="D1069" s="35">
        <f t="shared" si="33"/>
        <v>22.502727162162167</v>
      </c>
      <c r="E1069" s="26">
        <v>0</v>
      </c>
      <c r="F1069" s="27">
        <v>22.502727162162167</v>
      </c>
      <c r="G1069" s="28">
        <v>0</v>
      </c>
      <c r="H1069" s="28">
        <v>0</v>
      </c>
      <c r="I1069" s="28">
        <v>0</v>
      </c>
      <c r="J1069" s="272"/>
      <c r="K1069" s="281">
        <f>Лист4!E1071/1000-J1069</f>
        <v>555.06727000000012</v>
      </c>
    </row>
    <row r="1070" spans="1:11" s="29" customFormat="1" ht="22.5" customHeight="1" x14ac:dyDescent="0.25">
      <c r="A1070" s="21" t="str">
        <f>Лист4!A1072</f>
        <v xml:space="preserve">Куликова ул. д.36 - корп. 3 </v>
      </c>
      <c r="B1070" s="56" t="str">
        <f>Лист4!C1072</f>
        <v>г. Астрахань</v>
      </c>
      <c r="C1070" s="35">
        <f t="shared" si="32"/>
        <v>1209.1420700000003</v>
      </c>
      <c r="D1070" s="35">
        <f t="shared" si="33"/>
        <v>51.090510000000016</v>
      </c>
      <c r="E1070" s="26">
        <v>0</v>
      </c>
      <c r="F1070" s="27">
        <v>51.090510000000016</v>
      </c>
      <c r="G1070" s="28">
        <v>0</v>
      </c>
      <c r="H1070" s="28">
        <v>0</v>
      </c>
      <c r="I1070" s="28">
        <v>0</v>
      </c>
      <c r="J1070" s="271"/>
      <c r="K1070" s="281">
        <f>Лист4!E1072/1000</f>
        <v>1260.2325800000003</v>
      </c>
    </row>
    <row r="1071" spans="1:11" s="29" customFormat="1" ht="22.5" customHeight="1" x14ac:dyDescent="0.25">
      <c r="A1071" s="21" t="str">
        <f>Лист4!A1073</f>
        <v xml:space="preserve">Куликова ул. д.38 </v>
      </c>
      <c r="B1071" s="56" t="str">
        <f>Лист4!C1073</f>
        <v>г. Астрахань</v>
      </c>
      <c r="C1071" s="35">
        <f t="shared" si="32"/>
        <v>2445.7124570270275</v>
      </c>
      <c r="D1071" s="35">
        <f t="shared" si="33"/>
        <v>103.33996297297298</v>
      </c>
      <c r="E1071" s="26">
        <v>0</v>
      </c>
      <c r="F1071" s="27">
        <v>103.33996297297298</v>
      </c>
      <c r="G1071" s="28">
        <v>0</v>
      </c>
      <c r="H1071" s="28">
        <v>0</v>
      </c>
      <c r="I1071" s="28">
        <v>0</v>
      </c>
      <c r="J1071" s="271">
        <v>2022.86</v>
      </c>
      <c r="K1071" s="281">
        <f>Лист4!E1073/1000-J1071</f>
        <v>526.19242000000054</v>
      </c>
    </row>
    <row r="1072" spans="1:11" s="29" customFormat="1" ht="22.5" customHeight="1" x14ac:dyDescent="0.25">
      <c r="A1072" s="21" t="str">
        <f>Лист4!A1074</f>
        <v xml:space="preserve">Куликова ул. д.38 - корп. 1 </v>
      </c>
      <c r="B1072" s="56" t="str">
        <f>Лист4!C1074</f>
        <v>г. Астрахань</v>
      </c>
      <c r="C1072" s="35">
        <f t="shared" si="32"/>
        <v>3468.7183556756777</v>
      </c>
      <c r="D1072" s="35">
        <f t="shared" si="33"/>
        <v>146.56556432432441</v>
      </c>
      <c r="E1072" s="26">
        <v>0</v>
      </c>
      <c r="F1072" s="27">
        <v>146.56556432432441</v>
      </c>
      <c r="G1072" s="28">
        <v>0</v>
      </c>
      <c r="H1072" s="28">
        <v>0</v>
      </c>
      <c r="I1072" s="28">
        <v>0</v>
      </c>
      <c r="J1072" s="271"/>
      <c r="K1072" s="281">
        <f>Лист4!E1074/1000</f>
        <v>3615.2839200000021</v>
      </c>
    </row>
    <row r="1073" spans="1:11" s="29" customFormat="1" ht="22.5" customHeight="1" x14ac:dyDescent="0.25">
      <c r="A1073" s="21" t="str">
        <f>Лист4!A1075</f>
        <v xml:space="preserve">Куликова ул. д.40 - корп. 1 </v>
      </c>
      <c r="B1073" s="56" t="str">
        <f>Лист4!C1075</f>
        <v>г. Астрахань</v>
      </c>
      <c r="C1073" s="35">
        <f t="shared" ref="C1073:C1135" si="34">K1073+J1073-F1073</f>
        <v>2972.9930071621602</v>
      </c>
      <c r="D1073" s="35">
        <f t="shared" ref="D1073:D1135" si="35">F1073</f>
        <v>125.61942283783776</v>
      </c>
      <c r="E1073" s="26">
        <v>0</v>
      </c>
      <c r="F1073" s="27">
        <v>125.61942283783776</v>
      </c>
      <c r="G1073" s="28">
        <v>0</v>
      </c>
      <c r="H1073" s="28">
        <v>0</v>
      </c>
      <c r="I1073" s="28">
        <v>0</v>
      </c>
      <c r="J1073" s="271"/>
      <c r="K1073" s="281">
        <f>Лист4!E1075/1000-J1073</f>
        <v>3098.6124299999979</v>
      </c>
    </row>
    <row r="1074" spans="1:11" s="29" customFormat="1" ht="22.5" customHeight="1" x14ac:dyDescent="0.25">
      <c r="A1074" s="21" t="str">
        <f>Лист4!A1076</f>
        <v xml:space="preserve">Куликова ул. д.42 - корп. 1 </v>
      </c>
      <c r="B1074" s="56" t="str">
        <f>Лист4!C1076</f>
        <v>г. Астрахань</v>
      </c>
      <c r="C1074" s="35">
        <f t="shared" si="34"/>
        <v>3141.0271144594572</v>
      </c>
      <c r="D1074" s="35">
        <f t="shared" si="35"/>
        <v>132.71945554054042</v>
      </c>
      <c r="E1074" s="26">
        <v>0</v>
      </c>
      <c r="F1074" s="27">
        <v>132.71945554054042</v>
      </c>
      <c r="G1074" s="28">
        <v>0</v>
      </c>
      <c r="H1074" s="28">
        <v>0</v>
      </c>
      <c r="I1074" s="28">
        <v>0</v>
      </c>
      <c r="J1074" s="271"/>
      <c r="K1074" s="281">
        <f>Лист4!E1076/1000</f>
        <v>3273.7465699999975</v>
      </c>
    </row>
    <row r="1075" spans="1:11" s="29" customFormat="1" ht="22.5" customHeight="1" x14ac:dyDescent="0.25">
      <c r="A1075" s="21" t="str">
        <f>Лист4!A1077</f>
        <v xml:space="preserve">Куликова ул. д.42 - корп. 2 </v>
      </c>
      <c r="B1075" s="56" t="str">
        <f>Лист4!C1077</f>
        <v>г. Астрахань</v>
      </c>
      <c r="C1075" s="35">
        <f t="shared" si="34"/>
        <v>1169.9382206756754</v>
      </c>
      <c r="D1075" s="35">
        <f t="shared" si="35"/>
        <v>49.434009324324315</v>
      </c>
      <c r="E1075" s="26">
        <v>0</v>
      </c>
      <c r="F1075" s="27">
        <v>49.434009324324315</v>
      </c>
      <c r="G1075" s="28">
        <v>0</v>
      </c>
      <c r="H1075" s="28">
        <v>0</v>
      </c>
      <c r="I1075" s="28">
        <v>0</v>
      </c>
      <c r="J1075" s="272"/>
      <c r="K1075" s="281">
        <f>Лист4!E1077/1000-J1075</f>
        <v>1219.3722299999997</v>
      </c>
    </row>
    <row r="1076" spans="1:11" s="29" customFormat="1" ht="22.5" customHeight="1" x14ac:dyDescent="0.25">
      <c r="A1076" s="21" t="str">
        <f>Лист4!A1078</f>
        <v xml:space="preserve">Куликова ул. д.42 - корп. 3 </v>
      </c>
      <c r="B1076" s="56" t="str">
        <f>Лист4!C1078</f>
        <v>г. Астрахань</v>
      </c>
      <c r="C1076" s="35">
        <f t="shared" si="34"/>
        <v>2044.7316385135134</v>
      </c>
      <c r="D1076" s="35">
        <f t="shared" si="35"/>
        <v>86.39711148648648</v>
      </c>
      <c r="E1076" s="26">
        <v>0</v>
      </c>
      <c r="F1076" s="27">
        <v>86.39711148648648</v>
      </c>
      <c r="G1076" s="28">
        <v>0</v>
      </c>
      <c r="H1076" s="28">
        <v>0</v>
      </c>
      <c r="I1076" s="28">
        <v>0</v>
      </c>
      <c r="J1076" s="271"/>
      <c r="K1076" s="281">
        <f>Лист4!E1078/1000</f>
        <v>2131.1287499999999</v>
      </c>
    </row>
    <row r="1077" spans="1:11" s="34" customFormat="1" ht="22.5" customHeight="1" x14ac:dyDescent="0.25">
      <c r="A1077" s="21" t="str">
        <f>Лист4!A1079</f>
        <v xml:space="preserve">Куликова ул. д.44 </v>
      </c>
      <c r="B1077" s="56" t="str">
        <f>Лист4!C1079</f>
        <v>г. Астрахань</v>
      </c>
      <c r="C1077" s="35">
        <f t="shared" si="34"/>
        <v>1150.7571772972969</v>
      </c>
      <c r="D1077" s="35">
        <f t="shared" si="35"/>
        <v>48.623542702702686</v>
      </c>
      <c r="E1077" s="26">
        <v>0</v>
      </c>
      <c r="F1077" s="27">
        <v>48.623542702702686</v>
      </c>
      <c r="G1077" s="28">
        <v>0</v>
      </c>
      <c r="H1077" s="28">
        <v>0</v>
      </c>
      <c r="I1077" s="28">
        <v>0</v>
      </c>
      <c r="J1077" s="272"/>
      <c r="K1077" s="281">
        <f>Лист4!E1079/1000-J1077</f>
        <v>1199.3807199999997</v>
      </c>
    </row>
    <row r="1078" spans="1:11" s="29" customFormat="1" ht="22.5" customHeight="1" x14ac:dyDescent="0.25">
      <c r="A1078" s="21" t="str">
        <f>Лист4!A1080</f>
        <v xml:space="preserve">Куликова ул. д.44А </v>
      </c>
      <c r="B1078" s="56" t="str">
        <f>Лист4!C1080</f>
        <v>г. Астрахань</v>
      </c>
      <c r="C1078" s="35">
        <f t="shared" si="34"/>
        <v>543.66364662162164</v>
      </c>
      <c r="D1078" s="35">
        <f t="shared" si="35"/>
        <v>22.971703378378379</v>
      </c>
      <c r="E1078" s="26">
        <v>0</v>
      </c>
      <c r="F1078" s="27">
        <v>22.971703378378379</v>
      </c>
      <c r="G1078" s="28">
        <v>0</v>
      </c>
      <c r="H1078" s="28">
        <v>0</v>
      </c>
      <c r="I1078" s="28">
        <v>0</v>
      </c>
      <c r="J1078" s="271"/>
      <c r="K1078" s="281">
        <f>Лист4!E1080/1000</f>
        <v>566.63535000000002</v>
      </c>
    </row>
    <row r="1079" spans="1:11" s="29" customFormat="1" ht="22.5" customHeight="1" x14ac:dyDescent="0.25">
      <c r="A1079" s="21" t="str">
        <f>Лист4!A1081</f>
        <v xml:space="preserve">Куликова ул. д.46 </v>
      </c>
      <c r="B1079" s="56" t="str">
        <f>Лист4!C1081</f>
        <v>г. Астрахань</v>
      </c>
      <c r="C1079" s="35">
        <f t="shared" si="34"/>
        <v>747.18846635135139</v>
      </c>
      <c r="D1079" s="35">
        <f t="shared" si="35"/>
        <v>31.57134364864865</v>
      </c>
      <c r="E1079" s="26">
        <v>0</v>
      </c>
      <c r="F1079" s="27">
        <v>31.57134364864865</v>
      </c>
      <c r="G1079" s="28">
        <v>0</v>
      </c>
      <c r="H1079" s="28">
        <v>0</v>
      </c>
      <c r="I1079" s="28">
        <v>0</v>
      </c>
      <c r="J1079" s="271"/>
      <c r="K1079" s="281">
        <f>Лист4!E1081/1000</f>
        <v>778.75981000000002</v>
      </c>
    </row>
    <row r="1080" spans="1:11" s="29" customFormat="1" ht="22.5" customHeight="1" x14ac:dyDescent="0.25">
      <c r="A1080" s="21" t="str">
        <f>Лист4!A1082</f>
        <v>Куликова ул. д.46 - корп. 1</v>
      </c>
      <c r="B1080" s="56" t="str">
        <f>Лист4!C1082</f>
        <v>г. Астрахань</v>
      </c>
      <c r="C1080" s="35">
        <f t="shared" si="34"/>
        <v>26.950928378378379</v>
      </c>
      <c r="D1080" s="35">
        <f t="shared" si="35"/>
        <v>1.1387716216216215</v>
      </c>
      <c r="E1080" s="26">
        <v>0</v>
      </c>
      <c r="F1080" s="27">
        <v>1.1387716216216215</v>
      </c>
      <c r="G1080" s="28">
        <v>0</v>
      </c>
      <c r="H1080" s="28">
        <v>0</v>
      </c>
      <c r="I1080" s="28">
        <v>0</v>
      </c>
      <c r="J1080" s="272"/>
      <c r="K1080" s="281">
        <f>Лист4!E1082/1000-J1080</f>
        <v>28.089700000000001</v>
      </c>
    </row>
    <row r="1081" spans="1:11" s="29" customFormat="1" ht="22.5" customHeight="1" x14ac:dyDescent="0.25">
      <c r="A1081" s="21" t="str">
        <f>Лист4!A1083</f>
        <v xml:space="preserve">Куликова ул. д.46 - корп. 2 </v>
      </c>
      <c r="B1081" s="56" t="str">
        <f>Лист4!C1083</f>
        <v>г. Астрахань</v>
      </c>
      <c r="C1081" s="35">
        <f t="shared" si="34"/>
        <v>1108.2067717567561</v>
      </c>
      <c r="D1081" s="35">
        <f t="shared" si="35"/>
        <v>46.825638243243219</v>
      </c>
      <c r="E1081" s="26">
        <v>0</v>
      </c>
      <c r="F1081" s="27">
        <v>46.825638243243219</v>
      </c>
      <c r="G1081" s="28">
        <v>0</v>
      </c>
      <c r="H1081" s="28">
        <v>0</v>
      </c>
      <c r="I1081" s="28">
        <v>0</v>
      </c>
      <c r="J1081" s="271"/>
      <c r="K1081" s="281">
        <f>Лист4!E1083/1000</f>
        <v>1155.0324099999993</v>
      </c>
    </row>
    <row r="1082" spans="1:11" s="29" customFormat="1" ht="22.5" customHeight="1" x14ac:dyDescent="0.25">
      <c r="A1082" s="21" t="str">
        <f>Лист4!A1084</f>
        <v xml:space="preserve">Куликова ул. д.52 </v>
      </c>
      <c r="B1082" s="56" t="str">
        <f>Лист4!C1084</f>
        <v>г. Астрахань</v>
      </c>
      <c r="C1082" s="35">
        <f t="shared" si="34"/>
        <v>1835.3677883783782</v>
      </c>
      <c r="D1082" s="35">
        <f t="shared" si="35"/>
        <v>77.550751621621615</v>
      </c>
      <c r="E1082" s="26">
        <v>0</v>
      </c>
      <c r="F1082" s="27">
        <v>77.550751621621615</v>
      </c>
      <c r="G1082" s="28">
        <v>0</v>
      </c>
      <c r="H1082" s="28">
        <v>0</v>
      </c>
      <c r="I1082" s="28">
        <v>0</v>
      </c>
      <c r="J1082" s="272"/>
      <c r="K1082" s="281">
        <f>Лист4!E1084/1000-J1082</f>
        <v>1912.9185399999999</v>
      </c>
    </row>
    <row r="1083" spans="1:11" s="29" customFormat="1" ht="22.5" customHeight="1" x14ac:dyDescent="0.25">
      <c r="A1083" s="21" t="str">
        <f>Лист4!A1085</f>
        <v xml:space="preserve">Куликова ул. д.56 </v>
      </c>
      <c r="B1083" s="56" t="str">
        <f>Лист4!C1085</f>
        <v>г. Астрахань</v>
      </c>
      <c r="C1083" s="35">
        <f t="shared" si="34"/>
        <v>1151.7573754054056</v>
      </c>
      <c r="D1083" s="35">
        <f t="shared" si="35"/>
        <v>48.665804594594604</v>
      </c>
      <c r="E1083" s="26">
        <v>0</v>
      </c>
      <c r="F1083" s="27">
        <v>48.665804594594604</v>
      </c>
      <c r="G1083" s="28">
        <v>0</v>
      </c>
      <c r="H1083" s="28">
        <v>0</v>
      </c>
      <c r="I1083" s="28">
        <v>0</v>
      </c>
      <c r="J1083" s="271"/>
      <c r="K1083" s="281">
        <f>Лист4!E1085/1000-J1083</f>
        <v>1200.4231800000002</v>
      </c>
    </row>
    <row r="1084" spans="1:11" s="29" customFormat="1" ht="22.5" customHeight="1" x14ac:dyDescent="0.25">
      <c r="A1084" s="21" t="str">
        <f>Лист4!A1086</f>
        <v xml:space="preserve">Куликова ул. д.58 </v>
      </c>
      <c r="B1084" s="56" t="str">
        <f>Лист4!C1086</f>
        <v>г. Астрахань</v>
      </c>
      <c r="C1084" s="35">
        <f t="shared" si="34"/>
        <v>1095.8968013513518</v>
      </c>
      <c r="D1084" s="35">
        <f t="shared" si="35"/>
        <v>46.305498648648665</v>
      </c>
      <c r="E1084" s="26">
        <v>0</v>
      </c>
      <c r="F1084" s="27">
        <v>46.305498648648665</v>
      </c>
      <c r="G1084" s="28">
        <v>0</v>
      </c>
      <c r="H1084" s="28">
        <v>0</v>
      </c>
      <c r="I1084" s="28">
        <v>0</v>
      </c>
      <c r="J1084" s="271"/>
      <c r="K1084" s="281">
        <f>Лист4!E1086/1000-J1084</f>
        <v>1142.2023000000004</v>
      </c>
    </row>
    <row r="1085" spans="1:11" s="29" customFormat="1" ht="22.5" customHeight="1" x14ac:dyDescent="0.25">
      <c r="A1085" s="21" t="str">
        <f>Лист4!A1087</f>
        <v xml:space="preserve">Куликова ул. д.62 </v>
      </c>
      <c r="B1085" s="56" t="str">
        <f>Лист4!C1087</f>
        <v>г. Астрахань</v>
      </c>
      <c r="C1085" s="35">
        <f t="shared" si="34"/>
        <v>844.93901162162149</v>
      </c>
      <c r="D1085" s="35">
        <f t="shared" si="35"/>
        <v>35.70164837837838</v>
      </c>
      <c r="E1085" s="26">
        <v>0</v>
      </c>
      <c r="F1085" s="27">
        <v>35.70164837837838</v>
      </c>
      <c r="G1085" s="28">
        <v>0</v>
      </c>
      <c r="H1085" s="28">
        <v>0</v>
      </c>
      <c r="I1085" s="28">
        <v>0</v>
      </c>
      <c r="J1085" s="271"/>
      <c r="K1085" s="281">
        <f>Лист4!E1087/1000-J1085</f>
        <v>880.64065999999991</v>
      </c>
    </row>
    <row r="1086" spans="1:11" s="29" customFormat="1" ht="22.5" customHeight="1" x14ac:dyDescent="0.25">
      <c r="A1086" s="21" t="str">
        <f>Лист4!A1088</f>
        <v xml:space="preserve">Куликова ул. д.63 </v>
      </c>
      <c r="B1086" s="56" t="str">
        <f>Лист4!C1088</f>
        <v>г. Астрахань</v>
      </c>
      <c r="C1086" s="35">
        <f t="shared" si="34"/>
        <v>1423.8211432432424</v>
      </c>
      <c r="D1086" s="35">
        <f t="shared" si="35"/>
        <v>60.161456756756721</v>
      </c>
      <c r="E1086" s="26">
        <v>0</v>
      </c>
      <c r="F1086" s="27">
        <v>60.161456756756721</v>
      </c>
      <c r="G1086" s="28">
        <v>0</v>
      </c>
      <c r="H1086" s="28">
        <v>0</v>
      </c>
      <c r="I1086" s="28">
        <v>0</v>
      </c>
      <c r="J1086" s="271"/>
      <c r="K1086" s="281">
        <f>Лист4!E1088/1000-J1086</f>
        <v>1483.9825999999991</v>
      </c>
    </row>
    <row r="1087" spans="1:11" s="29" customFormat="1" ht="22.5" customHeight="1" x14ac:dyDescent="0.25">
      <c r="A1087" s="21" t="str">
        <f>Лист4!A1089</f>
        <v xml:space="preserve">Куликова ул. д.64 </v>
      </c>
      <c r="B1087" s="56" t="str">
        <f>Лист4!C1089</f>
        <v>г. Астрахань</v>
      </c>
      <c r="C1087" s="35">
        <f t="shared" si="34"/>
        <v>2040.8655445945944</v>
      </c>
      <c r="D1087" s="35">
        <f t="shared" si="35"/>
        <v>86.23375540540539</v>
      </c>
      <c r="E1087" s="26">
        <v>0</v>
      </c>
      <c r="F1087" s="27">
        <v>86.23375540540539</v>
      </c>
      <c r="G1087" s="28">
        <v>0</v>
      </c>
      <c r="H1087" s="28">
        <v>0</v>
      </c>
      <c r="I1087" s="28">
        <v>0</v>
      </c>
      <c r="J1087" s="271"/>
      <c r="K1087" s="281">
        <f>Лист4!E1089/1000-J1087</f>
        <v>2127.0992999999999</v>
      </c>
    </row>
    <row r="1088" spans="1:11" s="29" customFormat="1" ht="22.5" customHeight="1" x14ac:dyDescent="0.25">
      <c r="A1088" s="21" t="str">
        <f>Лист4!A1090</f>
        <v xml:space="preserve">Куликова ул. д.64 - корп. 1 </v>
      </c>
      <c r="B1088" s="56" t="str">
        <f>Лист4!C1090</f>
        <v>г. Астрахань</v>
      </c>
      <c r="C1088" s="35">
        <f t="shared" si="34"/>
        <v>1127.7285767567569</v>
      </c>
      <c r="D1088" s="35">
        <f t="shared" si="35"/>
        <v>47.65050324324325</v>
      </c>
      <c r="E1088" s="26">
        <v>0</v>
      </c>
      <c r="F1088" s="27">
        <v>47.65050324324325</v>
      </c>
      <c r="G1088" s="28">
        <v>0</v>
      </c>
      <c r="H1088" s="28">
        <v>0</v>
      </c>
      <c r="I1088" s="28">
        <v>0</v>
      </c>
      <c r="J1088" s="271"/>
      <c r="K1088" s="281">
        <f>Лист4!E1090/1000-J1088</f>
        <v>1175.3790800000002</v>
      </c>
    </row>
    <row r="1089" spans="1:11" s="29" customFormat="1" ht="22.5" customHeight="1" x14ac:dyDescent="0.25">
      <c r="A1089" s="21" t="str">
        <f>Лист4!A1091</f>
        <v xml:space="preserve">Куликова ул. д.66 </v>
      </c>
      <c r="B1089" s="56" t="str">
        <f>Лист4!C1091</f>
        <v>г. Астрахань</v>
      </c>
      <c r="C1089" s="35">
        <f t="shared" si="34"/>
        <v>787.07264918918918</v>
      </c>
      <c r="D1089" s="35">
        <f t="shared" si="35"/>
        <v>33.256590810810813</v>
      </c>
      <c r="E1089" s="26">
        <v>0</v>
      </c>
      <c r="F1089" s="27">
        <v>33.256590810810813</v>
      </c>
      <c r="G1089" s="28">
        <v>0</v>
      </c>
      <c r="H1089" s="28">
        <v>0</v>
      </c>
      <c r="I1089" s="28">
        <v>0</v>
      </c>
      <c r="J1089" s="271"/>
      <c r="K1089" s="281">
        <f>Лист4!E1091/1000</f>
        <v>820.32924000000003</v>
      </c>
    </row>
    <row r="1090" spans="1:11" s="29" customFormat="1" ht="22.5" customHeight="1" x14ac:dyDescent="0.25">
      <c r="A1090" s="21" t="str">
        <f>Лист4!A1092</f>
        <v xml:space="preserve">Куликова ул. д.66 - корп. 2 </v>
      </c>
      <c r="B1090" s="56" t="str">
        <f>Лист4!C1092</f>
        <v>г. Астрахань</v>
      </c>
      <c r="C1090" s="35">
        <f t="shared" si="34"/>
        <v>449.6091790540541</v>
      </c>
      <c r="D1090" s="35">
        <f t="shared" si="35"/>
        <v>18.997570945945945</v>
      </c>
      <c r="E1090" s="26">
        <v>0</v>
      </c>
      <c r="F1090" s="27">
        <v>18.997570945945945</v>
      </c>
      <c r="G1090" s="28">
        <v>0</v>
      </c>
      <c r="H1090" s="28">
        <v>0</v>
      </c>
      <c r="I1090" s="28">
        <v>0</v>
      </c>
      <c r="J1090" s="271"/>
      <c r="K1090" s="281">
        <f>Лист4!E1092/1000-J1090</f>
        <v>468.60675000000003</v>
      </c>
    </row>
    <row r="1091" spans="1:11" s="29" customFormat="1" ht="22.5" customHeight="1" x14ac:dyDescent="0.25">
      <c r="A1091" s="21" t="str">
        <f>Лист4!A1093</f>
        <v xml:space="preserve">Куликова ул. д.73 - корп. 1 </v>
      </c>
      <c r="B1091" s="56" t="str">
        <f>Лист4!C1093</f>
        <v>г. Астрахань</v>
      </c>
      <c r="C1091" s="35">
        <f t="shared" si="34"/>
        <v>1123.7816195945948</v>
      </c>
      <c r="D1091" s="35">
        <f t="shared" si="35"/>
        <v>47.48373040540541</v>
      </c>
      <c r="E1091" s="26">
        <v>0</v>
      </c>
      <c r="F1091" s="27">
        <v>47.48373040540541</v>
      </c>
      <c r="G1091" s="28">
        <v>0</v>
      </c>
      <c r="H1091" s="28">
        <v>0</v>
      </c>
      <c r="I1091" s="28">
        <v>0</v>
      </c>
      <c r="J1091" s="271"/>
      <c r="K1091" s="281">
        <f>Лист4!E1093/1000-J1091</f>
        <v>1171.2653500000001</v>
      </c>
    </row>
    <row r="1092" spans="1:11" s="29" customFormat="1" ht="22.5" customHeight="1" x14ac:dyDescent="0.25">
      <c r="A1092" s="21" t="str">
        <f>Лист4!A1094</f>
        <v xml:space="preserve">Куликова ул. д.73 - корп. 4 </v>
      </c>
      <c r="B1092" s="56" t="str">
        <f>Лист4!C1094</f>
        <v>г. Астрахань</v>
      </c>
      <c r="C1092" s="35">
        <f t="shared" si="34"/>
        <v>1436.5264397297299</v>
      </c>
      <c r="D1092" s="35">
        <f t="shared" si="35"/>
        <v>60.698300270270266</v>
      </c>
      <c r="E1092" s="26">
        <v>0</v>
      </c>
      <c r="F1092" s="27">
        <v>60.698300270270266</v>
      </c>
      <c r="G1092" s="28">
        <v>0</v>
      </c>
      <c r="H1092" s="28">
        <v>0</v>
      </c>
      <c r="I1092" s="28">
        <v>0</v>
      </c>
      <c r="J1092" s="271"/>
      <c r="K1092" s="281">
        <f>Лист4!E1094/1000-J1092</f>
        <v>1497.2247400000001</v>
      </c>
    </row>
    <row r="1093" spans="1:11" s="29" customFormat="1" ht="22.5" customHeight="1" x14ac:dyDescent="0.25">
      <c r="A1093" s="21" t="str">
        <f>Лист4!A1095</f>
        <v xml:space="preserve">Куликова ул. д.77 </v>
      </c>
      <c r="B1093" s="56" t="str">
        <f>Лист4!C1095</f>
        <v>г. Астрахань</v>
      </c>
      <c r="C1093" s="35">
        <f t="shared" si="34"/>
        <v>2046.136575</v>
      </c>
      <c r="D1093" s="35">
        <f t="shared" si="35"/>
        <v>86.456474999999998</v>
      </c>
      <c r="E1093" s="26">
        <v>0</v>
      </c>
      <c r="F1093" s="27">
        <v>86.456474999999998</v>
      </c>
      <c r="G1093" s="28">
        <v>0</v>
      </c>
      <c r="H1093" s="28">
        <v>0</v>
      </c>
      <c r="I1093" s="28">
        <v>0</v>
      </c>
      <c r="J1093" s="271"/>
      <c r="K1093" s="281">
        <f>Лист4!E1095/1000</f>
        <v>2132.5930499999999</v>
      </c>
    </row>
    <row r="1094" spans="1:11" s="29" customFormat="1" ht="22.5" customHeight="1" x14ac:dyDescent="0.25">
      <c r="A1094" s="21" t="str">
        <f>Лист4!A1096</f>
        <v xml:space="preserve">Куликова ул. д.77 - корп. 1 </v>
      </c>
      <c r="B1094" s="56" t="str">
        <f>Лист4!C1096</f>
        <v>г. Астрахань</v>
      </c>
      <c r="C1094" s="35">
        <f t="shared" si="34"/>
        <v>1289.7732871621618</v>
      </c>
      <c r="D1094" s="35">
        <f t="shared" si="35"/>
        <v>54.49746283783783</v>
      </c>
      <c r="E1094" s="26">
        <v>0</v>
      </c>
      <c r="F1094" s="27">
        <v>54.49746283783783</v>
      </c>
      <c r="G1094" s="28">
        <v>0</v>
      </c>
      <c r="H1094" s="28">
        <v>0</v>
      </c>
      <c r="I1094" s="28">
        <v>0</v>
      </c>
      <c r="J1094" s="271"/>
      <c r="K1094" s="281">
        <f>Лист4!E1096/1000-J1094</f>
        <v>1344.2707499999997</v>
      </c>
    </row>
    <row r="1095" spans="1:11" s="29" customFormat="1" ht="22.5" customHeight="1" x14ac:dyDescent="0.25">
      <c r="A1095" s="21" t="str">
        <f>Лист4!A1097</f>
        <v xml:space="preserve">Куликова ул. д.77 - корп. 2 </v>
      </c>
      <c r="B1095" s="56" t="str">
        <f>Лист4!C1097</f>
        <v>г. Астрахань</v>
      </c>
      <c r="C1095" s="35">
        <f t="shared" si="34"/>
        <v>1766.3562297297287</v>
      </c>
      <c r="D1095" s="35">
        <f t="shared" si="35"/>
        <v>74.634770270270238</v>
      </c>
      <c r="E1095" s="26">
        <v>0</v>
      </c>
      <c r="F1095" s="27">
        <v>74.634770270270238</v>
      </c>
      <c r="G1095" s="28">
        <v>0</v>
      </c>
      <c r="H1095" s="28">
        <v>0</v>
      </c>
      <c r="I1095" s="28">
        <v>0</v>
      </c>
      <c r="J1095" s="271"/>
      <c r="K1095" s="281">
        <f>Лист4!E1097/1000-J1095</f>
        <v>1840.9909999999991</v>
      </c>
    </row>
    <row r="1096" spans="1:11" s="29" customFormat="1" ht="22.5" customHeight="1" x14ac:dyDescent="0.25">
      <c r="A1096" s="21" t="str">
        <f>Лист4!A1098</f>
        <v xml:space="preserve">Куликова ул. д.77 - корп. 3 </v>
      </c>
      <c r="B1096" s="56" t="str">
        <f>Лист4!C1098</f>
        <v>г. Астрахань</v>
      </c>
      <c r="C1096" s="35">
        <f t="shared" si="34"/>
        <v>1242.0355352702704</v>
      </c>
      <c r="D1096" s="35">
        <f t="shared" si="35"/>
        <v>52.480374729729732</v>
      </c>
      <c r="E1096" s="26">
        <v>0</v>
      </c>
      <c r="F1096" s="27">
        <v>52.480374729729732</v>
      </c>
      <c r="G1096" s="28">
        <v>0</v>
      </c>
      <c r="H1096" s="28">
        <v>0</v>
      </c>
      <c r="I1096" s="28">
        <v>0</v>
      </c>
      <c r="J1096" s="271"/>
      <c r="K1096" s="281">
        <f>Лист4!E1098/1000</f>
        <v>1294.5159100000001</v>
      </c>
    </row>
    <row r="1097" spans="1:11" s="29" customFormat="1" ht="22.5" customHeight="1" x14ac:dyDescent="0.25">
      <c r="A1097" s="21" t="str">
        <f>Лист4!A1099</f>
        <v xml:space="preserve">Куликова ул. д.79 </v>
      </c>
      <c r="B1097" s="56" t="str">
        <f>Лист4!C1099</f>
        <v>г. Астрахань</v>
      </c>
      <c r="C1097" s="35">
        <f t="shared" si="34"/>
        <v>2074.3782066216218</v>
      </c>
      <c r="D1097" s="35">
        <f t="shared" si="35"/>
        <v>87.649783378378388</v>
      </c>
      <c r="E1097" s="26">
        <v>0</v>
      </c>
      <c r="F1097" s="27">
        <v>87.649783378378388</v>
      </c>
      <c r="G1097" s="28">
        <v>0</v>
      </c>
      <c r="H1097" s="28">
        <v>0</v>
      </c>
      <c r="I1097" s="28">
        <v>0</v>
      </c>
      <c r="J1097" s="271"/>
      <c r="K1097" s="281">
        <f>Лист4!E1099/1000-J1097</f>
        <v>2162.02799</v>
      </c>
    </row>
    <row r="1098" spans="1:11" s="29" customFormat="1" ht="22.5" customHeight="1" x14ac:dyDescent="0.25">
      <c r="A1098" s="21" t="str">
        <f>Лист4!A1100</f>
        <v xml:space="preserve">Куликова ул. д.79 - корп. 1 </v>
      </c>
      <c r="B1098" s="56" t="str">
        <f>Лист4!C1100</f>
        <v>г. Астрахань</v>
      </c>
      <c r="C1098" s="35">
        <f t="shared" si="34"/>
        <v>1880.8622089189187</v>
      </c>
      <c r="D1098" s="35">
        <f t="shared" si="35"/>
        <v>79.473051081081067</v>
      </c>
      <c r="E1098" s="26">
        <v>0</v>
      </c>
      <c r="F1098" s="27">
        <v>79.473051081081067</v>
      </c>
      <c r="G1098" s="28">
        <v>0</v>
      </c>
      <c r="H1098" s="28">
        <v>0</v>
      </c>
      <c r="I1098" s="28">
        <v>0</v>
      </c>
      <c r="J1098" s="271"/>
      <c r="K1098" s="281">
        <f>Лист4!E1100/1000</f>
        <v>1960.3352599999998</v>
      </c>
    </row>
    <row r="1099" spans="1:11" s="29" customFormat="1" ht="22.5" customHeight="1" x14ac:dyDescent="0.25">
      <c r="A1099" s="21" t="str">
        <f>Лист4!A1101</f>
        <v xml:space="preserve">Куликова ул. д.79 - корп. 2 </v>
      </c>
      <c r="B1099" s="56" t="str">
        <f>Лист4!C1101</f>
        <v>г. Астрахань</v>
      </c>
      <c r="C1099" s="35">
        <f t="shared" si="34"/>
        <v>1352.208000675676</v>
      </c>
      <c r="D1099" s="35">
        <f t="shared" si="35"/>
        <v>57.135549324324337</v>
      </c>
      <c r="E1099" s="26">
        <v>0</v>
      </c>
      <c r="F1099" s="27">
        <v>57.135549324324337</v>
      </c>
      <c r="G1099" s="28">
        <v>0</v>
      </c>
      <c r="H1099" s="28">
        <v>0</v>
      </c>
      <c r="I1099" s="28">
        <v>0</v>
      </c>
      <c r="J1099" s="272"/>
      <c r="K1099" s="281">
        <f>Лист4!E1101/1000-J1099</f>
        <v>1409.3435500000003</v>
      </c>
    </row>
    <row r="1100" spans="1:11" s="29" customFormat="1" ht="22.5" customHeight="1" x14ac:dyDescent="0.25">
      <c r="A1100" s="21" t="str">
        <f>Лист4!A1102</f>
        <v xml:space="preserve">Куликова ул. д.79 - корп. 3 </v>
      </c>
      <c r="B1100" s="56" t="str">
        <f>Лист4!C1102</f>
        <v>г. Астрахань</v>
      </c>
      <c r="C1100" s="35">
        <f t="shared" si="34"/>
        <v>1492.6805220270267</v>
      </c>
      <c r="D1100" s="35">
        <f t="shared" si="35"/>
        <v>63.07100797297295</v>
      </c>
      <c r="E1100" s="26">
        <v>0</v>
      </c>
      <c r="F1100" s="27">
        <v>63.07100797297295</v>
      </c>
      <c r="G1100" s="28">
        <v>0</v>
      </c>
      <c r="H1100" s="28">
        <v>0</v>
      </c>
      <c r="I1100" s="28">
        <v>0</v>
      </c>
      <c r="J1100" s="271"/>
      <c r="K1100" s="281">
        <f>Лист4!E1102/1000</f>
        <v>1555.7515299999995</v>
      </c>
    </row>
    <row r="1101" spans="1:11" s="29" customFormat="1" ht="22.5" customHeight="1" x14ac:dyDescent="0.25">
      <c r="A1101" s="21" t="str">
        <f>Лист4!A1103</f>
        <v xml:space="preserve">Куликова ул. д.81 - корп. 1 </v>
      </c>
      <c r="B1101" s="56" t="str">
        <f>Лист4!C1103</f>
        <v>г. Астрахань</v>
      </c>
      <c r="C1101" s="35">
        <f t="shared" si="34"/>
        <v>1090.6162339189191</v>
      </c>
      <c r="D1101" s="35">
        <f t="shared" si="35"/>
        <v>46.082376081081087</v>
      </c>
      <c r="E1101" s="26">
        <v>0</v>
      </c>
      <c r="F1101" s="27">
        <v>46.082376081081087</v>
      </c>
      <c r="G1101" s="28">
        <v>0</v>
      </c>
      <c r="H1101" s="28">
        <v>0</v>
      </c>
      <c r="I1101" s="28">
        <v>0</v>
      </c>
      <c r="J1101" s="272"/>
      <c r="K1101" s="281">
        <f>Лист4!E1103/1000-J1101</f>
        <v>1136.6986100000001</v>
      </c>
    </row>
    <row r="1102" spans="1:11" s="29" customFormat="1" ht="22.5" customHeight="1" x14ac:dyDescent="0.25">
      <c r="A1102" s="21" t="str">
        <f>Лист4!A1104</f>
        <v xml:space="preserve">Куликова ул. д.81 - корп. 3 </v>
      </c>
      <c r="B1102" s="56" t="str">
        <f>Лист4!C1104</f>
        <v>г. Астрахань</v>
      </c>
      <c r="C1102" s="35">
        <f t="shared" si="34"/>
        <v>1268.140728918919</v>
      </c>
      <c r="D1102" s="35">
        <f t="shared" si="35"/>
        <v>53.583411081081081</v>
      </c>
      <c r="E1102" s="26">
        <v>0</v>
      </c>
      <c r="F1102" s="27">
        <v>53.583411081081081</v>
      </c>
      <c r="G1102" s="28">
        <v>0</v>
      </c>
      <c r="H1102" s="28">
        <v>0</v>
      </c>
      <c r="I1102" s="28">
        <v>0</v>
      </c>
      <c r="J1102" s="271"/>
      <c r="K1102" s="281">
        <f>Лист4!E1104/1000</f>
        <v>1321.72414</v>
      </c>
    </row>
    <row r="1103" spans="1:11" s="29" customFormat="1" ht="22.5" customHeight="1" x14ac:dyDescent="0.25">
      <c r="A1103" s="21" t="str">
        <f>Лист4!A1105</f>
        <v xml:space="preserve">Куликова ул. д.81 корп. 2 </v>
      </c>
      <c r="B1103" s="56" t="str">
        <f>Лист4!C1105</f>
        <v>г. Астрахань</v>
      </c>
      <c r="C1103" s="35">
        <f t="shared" si="34"/>
        <v>1462.580167972973</v>
      </c>
      <c r="D1103" s="35">
        <f t="shared" si="35"/>
        <v>61.79916202702703</v>
      </c>
      <c r="E1103" s="26">
        <v>0</v>
      </c>
      <c r="F1103" s="27">
        <v>61.79916202702703</v>
      </c>
      <c r="G1103" s="28">
        <v>0</v>
      </c>
      <c r="H1103" s="28">
        <v>0</v>
      </c>
      <c r="I1103" s="28">
        <v>0</v>
      </c>
      <c r="J1103" s="271"/>
      <c r="K1103" s="281">
        <f>Лист4!E1105/1000</f>
        <v>1524.37933</v>
      </c>
    </row>
    <row r="1104" spans="1:11" s="29" customFormat="1" ht="22.5" customHeight="1" x14ac:dyDescent="0.25">
      <c r="A1104" s="21" t="str">
        <f>Лист4!A1106</f>
        <v xml:space="preserve">Куликова ул. д.83 </v>
      </c>
      <c r="B1104" s="56" t="str">
        <f>Лист4!C1106</f>
        <v>г. Астрахань</v>
      </c>
      <c r="C1104" s="35">
        <f t="shared" si="34"/>
        <v>2109.6738321621629</v>
      </c>
      <c r="D1104" s="35">
        <f t="shared" si="35"/>
        <v>89.141147837837863</v>
      </c>
      <c r="E1104" s="26">
        <v>0</v>
      </c>
      <c r="F1104" s="27">
        <v>89.141147837837863</v>
      </c>
      <c r="G1104" s="28">
        <v>0</v>
      </c>
      <c r="H1104" s="28">
        <v>0</v>
      </c>
      <c r="I1104" s="28">
        <v>0</v>
      </c>
      <c r="J1104" s="271"/>
      <c r="K1104" s="281">
        <f>Лист4!E1106/1000</f>
        <v>2198.8149800000006</v>
      </c>
    </row>
    <row r="1105" spans="1:11" s="29" customFormat="1" ht="22.5" customHeight="1" x14ac:dyDescent="0.25">
      <c r="A1105" s="21" t="str">
        <f>Лист4!A1107</f>
        <v xml:space="preserve">Куликова ул. д.83 - корп. 1 </v>
      </c>
      <c r="B1105" s="56" t="str">
        <f>Лист4!C1107</f>
        <v>г. Астрахань</v>
      </c>
      <c r="C1105" s="35">
        <f t="shared" si="34"/>
        <v>1767.7806816216216</v>
      </c>
      <c r="D1105" s="35">
        <f t="shared" si="35"/>
        <v>74.694958378378388</v>
      </c>
      <c r="E1105" s="26">
        <v>0</v>
      </c>
      <c r="F1105" s="27">
        <v>74.694958378378388</v>
      </c>
      <c r="G1105" s="28">
        <v>0</v>
      </c>
      <c r="H1105" s="28">
        <v>0</v>
      </c>
      <c r="I1105" s="28">
        <v>0</v>
      </c>
      <c r="J1105" s="271"/>
      <c r="K1105" s="281">
        <f>Лист4!E1107/1000</f>
        <v>1842.4756400000001</v>
      </c>
    </row>
    <row r="1106" spans="1:11" s="29" customFormat="1" ht="22.5" customHeight="1" x14ac:dyDescent="0.25">
      <c r="A1106" s="21" t="str">
        <f>Лист4!A1108</f>
        <v xml:space="preserve">Куликова ул. д.85 - корп. 1 </v>
      </c>
      <c r="B1106" s="56" t="str">
        <f>Лист4!C1108</f>
        <v>г. Астрахань</v>
      </c>
      <c r="C1106" s="35">
        <f t="shared" si="34"/>
        <v>1497.2073189189191</v>
      </c>
      <c r="D1106" s="35">
        <f t="shared" si="35"/>
        <v>63.262281081081085</v>
      </c>
      <c r="E1106" s="26">
        <v>0</v>
      </c>
      <c r="F1106" s="27">
        <v>63.262281081081085</v>
      </c>
      <c r="G1106" s="28">
        <v>0</v>
      </c>
      <c r="H1106" s="28">
        <v>0</v>
      </c>
      <c r="I1106" s="28">
        <v>0</v>
      </c>
      <c r="J1106" s="271"/>
      <c r="K1106" s="281">
        <f>Лист4!E1108/1000</f>
        <v>1560.4696000000001</v>
      </c>
    </row>
    <row r="1107" spans="1:11" s="29" customFormat="1" ht="22.5" customHeight="1" x14ac:dyDescent="0.25">
      <c r="A1107" s="21" t="str">
        <f>Лист4!A1109</f>
        <v xml:space="preserve">Куликова ул. д.85 - корп. 2 </v>
      </c>
      <c r="B1107" s="56" t="str">
        <f>Лист4!C1109</f>
        <v>г. Астрахань</v>
      </c>
      <c r="C1107" s="35">
        <f t="shared" si="34"/>
        <v>2014.6948198648652</v>
      </c>
      <c r="D1107" s="35">
        <f t="shared" si="35"/>
        <v>85.127950135135151</v>
      </c>
      <c r="E1107" s="26">
        <v>0</v>
      </c>
      <c r="F1107" s="27">
        <v>85.127950135135151</v>
      </c>
      <c r="G1107" s="28">
        <v>0</v>
      </c>
      <c r="H1107" s="28">
        <v>0</v>
      </c>
      <c r="I1107" s="28">
        <v>0</v>
      </c>
      <c r="J1107" s="272"/>
      <c r="K1107" s="281">
        <f>Лист4!E1109/1000-J1107</f>
        <v>2099.8227700000002</v>
      </c>
    </row>
    <row r="1108" spans="1:11" s="29" customFormat="1" ht="22.5" customHeight="1" x14ac:dyDescent="0.25">
      <c r="A1108" s="21" t="str">
        <f>Лист4!A1110</f>
        <v xml:space="preserve">Курская ул. д.53 </v>
      </c>
      <c r="B1108" s="56" t="str">
        <f>Лист4!C1110</f>
        <v>г. Астрахань</v>
      </c>
      <c r="C1108" s="35">
        <f t="shared" si="34"/>
        <v>2315.3141544594578</v>
      </c>
      <c r="D1108" s="35">
        <f t="shared" si="35"/>
        <v>97.83017554054048</v>
      </c>
      <c r="E1108" s="26">
        <v>0</v>
      </c>
      <c r="F1108" s="27">
        <v>97.83017554054048</v>
      </c>
      <c r="G1108" s="28">
        <v>0</v>
      </c>
      <c r="H1108" s="28">
        <v>0</v>
      </c>
      <c r="I1108" s="28">
        <v>0</v>
      </c>
      <c r="J1108" s="271"/>
      <c r="K1108" s="281">
        <f>Лист4!E1110/1000</f>
        <v>2413.1443299999983</v>
      </c>
    </row>
    <row r="1109" spans="1:11" s="29" customFormat="1" ht="22.5" customHeight="1" x14ac:dyDescent="0.25">
      <c r="A1109" s="21" t="str">
        <f>Лист4!A1111</f>
        <v xml:space="preserve">Курская ул. д.53 - корп. 1 </v>
      </c>
      <c r="B1109" s="56" t="str">
        <f>Лист4!C1111</f>
        <v>г. Астрахань</v>
      </c>
      <c r="C1109" s="35">
        <f t="shared" si="34"/>
        <v>2871.0122818918931</v>
      </c>
      <c r="D1109" s="35">
        <f t="shared" si="35"/>
        <v>121.31037810810815</v>
      </c>
      <c r="E1109" s="26">
        <v>0</v>
      </c>
      <c r="F1109" s="27">
        <v>121.31037810810815</v>
      </c>
      <c r="G1109" s="28">
        <v>0</v>
      </c>
      <c r="H1109" s="28">
        <v>0</v>
      </c>
      <c r="I1109" s="28">
        <v>0</v>
      </c>
      <c r="J1109" s="274"/>
      <c r="K1109" s="281">
        <f>Лист4!E1111/1000</f>
        <v>2992.3226600000012</v>
      </c>
    </row>
    <row r="1110" spans="1:11" s="29" customFormat="1" ht="22.5" customHeight="1" x14ac:dyDescent="0.25">
      <c r="A1110" s="21" t="str">
        <f>Лист4!A1112</f>
        <v xml:space="preserve">Курская ул. д.57 </v>
      </c>
      <c r="B1110" s="56" t="str">
        <f>Лист4!C1112</f>
        <v>г. Астрахань</v>
      </c>
      <c r="C1110" s="35">
        <f t="shared" si="34"/>
        <v>2210.3296494594601</v>
      </c>
      <c r="D1110" s="35">
        <f t="shared" si="35"/>
        <v>93.39421054054057</v>
      </c>
      <c r="E1110" s="26">
        <v>0</v>
      </c>
      <c r="F1110" s="27">
        <v>93.39421054054057</v>
      </c>
      <c r="G1110" s="28">
        <v>0</v>
      </c>
      <c r="H1110" s="28">
        <v>0</v>
      </c>
      <c r="I1110" s="28">
        <v>0</v>
      </c>
      <c r="J1110" s="271"/>
      <c r="K1110" s="281">
        <f>Лист4!E1112/1000</f>
        <v>2303.7238600000005</v>
      </c>
    </row>
    <row r="1111" spans="1:11" s="29" customFormat="1" ht="22.5" customHeight="1" x14ac:dyDescent="0.25">
      <c r="A1111" s="21" t="str">
        <f>Лист4!A1113</f>
        <v xml:space="preserve">Курская ул. д.57 - корп. 1 </v>
      </c>
      <c r="B1111" s="56" t="str">
        <f>Лист4!C1113</f>
        <v>г. Астрахань</v>
      </c>
      <c r="C1111" s="35">
        <f t="shared" si="34"/>
        <v>996.66457243243235</v>
      </c>
      <c r="D1111" s="35">
        <f t="shared" si="35"/>
        <v>42.112587567567566</v>
      </c>
      <c r="E1111" s="26">
        <v>0</v>
      </c>
      <c r="F1111" s="27">
        <v>42.112587567567566</v>
      </c>
      <c r="G1111" s="28">
        <v>0</v>
      </c>
      <c r="H1111" s="28">
        <v>0</v>
      </c>
      <c r="I1111" s="28">
        <v>0</v>
      </c>
      <c r="J1111" s="274"/>
      <c r="K1111" s="281">
        <f>Лист4!E1113/1000</f>
        <v>1038.7771599999999</v>
      </c>
    </row>
    <row r="1112" spans="1:11" s="29" customFormat="1" ht="22.5" customHeight="1" x14ac:dyDescent="0.25">
      <c r="A1112" s="21" t="str">
        <f>Лист4!A1114</f>
        <v xml:space="preserve">Курская ул. д.59 </v>
      </c>
      <c r="B1112" s="56" t="str">
        <f>Лист4!C1114</f>
        <v>г. Астрахань</v>
      </c>
      <c r="C1112" s="35">
        <f t="shared" si="34"/>
        <v>2324.6767133783787</v>
      </c>
      <c r="D1112" s="35">
        <f t="shared" si="35"/>
        <v>98.225776621621648</v>
      </c>
      <c r="E1112" s="26">
        <v>0</v>
      </c>
      <c r="F1112" s="27">
        <v>98.225776621621648</v>
      </c>
      <c r="G1112" s="28">
        <v>0</v>
      </c>
      <c r="H1112" s="28">
        <v>0</v>
      </c>
      <c r="I1112" s="28">
        <v>0</v>
      </c>
      <c r="J1112" s="271"/>
      <c r="K1112" s="281">
        <f>Лист4!E1114/1000</f>
        <v>2422.9024900000004</v>
      </c>
    </row>
    <row r="1113" spans="1:11" s="29" customFormat="1" ht="22.5" customHeight="1" x14ac:dyDescent="0.25">
      <c r="A1113" s="21" t="str">
        <f>Лист4!A1115</f>
        <v xml:space="preserve">Курская ул. д.78 </v>
      </c>
      <c r="B1113" s="56" t="str">
        <f>Лист4!C1115</f>
        <v>г. Астрахань</v>
      </c>
      <c r="C1113" s="35">
        <f t="shared" si="34"/>
        <v>177.67001621621623</v>
      </c>
      <c r="D1113" s="35">
        <f t="shared" si="35"/>
        <v>7.507183783783784</v>
      </c>
      <c r="E1113" s="26">
        <v>0</v>
      </c>
      <c r="F1113" s="27">
        <v>7.507183783783784</v>
      </c>
      <c r="G1113" s="28">
        <v>0</v>
      </c>
      <c r="H1113" s="28">
        <v>0</v>
      </c>
      <c r="I1113" s="28">
        <v>0</v>
      </c>
      <c r="J1113" s="271"/>
      <c r="K1113" s="281">
        <f>Лист4!E1115/1000</f>
        <v>185.1772</v>
      </c>
    </row>
    <row r="1114" spans="1:11" s="29" customFormat="1" ht="22.5" customHeight="1" x14ac:dyDescent="0.25">
      <c r="A1114" s="21" t="str">
        <f>Лист4!A1116</f>
        <v xml:space="preserve">Латышева ул. д.18Г </v>
      </c>
      <c r="B1114" s="56" t="str">
        <f>Лист4!C1116</f>
        <v>г. Астрахань</v>
      </c>
      <c r="C1114" s="35">
        <f t="shared" si="34"/>
        <v>41.487497162162157</v>
      </c>
      <c r="D1114" s="35">
        <f t="shared" si="35"/>
        <v>1.7529928378378374</v>
      </c>
      <c r="E1114" s="26">
        <v>0</v>
      </c>
      <c r="F1114" s="27">
        <v>1.7529928378378374</v>
      </c>
      <c r="G1114" s="28">
        <v>0</v>
      </c>
      <c r="H1114" s="28">
        <v>0</v>
      </c>
      <c r="I1114" s="28">
        <v>0</v>
      </c>
      <c r="J1114" s="271"/>
      <c r="K1114" s="281">
        <f>Лист4!E1116/1000</f>
        <v>43.240489999999994</v>
      </c>
    </row>
    <row r="1115" spans="1:11" s="29" customFormat="1" ht="22.5" customHeight="1" x14ac:dyDescent="0.25">
      <c r="A1115" s="21" t="str">
        <f>Лист4!A1117</f>
        <v xml:space="preserve">Латышева ул. д.4 </v>
      </c>
      <c r="B1115" s="56" t="str">
        <f>Лист4!C1117</f>
        <v>г. Астрахань</v>
      </c>
      <c r="C1115" s="35">
        <f t="shared" si="34"/>
        <v>753.78210202702712</v>
      </c>
      <c r="D1115" s="35">
        <f t="shared" si="35"/>
        <v>31.849947972972974</v>
      </c>
      <c r="E1115" s="26">
        <v>0</v>
      </c>
      <c r="F1115" s="27">
        <v>31.849947972972974</v>
      </c>
      <c r="G1115" s="28">
        <v>0</v>
      </c>
      <c r="H1115" s="28">
        <v>0</v>
      </c>
      <c r="I1115" s="28">
        <v>0</v>
      </c>
      <c r="J1115" s="271"/>
      <c r="K1115" s="281">
        <f>Лист4!E1117/1000</f>
        <v>785.63205000000005</v>
      </c>
    </row>
    <row r="1116" spans="1:11" s="29" customFormat="1" ht="22.5" customHeight="1" x14ac:dyDescent="0.25">
      <c r="A1116" s="21" t="str">
        <f>Лист4!A1118</f>
        <v xml:space="preserve">Латышева ул. д.6Б </v>
      </c>
      <c r="B1116" s="56" t="str">
        <f>Лист4!C1118</f>
        <v>г. Астрахань</v>
      </c>
      <c r="C1116" s="35">
        <f t="shared" si="34"/>
        <v>477.7956897297297</v>
      </c>
      <c r="D1116" s="35">
        <f t="shared" si="35"/>
        <v>20.188550270270269</v>
      </c>
      <c r="E1116" s="26">
        <v>0</v>
      </c>
      <c r="F1116" s="27">
        <v>20.188550270270269</v>
      </c>
      <c r="G1116" s="28">
        <v>0</v>
      </c>
      <c r="H1116" s="28">
        <v>0</v>
      </c>
      <c r="I1116" s="28">
        <v>0</v>
      </c>
      <c r="J1116" s="271"/>
      <c r="K1116" s="281">
        <f>Лист4!E1118/1000-J1116</f>
        <v>497.98423999999994</v>
      </c>
    </row>
    <row r="1117" spans="1:11" s="29" customFormat="1" ht="22.5" customHeight="1" x14ac:dyDescent="0.25">
      <c r="A1117" s="21" t="str">
        <f>Лист4!A1119</f>
        <v xml:space="preserve">Ленина пл д.10 </v>
      </c>
      <c r="B1117" s="56" t="str">
        <f>Лист4!C1119</f>
        <v>г. Астрахань</v>
      </c>
      <c r="C1117" s="35">
        <f t="shared" si="34"/>
        <v>1009.8830549999999</v>
      </c>
      <c r="D1117" s="35">
        <f t="shared" si="35"/>
        <v>42.671115</v>
      </c>
      <c r="E1117" s="26">
        <v>0</v>
      </c>
      <c r="F1117" s="27">
        <v>42.671115</v>
      </c>
      <c r="G1117" s="28">
        <v>0</v>
      </c>
      <c r="H1117" s="28">
        <v>0</v>
      </c>
      <c r="I1117" s="28">
        <v>0</v>
      </c>
      <c r="J1117" s="271"/>
      <c r="K1117" s="281">
        <f>Лист4!E1119/1000</f>
        <v>1052.5541699999999</v>
      </c>
    </row>
    <row r="1118" spans="1:11" s="29" customFormat="1" ht="22.5" customHeight="1" x14ac:dyDescent="0.25">
      <c r="A1118" s="21" t="str">
        <f>Лист4!A1120</f>
        <v xml:space="preserve">Ленина пл д.12 </v>
      </c>
      <c r="B1118" s="56" t="str">
        <f>Лист4!C1120</f>
        <v>г. Астрахань</v>
      </c>
      <c r="C1118" s="35">
        <f t="shared" si="34"/>
        <v>1008.9203621621624</v>
      </c>
      <c r="D1118" s="35">
        <f t="shared" si="35"/>
        <v>42.630437837837846</v>
      </c>
      <c r="E1118" s="26">
        <v>0</v>
      </c>
      <c r="F1118" s="27">
        <v>42.630437837837846</v>
      </c>
      <c r="G1118" s="28">
        <v>0</v>
      </c>
      <c r="H1118" s="28">
        <v>0</v>
      </c>
      <c r="I1118" s="28">
        <v>0</v>
      </c>
      <c r="J1118" s="271"/>
      <c r="K1118" s="281">
        <f>Лист4!E1120/1000-J1118</f>
        <v>1051.5508000000002</v>
      </c>
    </row>
    <row r="1119" spans="1:11" s="29" customFormat="1" ht="22.5" customHeight="1" x14ac:dyDescent="0.25">
      <c r="A1119" s="21" t="str">
        <f>Лист4!A1121</f>
        <v xml:space="preserve">Ленина пл д.14 </v>
      </c>
      <c r="B1119" s="56" t="str">
        <f>Лист4!C1121</f>
        <v>г. Астрахань</v>
      </c>
      <c r="C1119" s="35">
        <f t="shared" si="34"/>
        <v>717.12794905405428</v>
      </c>
      <c r="D1119" s="35">
        <f t="shared" si="35"/>
        <v>30.301180945945955</v>
      </c>
      <c r="E1119" s="26">
        <v>0</v>
      </c>
      <c r="F1119" s="27">
        <v>30.301180945945955</v>
      </c>
      <c r="G1119" s="28">
        <v>0</v>
      </c>
      <c r="H1119" s="28">
        <v>0</v>
      </c>
      <c r="I1119" s="28">
        <v>0</v>
      </c>
      <c r="J1119" s="271"/>
      <c r="K1119" s="281">
        <f>Лист4!E1121/1000</f>
        <v>747.42913000000021</v>
      </c>
    </row>
    <row r="1120" spans="1:11" s="29" customFormat="1" ht="22.5" customHeight="1" x14ac:dyDescent="0.25">
      <c r="A1120" s="21" t="str">
        <f>Лист4!A1122</f>
        <v xml:space="preserve">Ленина пл д.2 </v>
      </c>
      <c r="B1120" s="56" t="str">
        <f>Лист4!C1122</f>
        <v>г. Астрахань</v>
      </c>
      <c r="C1120" s="35">
        <f t="shared" si="34"/>
        <v>878.13730675675674</v>
      </c>
      <c r="D1120" s="35">
        <f t="shared" si="35"/>
        <v>37.104393243243237</v>
      </c>
      <c r="E1120" s="26">
        <v>0</v>
      </c>
      <c r="F1120" s="27">
        <v>37.104393243243237</v>
      </c>
      <c r="G1120" s="28">
        <v>0</v>
      </c>
      <c r="H1120" s="28">
        <v>0</v>
      </c>
      <c r="I1120" s="28">
        <v>0</v>
      </c>
      <c r="J1120" s="271"/>
      <c r="K1120" s="281">
        <f>Лист4!E1122/1000-J1120</f>
        <v>915.24169999999992</v>
      </c>
    </row>
    <row r="1121" spans="1:11" s="29" customFormat="1" ht="22.5" customHeight="1" x14ac:dyDescent="0.25">
      <c r="A1121" s="21" t="str">
        <f>Лист4!A1123</f>
        <v xml:space="preserve">Ленина пл д.6 </v>
      </c>
      <c r="B1121" s="56" t="str">
        <f>Лист4!C1123</f>
        <v>г. Астрахань</v>
      </c>
      <c r="C1121" s="35">
        <f t="shared" si="34"/>
        <v>258.76896027027027</v>
      </c>
      <c r="D1121" s="35">
        <f t="shared" si="35"/>
        <v>10.933899729729729</v>
      </c>
      <c r="E1121" s="26">
        <v>0</v>
      </c>
      <c r="F1121" s="27">
        <v>10.933899729729729</v>
      </c>
      <c r="G1121" s="28">
        <v>0</v>
      </c>
      <c r="H1121" s="28">
        <v>0</v>
      </c>
      <c r="I1121" s="28">
        <v>0</v>
      </c>
      <c r="J1121" s="271"/>
      <c r="K1121" s="281">
        <f>Лист4!E1123/1000-J1121</f>
        <v>269.70285999999999</v>
      </c>
    </row>
    <row r="1122" spans="1:11" s="29" customFormat="1" ht="22.5" customHeight="1" x14ac:dyDescent="0.25">
      <c r="A1122" s="21" t="str">
        <f>Лист4!A1124</f>
        <v xml:space="preserve">Ленина пл д.8 </v>
      </c>
      <c r="B1122" s="56" t="str">
        <f>Лист4!C1124</f>
        <v>г. Астрахань</v>
      </c>
      <c r="C1122" s="35">
        <f t="shared" si="34"/>
        <v>1303.6845570270266</v>
      </c>
      <c r="D1122" s="35">
        <f t="shared" si="35"/>
        <v>55.085262972972949</v>
      </c>
      <c r="E1122" s="26">
        <v>0</v>
      </c>
      <c r="F1122" s="27">
        <v>55.085262972972949</v>
      </c>
      <c r="G1122" s="28">
        <v>0</v>
      </c>
      <c r="H1122" s="28">
        <v>0</v>
      </c>
      <c r="I1122" s="28">
        <v>0</v>
      </c>
      <c r="J1122" s="271"/>
      <c r="K1122" s="281">
        <f>Лист4!E1124/1000-J1122</f>
        <v>1358.7698199999995</v>
      </c>
    </row>
    <row r="1123" spans="1:11" s="29" customFormat="1" ht="22.5" customHeight="1" x14ac:dyDescent="0.25">
      <c r="A1123" s="21" t="str">
        <f>Лист4!A1125</f>
        <v xml:space="preserve">Ленина ул. д.1 </v>
      </c>
      <c r="B1123" s="56" t="str">
        <f>Лист4!C1125</f>
        <v>г. Астрахань</v>
      </c>
      <c r="C1123" s="35">
        <f t="shared" si="34"/>
        <v>61.990819594594612</v>
      </c>
      <c r="D1123" s="35">
        <f t="shared" si="35"/>
        <v>2.6193304054054058</v>
      </c>
      <c r="E1123" s="26">
        <v>0</v>
      </c>
      <c r="F1123" s="27">
        <v>2.6193304054054058</v>
      </c>
      <c r="G1123" s="28">
        <v>0</v>
      </c>
      <c r="H1123" s="28">
        <v>0</v>
      </c>
      <c r="I1123" s="28">
        <v>0</v>
      </c>
      <c r="J1123" s="271"/>
      <c r="K1123" s="281">
        <f>Лист4!E1125/1000-J1123</f>
        <v>64.610150000000019</v>
      </c>
    </row>
    <row r="1124" spans="1:11" s="29" customFormat="1" ht="22.5" customHeight="1" x14ac:dyDescent="0.25">
      <c r="A1124" s="21" t="str">
        <f>Лист4!A1126</f>
        <v xml:space="preserve">Ленина ул. д.10 </v>
      </c>
      <c r="B1124" s="56" t="str">
        <f>Лист4!C1126</f>
        <v>г. Астрахань</v>
      </c>
      <c r="C1124" s="35">
        <f t="shared" si="34"/>
        <v>21.663155405405405</v>
      </c>
      <c r="D1124" s="35">
        <f t="shared" si="35"/>
        <v>0.9153445945945945</v>
      </c>
      <c r="E1124" s="26">
        <v>0</v>
      </c>
      <c r="F1124" s="27">
        <v>0.9153445945945945</v>
      </c>
      <c r="G1124" s="28">
        <v>0</v>
      </c>
      <c r="H1124" s="28">
        <v>0</v>
      </c>
      <c r="I1124" s="28">
        <v>0</v>
      </c>
      <c r="J1124" s="271"/>
      <c r="K1124" s="281">
        <f>Лист4!E1126/1000-J1124</f>
        <v>22.578499999999998</v>
      </c>
    </row>
    <row r="1125" spans="1:11" s="29" customFormat="1" ht="22.5" customHeight="1" x14ac:dyDescent="0.25">
      <c r="A1125" s="21" t="str">
        <f>Лист4!A1127</f>
        <v xml:space="preserve">Ленина ул. д.11 </v>
      </c>
      <c r="B1125" s="56" t="str">
        <f>Лист4!C1127</f>
        <v>г. Астрахань</v>
      </c>
      <c r="C1125" s="35">
        <f t="shared" si="34"/>
        <v>181.6472251351351</v>
      </c>
      <c r="D1125" s="35">
        <f t="shared" si="35"/>
        <v>7.6752348648648621</v>
      </c>
      <c r="E1125" s="26">
        <v>0</v>
      </c>
      <c r="F1125" s="27">
        <v>7.6752348648648621</v>
      </c>
      <c r="G1125" s="28">
        <v>0</v>
      </c>
      <c r="H1125" s="28">
        <v>0</v>
      </c>
      <c r="I1125" s="28">
        <v>0</v>
      </c>
      <c r="J1125" s="271"/>
      <c r="K1125" s="281">
        <f>Лист4!E1127/1000-J1125</f>
        <v>189.32245999999995</v>
      </c>
    </row>
    <row r="1126" spans="1:11" s="29" customFormat="1" ht="22.5" customHeight="1" x14ac:dyDescent="0.25">
      <c r="A1126" s="21" t="str">
        <f>Лист4!A1128</f>
        <v xml:space="preserve">Ленина ул. д.12 </v>
      </c>
      <c r="B1126" s="56" t="str">
        <f>Лист4!C1128</f>
        <v>г. Астрахань</v>
      </c>
      <c r="C1126" s="35">
        <f t="shared" si="34"/>
        <v>46.236063513513521</v>
      </c>
      <c r="D1126" s="35">
        <f t="shared" si="35"/>
        <v>1.9536364864864868</v>
      </c>
      <c r="E1126" s="26">
        <v>0</v>
      </c>
      <c r="F1126" s="27">
        <v>1.9536364864864868</v>
      </c>
      <c r="G1126" s="28">
        <v>0</v>
      </c>
      <c r="H1126" s="28">
        <v>0</v>
      </c>
      <c r="I1126" s="28">
        <v>0</v>
      </c>
      <c r="J1126" s="271"/>
      <c r="K1126" s="281">
        <f>Лист4!E1128/1000-J1126</f>
        <v>48.189700000000009</v>
      </c>
    </row>
    <row r="1127" spans="1:11" s="29" customFormat="1" ht="22.5" customHeight="1" x14ac:dyDescent="0.25">
      <c r="A1127" s="21" t="str">
        <f>Лист4!A1129</f>
        <v xml:space="preserve">Ленина ул. д.14 </v>
      </c>
      <c r="B1127" s="56" t="str">
        <f>Лист4!C1129</f>
        <v>г. Астрахань</v>
      </c>
      <c r="C1127" s="35">
        <f t="shared" si="34"/>
        <v>53.331227837837837</v>
      </c>
      <c r="D1127" s="35">
        <f t="shared" si="35"/>
        <v>2.253432162162162</v>
      </c>
      <c r="E1127" s="26">
        <v>0</v>
      </c>
      <c r="F1127" s="27">
        <v>2.253432162162162</v>
      </c>
      <c r="G1127" s="28">
        <v>0</v>
      </c>
      <c r="H1127" s="28">
        <v>0</v>
      </c>
      <c r="I1127" s="28">
        <v>0</v>
      </c>
      <c r="J1127" s="271"/>
      <c r="K1127" s="281">
        <f>Лист4!E1129/1000-J1127</f>
        <v>55.58466</v>
      </c>
    </row>
    <row r="1128" spans="1:11" s="29" customFormat="1" ht="22.5" customHeight="1" x14ac:dyDescent="0.25">
      <c r="A1128" s="21" t="str">
        <f>Лист4!A1130</f>
        <v xml:space="preserve">Ленина ул. д.16 </v>
      </c>
      <c r="B1128" s="56" t="str">
        <f>Лист4!C1130</f>
        <v>г. Астрахань</v>
      </c>
      <c r="C1128" s="35">
        <f t="shared" si="34"/>
        <v>6.370810810810811</v>
      </c>
      <c r="D1128" s="35">
        <f t="shared" si="35"/>
        <v>0.26918918918918922</v>
      </c>
      <c r="E1128" s="26">
        <v>0</v>
      </c>
      <c r="F1128" s="27">
        <v>0.26918918918918922</v>
      </c>
      <c r="G1128" s="28">
        <v>0</v>
      </c>
      <c r="H1128" s="28">
        <v>0</v>
      </c>
      <c r="I1128" s="28">
        <v>0</v>
      </c>
      <c r="J1128" s="271"/>
      <c r="K1128" s="281">
        <f>Лист4!E1130/1000</f>
        <v>6.6400000000000006</v>
      </c>
    </row>
    <row r="1129" spans="1:11" s="29" customFormat="1" ht="22.5" customHeight="1" x14ac:dyDescent="0.25">
      <c r="A1129" s="21" t="str">
        <f>Лист4!A1131</f>
        <v xml:space="preserve">Ленина ул. д.19/1 </v>
      </c>
      <c r="B1129" s="56" t="str">
        <f>Лист4!C1131</f>
        <v>г. Астрахань</v>
      </c>
      <c r="C1129" s="35">
        <f t="shared" si="34"/>
        <v>917.01757837837818</v>
      </c>
      <c r="D1129" s="35">
        <f t="shared" si="35"/>
        <v>38.747221621621613</v>
      </c>
      <c r="E1129" s="26">
        <v>0</v>
      </c>
      <c r="F1129" s="27">
        <v>38.747221621621613</v>
      </c>
      <c r="G1129" s="28">
        <v>0</v>
      </c>
      <c r="H1129" s="28">
        <v>0</v>
      </c>
      <c r="I1129" s="28">
        <v>0</v>
      </c>
      <c r="J1129" s="271"/>
      <c r="K1129" s="281">
        <f>Лист4!E1131/1000</f>
        <v>955.76479999999981</v>
      </c>
    </row>
    <row r="1130" spans="1:11" s="29" customFormat="1" ht="22.5" customHeight="1" x14ac:dyDescent="0.25">
      <c r="A1130" s="21" t="str">
        <f>Лист4!A1132</f>
        <v xml:space="preserve">Ленина ул. д.24 </v>
      </c>
      <c r="B1130" s="56" t="str">
        <f>Лист4!C1132</f>
        <v>г. Астрахань</v>
      </c>
      <c r="C1130" s="35">
        <f t="shared" si="34"/>
        <v>371.84101770270269</v>
      </c>
      <c r="D1130" s="35">
        <f t="shared" si="35"/>
        <v>15.711592297297297</v>
      </c>
      <c r="E1130" s="26">
        <v>0</v>
      </c>
      <c r="F1130" s="27">
        <v>15.711592297297297</v>
      </c>
      <c r="G1130" s="28">
        <v>0</v>
      </c>
      <c r="H1130" s="28">
        <v>0</v>
      </c>
      <c r="I1130" s="28">
        <v>0</v>
      </c>
      <c r="J1130" s="271"/>
      <c r="K1130" s="281">
        <f>Лист4!E1132/1000</f>
        <v>387.55260999999996</v>
      </c>
    </row>
    <row r="1131" spans="1:11" s="29" customFormat="1" ht="22.5" customHeight="1" x14ac:dyDescent="0.25">
      <c r="A1131" s="21" t="str">
        <f>Лист4!A1133</f>
        <v xml:space="preserve">Ленина ул. д.4 </v>
      </c>
      <c r="B1131" s="56" t="str">
        <f>Лист4!C1133</f>
        <v>г. Астрахань</v>
      </c>
      <c r="C1131" s="35">
        <f t="shared" si="34"/>
        <v>214.18161270270267</v>
      </c>
      <c r="D1131" s="35">
        <f t="shared" si="35"/>
        <v>9.0499272972972964</v>
      </c>
      <c r="E1131" s="26">
        <v>0</v>
      </c>
      <c r="F1131" s="27">
        <v>9.0499272972972964</v>
      </c>
      <c r="G1131" s="28">
        <v>0</v>
      </c>
      <c r="H1131" s="28">
        <v>0</v>
      </c>
      <c r="I1131" s="28">
        <v>0</v>
      </c>
      <c r="J1131" s="271"/>
      <c r="K1131" s="281">
        <f>Лист4!E1133/1000</f>
        <v>223.23153999999997</v>
      </c>
    </row>
    <row r="1132" spans="1:11" s="29" customFormat="1" ht="22.5" customHeight="1" x14ac:dyDescent="0.25">
      <c r="A1132" s="21" t="str">
        <f>Лист4!A1134</f>
        <v xml:space="preserve">Ленина ул. д.5 </v>
      </c>
      <c r="B1132" s="56" t="str">
        <f>Лист4!C1134</f>
        <v>г. Астрахань</v>
      </c>
      <c r="C1132" s="35">
        <f t="shared" si="34"/>
        <v>113.23852364864865</v>
      </c>
      <c r="D1132" s="35">
        <f t="shared" si="35"/>
        <v>4.7847263513513516</v>
      </c>
      <c r="E1132" s="26">
        <v>0</v>
      </c>
      <c r="F1132" s="27">
        <v>4.7847263513513516</v>
      </c>
      <c r="G1132" s="28">
        <v>0</v>
      </c>
      <c r="H1132" s="28">
        <v>0</v>
      </c>
      <c r="I1132" s="28">
        <v>0</v>
      </c>
      <c r="J1132" s="271"/>
      <c r="K1132" s="281">
        <f>Лист4!E1134/1000</f>
        <v>118.02325</v>
      </c>
    </row>
    <row r="1133" spans="1:11" s="29" customFormat="1" ht="22.5" customHeight="1" x14ac:dyDescent="0.25">
      <c r="A1133" s="21" t="str">
        <f>Лист4!A1135</f>
        <v xml:space="preserve">Ленина ул. д.52 </v>
      </c>
      <c r="B1133" s="56" t="str">
        <f>Лист4!C1135</f>
        <v>г. Астрахань</v>
      </c>
      <c r="C1133" s="35">
        <f t="shared" si="34"/>
        <v>249.20477094594602</v>
      </c>
      <c r="D1133" s="35">
        <f t="shared" si="35"/>
        <v>10.529779054054057</v>
      </c>
      <c r="E1133" s="26">
        <v>0</v>
      </c>
      <c r="F1133" s="27">
        <v>10.529779054054057</v>
      </c>
      <c r="G1133" s="28">
        <v>0</v>
      </c>
      <c r="H1133" s="28">
        <v>0</v>
      </c>
      <c r="I1133" s="28">
        <v>0</v>
      </c>
      <c r="J1133" s="271">
        <v>408.04</v>
      </c>
      <c r="K1133" s="281">
        <f>Лист4!E1135/1000-J1133</f>
        <v>-148.30544999999995</v>
      </c>
    </row>
    <row r="1134" spans="1:11" s="29" customFormat="1" ht="22.5" customHeight="1" x14ac:dyDescent="0.25">
      <c r="A1134" s="21" t="str">
        <f>Лист4!A1136</f>
        <v xml:space="preserve">Ленина ул. д.8 </v>
      </c>
      <c r="B1134" s="56" t="str">
        <f>Лист4!C1136</f>
        <v>г. Астрахань</v>
      </c>
      <c r="C1134" s="35">
        <f t="shared" si="34"/>
        <v>160.90022878378375</v>
      </c>
      <c r="D1134" s="35">
        <f t="shared" si="35"/>
        <v>6.7986012162162144</v>
      </c>
      <c r="E1134" s="26">
        <v>0</v>
      </c>
      <c r="F1134" s="27">
        <v>6.7986012162162144</v>
      </c>
      <c r="G1134" s="28">
        <v>0</v>
      </c>
      <c r="H1134" s="28">
        <v>0</v>
      </c>
      <c r="I1134" s="28">
        <v>0</v>
      </c>
      <c r="J1134" s="271"/>
      <c r="K1134" s="281">
        <f>Лист4!E1136/1000</f>
        <v>167.69882999999996</v>
      </c>
    </row>
    <row r="1135" spans="1:11" s="29" customFormat="1" ht="22.5" customHeight="1" x14ac:dyDescent="0.25">
      <c r="A1135" s="21" t="str">
        <f>Лист4!A1137</f>
        <v xml:space="preserve">Ленинградский пер. д.68 </v>
      </c>
      <c r="B1135" s="56" t="str">
        <f>Лист4!C1137</f>
        <v>г. Астрахань</v>
      </c>
      <c r="C1135" s="35">
        <f t="shared" si="34"/>
        <v>992.87177162162163</v>
      </c>
      <c r="D1135" s="35">
        <f t="shared" si="35"/>
        <v>41.952328378378382</v>
      </c>
      <c r="E1135" s="26">
        <v>0</v>
      </c>
      <c r="F1135" s="27">
        <v>41.952328378378382</v>
      </c>
      <c r="G1135" s="28">
        <v>0</v>
      </c>
      <c r="H1135" s="28">
        <v>0</v>
      </c>
      <c r="I1135" s="28">
        <v>0</v>
      </c>
      <c r="J1135" s="271"/>
      <c r="K1135" s="281">
        <f>Лист4!E1137/1000-J1135</f>
        <v>1034.8241</v>
      </c>
    </row>
    <row r="1136" spans="1:11" s="29" customFormat="1" ht="22.5" customHeight="1" x14ac:dyDescent="0.25">
      <c r="A1136" s="21" t="str">
        <f>Лист4!A1138</f>
        <v xml:space="preserve">Ленинградский пер. д.70 </v>
      </c>
      <c r="B1136" s="56" t="str">
        <f>Лист4!C1138</f>
        <v>г. Астрахань</v>
      </c>
      <c r="C1136" s="35">
        <f t="shared" ref="C1136:C1197" si="36">K1136+J1136-F1136</f>
        <v>886.72184959459423</v>
      </c>
      <c r="D1136" s="35">
        <f t="shared" ref="D1136:D1197" si="37">F1136</f>
        <v>37.467120405405389</v>
      </c>
      <c r="E1136" s="26">
        <v>0</v>
      </c>
      <c r="F1136" s="27">
        <v>37.467120405405389</v>
      </c>
      <c r="G1136" s="28">
        <v>0</v>
      </c>
      <c r="H1136" s="28">
        <v>0</v>
      </c>
      <c r="I1136" s="28">
        <v>0</v>
      </c>
      <c r="J1136" s="271"/>
      <c r="K1136" s="281">
        <f>Лист4!E1138/1000</f>
        <v>924.18896999999959</v>
      </c>
    </row>
    <row r="1137" spans="1:11" s="29" customFormat="1" ht="22.5" customHeight="1" x14ac:dyDescent="0.25">
      <c r="A1137" s="21" t="str">
        <f>Лист4!A1139</f>
        <v xml:space="preserve">Ленинградский пер. д.72 </v>
      </c>
      <c r="B1137" s="56" t="str">
        <f>Лист4!C1139</f>
        <v>г. Астрахань</v>
      </c>
      <c r="C1137" s="35">
        <f t="shared" si="36"/>
        <v>867.28611770270288</v>
      </c>
      <c r="D1137" s="35">
        <f t="shared" si="37"/>
        <v>36.645892297297308</v>
      </c>
      <c r="E1137" s="26">
        <v>0</v>
      </c>
      <c r="F1137" s="27">
        <v>36.645892297297308</v>
      </c>
      <c r="G1137" s="28">
        <v>0</v>
      </c>
      <c r="H1137" s="28">
        <v>0</v>
      </c>
      <c r="I1137" s="28">
        <v>0</v>
      </c>
      <c r="J1137" s="271"/>
      <c r="K1137" s="281">
        <f>Лист4!E1139/1000-J1137</f>
        <v>903.93201000000022</v>
      </c>
    </row>
    <row r="1138" spans="1:11" s="29" customFormat="1" ht="22.5" customHeight="1" x14ac:dyDescent="0.25">
      <c r="A1138" s="21" t="str">
        <f>Лист4!A1140</f>
        <v xml:space="preserve">Ленинградский пер. д.72 - корп. 1 </v>
      </c>
      <c r="B1138" s="56" t="str">
        <f>Лист4!C1140</f>
        <v>г. Астрахань</v>
      </c>
      <c r="C1138" s="35">
        <f t="shared" si="36"/>
        <v>591.28969824324315</v>
      </c>
      <c r="D1138" s="35">
        <f t="shared" si="37"/>
        <v>24.984071756756755</v>
      </c>
      <c r="E1138" s="26">
        <v>0</v>
      </c>
      <c r="F1138" s="27">
        <v>24.984071756756755</v>
      </c>
      <c r="G1138" s="28">
        <v>0</v>
      </c>
      <c r="H1138" s="28">
        <v>0</v>
      </c>
      <c r="I1138" s="28">
        <v>0</v>
      </c>
      <c r="J1138" s="271"/>
      <c r="K1138" s="281">
        <f>Лист4!E1140/1000-J1138</f>
        <v>616.2737699999999</v>
      </c>
    </row>
    <row r="1139" spans="1:11" s="29" customFormat="1" ht="22.5" customHeight="1" x14ac:dyDescent="0.25">
      <c r="A1139" s="21" t="str">
        <f>Лист4!A1141</f>
        <v xml:space="preserve">Ленинградский пер. д.78А </v>
      </c>
      <c r="B1139" s="56" t="str">
        <f>Лист4!C1141</f>
        <v>г. Астрахань</v>
      </c>
      <c r="C1139" s="35">
        <f t="shared" si="36"/>
        <v>1063.9452374324324</v>
      </c>
      <c r="D1139" s="35">
        <f t="shared" si="37"/>
        <v>44.95543256756757</v>
      </c>
      <c r="E1139" s="26">
        <v>0</v>
      </c>
      <c r="F1139" s="27">
        <v>44.95543256756757</v>
      </c>
      <c r="G1139" s="28">
        <v>0</v>
      </c>
      <c r="H1139" s="28">
        <v>0</v>
      </c>
      <c r="I1139" s="28">
        <v>0</v>
      </c>
      <c r="J1139" s="271"/>
      <c r="K1139" s="281">
        <f>Лист4!E1141/1000</f>
        <v>1108.90067</v>
      </c>
    </row>
    <row r="1140" spans="1:11" s="29" customFormat="1" ht="22.5" customHeight="1" x14ac:dyDescent="0.25">
      <c r="A1140" s="21" t="str">
        <f>Лист4!A1142</f>
        <v xml:space="preserve">Ленинградский пер. д.80 </v>
      </c>
      <c r="B1140" s="56" t="str">
        <f>Лист4!C1142</f>
        <v>г. Астрахань</v>
      </c>
      <c r="C1140" s="35">
        <f t="shared" si="36"/>
        <v>518.30447108108092</v>
      </c>
      <c r="D1140" s="35">
        <f t="shared" si="37"/>
        <v>21.900188918918914</v>
      </c>
      <c r="E1140" s="26">
        <v>0</v>
      </c>
      <c r="F1140" s="27">
        <v>21.900188918918914</v>
      </c>
      <c r="G1140" s="28">
        <v>0</v>
      </c>
      <c r="H1140" s="28">
        <v>0</v>
      </c>
      <c r="I1140" s="28">
        <v>0</v>
      </c>
      <c r="J1140" s="271"/>
      <c r="K1140" s="281">
        <f>Лист4!E1142/1000</f>
        <v>540.20465999999988</v>
      </c>
    </row>
    <row r="1141" spans="1:11" s="29" customFormat="1" ht="22.5" customHeight="1" x14ac:dyDescent="0.25">
      <c r="A1141" s="21" t="str">
        <f>Лист4!A1143</f>
        <v xml:space="preserve">Ленинградский пер. д.82 </v>
      </c>
      <c r="B1141" s="56" t="str">
        <f>Лист4!C1143</f>
        <v>г. Астрахань</v>
      </c>
      <c r="C1141" s="35">
        <f t="shared" si="36"/>
        <v>1173.451674864865</v>
      </c>
      <c r="D1141" s="35">
        <f t="shared" si="37"/>
        <v>49.582465135135152</v>
      </c>
      <c r="E1141" s="26">
        <v>0</v>
      </c>
      <c r="F1141" s="27">
        <v>49.582465135135152</v>
      </c>
      <c r="G1141" s="28">
        <v>0</v>
      </c>
      <c r="H1141" s="28">
        <v>0</v>
      </c>
      <c r="I1141" s="28">
        <v>0</v>
      </c>
      <c r="J1141" s="271">
        <v>868.19</v>
      </c>
      <c r="K1141" s="281">
        <f>Лист4!E1143/1000-J1141</f>
        <v>354.84414000000015</v>
      </c>
    </row>
    <row r="1142" spans="1:11" s="29" customFormat="1" ht="22.5" customHeight="1" x14ac:dyDescent="0.25">
      <c r="A1142" s="21" t="str">
        <f>Лист4!A1144</f>
        <v xml:space="preserve">Ленинградский пер. д.84 </v>
      </c>
      <c r="B1142" s="56" t="str">
        <f>Лист4!C1144</f>
        <v>г. Астрахань</v>
      </c>
      <c r="C1142" s="35">
        <f t="shared" si="36"/>
        <v>671.26815675675664</v>
      </c>
      <c r="D1142" s="35">
        <f t="shared" si="37"/>
        <v>28.363443243243243</v>
      </c>
      <c r="E1142" s="26">
        <v>0</v>
      </c>
      <c r="F1142" s="27">
        <v>28.363443243243243</v>
      </c>
      <c r="G1142" s="28">
        <v>0</v>
      </c>
      <c r="H1142" s="28">
        <v>0</v>
      </c>
      <c r="I1142" s="28">
        <v>0</v>
      </c>
      <c r="J1142" s="271"/>
      <c r="K1142" s="281">
        <f>Лист4!E1144/1000</f>
        <v>699.63159999999993</v>
      </c>
    </row>
    <row r="1143" spans="1:11" s="29" customFormat="1" ht="22.5" customHeight="1" x14ac:dyDescent="0.25">
      <c r="A1143" s="21" t="str">
        <f>Лист4!A1145</f>
        <v xml:space="preserve">Ленинградский пер. д.86А </v>
      </c>
      <c r="B1143" s="56" t="str">
        <f>Лист4!C1145</f>
        <v>г. Астрахань</v>
      </c>
      <c r="C1143" s="35">
        <f t="shared" si="36"/>
        <v>557.19150689189189</v>
      </c>
      <c r="D1143" s="35">
        <f t="shared" si="37"/>
        <v>23.543303108108109</v>
      </c>
      <c r="E1143" s="26">
        <v>0</v>
      </c>
      <c r="F1143" s="27">
        <v>23.543303108108109</v>
      </c>
      <c r="G1143" s="28">
        <v>0</v>
      </c>
      <c r="H1143" s="28">
        <v>0</v>
      </c>
      <c r="I1143" s="28">
        <v>0</v>
      </c>
      <c r="J1143" s="271"/>
      <c r="K1143" s="281">
        <f>Лист4!E1145/1000</f>
        <v>580.73481000000004</v>
      </c>
    </row>
    <row r="1144" spans="1:11" s="29" customFormat="1" ht="22.5" customHeight="1" x14ac:dyDescent="0.25">
      <c r="A1144" s="21" t="str">
        <f>Лист4!A1146</f>
        <v xml:space="preserve">Лермонтова ул. д.22 </v>
      </c>
      <c r="B1144" s="56" t="str">
        <f>Лист4!C1146</f>
        <v>г. Астрахань</v>
      </c>
      <c r="C1144" s="35">
        <f t="shared" si="36"/>
        <v>655.09668824324319</v>
      </c>
      <c r="D1144" s="35">
        <f t="shared" si="37"/>
        <v>27.680141756756754</v>
      </c>
      <c r="E1144" s="26">
        <v>0</v>
      </c>
      <c r="F1144" s="27">
        <v>27.680141756756754</v>
      </c>
      <c r="G1144" s="28">
        <v>0</v>
      </c>
      <c r="H1144" s="28">
        <v>0</v>
      </c>
      <c r="I1144" s="28">
        <v>0</v>
      </c>
      <c r="J1144" s="271"/>
      <c r="K1144" s="281">
        <f>Лист4!E1146/1000</f>
        <v>682.7768299999999</v>
      </c>
    </row>
    <row r="1145" spans="1:11" s="29" customFormat="1" ht="22.5" customHeight="1" x14ac:dyDescent="0.25">
      <c r="A1145" s="21" t="str">
        <f>Лист4!A1147</f>
        <v xml:space="preserve">Литейная 1-я ул. д.10 </v>
      </c>
      <c r="B1145" s="56" t="str">
        <f>Лист4!C1147</f>
        <v>г. Астрахань</v>
      </c>
      <c r="C1145" s="35">
        <f t="shared" si="36"/>
        <v>109.69514391891892</v>
      </c>
      <c r="D1145" s="35">
        <f t="shared" si="37"/>
        <v>4.6350060810810803</v>
      </c>
      <c r="E1145" s="26">
        <v>0</v>
      </c>
      <c r="F1145" s="27">
        <v>4.6350060810810803</v>
      </c>
      <c r="G1145" s="28">
        <v>0</v>
      </c>
      <c r="H1145" s="28">
        <v>0</v>
      </c>
      <c r="I1145" s="28">
        <v>0</v>
      </c>
      <c r="J1145" s="271"/>
      <c r="K1145" s="281">
        <f>Лист4!E1147/1000</f>
        <v>114.33014999999999</v>
      </c>
    </row>
    <row r="1146" spans="1:11" s="29" customFormat="1" ht="22.5" customHeight="1" x14ac:dyDescent="0.25">
      <c r="A1146" s="21" t="str">
        <f>Лист4!A1148</f>
        <v xml:space="preserve">Литейная 1-я ул. д.10А </v>
      </c>
      <c r="B1146" s="56" t="str">
        <f>Лист4!C1148</f>
        <v>г. Астрахань</v>
      </c>
      <c r="C1146" s="35">
        <f t="shared" si="36"/>
        <v>1689.0558912162157</v>
      </c>
      <c r="D1146" s="35">
        <f t="shared" si="37"/>
        <v>71.368558783783755</v>
      </c>
      <c r="E1146" s="26">
        <v>0</v>
      </c>
      <c r="F1146" s="27">
        <v>71.368558783783755</v>
      </c>
      <c r="G1146" s="28">
        <v>0</v>
      </c>
      <c r="H1146" s="28">
        <v>0</v>
      </c>
      <c r="I1146" s="28">
        <v>0</v>
      </c>
      <c r="J1146" s="271"/>
      <c r="K1146" s="281">
        <f>Лист4!E1148/1000</f>
        <v>1760.4244499999995</v>
      </c>
    </row>
    <row r="1147" spans="1:11" s="29" customFormat="1" ht="22.5" customHeight="1" x14ac:dyDescent="0.25">
      <c r="A1147" s="21" t="str">
        <f>Лист4!A1149</f>
        <v xml:space="preserve">Литейная 1-я ул. д.16 </v>
      </c>
      <c r="B1147" s="56" t="str">
        <f>Лист4!C1149</f>
        <v>г. Астрахань</v>
      </c>
      <c r="C1147" s="35">
        <f t="shared" si="36"/>
        <v>1.0131891891891893</v>
      </c>
      <c r="D1147" s="35">
        <f t="shared" si="37"/>
        <v>4.2810810810810812E-2</v>
      </c>
      <c r="E1147" s="26">
        <v>0</v>
      </c>
      <c r="F1147" s="27">
        <v>4.2810810810810812E-2</v>
      </c>
      <c r="G1147" s="28">
        <v>0</v>
      </c>
      <c r="H1147" s="28">
        <v>0</v>
      </c>
      <c r="I1147" s="28">
        <v>0</v>
      </c>
      <c r="J1147" s="271"/>
      <c r="K1147" s="281">
        <f>Лист4!E1149/1000</f>
        <v>1.056</v>
      </c>
    </row>
    <row r="1148" spans="1:11" s="29" customFormat="1" ht="22.5" customHeight="1" x14ac:dyDescent="0.25">
      <c r="A1148" s="21" t="str">
        <f>Лист4!A1150</f>
        <v xml:space="preserve">Литейная 1-я ул. д.16А </v>
      </c>
      <c r="B1148" s="56" t="str">
        <f>Лист4!C1150</f>
        <v>г. Астрахань</v>
      </c>
      <c r="C1148" s="35">
        <f t="shared" si="36"/>
        <v>0</v>
      </c>
      <c r="D1148" s="35">
        <f t="shared" si="37"/>
        <v>0</v>
      </c>
      <c r="E1148" s="26">
        <v>0</v>
      </c>
      <c r="F1148" s="27">
        <v>0</v>
      </c>
      <c r="G1148" s="28">
        <v>0</v>
      </c>
      <c r="H1148" s="28">
        <v>0</v>
      </c>
      <c r="I1148" s="28">
        <v>0</v>
      </c>
      <c r="J1148" s="271"/>
      <c r="K1148" s="281">
        <f>Лист4!E1150/1000</f>
        <v>0</v>
      </c>
    </row>
    <row r="1149" spans="1:11" s="29" customFormat="1" ht="22.5" customHeight="1" x14ac:dyDescent="0.25">
      <c r="A1149" s="21" t="str">
        <f>Лист4!A1151</f>
        <v xml:space="preserve">Литейная 1-я ул. д.2А </v>
      </c>
      <c r="B1149" s="56" t="str">
        <f>Лист4!C1151</f>
        <v>г. Астрахань</v>
      </c>
      <c r="C1149" s="35">
        <f t="shared" si="36"/>
        <v>1124.1422228378381</v>
      </c>
      <c r="D1149" s="35">
        <f t="shared" si="37"/>
        <v>47.498967162162174</v>
      </c>
      <c r="E1149" s="26">
        <v>0</v>
      </c>
      <c r="F1149" s="27">
        <v>47.498967162162174</v>
      </c>
      <c r="G1149" s="28">
        <v>0</v>
      </c>
      <c r="H1149" s="28">
        <v>0</v>
      </c>
      <c r="I1149" s="28">
        <v>0</v>
      </c>
      <c r="J1149" s="271">
        <v>1881.57</v>
      </c>
      <c r="K1149" s="281">
        <f>Лист4!E1151/1000-J1149</f>
        <v>-709.92880999999966</v>
      </c>
    </row>
    <row r="1150" spans="1:11" s="29" customFormat="1" ht="22.5" customHeight="1" x14ac:dyDescent="0.25">
      <c r="A1150" s="21" t="str">
        <f>Лист4!A1152</f>
        <v xml:space="preserve">Литейная 1-я ул. д.4 </v>
      </c>
      <c r="B1150" s="56" t="str">
        <f>Лист4!C1152</f>
        <v>г. Астрахань</v>
      </c>
      <c r="C1150" s="35">
        <f t="shared" si="36"/>
        <v>134.87131216216216</v>
      </c>
      <c r="D1150" s="35">
        <f t="shared" si="37"/>
        <v>5.6987878378378376</v>
      </c>
      <c r="E1150" s="26">
        <v>0</v>
      </c>
      <c r="F1150" s="27">
        <v>5.6987878378378376</v>
      </c>
      <c r="G1150" s="28">
        <v>0</v>
      </c>
      <c r="H1150" s="28">
        <v>0</v>
      </c>
      <c r="I1150" s="28">
        <v>0</v>
      </c>
      <c r="J1150" s="271"/>
      <c r="K1150" s="281">
        <f>Лист4!E1152/1000-J1150</f>
        <v>140.5701</v>
      </c>
    </row>
    <row r="1151" spans="1:11" s="29" customFormat="1" ht="22.5" customHeight="1" x14ac:dyDescent="0.25">
      <c r="A1151" s="21" t="str">
        <f>Лист4!A1153</f>
        <v xml:space="preserve">Литейная 1-я ул. д.6 </v>
      </c>
      <c r="B1151" s="56" t="str">
        <f>Лист4!C1153</f>
        <v>г. Астрахань</v>
      </c>
      <c r="C1151" s="35">
        <f t="shared" si="36"/>
        <v>98.195782432432452</v>
      </c>
      <c r="D1151" s="35">
        <f t="shared" si="37"/>
        <v>4.1491175675675684</v>
      </c>
      <c r="E1151" s="26">
        <v>0</v>
      </c>
      <c r="F1151" s="27">
        <v>4.1491175675675684</v>
      </c>
      <c r="G1151" s="28">
        <v>0</v>
      </c>
      <c r="H1151" s="28">
        <v>0</v>
      </c>
      <c r="I1151" s="28">
        <v>0</v>
      </c>
      <c r="J1151" s="271"/>
      <c r="K1151" s="281">
        <f>Лист4!E1153/1000-J1151</f>
        <v>102.34490000000002</v>
      </c>
    </row>
    <row r="1152" spans="1:11" s="29" customFormat="1" ht="22.5" customHeight="1" x14ac:dyDescent="0.25">
      <c r="A1152" s="21" t="str">
        <f>Лист4!A1154</f>
        <v xml:space="preserve">Литейная 1-я ул. д.8 </v>
      </c>
      <c r="B1152" s="56" t="str">
        <f>Лист4!C1154</f>
        <v>г. Астрахань</v>
      </c>
      <c r="C1152" s="35">
        <f t="shared" si="36"/>
        <v>47.250547972972981</v>
      </c>
      <c r="D1152" s="35">
        <f t="shared" si="37"/>
        <v>1.9965020270270275</v>
      </c>
      <c r="E1152" s="26">
        <v>0</v>
      </c>
      <c r="F1152" s="27">
        <v>1.9965020270270275</v>
      </c>
      <c r="G1152" s="28">
        <v>0</v>
      </c>
      <c r="H1152" s="28">
        <v>0</v>
      </c>
      <c r="I1152" s="28">
        <v>0</v>
      </c>
      <c r="J1152" s="271"/>
      <c r="K1152" s="281">
        <f>Лист4!E1154/1000</f>
        <v>49.247050000000009</v>
      </c>
    </row>
    <row r="1153" spans="1:11" s="29" customFormat="1" ht="22.5" customHeight="1" x14ac:dyDescent="0.25">
      <c r="A1153" s="21" t="str">
        <f>Лист4!A1155</f>
        <v xml:space="preserve">Ломоносова ул. д.22 </v>
      </c>
      <c r="B1153" s="56" t="str">
        <f>Лист4!C1155</f>
        <v>г. Астрахань</v>
      </c>
      <c r="C1153" s="35">
        <f t="shared" si="36"/>
        <v>23.306613513513515</v>
      </c>
      <c r="D1153" s="35">
        <f t="shared" si="37"/>
        <v>0.98478648648648659</v>
      </c>
      <c r="E1153" s="26">
        <v>0</v>
      </c>
      <c r="F1153" s="27">
        <v>0.98478648648648659</v>
      </c>
      <c r="G1153" s="28">
        <v>0</v>
      </c>
      <c r="H1153" s="28">
        <v>0</v>
      </c>
      <c r="I1153" s="28">
        <v>0</v>
      </c>
      <c r="J1153" s="271"/>
      <c r="K1153" s="281">
        <f>Лист4!E1155/1000</f>
        <v>24.291400000000003</v>
      </c>
    </row>
    <row r="1154" spans="1:11" s="29" customFormat="1" ht="22.5" customHeight="1" x14ac:dyDescent="0.25">
      <c r="A1154" s="21" t="str">
        <f>Лист4!A1156</f>
        <v xml:space="preserve">Ломоносова ул. д.24 </v>
      </c>
      <c r="B1154" s="56" t="str">
        <f>Лист4!C1156</f>
        <v>г. Астрахань</v>
      </c>
      <c r="C1154" s="35">
        <f t="shared" si="36"/>
        <v>23.715208918918922</v>
      </c>
      <c r="D1154" s="35">
        <f t="shared" si="37"/>
        <v>1.0020510810810812</v>
      </c>
      <c r="E1154" s="26">
        <v>0</v>
      </c>
      <c r="F1154" s="27">
        <v>1.0020510810810812</v>
      </c>
      <c r="G1154" s="28">
        <v>0</v>
      </c>
      <c r="H1154" s="28">
        <v>0</v>
      </c>
      <c r="I1154" s="28">
        <v>0</v>
      </c>
      <c r="J1154" s="271"/>
      <c r="K1154" s="281">
        <f>Лист4!E1156/1000</f>
        <v>24.717260000000003</v>
      </c>
    </row>
    <row r="1155" spans="1:11" s="29" customFormat="1" ht="22.5" customHeight="1" x14ac:dyDescent="0.25">
      <c r="A1155" s="21" t="str">
        <f>Лист4!A1157</f>
        <v xml:space="preserve">Лычманова ул. д.2 </v>
      </c>
      <c r="B1155" s="56" t="str">
        <f>Лист4!C1157</f>
        <v>г. Астрахань</v>
      </c>
      <c r="C1155" s="35">
        <f t="shared" si="36"/>
        <v>18.488064189189192</v>
      </c>
      <c r="D1155" s="35">
        <f t="shared" si="37"/>
        <v>0.78118581081081095</v>
      </c>
      <c r="E1155" s="26">
        <v>0</v>
      </c>
      <c r="F1155" s="27">
        <v>0.78118581081081095</v>
      </c>
      <c r="G1155" s="28">
        <v>0</v>
      </c>
      <c r="H1155" s="28">
        <v>0</v>
      </c>
      <c r="I1155" s="28">
        <v>0</v>
      </c>
      <c r="J1155" s="271"/>
      <c r="K1155" s="281">
        <f>Лист4!E1157/1000</f>
        <v>19.269250000000003</v>
      </c>
    </row>
    <row r="1156" spans="1:11" s="29" customFormat="1" ht="22.5" customHeight="1" x14ac:dyDescent="0.25">
      <c r="A1156" s="21" t="str">
        <f>Лист4!A1158</f>
        <v xml:space="preserve">Лычманова ул. д.27 </v>
      </c>
      <c r="B1156" s="56" t="str">
        <f>Лист4!C1158</f>
        <v>г. Астрахань</v>
      </c>
      <c r="C1156" s="35">
        <f t="shared" si="36"/>
        <v>43.531107432432442</v>
      </c>
      <c r="D1156" s="35">
        <f t="shared" si="37"/>
        <v>1.8393425675675681</v>
      </c>
      <c r="E1156" s="26">
        <v>0</v>
      </c>
      <c r="F1156" s="27">
        <v>1.8393425675675681</v>
      </c>
      <c r="G1156" s="28">
        <v>0</v>
      </c>
      <c r="H1156" s="28">
        <v>0</v>
      </c>
      <c r="I1156" s="28">
        <v>0</v>
      </c>
      <c r="J1156" s="271"/>
      <c r="K1156" s="281">
        <f>Лист4!E1158/1000</f>
        <v>45.370450000000012</v>
      </c>
    </row>
    <row r="1157" spans="1:11" s="29" customFormat="1" ht="22.5" customHeight="1" x14ac:dyDescent="0.25">
      <c r="A1157" s="21" t="str">
        <f>Лист4!A1159</f>
        <v xml:space="preserve">Лычманова ул. д.28 </v>
      </c>
      <c r="B1157" s="56" t="str">
        <f>Лист4!C1159</f>
        <v>г. Астрахань</v>
      </c>
      <c r="C1157" s="35">
        <f t="shared" si="36"/>
        <v>4.6359162162162155</v>
      </c>
      <c r="D1157" s="35">
        <f t="shared" si="37"/>
        <v>0.19588378378378379</v>
      </c>
      <c r="E1157" s="26">
        <v>0</v>
      </c>
      <c r="F1157" s="27">
        <v>0.19588378378378379</v>
      </c>
      <c r="G1157" s="28">
        <v>0</v>
      </c>
      <c r="H1157" s="28">
        <v>0</v>
      </c>
      <c r="I1157" s="28">
        <v>0</v>
      </c>
      <c r="J1157" s="271"/>
      <c r="K1157" s="281">
        <f>Лист4!E1159/1000</f>
        <v>4.8317999999999994</v>
      </c>
    </row>
    <row r="1158" spans="1:11" s="29" customFormat="1" ht="22.5" customHeight="1" x14ac:dyDescent="0.25">
      <c r="A1158" s="21" t="str">
        <f>Лист4!A1160</f>
        <v xml:space="preserve">Лычманова ул. д.3 </v>
      </c>
      <c r="B1158" s="56" t="str">
        <f>Лист4!C1160</f>
        <v>г. Астрахань</v>
      </c>
      <c r="C1158" s="35">
        <f t="shared" si="36"/>
        <v>19.093339189189187</v>
      </c>
      <c r="D1158" s="35">
        <f t="shared" si="37"/>
        <v>0.80676081081081086</v>
      </c>
      <c r="E1158" s="26">
        <v>0</v>
      </c>
      <c r="F1158" s="27">
        <v>0.80676081081081086</v>
      </c>
      <c r="G1158" s="28">
        <v>0</v>
      </c>
      <c r="H1158" s="28">
        <v>0</v>
      </c>
      <c r="I1158" s="28">
        <v>0</v>
      </c>
      <c r="J1158" s="271"/>
      <c r="K1158" s="281">
        <f>Лист4!E1160/1000</f>
        <v>19.900099999999998</v>
      </c>
    </row>
    <row r="1159" spans="1:11" s="29" customFormat="1" ht="22.5" customHeight="1" x14ac:dyDescent="0.25">
      <c r="A1159" s="21" t="str">
        <f>Лист4!A1161</f>
        <v xml:space="preserve">Лычманова ул. д.40 </v>
      </c>
      <c r="B1159" s="56" t="str">
        <f>Лист4!C1161</f>
        <v>г. Астрахань</v>
      </c>
      <c r="C1159" s="35">
        <f t="shared" si="36"/>
        <v>122.55326310810811</v>
      </c>
      <c r="D1159" s="35">
        <f t="shared" si="37"/>
        <v>5.1783068918918929</v>
      </c>
      <c r="E1159" s="26">
        <v>0</v>
      </c>
      <c r="F1159" s="27">
        <v>5.1783068918918929</v>
      </c>
      <c r="G1159" s="28">
        <v>0</v>
      </c>
      <c r="H1159" s="28">
        <v>0</v>
      </c>
      <c r="I1159" s="28">
        <v>0</v>
      </c>
      <c r="J1159" s="271"/>
      <c r="K1159" s="281">
        <f>Лист4!E1161/1000</f>
        <v>127.73157</v>
      </c>
    </row>
    <row r="1160" spans="1:11" s="29" customFormat="1" ht="22.5" customHeight="1" x14ac:dyDescent="0.25">
      <c r="A1160" s="21" t="str">
        <f>Лист4!A1162</f>
        <v xml:space="preserve">Лычманова ул. д.5 </v>
      </c>
      <c r="B1160" s="56" t="str">
        <f>Лист4!C1162</f>
        <v>г. Астрахань</v>
      </c>
      <c r="C1160" s="35">
        <f t="shared" si="36"/>
        <v>67.548920270270273</v>
      </c>
      <c r="D1160" s="35">
        <f t="shared" si="37"/>
        <v>2.8541797297297302</v>
      </c>
      <c r="E1160" s="26">
        <v>0</v>
      </c>
      <c r="F1160" s="27">
        <v>2.8541797297297302</v>
      </c>
      <c r="G1160" s="28">
        <v>0</v>
      </c>
      <c r="H1160" s="28">
        <v>0</v>
      </c>
      <c r="I1160" s="28">
        <v>0</v>
      </c>
      <c r="J1160" s="271"/>
      <c r="K1160" s="281">
        <f>Лист4!E1162/1000</f>
        <v>70.403100000000009</v>
      </c>
    </row>
    <row r="1161" spans="1:11" s="29" customFormat="1" ht="22.5" customHeight="1" x14ac:dyDescent="0.25">
      <c r="A1161" s="21" t="str">
        <f>Лист4!A1163</f>
        <v xml:space="preserve">Льва Толстого ул. д.19 </v>
      </c>
      <c r="B1161" s="56" t="str">
        <f>Лист4!C1163</f>
        <v>г. Астрахань</v>
      </c>
      <c r="C1161" s="35">
        <f t="shared" si="36"/>
        <v>17.453766891891892</v>
      </c>
      <c r="D1161" s="35">
        <f t="shared" si="37"/>
        <v>0.73748310810810813</v>
      </c>
      <c r="E1161" s="26">
        <v>0</v>
      </c>
      <c r="F1161" s="27">
        <v>0.73748310810810813</v>
      </c>
      <c r="G1161" s="28">
        <v>0</v>
      </c>
      <c r="H1161" s="28">
        <v>0</v>
      </c>
      <c r="I1161" s="28">
        <v>0</v>
      </c>
      <c r="J1161" s="271"/>
      <c r="K1161" s="281">
        <f>Лист4!E1163/1000</f>
        <v>18.19125</v>
      </c>
    </row>
    <row r="1162" spans="1:11" s="29" customFormat="1" ht="22.5" customHeight="1" x14ac:dyDescent="0.25">
      <c r="A1162" s="21" t="str">
        <f>Лист4!A1164</f>
        <v xml:space="preserve">Льва Толстого ул. д.21 </v>
      </c>
      <c r="B1162" s="56" t="str">
        <f>Лист4!C1164</f>
        <v>г. Астрахань</v>
      </c>
      <c r="C1162" s="35">
        <f t="shared" si="36"/>
        <v>16.922418243243243</v>
      </c>
      <c r="D1162" s="35">
        <f t="shared" si="37"/>
        <v>0.71503175675675679</v>
      </c>
      <c r="E1162" s="26">
        <v>0</v>
      </c>
      <c r="F1162" s="27">
        <v>0.71503175675675679</v>
      </c>
      <c r="G1162" s="28">
        <v>0</v>
      </c>
      <c r="H1162" s="28">
        <v>0</v>
      </c>
      <c r="I1162" s="28">
        <v>0</v>
      </c>
      <c r="J1162" s="271"/>
      <c r="K1162" s="281">
        <f>Лист4!E1164/1000</f>
        <v>17.637450000000001</v>
      </c>
    </row>
    <row r="1163" spans="1:11" s="29" customFormat="1" ht="22.5" customHeight="1" x14ac:dyDescent="0.25">
      <c r="A1163" s="21" t="str">
        <f>Лист4!A1165</f>
        <v xml:space="preserve">Льва Толстого ул. д.28 </v>
      </c>
      <c r="B1163" s="56" t="str">
        <f>Лист4!C1165</f>
        <v>г. Астрахань</v>
      </c>
      <c r="C1163" s="35">
        <f t="shared" si="36"/>
        <v>77.157877972972969</v>
      </c>
      <c r="D1163" s="35">
        <f t="shared" si="37"/>
        <v>3.2601920270270268</v>
      </c>
      <c r="E1163" s="26">
        <v>0</v>
      </c>
      <c r="F1163" s="27">
        <v>3.2601920270270268</v>
      </c>
      <c r="G1163" s="28">
        <v>0</v>
      </c>
      <c r="H1163" s="28">
        <v>0</v>
      </c>
      <c r="I1163" s="28">
        <v>0</v>
      </c>
      <c r="J1163" s="271"/>
      <c r="K1163" s="281">
        <f>Лист4!E1165/1000</f>
        <v>80.41807</v>
      </c>
    </row>
    <row r="1164" spans="1:11" s="29" customFormat="1" ht="22.5" customHeight="1" x14ac:dyDescent="0.25">
      <c r="A1164" s="21" t="str">
        <f>Лист4!A1166</f>
        <v xml:space="preserve">Льва Толстого ул. д.31 </v>
      </c>
      <c r="B1164" s="56" t="str">
        <f>Лист4!C1166</f>
        <v>г. Астрахань</v>
      </c>
      <c r="C1164" s="35">
        <f t="shared" si="36"/>
        <v>284.53350743243243</v>
      </c>
      <c r="D1164" s="35">
        <f t="shared" si="37"/>
        <v>12.022542567567568</v>
      </c>
      <c r="E1164" s="26">
        <v>0</v>
      </c>
      <c r="F1164" s="27">
        <v>12.022542567567568</v>
      </c>
      <c r="G1164" s="28">
        <v>0</v>
      </c>
      <c r="H1164" s="28">
        <v>0</v>
      </c>
      <c r="I1164" s="28">
        <v>0</v>
      </c>
      <c r="J1164" s="271"/>
      <c r="K1164" s="281">
        <f>Лист4!E1166/1000</f>
        <v>296.55604999999997</v>
      </c>
    </row>
    <row r="1165" spans="1:11" s="29" customFormat="1" ht="22.5" customHeight="1" x14ac:dyDescent="0.25">
      <c r="A1165" s="21" t="str">
        <f>Лист4!A1167</f>
        <v xml:space="preserve">Льва Толстого ул. д.37 </v>
      </c>
      <c r="B1165" s="56" t="str">
        <f>Лист4!C1167</f>
        <v>г. Астрахань</v>
      </c>
      <c r="C1165" s="35">
        <f t="shared" si="36"/>
        <v>0</v>
      </c>
      <c r="D1165" s="35">
        <f t="shared" si="37"/>
        <v>0</v>
      </c>
      <c r="E1165" s="26">
        <v>0</v>
      </c>
      <c r="F1165" s="27">
        <v>0</v>
      </c>
      <c r="G1165" s="28">
        <v>0</v>
      </c>
      <c r="H1165" s="28">
        <v>0</v>
      </c>
      <c r="I1165" s="28">
        <v>0</v>
      </c>
      <c r="J1165" s="271"/>
      <c r="K1165" s="281">
        <f>Лист4!E1167/1000</f>
        <v>0</v>
      </c>
    </row>
    <row r="1166" spans="1:11" s="29" customFormat="1" ht="22.5" customHeight="1" x14ac:dyDescent="0.25">
      <c r="A1166" s="21" t="str">
        <f>Лист4!A1168</f>
        <v xml:space="preserve">Ляхова ул. д.3 </v>
      </c>
      <c r="B1166" s="56" t="str">
        <f>Лист4!C1168</f>
        <v>г. Астрахань</v>
      </c>
      <c r="C1166" s="35">
        <f t="shared" si="36"/>
        <v>1187.6918186486487</v>
      </c>
      <c r="D1166" s="35">
        <f t="shared" si="37"/>
        <v>50.184161351351356</v>
      </c>
      <c r="E1166" s="26">
        <v>0</v>
      </c>
      <c r="F1166" s="27">
        <v>50.184161351351356</v>
      </c>
      <c r="G1166" s="28">
        <v>0</v>
      </c>
      <c r="H1166" s="28">
        <v>0</v>
      </c>
      <c r="I1166" s="28">
        <v>0</v>
      </c>
      <c r="J1166" s="271"/>
      <c r="K1166" s="281">
        <f>Лист4!E1168/1000</f>
        <v>1237.87598</v>
      </c>
    </row>
    <row r="1167" spans="1:11" s="29" customFormat="1" ht="22.5" customHeight="1" x14ac:dyDescent="0.25">
      <c r="A1167" s="21" t="str">
        <f>Лист4!A1169</f>
        <v xml:space="preserve">Ляхова ул. д.9 </v>
      </c>
      <c r="B1167" s="56" t="str">
        <f>Лист4!C1169</f>
        <v>г. Астрахань</v>
      </c>
      <c r="C1167" s="35">
        <f t="shared" si="36"/>
        <v>783.7189258108109</v>
      </c>
      <c r="D1167" s="35">
        <f t="shared" si="37"/>
        <v>33.114884189189198</v>
      </c>
      <c r="E1167" s="26">
        <v>0</v>
      </c>
      <c r="F1167" s="27">
        <v>33.114884189189198</v>
      </c>
      <c r="G1167" s="28">
        <v>0</v>
      </c>
      <c r="H1167" s="28">
        <v>0</v>
      </c>
      <c r="I1167" s="28">
        <v>0</v>
      </c>
      <c r="J1167" s="271"/>
      <c r="K1167" s="281">
        <f>Лист4!E1169/1000-J1167</f>
        <v>816.83381000000008</v>
      </c>
    </row>
    <row r="1168" spans="1:11" s="29" customFormat="1" ht="22.5" customHeight="1" x14ac:dyDescent="0.25">
      <c r="A1168" s="21" t="str">
        <f>Лист4!A1170</f>
        <v xml:space="preserve">М.Горького ул. д.11 </v>
      </c>
      <c r="B1168" s="56" t="str">
        <f>Лист4!C1170</f>
        <v>г. Астрахань</v>
      </c>
      <c r="C1168" s="35">
        <f t="shared" si="36"/>
        <v>13.426483783783782</v>
      </c>
      <c r="D1168" s="35">
        <f t="shared" si="37"/>
        <v>0.5673162162162162</v>
      </c>
      <c r="E1168" s="26">
        <v>0</v>
      </c>
      <c r="F1168" s="27">
        <v>0.5673162162162162</v>
      </c>
      <c r="G1168" s="28">
        <v>0</v>
      </c>
      <c r="H1168" s="28">
        <v>0</v>
      </c>
      <c r="I1168" s="28">
        <v>0</v>
      </c>
      <c r="J1168" s="271"/>
      <c r="K1168" s="281">
        <f>Лист4!E1170/1000-J1168</f>
        <v>13.993799999999998</v>
      </c>
    </row>
    <row r="1169" spans="1:11" s="29" customFormat="1" ht="22.5" customHeight="1" x14ac:dyDescent="0.25">
      <c r="A1169" s="21" t="str">
        <f>Лист4!A1171</f>
        <v xml:space="preserve">М.Горького ул. д.15 </v>
      </c>
      <c r="B1169" s="56" t="str">
        <f>Лист4!C1171</f>
        <v>г. Астрахань</v>
      </c>
      <c r="C1169" s="35">
        <f t="shared" si="36"/>
        <v>34.432064054054059</v>
      </c>
      <c r="D1169" s="35">
        <f t="shared" si="37"/>
        <v>1.4548759459459459</v>
      </c>
      <c r="E1169" s="26">
        <v>0</v>
      </c>
      <c r="F1169" s="27">
        <v>1.4548759459459459</v>
      </c>
      <c r="G1169" s="28">
        <v>0</v>
      </c>
      <c r="H1169" s="28">
        <v>0</v>
      </c>
      <c r="I1169" s="28">
        <v>0</v>
      </c>
      <c r="J1169" s="271"/>
      <c r="K1169" s="281">
        <f>Лист4!E1171/1000</f>
        <v>35.886940000000003</v>
      </c>
    </row>
    <row r="1170" spans="1:11" s="29" customFormat="1" ht="22.5" customHeight="1" x14ac:dyDescent="0.25">
      <c r="A1170" s="21" t="str">
        <f>Лист4!A1172</f>
        <v xml:space="preserve">М.Горького ул. д.16 </v>
      </c>
      <c r="B1170" s="56" t="str">
        <f>Лист4!C1172</f>
        <v>г. Астрахань</v>
      </c>
      <c r="C1170" s="35">
        <f t="shared" si="36"/>
        <v>119.4837891891892</v>
      </c>
      <c r="D1170" s="35">
        <f t="shared" si="37"/>
        <v>5.0486108108108114</v>
      </c>
      <c r="E1170" s="26">
        <v>0</v>
      </c>
      <c r="F1170" s="27">
        <v>5.0486108108108114</v>
      </c>
      <c r="G1170" s="28">
        <v>0</v>
      </c>
      <c r="H1170" s="28">
        <v>0</v>
      </c>
      <c r="I1170" s="28">
        <v>0</v>
      </c>
      <c r="J1170" s="271"/>
      <c r="K1170" s="281">
        <f>Лист4!E1172/1000</f>
        <v>124.53240000000001</v>
      </c>
    </row>
    <row r="1171" spans="1:11" s="29" customFormat="1" ht="22.5" customHeight="1" x14ac:dyDescent="0.25">
      <c r="A1171" s="21" t="str">
        <f>Лист4!A1173</f>
        <v xml:space="preserve">М.Горького ул. д.17 </v>
      </c>
      <c r="B1171" s="56" t="str">
        <f>Лист4!C1173</f>
        <v>г. Астрахань</v>
      </c>
      <c r="C1171" s="35">
        <f t="shared" si="36"/>
        <v>51.217049324324321</v>
      </c>
      <c r="D1171" s="35">
        <f t="shared" si="37"/>
        <v>2.1641006756756758</v>
      </c>
      <c r="E1171" s="26">
        <v>0</v>
      </c>
      <c r="F1171" s="27">
        <v>2.1641006756756758</v>
      </c>
      <c r="G1171" s="28">
        <v>0</v>
      </c>
      <c r="H1171" s="28">
        <v>0</v>
      </c>
      <c r="I1171" s="28">
        <v>0</v>
      </c>
      <c r="J1171" s="271"/>
      <c r="K1171" s="281">
        <f>Лист4!E1173/1000</f>
        <v>53.381149999999998</v>
      </c>
    </row>
    <row r="1172" spans="1:11" s="29" customFormat="1" ht="22.5" customHeight="1" x14ac:dyDescent="0.25">
      <c r="A1172" s="21" t="str">
        <f>Лист4!A1174</f>
        <v xml:space="preserve">М.Горького ул. д.21 </v>
      </c>
      <c r="B1172" s="56" t="str">
        <f>Лист4!C1174</f>
        <v>г. Астрахань</v>
      </c>
      <c r="C1172" s="35">
        <f t="shared" si="36"/>
        <v>126.86230108108109</v>
      </c>
      <c r="D1172" s="35">
        <f t="shared" si="37"/>
        <v>5.3603789189189186</v>
      </c>
      <c r="E1172" s="26">
        <v>0</v>
      </c>
      <c r="F1172" s="27">
        <v>5.3603789189189186</v>
      </c>
      <c r="G1172" s="28">
        <v>0</v>
      </c>
      <c r="H1172" s="28">
        <v>0</v>
      </c>
      <c r="I1172" s="28">
        <v>0</v>
      </c>
      <c r="J1172" s="271"/>
      <c r="K1172" s="281">
        <f>Лист4!E1174/1000</f>
        <v>132.22268</v>
      </c>
    </row>
    <row r="1173" spans="1:11" s="29" customFormat="1" ht="22.5" customHeight="1" x14ac:dyDescent="0.25">
      <c r="A1173" s="21" t="str">
        <f>Лист4!A1175</f>
        <v xml:space="preserve">М.Горького ул. д.23 </v>
      </c>
      <c r="B1173" s="56" t="str">
        <f>Лист4!C1175</f>
        <v>г. Астрахань</v>
      </c>
      <c r="C1173" s="35">
        <f t="shared" si="36"/>
        <v>146.1788105405405</v>
      </c>
      <c r="D1173" s="35">
        <f t="shared" si="37"/>
        <v>6.1765694594594587</v>
      </c>
      <c r="E1173" s="26">
        <v>0</v>
      </c>
      <c r="F1173" s="27">
        <v>6.1765694594594587</v>
      </c>
      <c r="G1173" s="28">
        <v>0</v>
      </c>
      <c r="H1173" s="28">
        <v>0</v>
      </c>
      <c r="I1173" s="28">
        <v>0</v>
      </c>
      <c r="J1173" s="271"/>
      <c r="K1173" s="281">
        <f>Лист4!E1175/1000</f>
        <v>152.35537999999997</v>
      </c>
    </row>
    <row r="1174" spans="1:11" s="29" customFormat="1" ht="22.5" customHeight="1" x14ac:dyDescent="0.25">
      <c r="A1174" s="21" t="str">
        <f>Лист4!A1176</f>
        <v xml:space="preserve">М.Горького ул. д.25 </v>
      </c>
      <c r="B1174" s="56" t="str">
        <f>Лист4!C1176</f>
        <v>г. Астрахань</v>
      </c>
      <c r="C1174" s="35">
        <f t="shared" si="36"/>
        <v>172.64458824324328</v>
      </c>
      <c r="D1174" s="35">
        <f t="shared" si="37"/>
        <v>7.2948417567567585</v>
      </c>
      <c r="E1174" s="26">
        <v>0</v>
      </c>
      <c r="F1174" s="27">
        <v>7.2948417567567585</v>
      </c>
      <c r="G1174" s="28">
        <v>0</v>
      </c>
      <c r="H1174" s="28">
        <v>0</v>
      </c>
      <c r="I1174" s="28">
        <v>0</v>
      </c>
      <c r="J1174" s="271"/>
      <c r="K1174" s="281">
        <f>Лист4!E1176/1000</f>
        <v>179.93943000000004</v>
      </c>
    </row>
    <row r="1175" spans="1:11" s="29" customFormat="1" ht="22.5" customHeight="1" x14ac:dyDescent="0.25">
      <c r="A1175" s="21" t="str">
        <f>Лист4!A1177</f>
        <v xml:space="preserve">М.Горького ул. д.27 </v>
      </c>
      <c r="B1175" s="56" t="str">
        <f>Лист4!C1177</f>
        <v>г. Астрахань</v>
      </c>
      <c r="C1175" s="35">
        <f t="shared" si="36"/>
        <v>96.961293918918926</v>
      </c>
      <c r="D1175" s="35">
        <f t="shared" si="37"/>
        <v>4.0969560810810819</v>
      </c>
      <c r="E1175" s="26">
        <v>0</v>
      </c>
      <c r="F1175" s="27">
        <v>4.0969560810810819</v>
      </c>
      <c r="G1175" s="28">
        <v>0</v>
      </c>
      <c r="H1175" s="28">
        <v>0</v>
      </c>
      <c r="I1175" s="28">
        <v>0</v>
      </c>
      <c r="J1175" s="271"/>
      <c r="K1175" s="281">
        <f>Лист4!E1177/1000</f>
        <v>101.05825</v>
      </c>
    </row>
    <row r="1176" spans="1:11" s="29" customFormat="1" ht="22.5" customHeight="1" x14ac:dyDescent="0.25">
      <c r="A1176" s="21" t="str">
        <f>Лист4!A1178</f>
        <v xml:space="preserve">М.Горького ул. д.3 </v>
      </c>
      <c r="B1176" s="56" t="str">
        <f>Лист4!C1178</f>
        <v>г. Астрахань</v>
      </c>
      <c r="C1176" s="35">
        <f t="shared" si="36"/>
        <v>148.4601844594595</v>
      </c>
      <c r="D1176" s="35">
        <f t="shared" si="37"/>
        <v>6.2729655405405431</v>
      </c>
      <c r="E1176" s="26">
        <v>0</v>
      </c>
      <c r="F1176" s="27">
        <v>6.2729655405405431</v>
      </c>
      <c r="G1176" s="28">
        <v>0</v>
      </c>
      <c r="H1176" s="28">
        <v>0</v>
      </c>
      <c r="I1176" s="28">
        <v>0</v>
      </c>
      <c r="J1176" s="271"/>
      <c r="K1176" s="281">
        <f>Лист4!E1178/1000</f>
        <v>154.73315000000005</v>
      </c>
    </row>
    <row r="1177" spans="1:11" s="29" customFormat="1" ht="22.5" customHeight="1" x14ac:dyDescent="0.25">
      <c r="A1177" s="21" t="str">
        <f>Лист4!A1179</f>
        <v xml:space="preserve">М.Горького ул. д.33 </v>
      </c>
      <c r="B1177" s="56" t="str">
        <f>Лист4!C1179</f>
        <v>г. Астрахань</v>
      </c>
      <c r="C1177" s="35">
        <f t="shared" si="36"/>
        <v>40.779089864864851</v>
      </c>
      <c r="D1177" s="35">
        <f t="shared" si="37"/>
        <v>1.7230601351351345</v>
      </c>
      <c r="E1177" s="26">
        <v>0</v>
      </c>
      <c r="F1177" s="27">
        <v>1.7230601351351345</v>
      </c>
      <c r="G1177" s="28">
        <v>0</v>
      </c>
      <c r="H1177" s="28">
        <v>0</v>
      </c>
      <c r="I1177" s="28">
        <v>0</v>
      </c>
      <c r="J1177" s="271"/>
      <c r="K1177" s="281">
        <f>Лист4!E1179/1000</f>
        <v>42.502149999999986</v>
      </c>
    </row>
    <row r="1178" spans="1:11" s="29" customFormat="1" ht="22.5" customHeight="1" x14ac:dyDescent="0.25">
      <c r="A1178" s="21" t="str">
        <f>Лист4!A1180</f>
        <v xml:space="preserve">М.Горького ул. д.37 </v>
      </c>
      <c r="B1178" s="56" t="str">
        <f>Лист4!C1180</f>
        <v>г. Астрахань</v>
      </c>
      <c r="C1178" s="35">
        <f t="shared" si="36"/>
        <v>5.1699513513513526</v>
      </c>
      <c r="D1178" s="35">
        <f t="shared" si="37"/>
        <v>0.21844864864864871</v>
      </c>
      <c r="E1178" s="26">
        <v>0</v>
      </c>
      <c r="F1178" s="27">
        <v>0.21844864864864871</v>
      </c>
      <c r="G1178" s="28">
        <v>0</v>
      </c>
      <c r="H1178" s="28">
        <v>0</v>
      </c>
      <c r="I1178" s="28">
        <v>0</v>
      </c>
      <c r="J1178" s="271"/>
      <c r="K1178" s="281">
        <f>Лист4!E1180/1000</f>
        <v>5.3884000000000016</v>
      </c>
    </row>
    <row r="1179" spans="1:11" s="29" customFormat="1" ht="22.5" customHeight="1" x14ac:dyDescent="0.25">
      <c r="A1179" s="21" t="str">
        <f>Лист4!A1181</f>
        <v xml:space="preserve">М.Горького ул. д.37/3 </v>
      </c>
      <c r="B1179" s="56" t="str">
        <f>Лист4!C1181</f>
        <v>г. Астрахань</v>
      </c>
      <c r="C1179" s="35">
        <f t="shared" si="36"/>
        <v>10.151848648648652</v>
      </c>
      <c r="D1179" s="35">
        <f t="shared" si="37"/>
        <v>0.42895135135135143</v>
      </c>
      <c r="E1179" s="26">
        <v>0</v>
      </c>
      <c r="F1179" s="27">
        <v>0.42895135135135143</v>
      </c>
      <c r="G1179" s="28">
        <v>0</v>
      </c>
      <c r="H1179" s="28">
        <v>0</v>
      </c>
      <c r="I1179" s="28">
        <v>0</v>
      </c>
      <c r="J1179" s="271"/>
      <c r="K1179" s="281">
        <f>Лист4!E1181/1000</f>
        <v>10.580800000000004</v>
      </c>
    </row>
    <row r="1180" spans="1:11" s="29" customFormat="1" ht="22.5" customHeight="1" x14ac:dyDescent="0.25">
      <c r="A1180" s="21" t="str">
        <f>Лист4!A1182</f>
        <v xml:space="preserve">М.Горького ул. д.41 </v>
      </c>
      <c r="B1180" s="56" t="str">
        <f>Лист4!C1182</f>
        <v>г. Астрахань</v>
      </c>
      <c r="C1180" s="35">
        <f t="shared" si="36"/>
        <v>5.4090486486486515</v>
      </c>
      <c r="D1180" s="35">
        <f t="shared" si="37"/>
        <v>0.22855135135135146</v>
      </c>
      <c r="E1180" s="26">
        <v>0</v>
      </c>
      <c r="F1180" s="27">
        <v>0.22855135135135146</v>
      </c>
      <c r="G1180" s="28">
        <v>0</v>
      </c>
      <c r="H1180" s="28">
        <v>0</v>
      </c>
      <c r="I1180" s="28">
        <v>0</v>
      </c>
      <c r="J1180" s="271"/>
      <c r="K1180" s="281">
        <f>Лист4!E1182/1000</f>
        <v>5.6376000000000026</v>
      </c>
    </row>
    <row r="1181" spans="1:11" s="29" customFormat="1" ht="22.5" customHeight="1" x14ac:dyDescent="0.25">
      <c r="A1181" s="21" t="str">
        <f>Лист4!A1183</f>
        <v xml:space="preserve">М.Горького ул. д.41/44 </v>
      </c>
      <c r="B1181" s="56" t="str">
        <f>Лист4!C1183</f>
        <v>г. Астрахань</v>
      </c>
      <c r="C1181" s="35">
        <f t="shared" si="36"/>
        <v>117.91185878378379</v>
      </c>
      <c r="D1181" s="35">
        <f t="shared" si="37"/>
        <v>4.9821912162162167</v>
      </c>
      <c r="E1181" s="26">
        <v>0</v>
      </c>
      <c r="F1181" s="27">
        <v>4.9821912162162167</v>
      </c>
      <c r="G1181" s="28">
        <v>0</v>
      </c>
      <c r="H1181" s="28">
        <v>0</v>
      </c>
      <c r="I1181" s="28">
        <v>0</v>
      </c>
      <c r="J1181" s="271"/>
      <c r="K1181" s="281">
        <f>Лист4!E1183/1000</f>
        <v>122.89405000000001</v>
      </c>
    </row>
    <row r="1182" spans="1:11" s="29" customFormat="1" ht="22.5" customHeight="1" x14ac:dyDescent="0.25">
      <c r="A1182" s="21" t="str">
        <f>Лист4!A1184</f>
        <v xml:space="preserve">М.Горького ул. д.43 </v>
      </c>
      <c r="B1182" s="56" t="str">
        <f>Лист4!C1184</f>
        <v>г. Астрахань</v>
      </c>
      <c r="C1182" s="35">
        <f t="shared" si="36"/>
        <v>65.248184459459466</v>
      </c>
      <c r="D1182" s="35">
        <f t="shared" si="37"/>
        <v>2.7569655405405404</v>
      </c>
      <c r="E1182" s="26">
        <v>0</v>
      </c>
      <c r="F1182" s="27">
        <v>2.7569655405405404</v>
      </c>
      <c r="G1182" s="28">
        <v>0</v>
      </c>
      <c r="H1182" s="28">
        <v>0</v>
      </c>
      <c r="I1182" s="28">
        <v>0</v>
      </c>
      <c r="J1182" s="271"/>
      <c r="K1182" s="281">
        <f>Лист4!E1184/1000</f>
        <v>68.00515</v>
      </c>
    </row>
    <row r="1183" spans="1:11" s="29" customFormat="1" ht="22.5" customHeight="1" x14ac:dyDescent="0.25">
      <c r="A1183" s="21" t="str">
        <f>Лист4!A1185</f>
        <v xml:space="preserve">М.Горького ул. д.45 </v>
      </c>
      <c r="B1183" s="56" t="str">
        <f>Лист4!C1185</f>
        <v>г. Астрахань</v>
      </c>
      <c r="C1183" s="35">
        <f t="shared" si="36"/>
        <v>42.865194594594591</v>
      </c>
      <c r="D1183" s="35">
        <f t="shared" si="37"/>
        <v>1.8112054054054054</v>
      </c>
      <c r="E1183" s="26">
        <v>0</v>
      </c>
      <c r="F1183" s="27">
        <v>1.8112054054054054</v>
      </c>
      <c r="G1183" s="28">
        <v>0</v>
      </c>
      <c r="H1183" s="28">
        <v>0</v>
      </c>
      <c r="I1183" s="28">
        <v>0</v>
      </c>
      <c r="J1183" s="271"/>
      <c r="K1183" s="281">
        <f>Лист4!E1185/1000</f>
        <v>44.676399999999994</v>
      </c>
    </row>
    <row r="1184" spans="1:11" s="29" customFormat="1" ht="22.5" customHeight="1" x14ac:dyDescent="0.25">
      <c r="A1184" s="21" t="str">
        <f>Лист4!A1186</f>
        <v xml:space="preserve">М.Горького ул. д.47 </v>
      </c>
      <c r="B1184" s="56" t="str">
        <f>Лист4!C1186</f>
        <v>г. Астрахань</v>
      </c>
      <c r="C1184" s="35">
        <f t="shared" si="36"/>
        <v>99.514031756756765</v>
      </c>
      <c r="D1184" s="35">
        <f t="shared" si="37"/>
        <v>4.2048182432432437</v>
      </c>
      <c r="E1184" s="26">
        <v>0</v>
      </c>
      <c r="F1184" s="27">
        <v>4.2048182432432437</v>
      </c>
      <c r="G1184" s="28">
        <v>0</v>
      </c>
      <c r="H1184" s="28">
        <v>0</v>
      </c>
      <c r="I1184" s="28">
        <v>0</v>
      </c>
      <c r="J1184" s="271"/>
      <c r="K1184" s="281">
        <f>Лист4!E1186/1000</f>
        <v>103.71885</v>
      </c>
    </row>
    <row r="1185" spans="1:11" s="29" customFormat="1" ht="22.5" customHeight="1" x14ac:dyDescent="0.25">
      <c r="A1185" s="21" t="str">
        <f>Лист4!A1187</f>
        <v xml:space="preserve">М.Горького ул. д.52/11 </v>
      </c>
      <c r="B1185" s="56" t="str">
        <f>Лист4!C1187</f>
        <v>г. Астрахань</v>
      </c>
      <c r="C1185" s="35">
        <f t="shared" si="36"/>
        <v>95.075620270270306</v>
      </c>
      <c r="D1185" s="35">
        <f t="shared" si="37"/>
        <v>4.0172797297297311</v>
      </c>
      <c r="E1185" s="26">
        <v>0</v>
      </c>
      <c r="F1185" s="27">
        <v>4.0172797297297311</v>
      </c>
      <c r="G1185" s="28">
        <v>0</v>
      </c>
      <c r="H1185" s="28">
        <v>0</v>
      </c>
      <c r="I1185" s="28">
        <v>0</v>
      </c>
      <c r="J1185" s="271"/>
      <c r="K1185" s="281">
        <f>Лист4!E1187/1000</f>
        <v>99.092900000000043</v>
      </c>
    </row>
    <row r="1186" spans="1:11" s="29" customFormat="1" ht="22.5" customHeight="1" x14ac:dyDescent="0.25">
      <c r="A1186" s="21" t="str">
        <f>Лист4!A1188</f>
        <v xml:space="preserve">М.Горького ул. д.55 </v>
      </c>
      <c r="B1186" s="56" t="str">
        <f>Лист4!C1188</f>
        <v>г. Астрахань</v>
      </c>
      <c r="C1186" s="35">
        <f t="shared" si="36"/>
        <v>91.717416216216179</v>
      </c>
      <c r="D1186" s="35">
        <f t="shared" si="37"/>
        <v>3.8753837837837821</v>
      </c>
      <c r="E1186" s="26">
        <v>0</v>
      </c>
      <c r="F1186" s="27">
        <v>3.8753837837837821</v>
      </c>
      <c r="G1186" s="28">
        <v>0</v>
      </c>
      <c r="H1186" s="28">
        <v>0</v>
      </c>
      <c r="I1186" s="28">
        <v>0</v>
      </c>
      <c r="J1186" s="271"/>
      <c r="K1186" s="281">
        <f>Лист4!E1188/1000</f>
        <v>95.592799999999968</v>
      </c>
    </row>
    <row r="1187" spans="1:11" s="29" customFormat="1" ht="22.5" customHeight="1" x14ac:dyDescent="0.25">
      <c r="A1187" s="21" t="str">
        <f>Лист4!A1189</f>
        <v xml:space="preserve">М.Горького ул. д.6 </v>
      </c>
      <c r="B1187" s="56" t="str">
        <f>Лист4!C1189</f>
        <v>г. Астрахань</v>
      </c>
      <c r="C1187" s="35">
        <f t="shared" si="36"/>
        <v>125.49389121621624</v>
      </c>
      <c r="D1187" s="35">
        <f t="shared" si="37"/>
        <v>5.3025587837837849</v>
      </c>
      <c r="E1187" s="26">
        <v>0</v>
      </c>
      <c r="F1187" s="27">
        <v>5.3025587837837849</v>
      </c>
      <c r="G1187" s="28">
        <v>0</v>
      </c>
      <c r="H1187" s="28">
        <v>0</v>
      </c>
      <c r="I1187" s="28">
        <v>0</v>
      </c>
      <c r="J1187" s="271"/>
      <c r="K1187" s="281">
        <f>Лист4!E1189/1000</f>
        <v>130.79645000000002</v>
      </c>
    </row>
    <row r="1188" spans="1:11" s="29" customFormat="1" ht="22.5" customHeight="1" x14ac:dyDescent="0.25">
      <c r="A1188" s="21" t="str">
        <f>Лист4!A1190</f>
        <v xml:space="preserve">М.Горького ул. д.6/2 </v>
      </c>
      <c r="B1188" s="56" t="str">
        <f>Лист4!C1190</f>
        <v>г. Астрахань</v>
      </c>
      <c r="C1188" s="35">
        <f t="shared" si="36"/>
        <v>18.017689189189191</v>
      </c>
      <c r="D1188" s="35">
        <f t="shared" si="37"/>
        <v>0.76131081081081098</v>
      </c>
      <c r="E1188" s="26">
        <v>0</v>
      </c>
      <c r="F1188" s="27">
        <v>0.76131081081081098</v>
      </c>
      <c r="G1188" s="28">
        <v>0</v>
      </c>
      <c r="H1188" s="28">
        <v>0</v>
      </c>
      <c r="I1188" s="28">
        <v>0</v>
      </c>
      <c r="J1188" s="271"/>
      <c r="K1188" s="281">
        <f>Лист4!E1190/1000</f>
        <v>18.779000000000003</v>
      </c>
    </row>
    <row r="1189" spans="1:11" s="29" customFormat="1" ht="22.5" customHeight="1" x14ac:dyDescent="0.25">
      <c r="A1189" s="21" t="str">
        <f>Лист4!A1191</f>
        <v xml:space="preserve">М.Горького ул. д.8 </v>
      </c>
      <c r="B1189" s="56" t="str">
        <f>Лист4!C1191</f>
        <v>г. Астрахань</v>
      </c>
      <c r="C1189" s="35">
        <f t="shared" si="36"/>
        <v>80.905795270270275</v>
      </c>
      <c r="D1189" s="35">
        <f t="shared" si="37"/>
        <v>3.4185547297297303</v>
      </c>
      <c r="E1189" s="26">
        <v>0</v>
      </c>
      <c r="F1189" s="27">
        <v>3.4185547297297303</v>
      </c>
      <c r="G1189" s="28">
        <v>0</v>
      </c>
      <c r="H1189" s="28">
        <v>0</v>
      </c>
      <c r="I1189" s="28">
        <v>0</v>
      </c>
      <c r="J1189" s="271"/>
      <c r="K1189" s="281">
        <f>Лист4!E1191/1000-J1189</f>
        <v>84.32435000000001</v>
      </c>
    </row>
    <row r="1190" spans="1:11" s="29" customFormat="1" ht="22.5" customHeight="1" x14ac:dyDescent="0.25">
      <c r="A1190" s="21" t="str">
        <f>Лист4!A1192</f>
        <v xml:space="preserve">Магистральная ул. д.10 </v>
      </c>
      <c r="B1190" s="56" t="str">
        <f>Лист4!C1192</f>
        <v>г. Астрахань</v>
      </c>
      <c r="C1190" s="35">
        <f t="shared" si="36"/>
        <v>36.711394324324324</v>
      </c>
      <c r="D1190" s="35">
        <f t="shared" si="37"/>
        <v>1.5511856756756757</v>
      </c>
      <c r="E1190" s="26">
        <v>0</v>
      </c>
      <c r="F1190" s="27">
        <v>1.5511856756756757</v>
      </c>
      <c r="G1190" s="28">
        <v>0</v>
      </c>
      <c r="H1190" s="28">
        <v>0</v>
      </c>
      <c r="I1190" s="28">
        <v>0</v>
      </c>
      <c r="J1190" s="271"/>
      <c r="K1190" s="281">
        <f>Лист4!E1192/1000</f>
        <v>38.26258</v>
      </c>
    </row>
    <row r="1191" spans="1:11" s="29" customFormat="1" ht="22.5" customHeight="1" x14ac:dyDescent="0.25">
      <c r="A1191" s="21" t="str">
        <f>Лист4!A1193</f>
        <v xml:space="preserve">Магистральная ул. д.12 </v>
      </c>
      <c r="B1191" s="56" t="str">
        <f>Лист4!C1193</f>
        <v>г. Астрахань</v>
      </c>
      <c r="C1191" s="35">
        <f t="shared" si="36"/>
        <v>31.776625675675671</v>
      </c>
      <c r="D1191" s="35">
        <f t="shared" si="37"/>
        <v>1.342674324324324</v>
      </c>
      <c r="E1191" s="26">
        <v>0</v>
      </c>
      <c r="F1191" s="27">
        <v>1.342674324324324</v>
      </c>
      <c r="G1191" s="28">
        <v>0</v>
      </c>
      <c r="H1191" s="28">
        <v>0</v>
      </c>
      <c r="I1191" s="28">
        <v>0</v>
      </c>
      <c r="J1191" s="271"/>
      <c r="K1191" s="281">
        <f>Лист4!E1193/1000</f>
        <v>33.119299999999996</v>
      </c>
    </row>
    <row r="1192" spans="1:11" s="29" customFormat="1" ht="22.5" customHeight="1" x14ac:dyDescent="0.25">
      <c r="A1192" s="21" t="str">
        <f>Лист4!A1194</f>
        <v xml:space="preserve">Магистральная ул. д.14 </v>
      </c>
      <c r="B1192" s="56" t="str">
        <f>Лист4!C1194</f>
        <v>г. Астрахань</v>
      </c>
      <c r="C1192" s="35">
        <f t="shared" si="36"/>
        <v>40.861651351351355</v>
      </c>
      <c r="D1192" s="35">
        <f t="shared" si="37"/>
        <v>1.7265486486486485</v>
      </c>
      <c r="E1192" s="26">
        <v>0</v>
      </c>
      <c r="F1192" s="27">
        <v>1.7265486486486485</v>
      </c>
      <c r="G1192" s="28">
        <v>0</v>
      </c>
      <c r="H1192" s="28">
        <v>0</v>
      </c>
      <c r="I1192" s="28">
        <v>0</v>
      </c>
      <c r="J1192" s="271"/>
      <c r="K1192" s="281">
        <f>Лист4!E1194/1000</f>
        <v>42.588200000000001</v>
      </c>
    </row>
    <row r="1193" spans="1:11" s="29" customFormat="1" ht="22.5" customHeight="1" x14ac:dyDescent="0.25">
      <c r="A1193" s="21" t="str">
        <f>Лист4!A1195</f>
        <v xml:space="preserve">Магистральная ул. д.16 </v>
      </c>
      <c r="B1193" s="56" t="str">
        <f>Лист4!C1195</f>
        <v>г. Астрахань</v>
      </c>
      <c r="C1193" s="35">
        <f t="shared" si="36"/>
        <v>28.336675675675671</v>
      </c>
      <c r="D1193" s="35">
        <f t="shared" si="37"/>
        <v>1.1973243243243241</v>
      </c>
      <c r="E1193" s="26">
        <v>0</v>
      </c>
      <c r="F1193" s="27">
        <v>1.1973243243243241</v>
      </c>
      <c r="G1193" s="28">
        <v>0</v>
      </c>
      <c r="H1193" s="28">
        <v>0</v>
      </c>
      <c r="I1193" s="28">
        <v>0</v>
      </c>
      <c r="J1193" s="271"/>
      <c r="K1193" s="281">
        <f>Лист4!E1195/1000</f>
        <v>29.533999999999995</v>
      </c>
    </row>
    <row r="1194" spans="1:11" s="29" customFormat="1" ht="22.5" customHeight="1" x14ac:dyDescent="0.25">
      <c r="A1194" s="21" t="str">
        <f>Лист4!A1196</f>
        <v xml:space="preserve">Магистральная ул. д.2 </v>
      </c>
      <c r="B1194" s="56" t="str">
        <f>Лист4!C1196</f>
        <v>г. Астрахань</v>
      </c>
      <c r="C1194" s="35">
        <f t="shared" si="36"/>
        <v>73.670895270270236</v>
      </c>
      <c r="D1194" s="35">
        <f t="shared" si="37"/>
        <v>3.1128547297297287</v>
      </c>
      <c r="E1194" s="26">
        <v>0</v>
      </c>
      <c r="F1194" s="27">
        <v>3.1128547297297287</v>
      </c>
      <c r="G1194" s="28">
        <v>0</v>
      </c>
      <c r="H1194" s="28">
        <v>0</v>
      </c>
      <c r="I1194" s="28">
        <v>0</v>
      </c>
      <c r="J1194" s="271"/>
      <c r="K1194" s="281">
        <f>Лист4!E1196/1000</f>
        <v>76.783749999999969</v>
      </c>
    </row>
    <row r="1195" spans="1:11" s="29" customFormat="1" ht="22.5" customHeight="1" x14ac:dyDescent="0.25">
      <c r="A1195" s="21" t="str">
        <f>Лист4!A1197</f>
        <v xml:space="preserve">Магистральная ул. д.30 </v>
      </c>
      <c r="B1195" s="56" t="str">
        <f>Лист4!C1197</f>
        <v>г. Астрахань</v>
      </c>
      <c r="C1195" s="35">
        <f t="shared" si="36"/>
        <v>1720.0651028378375</v>
      </c>
      <c r="D1195" s="35">
        <f t="shared" si="37"/>
        <v>72.678807162162144</v>
      </c>
      <c r="E1195" s="26">
        <v>0</v>
      </c>
      <c r="F1195" s="27">
        <v>72.678807162162144</v>
      </c>
      <c r="G1195" s="28">
        <v>0</v>
      </c>
      <c r="H1195" s="28">
        <v>0</v>
      </c>
      <c r="I1195" s="28">
        <v>0</v>
      </c>
      <c r="J1195" s="271"/>
      <c r="K1195" s="281">
        <f>Лист4!E1197/1000</f>
        <v>1792.7439099999997</v>
      </c>
    </row>
    <row r="1196" spans="1:11" s="29" customFormat="1" ht="22.5" customHeight="1" x14ac:dyDescent="0.25">
      <c r="A1196" s="21" t="str">
        <f>Лист4!A1198</f>
        <v xml:space="preserve">Магистральная ул. д.30 - корп. 2 </v>
      </c>
      <c r="B1196" s="56" t="str">
        <f>Лист4!C1198</f>
        <v>г. Астрахань</v>
      </c>
      <c r="C1196" s="35">
        <f t="shared" si="36"/>
        <v>970.98962918918915</v>
      </c>
      <c r="D1196" s="35">
        <f t="shared" si="37"/>
        <v>41.027730810810809</v>
      </c>
      <c r="E1196" s="26">
        <v>0</v>
      </c>
      <c r="F1196" s="27">
        <v>41.027730810810809</v>
      </c>
      <c r="G1196" s="28">
        <v>0</v>
      </c>
      <c r="H1196" s="28">
        <v>0</v>
      </c>
      <c r="I1196" s="28">
        <v>0</v>
      </c>
      <c r="J1196" s="271"/>
      <c r="K1196" s="281">
        <f>Лист4!E1198/1000</f>
        <v>1012.0173599999999</v>
      </c>
    </row>
    <row r="1197" spans="1:11" s="29" customFormat="1" ht="22.5" customHeight="1" x14ac:dyDescent="0.25">
      <c r="A1197" s="21" t="str">
        <f>Лист4!A1199</f>
        <v xml:space="preserve">Магистральная ул. д.32 </v>
      </c>
      <c r="B1197" s="56" t="str">
        <f>Лист4!C1199</f>
        <v>г. Астрахань</v>
      </c>
      <c r="C1197" s="35">
        <f t="shared" si="36"/>
        <v>1124.9183967567567</v>
      </c>
      <c r="D1197" s="35">
        <f t="shared" si="37"/>
        <v>47.53176324324324</v>
      </c>
      <c r="E1197" s="26">
        <v>0</v>
      </c>
      <c r="F1197" s="27">
        <v>47.53176324324324</v>
      </c>
      <c r="G1197" s="28">
        <v>0</v>
      </c>
      <c r="H1197" s="28">
        <v>0</v>
      </c>
      <c r="I1197" s="28">
        <v>0</v>
      </c>
      <c r="J1197" s="271"/>
      <c r="K1197" s="281">
        <f>Лист4!E1199/1000</f>
        <v>1172.4501599999999</v>
      </c>
    </row>
    <row r="1198" spans="1:11" s="29" customFormat="1" ht="22.5" customHeight="1" x14ac:dyDescent="0.25">
      <c r="A1198" s="21" t="str">
        <f>Лист4!A1200</f>
        <v xml:space="preserve">Магистральная ул. д.34 </v>
      </c>
      <c r="B1198" s="56" t="str">
        <f>Лист4!C1200</f>
        <v>г. Астрахань</v>
      </c>
      <c r="C1198" s="35">
        <f t="shared" ref="C1198:C1260" si="38">K1198+J1198-F1198</f>
        <v>1400.9142885135136</v>
      </c>
      <c r="D1198" s="35">
        <f t="shared" ref="D1198:D1260" si="39">F1198</f>
        <v>59.193561486486495</v>
      </c>
      <c r="E1198" s="26">
        <v>0</v>
      </c>
      <c r="F1198" s="27">
        <v>59.193561486486495</v>
      </c>
      <c r="G1198" s="28">
        <v>0</v>
      </c>
      <c r="H1198" s="28">
        <v>0</v>
      </c>
      <c r="I1198" s="28">
        <v>0</v>
      </c>
      <c r="J1198" s="271"/>
      <c r="K1198" s="281">
        <f>Лист4!E1200/1000</f>
        <v>1460.1078500000001</v>
      </c>
    </row>
    <row r="1199" spans="1:11" s="29" customFormat="1" ht="22.5" customHeight="1" x14ac:dyDescent="0.25">
      <c r="A1199" s="21" t="str">
        <f>Лист4!A1201</f>
        <v xml:space="preserve">Магистральная ул. д.34 - корп. 2 </v>
      </c>
      <c r="B1199" s="56" t="str">
        <f>Лист4!C1201</f>
        <v>г. Астрахань</v>
      </c>
      <c r="C1199" s="35">
        <f t="shared" si="38"/>
        <v>736.64890013513514</v>
      </c>
      <c r="D1199" s="35">
        <f t="shared" si="39"/>
        <v>31.126009864864862</v>
      </c>
      <c r="E1199" s="26">
        <v>0</v>
      </c>
      <c r="F1199" s="27">
        <v>31.126009864864862</v>
      </c>
      <c r="G1199" s="28">
        <v>0</v>
      </c>
      <c r="H1199" s="28">
        <v>0</v>
      </c>
      <c r="I1199" s="28">
        <v>0</v>
      </c>
      <c r="J1199" s="271"/>
      <c r="K1199" s="281">
        <f>Лист4!E1201/1000</f>
        <v>767.77490999999998</v>
      </c>
    </row>
    <row r="1200" spans="1:11" s="29" customFormat="1" ht="22.5" customHeight="1" x14ac:dyDescent="0.25">
      <c r="A1200" s="21" t="str">
        <f>Лист4!A1202</f>
        <v xml:space="preserve">Магистральная ул. д.34 - корп. 5 </v>
      </c>
      <c r="B1200" s="56" t="str">
        <f>Лист4!C1202</f>
        <v>г. Астрахань</v>
      </c>
      <c r="C1200" s="35">
        <f t="shared" si="38"/>
        <v>1481.2464133783778</v>
      </c>
      <c r="D1200" s="35">
        <f t="shared" si="39"/>
        <v>62.587876621621604</v>
      </c>
      <c r="E1200" s="26">
        <v>0</v>
      </c>
      <c r="F1200" s="27">
        <v>62.587876621621604</v>
      </c>
      <c r="G1200" s="28">
        <v>0</v>
      </c>
      <c r="H1200" s="28">
        <v>0</v>
      </c>
      <c r="I1200" s="28">
        <v>0</v>
      </c>
      <c r="J1200" s="271"/>
      <c r="K1200" s="281">
        <f>Лист4!E1202/1000</f>
        <v>1543.8342899999996</v>
      </c>
    </row>
    <row r="1201" spans="1:11" s="29" customFormat="1" ht="22.5" customHeight="1" x14ac:dyDescent="0.25">
      <c r="A1201" s="21" t="str">
        <f>Лист4!A1203</f>
        <v xml:space="preserve">Магистральная ул. д.34/1 </v>
      </c>
      <c r="B1201" s="56" t="str">
        <f>Лист4!C1203</f>
        <v>г. Астрахань</v>
      </c>
      <c r="C1201" s="35">
        <f t="shared" si="38"/>
        <v>826.10377662162159</v>
      </c>
      <c r="D1201" s="35">
        <f t="shared" si="39"/>
        <v>34.905793378378377</v>
      </c>
      <c r="E1201" s="26">
        <v>0</v>
      </c>
      <c r="F1201" s="27">
        <v>34.905793378378377</v>
      </c>
      <c r="G1201" s="28">
        <v>0</v>
      </c>
      <c r="H1201" s="28">
        <v>0</v>
      </c>
      <c r="I1201" s="28">
        <v>0</v>
      </c>
      <c r="J1201" s="271"/>
      <c r="K1201" s="281">
        <f>Лист4!E1203/1000</f>
        <v>861.00956999999994</v>
      </c>
    </row>
    <row r="1202" spans="1:11" s="29" customFormat="1" ht="22.5" customHeight="1" x14ac:dyDescent="0.25">
      <c r="A1202" s="21" t="str">
        <f>Лист4!A1204</f>
        <v xml:space="preserve">Магистральная ул. д.34/3 </v>
      </c>
      <c r="B1202" s="56" t="str">
        <f>Лист4!C1204</f>
        <v>г. Астрахань</v>
      </c>
      <c r="C1202" s="35">
        <f t="shared" si="38"/>
        <v>925.75664216216217</v>
      </c>
      <c r="D1202" s="35">
        <f t="shared" si="39"/>
        <v>39.116477837837834</v>
      </c>
      <c r="E1202" s="26">
        <v>0</v>
      </c>
      <c r="F1202" s="27">
        <v>39.116477837837834</v>
      </c>
      <c r="G1202" s="28">
        <v>0</v>
      </c>
      <c r="H1202" s="28">
        <v>0</v>
      </c>
      <c r="I1202" s="28">
        <v>0</v>
      </c>
      <c r="J1202" s="271"/>
      <c r="K1202" s="281">
        <f>Лист4!E1204/1000</f>
        <v>964.87311999999997</v>
      </c>
    </row>
    <row r="1203" spans="1:11" s="29" customFormat="1" ht="22.5" customHeight="1" x14ac:dyDescent="0.25">
      <c r="A1203" s="21" t="str">
        <f>Лист4!A1205</f>
        <v xml:space="preserve">Магистральная ул. д.36 </v>
      </c>
      <c r="B1203" s="56" t="str">
        <f>Лист4!C1205</f>
        <v>г. Астрахань</v>
      </c>
      <c r="C1203" s="35">
        <f t="shared" si="38"/>
        <v>1459.4579429729731</v>
      </c>
      <c r="D1203" s="35">
        <f t="shared" si="39"/>
        <v>61.667237027027028</v>
      </c>
      <c r="E1203" s="26">
        <v>0</v>
      </c>
      <c r="F1203" s="27">
        <v>61.667237027027028</v>
      </c>
      <c r="G1203" s="28">
        <v>0</v>
      </c>
      <c r="H1203" s="28">
        <v>0</v>
      </c>
      <c r="I1203" s="28">
        <v>0</v>
      </c>
      <c r="J1203" s="271"/>
      <c r="K1203" s="281">
        <f>Лист4!E1205/1000</f>
        <v>1521.1251800000002</v>
      </c>
    </row>
    <row r="1204" spans="1:11" s="29" customFormat="1" ht="22.5" customHeight="1" x14ac:dyDescent="0.25">
      <c r="A1204" s="21" t="str">
        <f>Лист4!A1206</f>
        <v xml:space="preserve">Магистральная ул. д.36 - корп. 1 </v>
      </c>
      <c r="B1204" s="56" t="str">
        <f>Лист4!C1206</f>
        <v>г. Астрахань</v>
      </c>
      <c r="C1204" s="35">
        <f t="shared" si="38"/>
        <v>516.08382135135139</v>
      </c>
      <c r="D1204" s="35">
        <f t="shared" si="39"/>
        <v>21.806358648648647</v>
      </c>
      <c r="E1204" s="26">
        <v>0</v>
      </c>
      <c r="F1204" s="27">
        <v>21.806358648648647</v>
      </c>
      <c r="G1204" s="28">
        <v>0</v>
      </c>
      <c r="H1204" s="28">
        <v>0</v>
      </c>
      <c r="I1204" s="28">
        <v>0</v>
      </c>
      <c r="J1204" s="271"/>
      <c r="K1204" s="281">
        <f>Лист4!E1206/1000</f>
        <v>537.89017999999999</v>
      </c>
    </row>
    <row r="1205" spans="1:11" s="29" customFormat="1" ht="20.25" customHeight="1" x14ac:dyDescent="0.25">
      <c r="A1205" s="21" t="str">
        <f>Лист4!A1207</f>
        <v xml:space="preserve">Магистральная ул. д.4 </v>
      </c>
      <c r="B1205" s="56" t="str">
        <f>Лист4!C1207</f>
        <v>г. Астрахань</v>
      </c>
      <c r="C1205" s="35">
        <f t="shared" si="38"/>
        <v>27.130874999999993</v>
      </c>
      <c r="D1205" s="35">
        <f t="shared" si="39"/>
        <v>1.1463749999999997</v>
      </c>
      <c r="E1205" s="26">
        <v>0</v>
      </c>
      <c r="F1205" s="27">
        <v>1.1463749999999997</v>
      </c>
      <c r="G1205" s="28">
        <v>0</v>
      </c>
      <c r="H1205" s="28">
        <v>0</v>
      </c>
      <c r="I1205" s="28">
        <v>0</v>
      </c>
      <c r="J1205" s="271"/>
      <c r="K1205" s="281">
        <f>Лист4!E1207/1000</f>
        <v>28.277249999999992</v>
      </c>
    </row>
    <row r="1206" spans="1:11" s="29" customFormat="1" ht="20.25" customHeight="1" x14ac:dyDescent="0.25">
      <c r="A1206" s="21" t="str">
        <f>Лист4!A1208</f>
        <v xml:space="preserve">Магистральная ул. д.6 </v>
      </c>
      <c r="B1206" s="56" t="str">
        <f>Лист4!C1208</f>
        <v>г. Астрахань</v>
      </c>
      <c r="C1206" s="35">
        <f t="shared" si="38"/>
        <v>78.849337837837837</v>
      </c>
      <c r="D1206" s="35">
        <f t="shared" si="39"/>
        <v>3.3316621621621616</v>
      </c>
      <c r="E1206" s="26">
        <v>0</v>
      </c>
      <c r="F1206" s="27">
        <v>3.3316621621621616</v>
      </c>
      <c r="G1206" s="28">
        <v>0</v>
      </c>
      <c r="H1206" s="28">
        <v>0</v>
      </c>
      <c r="I1206" s="28">
        <v>0</v>
      </c>
      <c r="J1206" s="271"/>
      <c r="K1206" s="281">
        <f>Лист4!E1208/1000</f>
        <v>82.180999999999997</v>
      </c>
    </row>
    <row r="1207" spans="1:11" s="29" customFormat="1" ht="20.25" customHeight="1" x14ac:dyDescent="0.25">
      <c r="A1207" s="21" t="str">
        <f>Лист4!A1209</f>
        <v xml:space="preserve">Магистральная ул. д.8 </v>
      </c>
      <c r="B1207" s="56" t="str">
        <f>Лист4!C1209</f>
        <v>г. Астрахань</v>
      </c>
      <c r="C1207" s="35">
        <f t="shared" si="38"/>
        <v>65.174593918918916</v>
      </c>
      <c r="D1207" s="35">
        <f t="shared" si="39"/>
        <v>2.7538560810810813</v>
      </c>
      <c r="E1207" s="26">
        <v>0</v>
      </c>
      <c r="F1207" s="27">
        <v>2.7538560810810813</v>
      </c>
      <c r="G1207" s="28">
        <v>0</v>
      </c>
      <c r="H1207" s="28">
        <v>0</v>
      </c>
      <c r="I1207" s="28">
        <v>0</v>
      </c>
      <c r="J1207" s="271"/>
      <c r="K1207" s="281">
        <f>Лист4!E1209/1000</f>
        <v>67.928449999999998</v>
      </c>
    </row>
    <row r="1208" spans="1:11" s="29" customFormat="1" ht="20.25" customHeight="1" x14ac:dyDescent="0.25">
      <c r="A1208" s="21" t="str">
        <f>Лист4!A1210</f>
        <v xml:space="preserve">Максима Горького ул. д.9Б </v>
      </c>
      <c r="B1208" s="56" t="str">
        <f>Лист4!C1210</f>
        <v>г. Астрахань</v>
      </c>
      <c r="C1208" s="35">
        <f t="shared" si="38"/>
        <v>0</v>
      </c>
      <c r="D1208" s="35">
        <f t="shared" si="39"/>
        <v>0</v>
      </c>
      <c r="E1208" s="26">
        <v>0</v>
      </c>
      <c r="F1208" s="27">
        <v>0</v>
      </c>
      <c r="G1208" s="28">
        <v>0</v>
      </c>
      <c r="H1208" s="28">
        <v>0</v>
      </c>
      <c r="I1208" s="28">
        <v>0</v>
      </c>
      <c r="J1208" s="271"/>
      <c r="K1208" s="281">
        <f>Лист4!E1210/1000</f>
        <v>0</v>
      </c>
    </row>
    <row r="1209" spans="1:11" s="29" customFormat="1" ht="20.25" customHeight="1" x14ac:dyDescent="0.25">
      <c r="A1209" s="21" t="str">
        <f>Лист4!A1211</f>
        <v xml:space="preserve">Марии Максаковой ул. д.12А </v>
      </c>
      <c r="B1209" s="56" t="str">
        <f>Лист4!C1211</f>
        <v>г. Астрахань</v>
      </c>
      <c r="C1209" s="35">
        <f t="shared" si="38"/>
        <v>2229.4406810810806</v>
      </c>
      <c r="D1209" s="35">
        <f t="shared" si="39"/>
        <v>94.201718918918914</v>
      </c>
      <c r="E1209" s="26">
        <v>0</v>
      </c>
      <c r="F1209" s="27">
        <v>94.201718918918914</v>
      </c>
      <c r="G1209" s="28">
        <v>0</v>
      </c>
      <c r="H1209" s="28">
        <v>0</v>
      </c>
      <c r="I1209" s="28">
        <v>0</v>
      </c>
      <c r="J1209" s="271"/>
      <c r="K1209" s="281">
        <f>Лист4!E1211/1000</f>
        <v>2323.6423999999997</v>
      </c>
    </row>
    <row r="1210" spans="1:11" s="29" customFormat="1" ht="20.25" customHeight="1" x14ac:dyDescent="0.25">
      <c r="A1210" s="21" t="str">
        <f>Лист4!A1212</f>
        <v xml:space="preserve">Марии Максаковой ул. д.19 </v>
      </c>
      <c r="B1210" s="56" t="str">
        <f>Лист4!C1212</f>
        <v>г. Астрахань</v>
      </c>
      <c r="C1210" s="35">
        <f t="shared" si="38"/>
        <v>72.217554054054048</v>
      </c>
      <c r="D1210" s="35">
        <f t="shared" si="39"/>
        <v>3.0514459459459458</v>
      </c>
      <c r="E1210" s="26">
        <v>0</v>
      </c>
      <c r="F1210" s="27">
        <v>3.0514459459459458</v>
      </c>
      <c r="G1210" s="28">
        <v>0</v>
      </c>
      <c r="H1210" s="28">
        <v>0</v>
      </c>
      <c r="I1210" s="28">
        <v>0</v>
      </c>
      <c r="J1210" s="271"/>
      <c r="K1210" s="281">
        <f>Лист4!E1212/1000</f>
        <v>75.268999999999991</v>
      </c>
    </row>
    <row r="1211" spans="1:11" s="29" customFormat="1" ht="20.25" customHeight="1" x14ac:dyDescent="0.25">
      <c r="A1211" s="21" t="str">
        <f>Лист4!A1213</f>
        <v xml:space="preserve">Марии Максаковой ул. д.21 </v>
      </c>
      <c r="B1211" s="56" t="str">
        <f>Лист4!C1213</f>
        <v>г. Астрахань</v>
      </c>
      <c r="C1211" s="35">
        <f t="shared" si="38"/>
        <v>13.063664189189192</v>
      </c>
      <c r="D1211" s="35">
        <f t="shared" si="39"/>
        <v>0.55198581081081088</v>
      </c>
      <c r="E1211" s="26">
        <v>0</v>
      </c>
      <c r="F1211" s="27">
        <v>0.55198581081081088</v>
      </c>
      <c r="G1211" s="28">
        <v>0</v>
      </c>
      <c r="H1211" s="28">
        <v>0</v>
      </c>
      <c r="I1211" s="28">
        <v>0</v>
      </c>
      <c r="J1211" s="271"/>
      <c r="K1211" s="281">
        <f>Лист4!E1213/1000</f>
        <v>13.615650000000002</v>
      </c>
    </row>
    <row r="1212" spans="1:11" s="29" customFormat="1" ht="20.25" customHeight="1" x14ac:dyDescent="0.25">
      <c r="A1212" s="21" t="str">
        <f>Лист4!A1214</f>
        <v xml:space="preserve">Марии Максаковой ул. д.39/10 </v>
      </c>
      <c r="B1212" s="56" t="str">
        <f>Лист4!C1214</f>
        <v>г. Астрахань</v>
      </c>
      <c r="C1212" s="35">
        <f t="shared" si="38"/>
        <v>3753.7058025675678</v>
      </c>
      <c r="D1212" s="35">
        <f t="shared" si="39"/>
        <v>158.60728743243243</v>
      </c>
      <c r="E1212" s="26">
        <v>0</v>
      </c>
      <c r="F1212" s="27">
        <v>158.60728743243243</v>
      </c>
      <c r="G1212" s="28">
        <v>0</v>
      </c>
      <c r="H1212" s="28">
        <v>0</v>
      </c>
      <c r="I1212" s="28">
        <v>0</v>
      </c>
      <c r="J1212" s="271">
        <v>4481.55</v>
      </c>
      <c r="K1212" s="281">
        <f>Лист4!E1214/1000-J1212</f>
        <v>-569.23691000000008</v>
      </c>
    </row>
    <row r="1213" spans="1:11" s="29" customFormat="1" ht="20.25" customHeight="1" x14ac:dyDescent="0.25">
      <c r="A1213" s="21" t="str">
        <f>Лист4!A1215</f>
        <v xml:space="preserve">Марии Максаковой ул. д.65 </v>
      </c>
      <c r="B1213" s="56" t="str">
        <f>Лист4!C1215</f>
        <v>г. Астрахань</v>
      </c>
      <c r="C1213" s="35">
        <f t="shared" si="38"/>
        <v>33.250787162162162</v>
      </c>
      <c r="D1213" s="35">
        <f t="shared" si="39"/>
        <v>1.4049628378378378</v>
      </c>
      <c r="E1213" s="26">
        <v>0</v>
      </c>
      <c r="F1213" s="27">
        <v>1.4049628378378378</v>
      </c>
      <c r="G1213" s="28">
        <v>0</v>
      </c>
      <c r="H1213" s="28">
        <v>0</v>
      </c>
      <c r="I1213" s="28">
        <v>0</v>
      </c>
      <c r="J1213" s="271"/>
      <c r="K1213" s="281">
        <f>Лист4!E1215/1000</f>
        <v>34.655749999999998</v>
      </c>
    </row>
    <row r="1214" spans="1:11" s="29" customFormat="1" ht="20.25" customHeight="1" x14ac:dyDescent="0.25">
      <c r="A1214" s="21" t="str">
        <f>Лист4!A1216</f>
        <v xml:space="preserve">Маркина ул. д.100 </v>
      </c>
      <c r="B1214" s="56" t="str">
        <f>Лист4!C1216</f>
        <v>г. Астрахань</v>
      </c>
      <c r="C1214" s="35">
        <f t="shared" si="38"/>
        <v>1347.1326328378375</v>
      </c>
      <c r="D1214" s="35">
        <f t="shared" si="39"/>
        <v>56.921097162162155</v>
      </c>
      <c r="E1214" s="26">
        <v>0</v>
      </c>
      <c r="F1214" s="27">
        <v>56.921097162162155</v>
      </c>
      <c r="G1214" s="28">
        <v>0</v>
      </c>
      <c r="H1214" s="28">
        <v>0</v>
      </c>
      <c r="I1214" s="28">
        <v>0</v>
      </c>
      <c r="J1214" s="271">
        <f>1771.17+2125.88+1962.47</f>
        <v>5859.52</v>
      </c>
      <c r="K1214" s="281">
        <f>Лист4!E1216/1000-J1214</f>
        <v>-4455.4662700000008</v>
      </c>
    </row>
    <row r="1215" spans="1:11" s="29" customFormat="1" ht="20.25" customHeight="1" x14ac:dyDescent="0.25">
      <c r="A1215" s="21" t="str">
        <f>Лист4!A1217</f>
        <v xml:space="preserve">Маркина ул. д.102 </v>
      </c>
      <c r="B1215" s="56" t="str">
        <f>Лист4!C1217</f>
        <v>г. Астрахань</v>
      </c>
      <c r="C1215" s="35">
        <f t="shared" si="38"/>
        <v>1169.868506351351</v>
      </c>
      <c r="D1215" s="35">
        <f t="shared" si="39"/>
        <v>49.431063648648632</v>
      </c>
      <c r="E1215" s="26">
        <v>0</v>
      </c>
      <c r="F1215" s="27">
        <v>49.431063648648632</v>
      </c>
      <c r="G1215" s="28">
        <v>0</v>
      </c>
      <c r="H1215" s="28">
        <v>0</v>
      </c>
      <c r="I1215" s="28">
        <v>0</v>
      </c>
      <c r="J1215" s="271"/>
      <c r="K1215" s="281">
        <f>Лист4!E1217/1000</f>
        <v>1219.2995699999997</v>
      </c>
    </row>
    <row r="1216" spans="1:11" s="29" customFormat="1" ht="20.25" customHeight="1" x14ac:dyDescent="0.25">
      <c r="A1216" s="21" t="str">
        <f>Лист4!A1218</f>
        <v xml:space="preserve">Маркина ул. д.104 - корп. 1 </v>
      </c>
      <c r="B1216" s="56" t="str">
        <f>Лист4!C1218</f>
        <v>г. Астрахань</v>
      </c>
      <c r="C1216" s="35">
        <f t="shared" si="38"/>
        <v>1426.4836528378382</v>
      </c>
      <c r="D1216" s="35">
        <f t="shared" si="39"/>
        <v>60.273957162162176</v>
      </c>
      <c r="E1216" s="26">
        <v>0</v>
      </c>
      <c r="F1216" s="27">
        <v>60.273957162162176</v>
      </c>
      <c r="G1216" s="28">
        <v>0</v>
      </c>
      <c r="H1216" s="28">
        <v>0</v>
      </c>
      <c r="I1216" s="28">
        <v>0</v>
      </c>
      <c r="J1216" s="271"/>
      <c r="K1216" s="281">
        <f>Лист4!E1218/1000</f>
        <v>1486.7576100000003</v>
      </c>
    </row>
    <row r="1217" spans="1:11" s="29" customFormat="1" ht="20.25" customHeight="1" x14ac:dyDescent="0.25">
      <c r="A1217" s="21" t="str">
        <f>Лист4!A1219</f>
        <v xml:space="preserve">Маркина ул. д.98 </v>
      </c>
      <c r="B1217" s="56" t="str">
        <f>Лист4!C1219</f>
        <v>г. Астрахань</v>
      </c>
      <c r="C1217" s="35">
        <f t="shared" si="38"/>
        <v>134.67150472972972</v>
      </c>
      <c r="D1217" s="35">
        <f t="shared" si="39"/>
        <v>5.690345270270269</v>
      </c>
      <c r="E1217" s="26">
        <v>0</v>
      </c>
      <c r="F1217" s="27">
        <v>5.690345270270269</v>
      </c>
      <c r="G1217" s="28">
        <v>0</v>
      </c>
      <c r="H1217" s="28">
        <v>0</v>
      </c>
      <c r="I1217" s="28">
        <v>0</v>
      </c>
      <c r="J1217" s="271"/>
      <c r="K1217" s="281">
        <f>Лист4!E1219/1000</f>
        <v>140.36184999999998</v>
      </c>
    </row>
    <row r="1218" spans="1:11" s="29" customFormat="1" ht="20.25" customHeight="1" x14ac:dyDescent="0.25">
      <c r="A1218" s="21" t="str">
        <f>Лист4!A1220</f>
        <v xml:space="preserve">Маяковского ул. д.17 </v>
      </c>
      <c r="B1218" s="56" t="str">
        <f>Лист4!C1220</f>
        <v>г. Астрахань</v>
      </c>
      <c r="C1218" s="35">
        <f t="shared" si="38"/>
        <v>12.316772972972974</v>
      </c>
      <c r="D1218" s="35">
        <f t="shared" si="39"/>
        <v>0.52042702702702703</v>
      </c>
      <c r="E1218" s="26">
        <v>0</v>
      </c>
      <c r="F1218" s="27">
        <v>0.52042702702702703</v>
      </c>
      <c r="G1218" s="28">
        <v>0</v>
      </c>
      <c r="H1218" s="28">
        <v>0</v>
      </c>
      <c r="I1218" s="28">
        <v>0</v>
      </c>
      <c r="J1218" s="271"/>
      <c r="K1218" s="281">
        <f>Лист4!E1220/1000</f>
        <v>12.837200000000001</v>
      </c>
    </row>
    <row r="1219" spans="1:11" s="29" customFormat="1" ht="20.25" customHeight="1" x14ac:dyDescent="0.25">
      <c r="A1219" s="21" t="str">
        <f>Лист4!A1221</f>
        <v xml:space="preserve">Маяковского ул. д.2 </v>
      </c>
      <c r="B1219" s="56" t="str">
        <f>Лист4!C1221</f>
        <v>г. Астрахань</v>
      </c>
      <c r="C1219" s="35">
        <f t="shared" si="38"/>
        <v>83.504894189189159</v>
      </c>
      <c r="D1219" s="35">
        <f t="shared" si="39"/>
        <v>3.5283758108108092</v>
      </c>
      <c r="E1219" s="26">
        <v>0</v>
      </c>
      <c r="F1219" s="27">
        <v>3.5283758108108092</v>
      </c>
      <c r="G1219" s="28">
        <v>0</v>
      </c>
      <c r="H1219" s="28">
        <v>0</v>
      </c>
      <c r="I1219" s="28">
        <v>0</v>
      </c>
      <c r="J1219" s="272"/>
      <c r="K1219" s="281">
        <f>Лист4!E1221/1000-J1219</f>
        <v>87.033269999999973</v>
      </c>
    </row>
    <row r="1220" spans="1:11" s="29" customFormat="1" ht="20.25" customHeight="1" x14ac:dyDescent="0.25">
      <c r="A1220" s="21" t="str">
        <f>Лист4!A1222</f>
        <v xml:space="preserve">Маяковского ул. д.23 </v>
      </c>
      <c r="B1220" s="56" t="str">
        <f>Лист4!C1222</f>
        <v>г. Астрахань</v>
      </c>
      <c r="C1220" s="35">
        <f t="shared" si="38"/>
        <v>9.9614918918918889</v>
      </c>
      <c r="D1220" s="35">
        <f t="shared" si="39"/>
        <v>0.42090810810810803</v>
      </c>
      <c r="E1220" s="26">
        <v>0</v>
      </c>
      <c r="F1220" s="27">
        <v>0.42090810810810803</v>
      </c>
      <c r="G1220" s="28">
        <v>0</v>
      </c>
      <c r="H1220" s="28">
        <v>0</v>
      </c>
      <c r="I1220" s="28">
        <v>0</v>
      </c>
      <c r="J1220" s="271"/>
      <c r="K1220" s="281">
        <f>Лист4!E1222/1000</f>
        <v>10.382399999999997</v>
      </c>
    </row>
    <row r="1221" spans="1:11" s="29" customFormat="1" ht="20.25" customHeight="1" x14ac:dyDescent="0.25">
      <c r="A1221" s="21" t="str">
        <f>Лист4!A1223</f>
        <v xml:space="preserve">Маяковского ул. д.26 </v>
      </c>
      <c r="B1221" s="56" t="str">
        <f>Лист4!C1223</f>
        <v>г. Астрахань</v>
      </c>
      <c r="C1221" s="35">
        <f t="shared" si="38"/>
        <v>3.1237121621621626</v>
      </c>
      <c r="D1221" s="35">
        <f t="shared" si="39"/>
        <v>0.13198783783783785</v>
      </c>
      <c r="E1221" s="26">
        <v>0</v>
      </c>
      <c r="F1221" s="27">
        <v>0.13198783783783785</v>
      </c>
      <c r="G1221" s="28">
        <v>0</v>
      </c>
      <c r="H1221" s="28">
        <v>0</v>
      </c>
      <c r="I1221" s="28">
        <v>0</v>
      </c>
      <c r="J1221" s="271"/>
      <c r="K1221" s="281">
        <f>Лист4!E1223/1000</f>
        <v>3.2557000000000005</v>
      </c>
    </row>
    <row r="1222" spans="1:11" s="29" customFormat="1" ht="20.25" customHeight="1" x14ac:dyDescent="0.25">
      <c r="A1222" s="21" t="str">
        <f>Лист4!A1224</f>
        <v xml:space="preserve">Маяковского ул. д.27 </v>
      </c>
      <c r="B1222" s="56" t="str">
        <f>Лист4!C1224</f>
        <v>г. Астрахань</v>
      </c>
      <c r="C1222" s="35">
        <f t="shared" si="38"/>
        <v>16.846189189189193</v>
      </c>
      <c r="D1222" s="35">
        <f t="shared" si="39"/>
        <v>0.71181081081081099</v>
      </c>
      <c r="E1222" s="26">
        <v>0</v>
      </c>
      <c r="F1222" s="27">
        <v>0.71181081081081099</v>
      </c>
      <c r="G1222" s="28">
        <v>0</v>
      </c>
      <c r="H1222" s="28">
        <v>0</v>
      </c>
      <c r="I1222" s="28">
        <v>0</v>
      </c>
      <c r="J1222" s="271"/>
      <c r="K1222" s="281">
        <f>Лист4!E1224/1000</f>
        <v>17.558000000000003</v>
      </c>
    </row>
    <row r="1223" spans="1:11" s="29" customFormat="1" ht="20.25" customHeight="1" x14ac:dyDescent="0.25">
      <c r="A1223" s="21" t="str">
        <f>Лист4!A1225</f>
        <v xml:space="preserve">Маяковского ул. д.4 </v>
      </c>
      <c r="B1223" s="56" t="str">
        <f>Лист4!C1225</f>
        <v>г. Астрахань</v>
      </c>
      <c r="C1223" s="35">
        <f t="shared" si="38"/>
        <v>17.432898648648653</v>
      </c>
      <c r="D1223" s="35">
        <f t="shared" si="39"/>
        <v>0.73660135135135141</v>
      </c>
      <c r="E1223" s="26">
        <v>0</v>
      </c>
      <c r="F1223" s="27">
        <v>0.73660135135135141</v>
      </c>
      <c r="G1223" s="28">
        <v>0</v>
      </c>
      <c r="H1223" s="28">
        <v>0</v>
      </c>
      <c r="I1223" s="28">
        <v>0</v>
      </c>
      <c r="J1223" s="271"/>
      <c r="K1223" s="281">
        <f>Лист4!E1225/1000</f>
        <v>18.169500000000003</v>
      </c>
    </row>
    <row r="1224" spans="1:11" s="29" customFormat="1" ht="20.25" customHeight="1" x14ac:dyDescent="0.25">
      <c r="A1224" s="21" t="str">
        <f>Лист4!A1226</f>
        <v xml:space="preserve">Маяковского ул. д.41 </v>
      </c>
      <c r="B1224" s="56" t="str">
        <f>Лист4!C1226</f>
        <v>г. Астрахань</v>
      </c>
      <c r="C1224" s="35">
        <f t="shared" si="38"/>
        <v>2.1365627027027028</v>
      </c>
      <c r="D1224" s="35">
        <f t="shared" si="39"/>
        <v>9.0277297297297304E-2</v>
      </c>
      <c r="E1224" s="26">
        <v>0</v>
      </c>
      <c r="F1224" s="27">
        <v>9.0277297297297304E-2</v>
      </c>
      <c r="G1224" s="28">
        <v>0</v>
      </c>
      <c r="H1224" s="28">
        <v>0</v>
      </c>
      <c r="I1224" s="28">
        <v>0</v>
      </c>
      <c r="J1224" s="271"/>
      <c r="K1224" s="281">
        <f>Лист4!E1226/1000</f>
        <v>2.2268400000000002</v>
      </c>
    </row>
    <row r="1225" spans="1:11" s="29" customFormat="1" ht="20.25" customHeight="1" x14ac:dyDescent="0.25">
      <c r="A1225" s="21" t="str">
        <f>Лист4!A1227</f>
        <v xml:space="preserve">Медиков ул. д.1 </v>
      </c>
      <c r="B1225" s="56" t="str">
        <f>Лист4!C1227</f>
        <v>г. Астрахань</v>
      </c>
      <c r="C1225" s="35">
        <f t="shared" si="38"/>
        <v>441.3613105405405</v>
      </c>
      <c r="D1225" s="35">
        <f t="shared" si="39"/>
        <v>18.649069459459458</v>
      </c>
      <c r="E1225" s="26">
        <v>0</v>
      </c>
      <c r="F1225" s="27">
        <v>18.649069459459458</v>
      </c>
      <c r="G1225" s="28">
        <v>0</v>
      </c>
      <c r="H1225" s="28">
        <v>0</v>
      </c>
      <c r="I1225" s="28">
        <v>0</v>
      </c>
      <c r="J1225" s="271"/>
      <c r="K1225" s="281">
        <f>Лист4!E1227/1000</f>
        <v>460.01037999999994</v>
      </c>
    </row>
    <row r="1226" spans="1:11" s="29" customFormat="1" ht="20.25" customHeight="1" x14ac:dyDescent="0.25">
      <c r="A1226" s="21" t="str">
        <f>Лист4!A1228</f>
        <v xml:space="preserve">Медиков ул. д.3 - корп. 2 </v>
      </c>
      <c r="B1226" s="56" t="str">
        <f>Лист4!C1228</f>
        <v>г. Астрахань</v>
      </c>
      <c r="C1226" s="35">
        <f t="shared" si="38"/>
        <v>1536.779312837838</v>
      </c>
      <c r="D1226" s="35">
        <f t="shared" si="39"/>
        <v>64.934337162162166</v>
      </c>
      <c r="E1226" s="26">
        <v>0</v>
      </c>
      <c r="F1226" s="27">
        <v>64.934337162162166</v>
      </c>
      <c r="G1226" s="28">
        <v>0</v>
      </c>
      <c r="H1226" s="28">
        <v>0</v>
      </c>
      <c r="I1226" s="28">
        <v>0</v>
      </c>
      <c r="J1226" s="271"/>
      <c r="K1226" s="281">
        <f>Лист4!E1228/1000</f>
        <v>1601.7136500000001</v>
      </c>
    </row>
    <row r="1227" spans="1:11" s="29" customFormat="1" ht="20.25" customHeight="1" x14ac:dyDescent="0.25">
      <c r="A1227" s="21" t="str">
        <f>Лист4!A1229</f>
        <v xml:space="preserve">Мелиоративная ул. д.1 </v>
      </c>
      <c r="B1227" s="56" t="str">
        <f>Лист4!C1229</f>
        <v>г. Астрахань</v>
      </c>
      <c r="C1227" s="35">
        <f t="shared" si="38"/>
        <v>601.1649539189192</v>
      </c>
      <c r="D1227" s="35">
        <f t="shared" si="39"/>
        <v>25.401336081081094</v>
      </c>
      <c r="E1227" s="26">
        <v>0</v>
      </c>
      <c r="F1227" s="27">
        <v>25.401336081081094</v>
      </c>
      <c r="G1227" s="28">
        <v>0</v>
      </c>
      <c r="H1227" s="28">
        <v>0</v>
      </c>
      <c r="I1227" s="28">
        <v>0</v>
      </c>
      <c r="J1227" s="271"/>
      <c r="K1227" s="281">
        <f>Лист4!E1229/1000</f>
        <v>626.56629000000032</v>
      </c>
    </row>
    <row r="1228" spans="1:11" s="29" customFormat="1" ht="20.25" customHeight="1" x14ac:dyDescent="0.25">
      <c r="A1228" s="21" t="str">
        <f>Лист4!A1230</f>
        <v xml:space="preserve">Мелиоративная ул. д.11 </v>
      </c>
      <c r="B1228" s="56" t="str">
        <f>Лист4!C1230</f>
        <v>г. Астрахань</v>
      </c>
      <c r="C1228" s="35">
        <f t="shared" si="38"/>
        <v>1138.9534272972969</v>
      </c>
      <c r="D1228" s="35">
        <f t="shared" si="39"/>
        <v>48.124792702702692</v>
      </c>
      <c r="E1228" s="26">
        <v>0</v>
      </c>
      <c r="F1228" s="27">
        <v>48.124792702702692</v>
      </c>
      <c r="G1228" s="28">
        <v>0</v>
      </c>
      <c r="H1228" s="28">
        <v>0</v>
      </c>
      <c r="I1228" s="28">
        <v>0</v>
      </c>
      <c r="J1228" s="271"/>
      <c r="K1228" s="281">
        <f>Лист4!E1230/1000-J1228</f>
        <v>1187.0782199999996</v>
      </c>
    </row>
    <row r="1229" spans="1:11" s="29" customFormat="1" ht="20.25" customHeight="1" x14ac:dyDescent="0.25">
      <c r="A1229" s="21" t="str">
        <f>Лист4!A1231</f>
        <v xml:space="preserve">Мелиоративная ул. д.12 </v>
      </c>
      <c r="B1229" s="56" t="str">
        <f>Лист4!C1231</f>
        <v>г. Астрахань</v>
      </c>
      <c r="C1229" s="35">
        <f t="shared" si="38"/>
        <v>1655.3854652702701</v>
      </c>
      <c r="D1229" s="35">
        <f t="shared" si="39"/>
        <v>69.94586472972972</v>
      </c>
      <c r="E1229" s="26">
        <v>0</v>
      </c>
      <c r="F1229" s="27">
        <v>69.94586472972972</v>
      </c>
      <c r="G1229" s="28">
        <v>0</v>
      </c>
      <c r="H1229" s="28">
        <v>0</v>
      </c>
      <c r="I1229" s="28">
        <v>0</v>
      </c>
      <c r="J1229" s="272"/>
      <c r="K1229" s="281">
        <f>Лист4!E1231/1000-J1229</f>
        <v>1725.3313299999998</v>
      </c>
    </row>
    <row r="1230" spans="1:11" s="29" customFormat="1" ht="20.25" customHeight="1" x14ac:dyDescent="0.25">
      <c r="A1230" s="21" t="str">
        <f>Лист4!A1232</f>
        <v xml:space="preserve">Мелиоративная ул. д.3 </v>
      </c>
      <c r="B1230" s="56" t="str">
        <f>Лист4!C1232</f>
        <v>г. Астрахань</v>
      </c>
      <c r="C1230" s="35">
        <f t="shared" si="38"/>
        <v>1086.2769921621623</v>
      </c>
      <c r="D1230" s="35">
        <f t="shared" si="39"/>
        <v>45.899027837837842</v>
      </c>
      <c r="E1230" s="26">
        <v>0</v>
      </c>
      <c r="F1230" s="27">
        <v>45.899027837837842</v>
      </c>
      <c r="G1230" s="28">
        <v>0</v>
      </c>
      <c r="H1230" s="28">
        <v>0</v>
      </c>
      <c r="I1230" s="28">
        <v>0</v>
      </c>
      <c r="J1230" s="271"/>
      <c r="K1230" s="281">
        <f>Лист4!E1232/1000</f>
        <v>1132.1760200000001</v>
      </c>
    </row>
    <row r="1231" spans="1:11" s="29" customFormat="1" ht="20.25" customHeight="1" x14ac:dyDescent="0.25">
      <c r="A1231" s="21" t="str">
        <f>Лист4!A1233</f>
        <v xml:space="preserve">Мелиоративная ул. д.4 </v>
      </c>
      <c r="B1231" s="56" t="str">
        <f>Лист4!C1233</f>
        <v>г. Астрахань</v>
      </c>
      <c r="C1231" s="35">
        <f t="shared" si="38"/>
        <v>1098.7479598648652</v>
      </c>
      <c r="D1231" s="35">
        <f t="shared" si="39"/>
        <v>46.425970135135152</v>
      </c>
      <c r="E1231" s="26">
        <v>0</v>
      </c>
      <c r="F1231" s="27">
        <v>46.425970135135152</v>
      </c>
      <c r="G1231" s="28">
        <v>0</v>
      </c>
      <c r="H1231" s="28">
        <v>0</v>
      </c>
      <c r="I1231" s="28">
        <v>0</v>
      </c>
      <c r="J1231" s="271"/>
      <c r="K1231" s="281">
        <f>Лист4!E1233/1000-J1231</f>
        <v>1145.1739300000004</v>
      </c>
    </row>
    <row r="1232" spans="1:11" s="29" customFormat="1" ht="20.25" customHeight="1" x14ac:dyDescent="0.25">
      <c r="A1232" s="21" t="str">
        <f>Лист4!A1234</f>
        <v xml:space="preserve">Мелиоративная ул. д.5 </v>
      </c>
      <c r="B1232" s="56" t="str">
        <f>Лист4!C1234</f>
        <v>г. Астрахань</v>
      </c>
      <c r="C1232" s="35">
        <f t="shared" si="38"/>
        <v>2452.0256618918934</v>
      </c>
      <c r="D1232" s="35">
        <f t="shared" si="39"/>
        <v>103.60671810810817</v>
      </c>
      <c r="E1232" s="26">
        <v>0</v>
      </c>
      <c r="F1232" s="27">
        <v>103.60671810810817</v>
      </c>
      <c r="G1232" s="28">
        <v>0</v>
      </c>
      <c r="H1232" s="28">
        <v>0</v>
      </c>
      <c r="I1232" s="28">
        <v>0</v>
      </c>
      <c r="J1232" s="271"/>
      <c r="K1232" s="281">
        <f>Лист4!E1234/1000</f>
        <v>2555.6323800000014</v>
      </c>
    </row>
    <row r="1233" spans="1:11" s="29" customFormat="1" ht="20.25" customHeight="1" x14ac:dyDescent="0.25">
      <c r="A1233" s="21" t="str">
        <f>Лист4!A1235</f>
        <v xml:space="preserve">Мелиоративная ул. д.6 </v>
      </c>
      <c r="B1233" s="56" t="str">
        <f>Лист4!C1235</f>
        <v>г. Астрахань</v>
      </c>
      <c r="C1233" s="35">
        <f t="shared" si="38"/>
        <v>1671.6871612162163</v>
      </c>
      <c r="D1233" s="35">
        <f t="shared" si="39"/>
        <v>70.634668783783795</v>
      </c>
      <c r="E1233" s="26">
        <v>0</v>
      </c>
      <c r="F1233" s="27">
        <v>70.634668783783795</v>
      </c>
      <c r="G1233" s="28">
        <v>0</v>
      </c>
      <c r="H1233" s="28">
        <v>0</v>
      </c>
      <c r="I1233" s="28">
        <v>0</v>
      </c>
      <c r="J1233" s="271"/>
      <c r="K1233" s="281">
        <f>Лист4!E1235/1000</f>
        <v>1742.3218300000001</v>
      </c>
    </row>
    <row r="1234" spans="1:11" s="29" customFormat="1" ht="20.25" customHeight="1" x14ac:dyDescent="0.25">
      <c r="A1234" s="21" t="str">
        <f>Лист4!A1236</f>
        <v xml:space="preserve">Мелиоративная ул. д.7 </v>
      </c>
      <c r="B1234" s="56" t="str">
        <f>Лист4!C1236</f>
        <v>г. Астрахань</v>
      </c>
      <c r="C1234" s="35">
        <f t="shared" si="38"/>
        <v>383.59127783783788</v>
      </c>
      <c r="D1234" s="35">
        <f t="shared" si="39"/>
        <v>16.208082162162164</v>
      </c>
      <c r="E1234" s="26">
        <v>0</v>
      </c>
      <c r="F1234" s="27">
        <v>16.208082162162164</v>
      </c>
      <c r="G1234" s="28">
        <v>0</v>
      </c>
      <c r="H1234" s="28">
        <v>0</v>
      </c>
      <c r="I1234" s="28">
        <v>0</v>
      </c>
      <c r="J1234" s="271"/>
      <c r="K1234" s="281">
        <f>Лист4!E1236/1000</f>
        <v>399.79936000000004</v>
      </c>
    </row>
    <row r="1235" spans="1:11" s="29" customFormat="1" ht="20.25" customHeight="1" x14ac:dyDescent="0.25">
      <c r="A1235" s="21" t="str">
        <f>Лист4!A1237</f>
        <v xml:space="preserve">Мелиоративная ул. д.8 </v>
      </c>
      <c r="B1235" s="56" t="str">
        <f>Лист4!C1237</f>
        <v>г. Астрахань</v>
      </c>
      <c r="C1235" s="35">
        <f t="shared" si="38"/>
        <v>171.56148324324323</v>
      </c>
      <c r="D1235" s="35">
        <f t="shared" si="39"/>
        <v>7.2490767567567556</v>
      </c>
      <c r="E1235" s="26">
        <v>0</v>
      </c>
      <c r="F1235" s="27">
        <v>7.2490767567567556</v>
      </c>
      <c r="G1235" s="28">
        <v>0</v>
      </c>
      <c r="H1235" s="28">
        <v>0</v>
      </c>
      <c r="I1235" s="28">
        <v>0</v>
      </c>
      <c r="J1235" s="271"/>
      <c r="K1235" s="281">
        <f>Лист4!E1237/1000</f>
        <v>178.81055999999998</v>
      </c>
    </row>
    <row r="1236" spans="1:11" s="29" customFormat="1" ht="20.25" customHeight="1" x14ac:dyDescent="0.25">
      <c r="A1236" s="21" t="str">
        <f>Лист4!A1238</f>
        <v xml:space="preserve">Мельникова ул. д.10 </v>
      </c>
      <c r="B1236" s="56" t="str">
        <f>Лист4!C1238</f>
        <v>г. Астрахань</v>
      </c>
      <c r="C1236" s="35">
        <f t="shared" si="38"/>
        <v>0</v>
      </c>
      <c r="D1236" s="35">
        <f t="shared" si="39"/>
        <v>0</v>
      </c>
      <c r="E1236" s="26">
        <v>0</v>
      </c>
      <c r="F1236" s="27">
        <v>0</v>
      </c>
      <c r="G1236" s="28">
        <v>0</v>
      </c>
      <c r="H1236" s="28">
        <v>0</v>
      </c>
      <c r="I1236" s="28">
        <v>0</v>
      </c>
      <c r="J1236" s="271"/>
      <c r="K1236" s="281">
        <f>Лист4!E1238/1000-J1236</f>
        <v>0</v>
      </c>
    </row>
    <row r="1237" spans="1:11" s="29" customFormat="1" ht="20.25" customHeight="1" x14ac:dyDescent="0.25">
      <c r="A1237" s="21" t="str">
        <f>Лист4!A1239</f>
        <v xml:space="preserve">Мельникова ул. д.4 </v>
      </c>
      <c r="B1237" s="56" t="str">
        <f>Лист4!C1239</f>
        <v>г. Астрахань</v>
      </c>
      <c r="C1237" s="35">
        <f t="shared" si="38"/>
        <v>0.30741081081081079</v>
      </c>
      <c r="D1237" s="35">
        <f t="shared" si="39"/>
        <v>1.2989189189189187E-2</v>
      </c>
      <c r="E1237" s="26">
        <v>0</v>
      </c>
      <c r="F1237" s="27">
        <v>1.2989189189189187E-2</v>
      </c>
      <c r="G1237" s="28">
        <v>0</v>
      </c>
      <c r="H1237" s="28">
        <v>0</v>
      </c>
      <c r="I1237" s="28">
        <v>0</v>
      </c>
      <c r="J1237" s="271"/>
      <c r="K1237" s="281">
        <f>Лист4!E1239/1000</f>
        <v>0.32039999999999996</v>
      </c>
    </row>
    <row r="1238" spans="1:11" s="29" customFormat="1" ht="20.25" customHeight="1" x14ac:dyDescent="0.25">
      <c r="A1238" s="21" t="str">
        <f>Лист4!A1240</f>
        <v xml:space="preserve">Мельникова ул. д.8 </v>
      </c>
      <c r="B1238" s="56" t="str">
        <f>Лист4!C1240</f>
        <v>г. Астрахань</v>
      </c>
      <c r="C1238" s="35">
        <f t="shared" si="38"/>
        <v>0</v>
      </c>
      <c r="D1238" s="35">
        <f t="shared" si="39"/>
        <v>0</v>
      </c>
      <c r="E1238" s="26">
        <v>0</v>
      </c>
      <c r="F1238" s="27">
        <v>0</v>
      </c>
      <c r="G1238" s="28">
        <v>0</v>
      </c>
      <c r="H1238" s="28">
        <v>0</v>
      </c>
      <c r="I1238" s="28">
        <v>0</v>
      </c>
      <c r="J1238" s="271"/>
      <c r="K1238" s="281">
        <f>Лист4!E1240/1000</f>
        <v>0</v>
      </c>
    </row>
    <row r="1239" spans="1:11" s="29" customFormat="1" ht="20.25" customHeight="1" x14ac:dyDescent="0.25">
      <c r="A1239" s="21" t="str">
        <f>Лист4!A1241</f>
        <v xml:space="preserve">Менжинского ул. д.2 - корп. 1 </v>
      </c>
      <c r="B1239" s="56" t="str">
        <f>Лист4!C1241</f>
        <v>г. Астрахань</v>
      </c>
      <c r="C1239" s="35">
        <f t="shared" si="38"/>
        <v>349.69984999999997</v>
      </c>
      <c r="D1239" s="35">
        <f t="shared" si="39"/>
        <v>14.77605</v>
      </c>
      <c r="E1239" s="26">
        <v>0</v>
      </c>
      <c r="F1239" s="27">
        <v>14.77605</v>
      </c>
      <c r="G1239" s="28">
        <v>0</v>
      </c>
      <c r="H1239" s="28">
        <v>0</v>
      </c>
      <c r="I1239" s="28">
        <v>0</v>
      </c>
      <c r="J1239" s="271"/>
      <c r="K1239" s="281">
        <f>Лист4!E1241/1000-J1239</f>
        <v>364.47589999999997</v>
      </c>
    </row>
    <row r="1240" spans="1:11" s="29" customFormat="1" ht="20.25" customHeight="1" x14ac:dyDescent="0.25">
      <c r="A1240" s="21" t="str">
        <f>Лист4!A1242</f>
        <v xml:space="preserve">Менжинского ул. д.2 - корп. 2 </v>
      </c>
      <c r="B1240" s="56" t="str">
        <f>Лист4!C1242</f>
        <v>г. Астрахань</v>
      </c>
      <c r="C1240" s="35">
        <f t="shared" si="38"/>
        <v>363.59723648648657</v>
      </c>
      <c r="D1240" s="35">
        <f t="shared" si="39"/>
        <v>15.363263513513518</v>
      </c>
      <c r="E1240" s="26">
        <v>0</v>
      </c>
      <c r="F1240" s="27">
        <v>15.363263513513518</v>
      </c>
      <c r="G1240" s="28">
        <v>0</v>
      </c>
      <c r="H1240" s="28">
        <v>0</v>
      </c>
      <c r="I1240" s="28">
        <v>0</v>
      </c>
      <c r="J1240" s="271"/>
      <c r="K1240" s="281">
        <f>Лист4!E1242/1000</f>
        <v>378.96050000000008</v>
      </c>
    </row>
    <row r="1241" spans="1:11" s="29" customFormat="1" ht="20.25" customHeight="1" x14ac:dyDescent="0.25">
      <c r="A1241" s="21" t="str">
        <f>Лист4!A1243</f>
        <v xml:space="preserve">Менжинского ул. д.2А </v>
      </c>
      <c r="B1241" s="56" t="str">
        <f>Лист4!C1243</f>
        <v>г. Астрахань</v>
      </c>
      <c r="C1241" s="35">
        <f t="shared" si="38"/>
        <v>3.3859324324324325</v>
      </c>
      <c r="D1241" s="35">
        <f t="shared" si="39"/>
        <v>0.14306756756756756</v>
      </c>
      <c r="E1241" s="26">
        <v>0</v>
      </c>
      <c r="F1241" s="27">
        <v>0.14306756756756756</v>
      </c>
      <c r="G1241" s="28">
        <v>0</v>
      </c>
      <c r="H1241" s="28">
        <v>0</v>
      </c>
      <c r="I1241" s="28">
        <v>0</v>
      </c>
      <c r="J1241" s="271"/>
      <c r="K1241" s="281">
        <f>Лист4!E1243/1000</f>
        <v>3.5289999999999999</v>
      </c>
    </row>
    <row r="1242" spans="1:11" s="29" customFormat="1" ht="20.25" customHeight="1" x14ac:dyDescent="0.25">
      <c r="A1242" s="21" t="str">
        <f>Лист4!A1244</f>
        <v xml:space="preserve">Менжинского ул. д.3 </v>
      </c>
      <c r="B1242" s="56" t="str">
        <f>Лист4!C1244</f>
        <v>г. Астрахань</v>
      </c>
      <c r="C1242" s="35">
        <f t="shared" si="38"/>
        <v>798.18166418918929</v>
      </c>
      <c r="D1242" s="35">
        <f t="shared" si="39"/>
        <v>33.725985810810812</v>
      </c>
      <c r="E1242" s="26">
        <v>0</v>
      </c>
      <c r="F1242" s="27">
        <v>33.725985810810812</v>
      </c>
      <c r="G1242" s="28">
        <v>0</v>
      </c>
      <c r="H1242" s="28">
        <v>0</v>
      </c>
      <c r="I1242" s="28">
        <v>0</v>
      </c>
      <c r="J1242" s="272"/>
      <c r="K1242" s="281">
        <f>Лист4!E1244/1000-J1242</f>
        <v>831.9076500000001</v>
      </c>
    </row>
    <row r="1243" spans="1:11" s="29" customFormat="1" ht="20.25" customHeight="1" x14ac:dyDescent="0.25">
      <c r="A1243" s="21" t="str">
        <f>Лист4!A1245</f>
        <v xml:space="preserve">Менжинского ул. д.4 </v>
      </c>
      <c r="B1243" s="56" t="str">
        <f>Лист4!C1245</f>
        <v>г. Астрахань</v>
      </c>
      <c r="C1243" s="35">
        <f t="shared" si="38"/>
        <v>698.15624054054058</v>
      </c>
      <c r="D1243" s="35">
        <f t="shared" si="39"/>
        <v>29.499559459459459</v>
      </c>
      <c r="E1243" s="26">
        <v>0</v>
      </c>
      <c r="F1243" s="27">
        <v>29.499559459459459</v>
      </c>
      <c r="G1243" s="28">
        <v>0</v>
      </c>
      <c r="H1243" s="28">
        <v>0</v>
      </c>
      <c r="I1243" s="28">
        <v>0</v>
      </c>
      <c r="J1243" s="271"/>
      <c r="K1243" s="281">
        <f>Лист4!E1245/1000</f>
        <v>727.6558</v>
      </c>
    </row>
    <row r="1244" spans="1:11" s="29" customFormat="1" ht="20.25" customHeight="1" x14ac:dyDescent="0.25">
      <c r="A1244" s="21" t="str">
        <f>Лист4!A1246</f>
        <v xml:space="preserve">Менжинского ул. д.4 - корп. 1 </v>
      </c>
      <c r="B1244" s="56" t="str">
        <f>Лист4!C1246</f>
        <v>г. Астрахань</v>
      </c>
      <c r="C1244" s="35">
        <f t="shared" si="38"/>
        <v>645.08942054054057</v>
      </c>
      <c r="D1244" s="35">
        <f t="shared" si="39"/>
        <v>27.25729945945946</v>
      </c>
      <c r="E1244" s="26">
        <v>0</v>
      </c>
      <c r="F1244" s="27">
        <v>27.25729945945946</v>
      </c>
      <c r="G1244" s="28">
        <v>0</v>
      </c>
      <c r="H1244" s="28">
        <v>0</v>
      </c>
      <c r="I1244" s="28">
        <v>0</v>
      </c>
      <c r="J1244" s="271"/>
      <c r="K1244" s="281">
        <f>Лист4!E1246/1000</f>
        <v>672.34672</v>
      </c>
    </row>
    <row r="1245" spans="1:11" s="29" customFormat="1" ht="20.25" customHeight="1" x14ac:dyDescent="0.25">
      <c r="A1245" s="21" t="str">
        <f>Лист4!A1247</f>
        <v xml:space="preserve">Менжинского ул. д.6 </v>
      </c>
      <c r="B1245" s="56" t="str">
        <f>Лист4!C1247</f>
        <v>г. Астрахань</v>
      </c>
      <c r="C1245" s="35">
        <f t="shared" si="38"/>
        <v>1263.8859195945943</v>
      </c>
      <c r="D1245" s="35">
        <f t="shared" si="39"/>
        <v>53.403630405405394</v>
      </c>
      <c r="E1245" s="26">
        <v>0</v>
      </c>
      <c r="F1245" s="27">
        <v>53.403630405405394</v>
      </c>
      <c r="G1245" s="28">
        <v>0</v>
      </c>
      <c r="H1245" s="28">
        <v>0</v>
      </c>
      <c r="I1245" s="28">
        <v>0</v>
      </c>
      <c r="J1245" s="271"/>
      <c r="K1245" s="281">
        <f>Лист4!E1247/1000</f>
        <v>1317.2895499999997</v>
      </c>
    </row>
    <row r="1246" spans="1:11" s="29" customFormat="1" ht="20.25" customHeight="1" x14ac:dyDescent="0.25">
      <c r="A1246" s="21" t="str">
        <f>Лист4!A1248</f>
        <v xml:space="preserve">Мехоношина ул. д.4 </v>
      </c>
      <c r="B1246" s="56" t="str">
        <f>Лист4!C1248</f>
        <v>г. Астрахань</v>
      </c>
      <c r="C1246" s="35">
        <f t="shared" si="38"/>
        <v>137.57775540540538</v>
      </c>
      <c r="D1246" s="35">
        <f t="shared" si="39"/>
        <v>5.8131445945945943</v>
      </c>
      <c r="E1246" s="26">
        <v>0</v>
      </c>
      <c r="F1246" s="27">
        <v>5.8131445945945943</v>
      </c>
      <c r="G1246" s="28">
        <v>0</v>
      </c>
      <c r="H1246" s="28">
        <v>0</v>
      </c>
      <c r="I1246" s="28">
        <v>0</v>
      </c>
      <c r="J1246" s="271"/>
      <c r="K1246" s="281">
        <f>Лист4!E1248/1000</f>
        <v>143.39089999999999</v>
      </c>
    </row>
    <row r="1247" spans="1:11" s="29" customFormat="1" ht="20.25" customHeight="1" x14ac:dyDescent="0.25">
      <c r="A1247" s="21" t="str">
        <f>Лист4!A1249</f>
        <v xml:space="preserve">Мехоношина ул. д.6 </v>
      </c>
      <c r="B1247" s="56" t="str">
        <f>Лист4!C1249</f>
        <v>г. Астрахань</v>
      </c>
      <c r="C1247" s="35">
        <f t="shared" si="38"/>
        <v>38.325847972972987</v>
      </c>
      <c r="D1247" s="35">
        <f t="shared" si="39"/>
        <v>1.6194020270270277</v>
      </c>
      <c r="E1247" s="26">
        <v>0</v>
      </c>
      <c r="F1247" s="27">
        <v>1.6194020270270277</v>
      </c>
      <c r="G1247" s="28">
        <v>0</v>
      </c>
      <c r="H1247" s="28">
        <v>0</v>
      </c>
      <c r="I1247" s="28">
        <v>0</v>
      </c>
      <c r="J1247" s="271"/>
      <c r="K1247" s="281">
        <f>Лист4!E1249/1000</f>
        <v>39.945250000000016</v>
      </c>
    </row>
    <row r="1248" spans="1:11" s="29" customFormat="1" ht="20.25" customHeight="1" x14ac:dyDescent="0.25">
      <c r="A1248" s="21" t="str">
        <f>Лист4!A1250</f>
        <v xml:space="preserve">Мехоношина ул. д.8 - корп. 2 </v>
      </c>
      <c r="B1248" s="56" t="str">
        <f>Лист4!C1250</f>
        <v>г. Астрахань</v>
      </c>
      <c r="C1248" s="35">
        <f t="shared" si="38"/>
        <v>23.499560810810802</v>
      </c>
      <c r="D1248" s="35">
        <f t="shared" si="39"/>
        <v>0.99293918918918878</v>
      </c>
      <c r="E1248" s="26">
        <v>0</v>
      </c>
      <c r="F1248" s="27">
        <v>0.99293918918918878</v>
      </c>
      <c r="G1248" s="28">
        <v>0</v>
      </c>
      <c r="H1248" s="28">
        <v>0</v>
      </c>
      <c r="I1248" s="28">
        <v>0</v>
      </c>
      <c r="J1248" s="272"/>
      <c r="K1248" s="281">
        <f>Лист4!E1250/1000-J1248</f>
        <v>24.492499999999993</v>
      </c>
    </row>
    <row r="1249" spans="1:11" s="29" customFormat="1" ht="20.25" customHeight="1" x14ac:dyDescent="0.25">
      <c r="A1249" s="21" t="str">
        <f>Лист4!A1251</f>
        <v xml:space="preserve">Минусинская ул. д.2 </v>
      </c>
      <c r="B1249" s="56" t="str">
        <f>Лист4!C1251</f>
        <v>г. Астрахань</v>
      </c>
      <c r="C1249" s="35">
        <f t="shared" si="38"/>
        <v>1152.786913783784</v>
      </c>
      <c r="D1249" s="35">
        <f t="shared" si="39"/>
        <v>48.709306216216227</v>
      </c>
      <c r="E1249" s="26">
        <v>0</v>
      </c>
      <c r="F1249" s="27">
        <v>48.709306216216227</v>
      </c>
      <c r="G1249" s="28">
        <v>0</v>
      </c>
      <c r="H1249" s="28">
        <v>0</v>
      </c>
      <c r="I1249" s="28">
        <v>0</v>
      </c>
      <c r="J1249" s="271"/>
      <c r="K1249" s="281">
        <f>Лист4!E1251/1000</f>
        <v>1201.4962200000002</v>
      </c>
    </row>
    <row r="1250" spans="1:11" s="29" customFormat="1" ht="20.25" customHeight="1" x14ac:dyDescent="0.25">
      <c r="A1250" s="21" t="str">
        <f>Лист4!A1252</f>
        <v xml:space="preserve">Минусинская ул. д.5 </v>
      </c>
      <c r="B1250" s="56" t="str">
        <f>Лист4!C1252</f>
        <v>г. Астрахань</v>
      </c>
      <c r="C1250" s="35">
        <f t="shared" si="38"/>
        <v>2385.4764408108103</v>
      </c>
      <c r="D1250" s="35">
        <f t="shared" si="39"/>
        <v>100.79477918918917</v>
      </c>
      <c r="E1250" s="26">
        <v>0</v>
      </c>
      <c r="F1250" s="27">
        <v>100.79477918918917</v>
      </c>
      <c r="G1250" s="28">
        <v>0</v>
      </c>
      <c r="H1250" s="28">
        <v>0</v>
      </c>
      <c r="I1250" s="28">
        <v>0</v>
      </c>
      <c r="J1250" s="271"/>
      <c r="K1250" s="281">
        <f>Лист4!E1252/1000</f>
        <v>2486.2712199999996</v>
      </c>
    </row>
    <row r="1251" spans="1:11" s="29" customFormat="1" ht="20.25" customHeight="1" x14ac:dyDescent="0.25">
      <c r="A1251" s="21" t="str">
        <f>Лист4!A1253</f>
        <v xml:space="preserve">Михаила Аладьина ул. д.15 </v>
      </c>
      <c r="B1251" s="56" t="str">
        <f>Лист4!C1253</f>
        <v>г. Астрахань</v>
      </c>
      <c r="C1251" s="35">
        <f t="shared" si="38"/>
        <v>31.805889189189195</v>
      </c>
      <c r="D1251" s="35">
        <f t="shared" si="39"/>
        <v>1.3439108108108111</v>
      </c>
      <c r="E1251" s="26">
        <v>0</v>
      </c>
      <c r="F1251" s="27">
        <v>1.3439108108108111</v>
      </c>
      <c r="G1251" s="28">
        <v>0</v>
      </c>
      <c r="H1251" s="28">
        <v>0</v>
      </c>
      <c r="I1251" s="28">
        <v>0</v>
      </c>
      <c r="J1251" s="271"/>
      <c r="K1251" s="281">
        <f>Лист4!E1253/1000</f>
        <v>33.149800000000006</v>
      </c>
    </row>
    <row r="1252" spans="1:11" s="29" customFormat="1" ht="20.25" customHeight="1" x14ac:dyDescent="0.25">
      <c r="A1252" s="21" t="str">
        <f>Лист4!A1254</f>
        <v xml:space="preserve">Михаила Аладьина ул. д.3 </v>
      </c>
      <c r="B1252" s="56" t="str">
        <f>Лист4!C1254</f>
        <v>г. Астрахань</v>
      </c>
      <c r="C1252" s="35">
        <f t="shared" si="38"/>
        <v>43.742908108108125</v>
      </c>
      <c r="D1252" s="35">
        <f t="shared" si="39"/>
        <v>1.8482918918918925</v>
      </c>
      <c r="E1252" s="26">
        <v>0</v>
      </c>
      <c r="F1252" s="27">
        <v>1.8482918918918925</v>
      </c>
      <c r="G1252" s="28">
        <v>0</v>
      </c>
      <c r="H1252" s="28">
        <v>0</v>
      </c>
      <c r="I1252" s="28">
        <v>0</v>
      </c>
      <c r="J1252" s="271"/>
      <c r="K1252" s="281">
        <f>Лист4!E1254/1000</f>
        <v>45.591200000000015</v>
      </c>
    </row>
    <row r="1253" spans="1:11" s="29" customFormat="1" ht="20.25" customHeight="1" x14ac:dyDescent="0.25">
      <c r="A1253" s="21" t="str">
        <f>Лист4!A1255</f>
        <v xml:space="preserve">Михаила Аладьина ул. д.6 </v>
      </c>
      <c r="B1253" s="56" t="str">
        <f>Лист4!C1255</f>
        <v>г. Астрахань</v>
      </c>
      <c r="C1253" s="35">
        <f t="shared" si="38"/>
        <v>1060.2705268918921</v>
      </c>
      <c r="D1253" s="35">
        <f t="shared" si="39"/>
        <v>44.800163108108123</v>
      </c>
      <c r="E1253" s="26">
        <v>0</v>
      </c>
      <c r="F1253" s="27">
        <v>44.800163108108123</v>
      </c>
      <c r="G1253" s="28">
        <v>0</v>
      </c>
      <c r="H1253" s="28">
        <v>0</v>
      </c>
      <c r="I1253" s="28">
        <v>0</v>
      </c>
      <c r="J1253" s="271"/>
      <c r="K1253" s="281">
        <f>Лист4!E1255/1000</f>
        <v>1105.0706900000002</v>
      </c>
    </row>
    <row r="1254" spans="1:11" s="29" customFormat="1" ht="20.25" customHeight="1" x14ac:dyDescent="0.25">
      <c r="A1254" s="21" t="str">
        <f>Лист4!A1256</f>
        <v xml:space="preserve">Михаила Аладьина ул. д.8 </v>
      </c>
      <c r="B1254" s="56" t="str">
        <f>Лист4!C1256</f>
        <v>г. Астрахань</v>
      </c>
      <c r="C1254" s="35">
        <f t="shared" si="38"/>
        <v>717.18572770270248</v>
      </c>
      <c r="D1254" s="35">
        <f t="shared" si="39"/>
        <v>30.303622297297284</v>
      </c>
      <c r="E1254" s="26">
        <v>0</v>
      </c>
      <c r="F1254" s="27">
        <v>30.303622297297284</v>
      </c>
      <c r="G1254" s="28">
        <v>0</v>
      </c>
      <c r="H1254" s="28">
        <v>0</v>
      </c>
      <c r="I1254" s="28">
        <v>0</v>
      </c>
      <c r="J1254" s="271"/>
      <c r="K1254" s="281">
        <f>Лист4!E1256/1000</f>
        <v>747.48934999999972</v>
      </c>
    </row>
    <row r="1255" spans="1:11" s="29" customFormat="1" ht="20.25" customHeight="1" x14ac:dyDescent="0.25">
      <c r="A1255" s="21" t="str">
        <f>Лист4!A1257</f>
        <v xml:space="preserve">Михаила Луконина ул. д.11 </v>
      </c>
      <c r="B1255" s="56" t="str">
        <f>Лист4!C1257</f>
        <v>г. Астрахань</v>
      </c>
      <c r="C1255" s="35">
        <f t="shared" si="38"/>
        <v>2436.9296802702702</v>
      </c>
      <c r="D1255" s="35">
        <f t="shared" si="39"/>
        <v>102.96885972972974</v>
      </c>
      <c r="E1255" s="26">
        <v>0</v>
      </c>
      <c r="F1255" s="27">
        <v>102.96885972972974</v>
      </c>
      <c r="G1255" s="28">
        <v>0</v>
      </c>
      <c r="H1255" s="28">
        <v>0</v>
      </c>
      <c r="I1255" s="28">
        <v>0</v>
      </c>
      <c r="J1255" s="271"/>
      <c r="K1255" s="281">
        <f>Лист4!E1257/1000-J1255</f>
        <v>2539.8985400000001</v>
      </c>
    </row>
    <row r="1256" spans="1:11" s="29" customFormat="1" ht="20.25" customHeight="1" x14ac:dyDescent="0.25">
      <c r="A1256" s="21" t="str">
        <f>Лист4!A1258</f>
        <v xml:space="preserve">Михаила Луконина ул. д.11 - корп. 1 </v>
      </c>
      <c r="B1256" s="56" t="str">
        <f>Лист4!C1258</f>
        <v>г. Астрахань</v>
      </c>
      <c r="C1256" s="35">
        <f t="shared" si="38"/>
        <v>799.5639094594593</v>
      </c>
      <c r="D1256" s="35">
        <f t="shared" si="39"/>
        <v>33.784390540540535</v>
      </c>
      <c r="E1256" s="26">
        <v>0</v>
      </c>
      <c r="F1256" s="27">
        <v>33.784390540540535</v>
      </c>
      <c r="G1256" s="28">
        <v>0</v>
      </c>
      <c r="H1256" s="28">
        <v>0</v>
      </c>
      <c r="I1256" s="28">
        <v>0</v>
      </c>
      <c r="J1256" s="272"/>
      <c r="K1256" s="281">
        <f>Лист4!E1258/1000-J1256</f>
        <v>833.34829999999988</v>
      </c>
    </row>
    <row r="1257" spans="1:11" s="29" customFormat="1" ht="20.25" customHeight="1" x14ac:dyDescent="0.25">
      <c r="A1257" s="21" t="str">
        <f>Лист4!A1259</f>
        <v xml:space="preserve">Михаила Луконина ул. д.12 </v>
      </c>
      <c r="B1257" s="56" t="str">
        <f>Лист4!C1259</f>
        <v>г. Астрахань</v>
      </c>
      <c r="C1257" s="35">
        <f t="shared" si="38"/>
        <v>2040.6020386486484</v>
      </c>
      <c r="D1257" s="35">
        <f t="shared" si="39"/>
        <v>86.222621351351336</v>
      </c>
      <c r="E1257" s="26">
        <v>0</v>
      </c>
      <c r="F1257" s="27">
        <v>86.222621351351336</v>
      </c>
      <c r="G1257" s="28">
        <v>0</v>
      </c>
      <c r="H1257" s="28">
        <v>0</v>
      </c>
      <c r="I1257" s="28">
        <v>0</v>
      </c>
      <c r="J1257" s="271"/>
      <c r="K1257" s="281">
        <f>Лист4!E1259/1000</f>
        <v>2126.8246599999998</v>
      </c>
    </row>
    <row r="1258" spans="1:11" s="29" customFormat="1" ht="20.25" customHeight="1" x14ac:dyDescent="0.25">
      <c r="A1258" s="21" t="str">
        <f>Лист4!A1260</f>
        <v xml:space="preserve">Моздокская ул. д.52 - корп. 2 </v>
      </c>
      <c r="B1258" s="56" t="str">
        <f>Лист4!C1260</f>
        <v>г. Астрахань</v>
      </c>
      <c r="C1258" s="35">
        <f t="shared" si="38"/>
        <v>962.00219013513538</v>
      </c>
      <c r="D1258" s="35">
        <f t="shared" si="39"/>
        <v>40.647979864864872</v>
      </c>
      <c r="E1258" s="26">
        <v>0</v>
      </c>
      <c r="F1258" s="27">
        <v>40.647979864864872</v>
      </c>
      <c r="G1258" s="28">
        <v>0</v>
      </c>
      <c r="H1258" s="28">
        <v>0</v>
      </c>
      <c r="I1258" s="28">
        <v>0</v>
      </c>
      <c r="J1258" s="271"/>
      <c r="K1258" s="281">
        <f>Лист4!E1260/1000-J1258</f>
        <v>1002.6501700000002</v>
      </c>
    </row>
    <row r="1259" spans="1:11" s="29" customFormat="1" ht="20.25" customHeight="1" x14ac:dyDescent="0.25">
      <c r="A1259" s="21" t="str">
        <f>Лист4!A1261</f>
        <v xml:space="preserve">Моздокская ул. д.56 </v>
      </c>
      <c r="B1259" s="56" t="str">
        <f>Лист4!C1261</f>
        <v>г. Астрахань</v>
      </c>
      <c r="C1259" s="35">
        <f t="shared" si="38"/>
        <v>827.21478270270291</v>
      </c>
      <c r="D1259" s="35">
        <f t="shared" si="39"/>
        <v>34.952737297297304</v>
      </c>
      <c r="E1259" s="26">
        <v>0</v>
      </c>
      <c r="F1259" s="27">
        <v>34.952737297297304</v>
      </c>
      <c r="G1259" s="28">
        <v>0</v>
      </c>
      <c r="H1259" s="28">
        <v>0</v>
      </c>
      <c r="I1259" s="28">
        <v>0</v>
      </c>
      <c r="J1259" s="271"/>
      <c r="K1259" s="281">
        <f>Лист4!E1261/1000</f>
        <v>862.1675200000002</v>
      </c>
    </row>
    <row r="1260" spans="1:11" s="29" customFormat="1" ht="20.25" customHeight="1" x14ac:dyDescent="0.25">
      <c r="A1260" s="21" t="str">
        <f>Лист4!A1262</f>
        <v xml:space="preserve">Моздокская ул. д.60/12 </v>
      </c>
      <c r="B1260" s="56" t="str">
        <f>Лист4!C1262</f>
        <v>г. Астрахань</v>
      </c>
      <c r="C1260" s="35">
        <f t="shared" si="38"/>
        <v>73.127073648648647</v>
      </c>
      <c r="D1260" s="35">
        <f t="shared" si="39"/>
        <v>3.0898763513513514</v>
      </c>
      <c r="E1260" s="26">
        <v>0</v>
      </c>
      <c r="F1260" s="27">
        <v>3.0898763513513514</v>
      </c>
      <c r="G1260" s="28">
        <v>0</v>
      </c>
      <c r="H1260" s="28">
        <v>0</v>
      </c>
      <c r="I1260" s="28">
        <v>0</v>
      </c>
      <c r="J1260" s="271"/>
      <c r="K1260" s="281">
        <f>Лист4!E1262/1000</f>
        <v>76.216949999999997</v>
      </c>
    </row>
    <row r="1261" spans="1:11" s="29" customFormat="1" ht="20.25" customHeight="1" x14ac:dyDescent="0.25">
      <c r="A1261" s="21" t="str">
        <f>Лист4!A1263</f>
        <v xml:space="preserve">Моздокская ул. д.63 </v>
      </c>
      <c r="B1261" s="56" t="str">
        <f>Лист4!C1263</f>
        <v>г. Астрахань</v>
      </c>
      <c r="C1261" s="35">
        <f t="shared" ref="C1261:C1324" si="40">K1261+J1261-F1261</f>
        <v>1348.2050206756753</v>
      </c>
      <c r="D1261" s="35">
        <f t="shared" ref="D1261:D1324" si="41">F1261</f>
        <v>56.966409324324317</v>
      </c>
      <c r="E1261" s="26">
        <v>0</v>
      </c>
      <c r="F1261" s="27">
        <v>56.966409324324317</v>
      </c>
      <c r="G1261" s="28">
        <v>0</v>
      </c>
      <c r="H1261" s="28">
        <v>0</v>
      </c>
      <c r="I1261" s="28">
        <v>0</v>
      </c>
      <c r="J1261" s="271"/>
      <c r="K1261" s="281">
        <f>Лист4!E1263/1000</f>
        <v>1405.1714299999996</v>
      </c>
    </row>
    <row r="1262" spans="1:11" s="29" customFormat="1" ht="20.25" customHeight="1" x14ac:dyDescent="0.25">
      <c r="A1262" s="21" t="str">
        <f>Лист4!A1264</f>
        <v xml:space="preserve">Моздокская ул. д.65 </v>
      </c>
      <c r="B1262" s="56" t="str">
        <f>Лист4!C1264</f>
        <v>г. Астрахань</v>
      </c>
      <c r="C1262" s="35">
        <f t="shared" si="40"/>
        <v>736.45204783783754</v>
      </c>
      <c r="D1262" s="35">
        <f t="shared" si="41"/>
        <v>31.117692162162147</v>
      </c>
      <c r="E1262" s="26">
        <v>0</v>
      </c>
      <c r="F1262" s="27">
        <v>31.117692162162147</v>
      </c>
      <c r="G1262" s="28">
        <v>0</v>
      </c>
      <c r="H1262" s="28">
        <v>0</v>
      </c>
      <c r="I1262" s="28">
        <v>0</v>
      </c>
      <c r="J1262" s="272"/>
      <c r="K1262" s="281">
        <f>Лист4!E1264/1000-J1262</f>
        <v>767.56973999999968</v>
      </c>
    </row>
    <row r="1263" spans="1:11" s="29" customFormat="1" ht="20.25" customHeight="1" x14ac:dyDescent="0.25">
      <c r="A1263" s="21" t="str">
        <f>Лист4!A1265</f>
        <v xml:space="preserve">Моздокская ул. д.66 </v>
      </c>
      <c r="B1263" s="56" t="str">
        <f>Лист4!C1265</f>
        <v>г. Астрахань</v>
      </c>
      <c r="C1263" s="35">
        <f t="shared" si="40"/>
        <v>146.44377486486488</v>
      </c>
      <c r="D1263" s="35">
        <f t="shared" si="41"/>
        <v>6.1877651351351348</v>
      </c>
      <c r="E1263" s="26">
        <v>0</v>
      </c>
      <c r="F1263" s="27">
        <v>6.1877651351351348</v>
      </c>
      <c r="G1263" s="28">
        <v>0</v>
      </c>
      <c r="H1263" s="28">
        <v>0</v>
      </c>
      <c r="I1263" s="28">
        <v>0</v>
      </c>
      <c r="J1263" s="271"/>
      <c r="K1263" s="281">
        <f>Лист4!E1265/1000-J1263</f>
        <v>152.63154</v>
      </c>
    </row>
    <row r="1264" spans="1:11" s="29" customFormat="1" ht="20.25" customHeight="1" x14ac:dyDescent="0.25">
      <c r="A1264" s="21" t="str">
        <f>Лист4!A1266</f>
        <v xml:space="preserve">Моздокская ул. д.68 </v>
      </c>
      <c r="B1264" s="56" t="str">
        <f>Лист4!C1266</f>
        <v>г. Астрахань</v>
      </c>
      <c r="C1264" s="35">
        <f t="shared" si="40"/>
        <v>258.93728783783786</v>
      </c>
      <c r="D1264" s="35">
        <f t="shared" si="41"/>
        <v>10.941012162162163</v>
      </c>
      <c r="E1264" s="26">
        <v>0</v>
      </c>
      <c r="F1264" s="27">
        <v>10.941012162162163</v>
      </c>
      <c r="G1264" s="28">
        <v>0</v>
      </c>
      <c r="H1264" s="28">
        <v>0</v>
      </c>
      <c r="I1264" s="28">
        <v>0</v>
      </c>
      <c r="J1264" s="271"/>
      <c r="K1264" s="281">
        <f>Лист4!E1266/1000</f>
        <v>269.87830000000002</v>
      </c>
    </row>
    <row r="1265" spans="1:11" s="29" customFormat="1" ht="20.25" customHeight="1" x14ac:dyDescent="0.25">
      <c r="A1265" s="21" t="str">
        <f>Лист4!A1267</f>
        <v xml:space="preserve">Молдавская ул. д.100 </v>
      </c>
      <c r="B1265" s="56" t="str">
        <f>Лист4!C1267</f>
        <v>г. Астрахань</v>
      </c>
      <c r="C1265" s="35">
        <f t="shared" si="40"/>
        <v>1001.360829054054</v>
      </c>
      <c r="D1265" s="35">
        <f t="shared" si="41"/>
        <v>42.311020945945941</v>
      </c>
      <c r="E1265" s="26">
        <v>0</v>
      </c>
      <c r="F1265" s="27">
        <v>42.311020945945941</v>
      </c>
      <c r="G1265" s="28">
        <v>0</v>
      </c>
      <c r="H1265" s="28">
        <v>0</v>
      </c>
      <c r="I1265" s="28">
        <v>0</v>
      </c>
      <c r="J1265" s="271"/>
      <c r="K1265" s="281">
        <f>Лист4!E1267/1000</f>
        <v>1043.6718499999999</v>
      </c>
    </row>
    <row r="1266" spans="1:11" s="29" customFormat="1" ht="20.25" customHeight="1" x14ac:dyDescent="0.25">
      <c r="A1266" s="21" t="str">
        <f>Лист4!A1268</f>
        <v xml:space="preserve">Молодогвардейская ул. д.1 </v>
      </c>
      <c r="B1266" s="56" t="str">
        <f>Лист4!C1268</f>
        <v>г. Астрахань</v>
      </c>
      <c r="C1266" s="35">
        <f t="shared" si="40"/>
        <v>371.59231621621626</v>
      </c>
      <c r="D1266" s="35">
        <f t="shared" si="41"/>
        <v>15.701083783783783</v>
      </c>
      <c r="E1266" s="26">
        <v>0</v>
      </c>
      <c r="F1266" s="27">
        <v>15.701083783783783</v>
      </c>
      <c r="G1266" s="28">
        <v>0</v>
      </c>
      <c r="H1266" s="28">
        <v>0</v>
      </c>
      <c r="I1266" s="28">
        <v>0</v>
      </c>
      <c r="J1266" s="271"/>
      <c r="K1266" s="281">
        <f>Лист4!E1268/1000-J1266</f>
        <v>387.29340000000002</v>
      </c>
    </row>
    <row r="1267" spans="1:11" s="29" customFormat="1" ht="20.25" customHeight="1" x14ac:dyDescent="0.25">
      <c r="A1267" s="21" t="str">
        <f>Лист4!A1269</f>
        <v xml:space="preserve">Молодогвардейская ул. д.3 </v>
      </c>
      <c r="B1267" s="56" t="str">
        <f>Лист4!C1269</f>
        <v>г. Астрахань</v>
      </c>
      <c r="C1267" s="35">
        <f t="shared" si="40"/>
        <v>395.65154891891893</v>
      </c>
      <c r="D1267" s="35">
        <f t="shared" si="41"/>
        <v>16.717671081081079</v>
      </c>
      <c r="E1267" s="26">
        <v>0</v>
      </c>
      <c r="F1267" s="27">
        <v>16.717671081081079</v>
      </c>
      <c r="G1267" s="28">
        <v>0</v>
      </c>
      <c r="H1267" s="28">
        <v>0</v>
      </c>
      <c r="I1267" s="28">
        <v>0</v>
      </c>
      <c r="J1267" s="271"/>
      <c r="K1267" s="281">
        <f>Лист4!E1269/1000</f>
        <v>412.36921999999998</v>
      </c>
    </row>
    <row r="1268" spans="1:11" s="29" customFormat="1" ht="20.25" customHeight="1" x14ac:dyDescent="0.25">
      <c r="A1268" s="21" t="str">
        <f>Лист4!A1270</f>
        <v xml:space="preserve">Молодогвардейская ул. д.5 </v>
      </c>
      <c r="B1268" s="56" t="str">
        <f>Лист4!C1270</f>
        <v>г. Астрахань</v>
      </c>
      <c r="C1268" s="35">
        <f t="shared" si="40"/>
        <v>232.87131689189195</v>
      </c>
      <c r="D1268" s="35">
        <f t="shared" si="41"/>
        <v>9.8396331081081101</v>
      </c>
      <c r="E1268" s="26">
        <v>0</v>
      </c>
      <c r="F1268" s="27">
        <v>9.8396331081081101</v>
      </c>
      <c r="G1268" s="28">
        <v>0</v>
      </c>
      <c r="H1268" s="28">
        <v>0</v>
      </c>
      <c r="I1268" s="28">
        <v>0</v>
      </c>
      <c r="J1268" s="271"/>
      <c r="K1268" s="281">
        <f>Лист4!E1270/1000</f>
        <v>242.71095000000005</v>
      </c>
    </row>
    <row r="1269" spans="1:11" s="29" customFormat="1" ht="20.25" customHeight="1" x14ac:dyDescent="0.25">
      <c r="A1269" s="21" t="str">
        <f>Лист4!A1271</f>
        <v xml:space="preserve">Молодогвардейская ул. д.7 </v>
      </c>
      <c r="B1269" s="56" t="str">
        <f>Лист4!C1271</f>
        <v>г. Астрахань</v>
      </c>
      <c r="C1269" s="35">
        <f t="shared" si="40"/>
        <v>221.500427027027</v>
      </c>
      <c r="D1269" s="35">
        <f t="shared" si="41"/>
        <v>9.3591729729729725</v>
      </c>
      <c r="E1269" s="26">
        <v>0</v>
      </c>
      <c r="F1269" s="27">
        <v>9.3591729729729725</v>
      </c>
      <c r="G1269" s="28">
        <v>0</v>
      </c>
      <c r="H1269" s="28">
        <v>0</v>
      </c>
      <c r="I1269" s="28">
        <v>0</v>
      </c>
      <c r="J1269" s="271"/>
      <c r="K1269" s="281">
        <f>Лист4!E1271/1000-J1269</f>
        <v>230.85959999999997</v>
      </c>
    </row>
    <row r="1270" spans="1:11" s="29" customFormat="1" ht="20.25" customHeight="1" x14ac:dyDescent="0.25">
      <c r="A1270" s="21" t="str">
        <f>Лист4!A1272</f>
        <v xml:space="preserve">Молодой Гвардии ул. д.15/36 </v>
      </c>
      <c r="B1270" s="56" t="str">
        <f>Лист4!C1272</f>
        <v>г. Астрахань</v>
      </c>
      <c r="C1270" s="35">
        <f t="shared" si="40"/>
        <v>1237.1577201351352</v>
      </c>
      <c r="D1270" s="35">
        <f t="shared" si="41"/>
        <v>52.274269864864863</v>
      </c>
      <c r="E1270" s="26">
        <v>0</v>
      </c>
      <c r="F1270" s="27">
        <v>52.274269864864863</v>
      </c>
      <c r="G1270" s="28">
        <v>0</v>
      </c>
      <c r="H1270" s="28">
        <v>0</v>
      </c>
      <c r="I1270" s="28">
        <v>0</v>
      </c>
      <c r="J1270" s="272"/>
      <c r="K1270" s="281">
        <f>Лист4!E1272/1000-J1270</f>
        <v>1289.43199</v>
      </c>
    </row>
    <row r="1271" spans="1:11" s="29" customFormat="1" ht="20.25" customHeight="1" x14ac:dyDescent="0.25">
      <c r="A1271" s="21" t="str">
        <f>Лист4!A1273</f>
        <v xml:space="preserve">Молодой Гвардии ул. д.9 </v>
      </c>
      <c r="B1271" s="56" t="str">
        <f>Лист4!C1273</f>
        <v>г. Астрахань</v>
      </c>
      <c r="C1271" s="35">
        <f t="shared" si="40"/>
        <v>36.131564189189191</v>
      </c>
      <c r="D1271" s="35">
        <f t="shared" si="41"/>
        <v>1.5266858108108108</v>
      </c>
      <c r="E1271" s="26">
        <v>0</v>
      </c>
      <c r="F1271" s="27">
        <v>1.5266858108108108</v>
      </c>
      <c r="G1271" s="28">
        <v>0</v>
      </c>
      <c r="H1271" s="28">
        <v>0</v>
      </c>
      <c r="I1271" s="28">
        <v>0</v>
      </c>
      <c r="J1271" s="271"/>
      <c r="K1271" s="281">
        <f>Лист4!E1273/1000</f>
        <v>37.658250000000002</v>
      </c>
    </row>
    <row r="1272" spans="1:11" s="29" customFormat="1" ht="20.25" customHeight="1" x14ac:dyDescent="0.25">
      <c r="A1272" s="21" t="str">
        <f>Лист4!A1274</f>
        <v xml:space="preserve">Мосина ул. д.1 </v>
      </c>
      <c r="B1272" s="56" t="str">
        <f>Лист4!C1274</f>
        <v>г. Астрахань</v>
      </c>
      <c r="C1272" s="35">
        <f t="shared" si="40"/>
        <v>194.54052770270272</v>
      </c>
      <c r="D1272" s="35">
        <f t="shared" si="41"/>
        <v>8.2200222972972981</v>
      </c>
      <c r="E1272" s="26">
        <v>0</v>
      </c>
      <c r="F1272" s="27">
        <v>8.2200222972972981</v>
      </c>
      <c r="G1272" s="28">
        <v>0</v>
      </c>
      <c r="H1272" s="28">
        <v>0</v>
      </c>
      <c r="I1272" s="28">
        <v>0</v>
      </c>
      <c r="J1272" s="271"/>
      <c r="K1272" s="281">
        <f>Лист4!E1274/1000-J1272</f>
        <v>202.76055000000002</v>
      </c>
    </row>
    <row r="1273" spans="1:11" s="29" customFormat="1" ht="20.25" customHeight="1" x14ac:dyDescent="0.25">
      <c r="A1273" s="21" t="str">
        <f>Лист4!A1275</f>
        <v xml:space="preserve">Мосина ул. д.13 </v>
      </c>
      <c r="B1273" s="56" t="str">
        <f>Лист4!C1275</f>
        <v>г. Астрахань</v>
      </c>
      <c r="C1273" s="35">
        <f t="shared" si="40"/>
        <v>665.34329310810813</v>
      </c>
      <c r="D1273" s="35">
        <f t="shared" si="41"/>
        <v>28.113096891891892</v>
      </c>
      <c r="E1273" s="26">
        <v>0</v>
      </c>
      <c r="F1273" s="27">
        <v>28.113096891891892</v>
      </c>
      <c r="G1273" s="28">
        <v>0</v>
      </c>
      <c r="H1273" s="28">
        <v>0</v>
      </c>
      <c r="I1273" s="28">
        <v>0</v>
      </c>
      <c r="J1273" s="271"/>
      <c r="K1273" s="281">
        <f>Лист4!E1275/1000</f>
        <v>693.45639000000006</v>
      </c>
    </row>
    <row r="1274" spans="1:11" s="29" customFormat="1" ht="18" customHeight="1" x14ac:dyDescent="0.25">
      <c r="A1274" s="21" t="str">
        <f>Лист4!A1276</f>
        <v xml:space="preserve">Мосина ул. д.15 </v>
      </c>
      <c r="B1274" s="56" t="str">
        <f>Лист4!C1276</f>
        <v>г. Астрахань</v>
      </c>
      <c r="C1274" s="35">
        <f t="shared" si="40"/>
        <v>497.26509864864863</v>
      </c>
      <c r="D1274" s="35">
        <f t="shared" si="41"/>
        <v>21.011201351351353</v>
      </c>
      <c r="E1274" s="26">
        <v>0</v>
      </c>
      <c r="F1274" s="27">
        <v>21.011201351351353</v>
      </c>
      <c r="G1274" s="28">
        <v>0</v>
      </c>
      <c r="H1274" s="28">
        <v>0</v>
      </c>
      <c r="I1274" s="28">
        <v>0</v>
      </c>
      <c r="J1274" s="271"/>
      <c r="K1274" s="281">
        <f>Лист4!E1276/1000-J1274</f>
        <v>518.27629999999999</v>
      </c>
    </row>
    <row r="1275" spans="1:11" s="29" customFormat="1" ht="18" customHeight="1" x14ac:dyDescent="0.25">
      <c r="A1275" s="21" t="str">
        <f>Лист4!A1277</f>
        <v>Мосина ул. д.3 А</v>
      </c>
      <c r="B1275" s="56" t="str">
        <f>Лист4!C1277</f>
        <v>г. Астрахань</v>
      </c>
      <c r="C1275" s="35">
        <f t="shared" si="40"/>
        <v>155.08449405405403</v>
      </c>
      <c r="D1275" s="35">
        <f t="shared" si="41"/>
        <v>6.5528659459459444</v>
      </c>
      <c r="E1275" s="26">
        <v>0</v>
      </c>
      <c r="F1275" s="27">
        <v>6.5528659459459444</v>
      </c>
      <c r="G1275" s="28">
        <v>0</v>
      </c>
      <c r="H1275" s="28">
        <v>0</v>
      </c>
      <c r="I1275" s="28">
        <v>0</v>
      </c>
      <c r="J1275" s="271"/>
      <c r="K1275" s="281">
        <f>Лист4!E1277/1000-J1275</f>
        <v>161.63735999999997</v>
      </c>
    </row>
    <row r="1276" spans="1:11" s="29" customFormat="1" ht="18" customHeight="1" x14ac:dyDescent="0.25">
      <c r="A1276" s="21" t="str">
        <f>Лист4!A1278</f>
        <v xml:space="preserve">Мосина ул. д.5 </v>
      </c>
      <c r="B1276" s="56" t="str">
        <f>Лист4!C1278</f>
        <v>г. Астрахань</v>
      </c>
      <c r="C1276" s="35">
        <f t="shared" si="40"/>
        <v>165.2534114864865</v>
      </c>
      <c r="D1276" s="35">
        <f t="shared" si="41"/>
        <v>6.9825385135135134</v>
      </c>
      <c r="E1276" s="26">
        <v>0</v>
      </c>
      <c r="F1276" s="27">
        <v>6.9825385135135134</v>
      </c>
      <c r="G1276" s="28">
        <v>0</v>
      </c>
      <c r="H1276" s="28">
        <v>0</v>
      </c>
      <c r="I1276" s="28">
        <v>0</v>
      </c>
      <c r="J1276" s="271"/>
      <c r="K1276" s="281">
        <f>Лист4!E1278/1000</f>
        <v>172.23595</v>
      </c>
    </row>
    <row r="1277" spans="1:11" s="29" customFormat="1" ht="18" customHeight="1" x14ac:dyDescent="0.25">
      <c r="A1277" s="21" t="str">
        <f>Лист4!A1279</f>
        <v xml:space="preserve">Мосина ул. д.7 </v>
      </c>
      <c r="B1277" s="56" t="str">
        <f>Лист4!C1279</f>
        <v>г. Астрахань</v>
      </c>
      <c r="C1277" s="35">
        <f t="shared" si="40"/>
        <v>20.85286310810811</v>
      </c>
      <c r="D1277" s="35">
        <f t="shared" si="41"/>
        <v>0.88110689189189206</v>
      </c>
      <c r="E1277" s="26">
        <v>0</v>
      </c>
      <c r="F1277" s="27">
        <v>0.88110689189189206</v>
      </c>
      <c r="G1277" s="28">
        <v>0</v>
      </c>
      <c r="H1277" s="28">
        <v>0</v>
      </c>
      <c r="I1277" s="28">
        <v>0</v>
      </c>
      <c r="J1277" s="271"/>
      <c r="K1277" s="281">
        <f>Лист4!E1279/1000</f>
        <v>21.733970000000003</v>
      </c>
    </row>
    <row r="1278" spans="1:11" s="29" customFormat="1" ht="18" customHeight="1" x14ac:dyDescent="0.25">
      <c r="A1278" s="21" t="str">
        <f>Лист4!A1280</f>
        <v xml:space="preserve">Московская ул. д.12 </v>
      </c>
      <c r="B1278" s="56" t="str">
        <f>Лист4!C1280</f>
        <v>г. Астрахань</v>
      </c>
      <c r="C1278" s="35">
        <f t="shared" si="40"/>
        <v>15.820335135135137</v>
      </c>
      <c r="D1278" s="35">
        <f t="shared" si="41"/>
        <v>0.66846486486486489</v>
      </c>
      <c r="E1278" s="26">
        <v>0</v>
      </c>
      <c r="F1278" s="27">
        <v>0.66846486486486489</v>
      </c>
      <c r="G1278" s="28">
        <v>0</v>
      </c>
      <c r="H1278" s="28">
        <v>0</v>
      </c>
      <c r="I1278" s="28">
        <v>0</v>
      </c>
      <c r="J1278" s="271"/>
      <c r="K1278" s="281">
        <f>Лист4!E1280/1000</f>
        <v>16.488800000000001</v>
      </c>
    </row>
    <row r="1279" spans="1:11" s="29" customFormat="1" ht="18" customHeight="1" x14ac:dyDescent="0.25">
      <c r="A1279" s="21" t="str">
        <f>Лист4!A1281</f>
        <v xml:space="preserve">Московская ул. д.13 </v>
      </c>
      <c r="B1279" s="56" t="str">
        <f>Лист4!C1281</f>
        <v>г. Астрахань</v>
      </c>
      <c r="C1279" s="35">
        <f t="shared" si="40"/>
        <v>0</v>
      </c>
      <c r="D1279" s="35">
        <f t="shared" si="41"/>
        <v>0</v>
      </c>
      <c r="E1279" s="26">
        <v>0</v>
      </c>
      <c r="F1279" s="27">
        <v>0</v>
      </c>
      <c r="G1279" s="28">
        <v>0</v>
      </c>
      <c r="H1279" s="28">
        <v>0</v>
      </c>
      <c r="I1279" s="28">
        <v>0</v>
      </c>
      <c r="J1279" s="271"/>
      <c r="K1279" s="281">
        <f>Лист4!E1281/1000</f>
        <v>0</v>
      </c>
    </row>
    <row r="1280" spans="1:11" s="29" customFormat="1" ht="18" customHeight="1" x14ac:dyDescent="0.25">
      <c r="A1280" s="21" t="str">
        <f>Лист4!A1282</f>
        <v xml:space="preserve">Московская ул. д.17Б </v>
      </c>
      <c r="B1280" s="56" t="str">
        <f>Лист4!C1282</f>
        <v>г. Астрахань</v>
      </c>
      <c r="C1280" s="35">
        <f t="shared" si="40"/>
        <v>0</v>
      </c>
      <c r="D1280" s="35">
        <f t="shared" si="41"/>
        <v>0</v>
      </c>
      <c r="E1280" s="26">
        <v>0</v>
      </c>
      <c r="F1280" s="27">
        <v>0</v>
      </c>
      <c r="G1280" s="28">
        <v>0</v>
      </c>
      <c r="H1280" s="28">
        <v>0</v>
      </c>
      <c r="I1280" s="28">
        <v>0</v>
      </c>
      <c r="J1280" s="271"/>
      <c r="K1280" s="281">
        <f>Лист4!E1282/1000-J1280</f>
        <v>0</v>
      </c>
    </row>
    <row r="1281" spans="1:11" s="29" customFormat="1" ht="18" customHeight="1" x14ac:dyDescent="0.25">
      <c r="A1281" s="21" t="str">
        <f>Лист4!A1283</f>
        <v xml:space="preserve">Московская ул. д.2 </v>
      </c>
      <c r="B1281" s="56" t="str">
        <f>Лист4!C1283</f>
        <v>г. Астрахань</v>
      </c>
      <c r="C1281" s="35">
        <f t="shared" si="40"/>
        <v>20.491463513513519</v>
      </c>
      <c r="D1281" s="35">
        <f t="shared" si="41"/>
        <v>0.8658364864864867</v>
      </c>
      <c r="E1281" s="26">
        <v>0</v>
      </c>
      <c r="F1281" s="27">
        <v>0.8658364864864867</v>
      </c>
      <c r="G1281" s="28">
        <v>0</v>
      </c>
      <c r="H1281" s="28">
        <v>0</v>
      </c>
      <c r="I1281" s="28">
        <v>0</v>
      </c>
      <c r="J1281" s="271"/>
      <c r="K1281" s="281">
        <f>Лист4!E1283/1000</f>
        <v>21.357300000000006</v>
      </c>
    </row>
    <row r="1282" spans="1:11" s="29" customFormat="1" ht="18" customHeight="1" x14ac:dyDescent="0.25">
      <c r="A1282" s="21" t="str">
        <f>Лист4!A1284</f>
        <v xml:space="preserve">Московская ул. д.22 </v>
      </c>
      <c r="B1282" s="56" t="str">
        <f>Лист4!C1284</f>
        <v>г. Астрахань</v>
      </c>
      <c r="C1282" s="35">
        <f t="shared" si="40"/>
        <v>374.53555405405405</v>
      </c>
      <c r="D1282" s="35">
        <f t="shared" si="41"/>
        <v>15.825445945945944</v>
      </c>
      <c r="E1282" s="26">
        <v>0</v>
      </c>
      <c r="F1282" s="27">
        <v>15.825445945945944</v>
      </c>
      <c r="G1282" s="28">
        <v>0</v>
      </c>
      <c r="H1282" s="28">
        <v>0</v>
      </c>
      <c r="I1282" s="28">
        <v>0</v>
      </c>
      <c r="J1282" s="271"/>
      <c r="K1282" s="281">
        <f>Лист4!E1284/1000</f>
        <v>390.36099999999999</v>
      </c>
    </row>
    <row r="1283" spans="1:11" s="29" customFormat="1" ht="18" customHeight="1" x14ac:dyDescent="0.25">
      <c r="A1283" s="21" t="str">
        <f>Лист4!A1285</f>
        <v xml:space="preserve">Московская ул. д.29 </v>
      </c>
      <c r="B1283" s="56" t="str">
        <f>Лист4!C1285</f>
        <v>г. Астрахань</v>
      </c>
      <c r="C1283" s="35">
        <f t="shared" si="40"/>
        <v>63.706045270270245</v>
      </c>
      <c r="D1283" s="35">
        <f t="shared" si="41"/>
        <v>2.691804729729729</v>
      </c>
      <c r="E1283" s="26">
        <v>0</v>
      </c>
      <c r="F1283" s="27">
        <v>2.691804729729729</v>
      </c>
      <c r="G1283" s="28">
        <v>0</v>
      </c>
      <c r="H1283" s="28">
        <v>0</v>
      </c>
      <c r="I1283" s="28">
        <v>0</v>
      </c>
      <c r="J1283" s="271"/>
      <c r="K1283" s="281">
        <f>Лист4!E1285/1000</f>
        <v>66.397849999999977</v>
      </c>
    </row>
    <row r="1284" spans="1:11" s="29" customFormat="1" ht="18" customHeight="1" x14ac:dyDescent="0.25">
      <c r="A1284" s="21" t="str">
        <f>Лист4!A1286</f>
        <v xml:space="preserve">Московская ул. д.53 </v>
      </c>
      <c r="B1284" s="56" t="str">
        <f>Лист4!C1286</f>
        <v>г. Астрахань</v>
      </c>
      <c r="C1284" s="35">
        <f t="shared" si="40"/>
        <v>9.8916432432432426</v>
      </c>
      <c r="D1284" s="35">
        <f t="shared" si="41"/>
        <v>0.41795675675675681</v>
      </c>
      <c r="E1284" s="26">
        <v>0</v>
      </c>
      <c r="F1284" s="27">
        <v>0.41795675675675681</v>
      </c>
      <c r="G1284" s="28">
        <v>0</v>
      </c>
      <c r="H1284" s="28">
        <v>0</v>
      </c>
      <c r="I1284" s="28">
        <v>0</v>
      </c>
      <c r="J1284" s="271"/>
      <c r="K1284" s="281">
        <f>Лист4!E1286/1000</f>
        <v>10.3096</v>
      </c>
    </row>
    <row r="1285" spans="1:11" s="29" customFormat="1" ht="18" customHeight="1" x14ac:dyDescent="0.25">
      <c r="A1285" s="21" t="str">
        <f>Лист4!A1287</f>
        <v xml:space="preserve">Московская ул. д.54 </v>
      </c>
      <c r="B1285" s="56" t="str">
        <f>Лист4!C1287</f>
        <v>г. Астрахань</v>
      </c>
      <c r="C1285" s="35">
        <f t="shared" si="40"/>
        <v>47.399791891891901</v>
      </c>
      <c r="D1285" s="35">
        <f t="shared" si="41"/>
        <v>2.0028081081081086</v>
      </c>
      <c r="E1285" s="26">
        <v>0</v>
      </c>
      <c r="F1285" s="27">
        <v>2.0028081081081086</v>
      </c>
      <c r="G1285" s="28">
        <v>0</v>
      </c>
      <c r="H1285" s="28">
        <v>0</v>
      </c>
      <c r="I1285" s="28">
        <v>0</v>
      </c>
      <c r="J1285" s="271"/>
      <c r="K1285" s="281">
        <f>Лист4!E1287/1000</f>
        <v>49.402600000000007</v>
      </c>
    </row>
    <row r="1286" spans="1:11" s="29" customFormat="1" ht="18" customHeight="1" x14ac:dyDescent="0.25">
      <c r="A1286" s="21" t="str">
        <f>Лист4!A1288</f>
        <v xml:space="preserve">Московская ул. д.63 </v>
      </c>
      <c r="B1286" s="56" t="str">
        <f>Лист4!C1288</f>
        <v>г. Астрахань</v>
      </c>
      <c r="C1286" s="35">
        <f t="shared" si="40"/>
        <v>40.332845270270276</v>
      </c>
      <c r="D1286" s="35">
        <f t="shared" si="41"/>
        <v>1.70420472972973</v>
      </c>
      <c r="E1286" s="26">
        <v>0</v>
      </c>
      <c r="F1286" s="27">
        <v>1.70420472972973</v>
      </c>
      <c r="G1286" s="28">
        <v>0</v>
      </c>
      <c r="H1286" s="28">
        <v>0</v>
      </c>
      <c r="I1286" s="28">
        <v>0</v>
      </c>
      <c r="J1286" s="271"/>
      <c r="K1286" s="281">
        <f>Лист4!E1288/1000</f>
        <v>42.037050000000008</v>
      </c>
    </row>
    <row r="1287" spans="1:11" s="29" customFormat="1" ht="18" customHeight="1" x14ac:dyDescent="0.25">
      <c r="A1287" s="21" t="str">
        <f>Лист4!A1289</f>
        <v xml:space="preserve">Московская ул. д.98 </v>
      </c>
      <c r="B1287" s="56" t="str">
        <f>Лист4!C1289</f>
        <v>г. Астрахань</v>
      </c>
      <c r="C1287" s="35">
        <f t="shared" si="40"/>
        <v>0.55307081081081089</v>
      </c>
      <c r="D1287" s="35">
        <f t="shared" si="41"/>
        <v>2.3369189189189191E-2</v>
      </c>
      <c r="E1287" s="26">
        <v>0</v>
      </c>
      <c r="F1287" s="27">
        <v>2.3369189189189191E-2</v>
      </c>
      <c r="G1287" s="28">
        <v>0</v>
      </c>
      <c r="H1287" s="28">
        <v>0</v>
      </c>
      <c r="I1287" s="28">
        <v>0</v>
      </c>
      <c r="J1287" s="271"/>
      <c r="K1287" s="281">
        <f>Лист4!E1289/1000</f>
        <v>0.57644000000000006</v>
      </c>
    </row>
    <row r="1288" spans="1:11" s="29" customFormat="1" ht="18" customHeight="1" x14ac:dyDescent="0.25">
      <c r="A1288" s="21" t="str">
        <f>Лист4!A1290</f>
        <v xml:space="preserve">Мостостроителей 4-й пр. д.2 </v>
      </c>
      <c r="B1288" s="56" t="str">
        <f>Лист4!C1290</f>
        <v>г. Астрахань</v>
      </c>
      <c r="C1288" s="35">
        <f t="shared" si="40"/>
        <v>179.37870797297299</v>
      </c>
      <c r="D1288" s="35">
        <f t="shared" si="41"/>
        <v>7.5793820270270285</v>
      </c>
      <c r="E1288" s="26">
        <v>0</v>
      </c>
      <c r="F1288" s="27">
        <v>7.5793820270270285</v>
      </c>
      <c r="G1288" s="28">
        <v>0</v>
      </c>
      <c r="H1288" s="28">
        <v>0</v>
      </c>
      <c r="I1288" s="28">
        <v>0</v>
      </c>
      <c r="J1288" s="271"/>
      <c r="K1288" s="281">
        <f>Лист4!E1290/1000</f>
        <v>186.95809000000003</v>
      </c>
    </row>
    <row r="1289" spans="1:11" s="29" customFormat="1" ht="18" customHeight="1" x14ac:dyDescent="0.25">
      <c r="A1289" s="21" t="str">
        <f>Лист4!A1291</f>
        <v xml:space="preserve">Мостостроителей 4-й пр. д.4 </v>
      </c>
      <c r="B1289" s="56" t="str">
        <f>Лист4!C1291</f>
        <v>г. Астрахань</v>
      </c>
      <c r="C1289" s="35">
        <f t="shared" si="40"/>
        <v>266.46971621621623</v>
      </c>
      <c r="D1289" s="35">
        <f t="shared" si="41"/>
        <v>11.259283783783783</v>
      </c>
      <c r="E1289" s="26">
        <v>0</v>
      </c>
      <c r="F1289" s="27">
        <v>11.259283783783783</v>
      </c>
      <c r="G1289" s="28">
        <v>0</v>
      </c>
      <c r="H1289" s="28">
        <v>0</v>
      </c>
      <c r="I1289" s="28">
        <v>0</v>
      </c>
      <c r="J1289" s="271"/>
      <c r="K1289" s="281">
        <f>Лист4!E1291/1000</f>
        <v>277.72899999999998</v>
      </c>
    </row>
    <row r="1290" spans="1:11" s="29" customFormat="1" ht="18" customHeight="1" x14ac:dyDescent="0.25">
      <c r="A1290" s="21" t="str">
        <f>Лист4!A1292</f>
        <v xml:space="preserve">Мостостроителей 4-й пр. д.6 </v>
      </c>
      <c r="B1290" s="56" t="str">
        <f>Лист4!C1292</f>
        <v>г. Астрахань</v>
      </c>
      <c r="C1290" s="35">
        <f t="shared" si="40"/>
        <v>175.67300689189193</v>
      </c>
      <c r="D1290" s="35">
        <f t="shared" si="41"/>
        <v>7.4228031081081092</v>
      </c>
      <c r="E1290" s="26">
        <v>0</v>
      </c>
      <c r="F1290" s="27">
        <v>7.4228031081081092</v>
      </c>
      <c r="G1290" s="28">
        <v>0</v>
      </c>
      <c r="H1290" s="28">
        <v>0</v>
      </c>
      <c r="I1290" s="28">
        <v>0</v>
      </c>
      <c r="J1290" s="271"/>
      <c r="K1290" s="281">
        <f>Лист4!E1292/1000</f>
        <v>183.09581000000003</v>
      </c>
    </row>
    <row r="1291" spans="1:11" s="29" customFormat="1" ht="18" customHeight="1" x14ac:dyDescent="0.25">
      <c r="A1291" s="21" t="str">
        <f>Лист4!A1293</f>
        <v xml:space="preserve">Мостостроителей 4-й пр. д.8 </v>
      </c>
      <c r="B1291" s="56" t="str">
        <f>Лист4!C1293</f>
        <v>г. Астрахань</v>
      </c>
      <c r="C1291" s="35">
        <f t="shared" si="40"/>
        <v>244.48279121621621</v>
      </c>
      <c r="D1291" s="35">
        <f t="shared" si="41"/>
        <v>10.330258783783783</v>
      </c>
      <c r="E1291" s="26">
        <v>0</v>
      </c>
      <c r="F1291" s="27">
        <v>10.330258783783783</v>
      </c>
      <c r="G1291" s="28">
        <v>0</v>
      </c>
      <c r="H1291" s="28">
        <v>0</v>
      </c>
      <c r="I1291" s="28">
        <v>0</v>
      </c>
      <c r="J1291" s="271"/>
      <c r="K1291" s="281">
        <f>Лист4!E1293/1000</f>
        <v>254.81305</v>
      </c>
    </row>
    <row r="1292" spans="1:11" s="29" customFormat="1" ht="18" customHeight="1" x14ac:dyDescent="0.25">
      <c r="A1292" s="21" t="str">
        <f>Лист4!A1294</f>
        <v xml:space="preserve">Мостостроителей 4-й пр. д.8А </v>
      </c>
      <c r="B1292" s="56" t="str">
        <f>Лист4!C1294</f>
        <v>г. Астрахань</v>
      </c>
      <c r="C1292" s="35">
        <f t="shared" si="40"/>
        <v>246.23340175675676</v>
      </c>
      <c r="D1292" s="35">
        <f t="shared" si="41"/>
        <v>10.404228243243242</v>
      </c>
      <c r="E1292" s="26">
        <v>0</v>
      </c>
      <c r="F1292" s="27">
        <v>10.404228243243242</v>
      </c>
      <c r="G1292" s="28">
        <v>0</v>
      </c>
      <c r="H1292" s="28">
        <v>0</v>
      </c>
      <c r="I1292" s="28">
        <v>0</v>
      </c>
      <c r="J1292" s="271"/>
      <c r="K1292" s="281">
        <f>Лист4!E1294/1000</f>
        <v>256.63763</v>
      </c>
    </row>
    <row r="1293" spans="1:11" s="29" customFormat="1" ht="18" customHeight="1" x14ac:dyDescent="0.25">
      <c r="A1293" s="21" t="str">
        <f>Лист4!A1295</f>
        <v xml:space="preserve">Мостостроителей 5-й пр. д.1 - корп. 1 </v>
      </c>
      <c r="B1293" s="56" t="str">
        <f>Лист4!C1295</f>
        <v>г. Астрахань</v>
      </c>
      <c r="C1293" s="35">
        <f t="shared" si="40"/>
        <v>239.17367986486491</v>
      </c>
      <c r="D1293" s="35">
        <f t="shared" si="41"/>
        <v>10.105930135135136</v>
      </c>
      <c r="E1293" s="26">
        <v>0</v>
      </c>
      <c r="F1293" s="27">
        <v>10.105930135135136</v>
      </c>
      <c r="G1293" s="28">
        <v>0</v>
      </c>
      <c r="H1293" s="28">
        <v>0</v>
      </c>
      <c r="I1293" s="28">
        <v>0</v>
      </c>
      <c r="J1293" s="271"/>
      <c r="K1293" s="281">
        <f>Лист4!E1295/1000-J1293</f>
        <v>249.27961000000005</v>
      </c>
    </row>
    <row r="1294" spans="1:11" s="29" customFormat="1" ht="18" customHeight="1" x14ac:dyDescent="0.25">
      <c r="A1294" s="21" t="str">
        <f>Лист4!A1296</f>
        <v xml:space="preserve">Набережная 1-го Мая ул. д.101 </v>
      </c>
      <c r="B1294" s="56" t="str">
        <f>Лист4!C1296</f>
        <v>г. Астрахань</v>
      </c>
      <c r="C1294" s="35">
        <f t="shared" si="40"/>
        <v>107.76164121621622</v>
      </c>
      <c r="D1294" s="35">
        <f t="shared" si="41"/>
        <v>4.553308783783784</v>
      </c>
      <c r="E1294" s="26">
        <v>0</v>
      </c>
      <c r="F1294" s="27">
        <v>4.553308783783784</v>
      </c>
      <c r="G1294" s="28">
        <v>0</v>
      </c>
      <c r="H1294" s="28">
        <v>0</v>
      </c>
      <c r="I1294" s="28">
        <v>0</v>
      </c>
      <c r="J1294" s="271"/>
      <c r="K1294" s="281">
        <f>Лист4!E1296/1000</f>
        <v>112.31495</v>
      </c>
    </row>
    <row r="1295" spans="1:11" s="29" customFormat="1" ht="18" customHeight="1" x14ac:dyDescent="0.25">
      <c r="A1295" s="21" t="str">
        <f>Лист4!A1297</f>
        <v xml:space="preserve">Набережная 1-го Мая ул. д.104 </v>
      </c>
      <c r="B1295" s="56" t="str">
        <f>Лист4!C1297</f>
        <v>г. Астрахань</v>
      </c>
      <c r="C1295" s="35">
        <f t="shared" si="40"/>
        <v>52.989362837837845</v>
      </c>
      <c r="D1295" s="35">
        <f t="shared" si="41"/>
        <v>2.2389871621621626</v>
      </c>
      <c r="E1295" s="26">
        <v>0</v>
      </c>
      <c r="F1295" s="27">
        <v>2.2389871621621626</v>
      </c>
      <c r="G1295" s="28">
        <v>0</v>
      </c>
      <c r="H1295" s="28">
        <v>0</v>
      </c>
      <c r="I1295" s="28">
        <v>0</v>
      </c>
      <c r="J1295" s="271"/>
      <c r="K1295" s="281">
        <f>Лист4!E1297/1000</f>
        <v>55.228350000000006</v>
      </c>
    </row>
    <row r="1296" spans="1:11" s="29" customFormat="1" ht="18" customHeight="1" x14ac:dyDescent="0.25">
      <c r="A1296" s="21" t="str">
        <f>Лист4!A1298</f>
        <v xml:space="preserve">Набережная 1-го Мая ул. д.106 </v>
      </c>
      <c r="B1296" s="56" t="str">
        <f>Лист4!C1298</f>
        <v>г. Астрахань</v>
      </c>
      <c r="C1296" s="35">
        <f t="shared" si="40"/>
        <v>82.399683243243246</v>
      </c>
      <c r="D1296" s="35">
        <f t="shared" si="41"/>
        <v>3.481676756756757</v>
      </c>
      <c r="E1296" s="26">
        <v>0</v>
      </c>
      <c r="F1296" s="27">
        <v>3.481676756756757</v>
      </c>
      <c r="G1296" s="28">
        <v>0</v>
      </c>
      <c r="H1296" s="28">
        <v>0</v>
      </c>
      <c r="I1296" s="28">
        <v>0</v>
      </c>
      <c r="J1296" s="271"/>
      <c r="K1296" s="281">
        <f>Лист4!E1298/1000</f>
        <v>85.881360000000001</v>
      </c>
    </row>
    <row r="1297" spans="1:11" s="29" customFormat="1" ht="18" customHeight="1" x14ac:dyDescent="0.25">
      <c r="A1297" s="21" t="str">
        <f>Лист4!A1299</f>
        <v xml:space="preserve">Набережная 1-го Мая ул. д.109 </v>
      </c>
      <c r="B1297" s="56" t="str">
        <f>Лист4!C1299</f>
        <v>г. Астрахань</v>
      </c>
      <c r="C1297" s="35">
        <f t="shared" si="40"/>
        <v>0.14391891891891892</v>
      </c>
      <c r="D1297" s="35">
        <f t="shared" si="41"/>
        <v>6.0810810810810814E-3</v>
      </c>
      <c r="E1297" s="26">
        <v>0</v>
      </c>
      <c r="F1297" s="27">
        <v>6.0810810810810814E-3</v>
      </c>
      <c r="G1297" s="28">
        <v>0</v>
      </c>
      <c r="H1297" s="28">
        <v>0</v>
      </c>
      <c r="I1297" s="28">
        <v>0</v>
      </c>
      <c r="J1297" s="271"/>
      <c r="K1297" s="281">
        <f>Лист4!E1299/1000</f>
        <v>0.15</v>
      </c>
    </row>
    <row r="1298" spans="1:11" s="29" customFormat="1" ht="18" customHeight="1" x14ac:dyDescent="0.25">
      <c r="A1298" s="21" t="str">
        <f>Лист4!A1300</f>
        <v xml:space="preserve">Набережная 1-го Мая ул. д.111 </v>
      </c>
      <c r="B1298" s="56" t="str">
        <f>Лист4!C1300</f>
        <v>г. Астрахань</v>
      </c>
      <c r="C1298" s="35">
        <f t="shared" si="40"/>
        <v>9.0014087837837842</v>
      </c>
      <c r="D1298" s="35">
        <f t="shared" si="41"/>
        <v>0.38034121621621625</v>
      </c>
      <c r="E1298" s="26">
        <v>0</v>
      </c>
      <c r="F1298" s="27">
        <v>0.38034121621621625</v>
      </c>
      <c r="G1298" s="28">
        <v>0</v>
      </c>
      <c r="H1298" s="28">
        <v>0</v>
      </c>
      <c r="I1298" s="28">
        <v>0</v>
      </c>
      <c r="J1298" s="271"/>
      <c r="K1298" s="281">
        <f>Лист4!E1300/1000</f>
        <v>9.3817500000000003</v>
      </c>
    </row>
    <row r="1299" spans="1:11" s="29" customFormat="1" ht="18" customHeight="1" x14ac:dyDescent="0.25">
      <c r="A1299" s="21" t="str">
        <f>Лист4!A1301</f>
        <v xml:space="preserve">Набережная 1-го Мая ул. д.113 </v>
      </c>
      <c r="B1299" s="56" t="str">
        <f>Лист4!C1301</f>
        <v>г. Астрахань</v>
      </c>
      <c r="C1299" s="35">
        <f t="shared" si="40"/>
        <v>84.958983783783779</v>
      </c>
      <c r="D1299" s="35">
        <f t="shared" si="41"/>
        <v>3.5898162162162164</v>
      </c>
      <c r="E1299" s="26">
        <v>0</v>
      </c>
      <c r="F1299" s="27">
        <v>3.5898162162162164</v>
      </c>
      <c r="G1299" s="28">
        <v>0</v>
      </c>
      <c r="H1299" s="28">
        <v>0</v>
      </c>
      <c r="I1299" s="28">
        <v>0</v>
      </c>
      <c r="J1299" s="271"/>
      <c r="K1299" s="281">
        <f>Лист4!E1301/1000</f>
        <v>88.5488</v>
      </c>
    </row>
    <row r="1300" spans="1:11" s="29" customFormat="1" ht="18" customHeight="1" x14ac:dyDescent="0.25">
      <c r="A1300" s="21" t="str">
        <f>Лист4!A1302</f>
        <v xml:space="preserve">Набережная 1-го Мая ул. д.114 </v>
      </c>
      <c r="B1300" s="56" t="str">
        <f>Лист4!C1302</f>
        <v>г. Астрахань</v>
      </c>
      <c r="C1300" s="35">
        <f t="shared" si="40"/>
        <v>38.801164189189187</v>
      </c>
      <c r="D1300" s="35">
        <f t="shared" si="41"/>
        <v>1.6394858108108106</v>
      </c>
      <c r="E1300" s="26">
        <v>0</v>
      </c>
      <c r="F1300" s="27">
        <v>1.6394858108108106</v>
      </c>
      <c r="G1300" s="28">
        <v>0</v>
      </c>
      <c r="H1300" s="28">
        <v>0</v>
      </c>
      <c r="I1300" s="28">
        <v>0</v>
      </c>
      <c r="J1300" s="271"/>
      <c r="K1300" s="281">
        <f>Лист4!E1302/1000</f>
        <v>40.440649999999998</v>
      </c>
    </row>
    <row r="1301" spans="1:11" s="29" customFormat="1" ht="18" customHeight="1" x14ac:dyDescent="0.25">
      <c r="A1301" s="21" t="str">
        <f>Лист4!A1303</f>
        <v xml:space="preserve">Набережная 1-го Мая ул. д.119 </v>
      </c>
      <c r="B1301" s="56" t="str">
        <f>Лист4!C1303</f>
        <v>г. Астрахань</v>
      </c>
      <c r="C1301" s="35">
        <f t="shared" si="40"/>
        <v>58.984065540540541</v>
      </c>
      <c r="D1301" s="35">
        <f t="shared" si="41"/>
        <v>2.4922844594594595</v>
      </c>
      <c r="E1301" s="26">
        <v>0</v>
      </c>
      <c r="F1301" s="27">
        <v>2.4922844594594595</v>
      </c>
      <c r="G1301" s="28">
        <v>0</v>
      </c>
      <c r="H1301" s="28">
        <v>0</v>
      </c>
      <c r="I1301" s="28">
        <v>0</v>
      </c>
      <c r="J1301" s="271"/>
      <c r="K1301" s="281">
        <f>Лист4!E1303/1000</f>
        <v>61.476350000000004</v>
      </c>
    </row>
    <row r="1302" spans="1:11" s="29" customFormat="1" ht="18" customHeight="1" x14ac:dyDescent="0.25">
      <c r="A1302" s="21" t="str">
        <f>Лист4!A1304</f>
        <v xml:space="preserve">Набережная 1-го Мая ул. д.122 </v>
      </c>
      <c r="B1302" s="56" t="str">
        <f>Лист4!C1304</f>
        <v>г. Астрахань</v>
      </c>
      <c r="C1302" s="35">
        <f t="shared" si="40"/>
        <v>39.840038108108118</v>
      </c>
      <c r="D1302" s="35">
        <f t="shared" si="41"/>
        <v>1.6833818918918921</v>
      </c>
      <c r="E1302" s="26">
        <v>0</v>
      </c>
      <c r="F1302" s="27">
        <v>1.6833818918918921</v>
      </c>
      <c r="G1302" s="28">
        <v>0</v>
      </c>
      <c r="H1302" s="28">
        <v>0</v>
      </c>
      <c r="I1302" s="28">
        <v>0</v>
      </c>
      <c r="J1302" s="271"/>
      <c r="K1302" s="281">
        <f>Лист4!E1304/1000</f>
        <v>41.523420000000009</v>
      </c>
    </row>
    <row r="1303" spans="1:11" s="29" customFormat="1" ht="18" customHeight="1" x14ac:dyDescent="0.25">
      <c r="A1303" s="21" t="str">
        <f>Лист4!A1305</f>
        <v xml:space="preserve">Набережная 1-го Мая ул. д.123 </v>
      </c>
      <c r="B1303" s="56" t="str">
        <f>Лист4!C1305</f>
        <v>г. Астрахань</v>
      </c>
      <c r="C1303" s="35">
        <f t="shared" si="40"/>
        <v>25.748476216216218</v>
      </c>
      <c r="D1303" s="35">
        <f t="shared" si="41"/>
        <v>1.0879637837837839</v>
      </c>
      <c r="E1303" s="26">
        <v>0</v>
      </c>
      <c r="F1303" s="27">
        <v>1.0879637837837839</v>
      </c>
      <c r="G1303" s="28">
        <v>0</v>
      </c>
      <c r="H1303" s="28">
        <v>0</v>
      </c>
      <c r="I1303" s="28">
        <v>0</v>
      </c>
      <c r="J1303" s="272"/>
      <c r="K1303" s="281">
        <f>Лист4!E1305/1000-J1303</f>
        <v>26.836440000000003</v>
      </c>
    </row>
    <row r="1304" spans="1:11" s="29" customFormat="1" ht="18" customHeight="1" x14ac:dyDescent="0.25">
      <c r="A1304" s="21" t="str">
        <f>Лист4!A1306</f>
        <v xml:space="preserve">Набережная 1-го Мая ул. д.126 </v>
      </c>
      <c r="B1304" s="56" t="str">
        <f>Лист4!C1306</f>
        <v>г. Астрахань</v>
      </c>
      <c r="C1304" s="35">
        <f t="shared" si="40"/>
        <v>47.68100945945946</v>
      </c>
      <c r="D1304" s="35">
        <f t="shared" si="41"/>
        <v>2.0146905405405406</v>
      </c>
      <c r="E1304" s="26">
        <v>0</v>
      </c>
      <c r="F1304" s="27">
        <v>2.0146905405405406</v>
      </c>
      <c r="G1304" s="28">
        <v>0</v>
      </c>
      <c r="H1304" s="28">
        <v>0</v>
      </c>
      <c r="I1304" s="28">
        <v>0</v>
      </c>
      <c r="J1304" s="272"/>
      <c r="K1304" s="281">
        <f>Лист4!E1306/1000-J1304</f>
        <v>49.695700000000002</v>
      </c>
    </row>
    <row r="1305" spans="1:11" s="29" customFormat="1" ht="18" customHeight="1" x14ac:dyDescent="0.25">
      <c r="A1305" s="21" t="str">
        <f>Лист4!A1307</f>
        <v xml:space="preserve">Набережная 1-го Мая ул. д.127 </v>
      </c>
      <c r="B1305" s="56" t="str">
        <f>Лист4!C1307</f>
        <v>г. Астрахань</v>
      </c>
      <c r="C1305" s="35">
        <f t="shared" si="40"/>
        <v>35.953737972972974</v>
      </c>
      <c r="D1305" s="35">
        <f t="shared" si="41"/>
        <v>1.519172027027027</v>
      </c>
      <c r="E1305" s="26">
        <v>0</v>
      </c>
      <c r="F1305" s="27">
        <v>1.519172027027027</v>
      </c>
      <c r="G1305" s="28">
        <v>0</v>
      </c>
      <c r="H1305" s="28">
        <v>0</v>
      </c>
      <c r="I1305" s="28">
        <v>0</v>
      </c>
      <c r="J1305" s="271"/>
      <c r="K1305" s="281">
        <f>Лист4!E1307/1000</f>
        <v>37.472909999999999</v>
      </c>
    </row>
    <row r="1306" spans="1:11" s="29" customFormat="1" ht="18" customHeight="1" x14ac:dyDescent="0.25">
      <c r="A1306" s="21" t="str">
        <f>Лист4!A1308</f>
        <v xml:space="preserve">Набережная 1-го Мая ул. д.129 </v>
      </c>
      <c r="B1306" s="56" t="str">
        <f>Лист4!C1308</f>
        <v>г. Астрахань</v>
      </c>
      <c r="C1306" s="35">
        <f t="shared" si="40"/>
        <v>40.230950675675672</v>
      </c>
      <c r="D1306" s="35">
        <f t="shared" si="41"/>
        <v>1.6998993243243239</v>
      </c>
      <c r="E1306" s="26">
        <v>0</v>
      </c>
      <c r="F1306" s="27">
        <v>1.6998993243243239</v>
      </c>
      <c r="G1306" s="28">
        <v>0</v>
      </c>
      <c r="H1306" s="28">
        <v>0</v>
      </c>
      <c r="I1306" s="28">
        <v>0</v>
      </c>
      <c r="J1306" s="271"/>
      <c r="K1306" s="281">
        <f>Лист4!E1308/1000</f>
        <v>41.930849999999992</v>
      </c>
    </row>
    <row r="1307" spans="1:11" s="29" customFormat="1" ht="18" customHeight="1" x14ac:dyDescent="0.25">
      <c r="A1307" s="21" t="str">
        <f>Лист4!A1309</f>
        <v xml:space="preserve">Набережная 1-го Мая ул. д.133 </v>
      </c>
      <c r="B1307" s="56" t="str">
        <f>Лист4!C1309</f>
        <v>г. Астрахань</v>
      </c>
      <c r="C1307" s="35">
        <f t="shared" si="40"/>
        <v>19.008379054054057</v>
      </c>
      <c r="D1307" s="35">
        <f t="shared" si="41"/>
        <v>0.80317094594594618</v>
      </c>
      <c r="E1307" s="26">
        <v>0</v>
      </c>
      <c r="F1307" s="27">
        <v>0.80317094594594618</v>
      </c>
      <c r="G1307" s="28">
        <v>0</v>
      </c>
      <c r="H1307" s="28">
        <v>0</v>
      </c>
      <c r="I1307" s="28">
        <v>0</v>
      </c>
      <c r="J1307" s="271"/>
      <c r="K1307" s="281">
        <f>Лист4!E1309/1000</f>
        <v>19.811550000000004</v>
      </c>
    </row>
    <row r="1308" spans="1:11" s="29" customFormat="1" ht="18" customHeight="1" x14ac:dyDescent="0.25">
      <c r="A1308" s="21" t="str">
        <f>Лист4!A1310</f>
        <v xml:space="preserve">Набережная 1-го Мая ул. д.134 </v>
      </c>
      <c r="B1308" s="56" t="str">
        <f>Лист4!C1310</f>
        <v>г. Астрахань</v>
      </c>
      <c r="C1308" s="35">
        <f t="shared" si="40"/>
        <v>96.352037162162148</v>
      </c>
      <c r="D1308" s="35">
        <f t="shared" si="41"/>
        <v>4.0712128378378374</v>
      </c>
      <c r="E1308" s="26">
        <v>0</v>
      </c>
      <c r="F1308" s="27">
        <v>4.0712128378378374</v>
      </c>
      <c r="G1308" s="28">
        <v>0</v>
      </c>
      <c r="H1308" s="28">
        <v>0</v>
      </c>
      <c r="I1308" s="28">
        <v>0</v>
      </c>
      <c r="J1308" s="271"/>
      <c r="K1308" s="281">
        <f>Лист4!E1310/1000</f>
        <v>100.42324999999998</v>
      </c>
    </row>
    <row r="1309" spans="1:11" s="29" customFormat="1" ht="18" customHeight="1" x14ac:dyDescent="0.25">
      <c r="A1309" s="21" t="str">
        <f>Лист4!A1311</f>
        <v xml:space="preserve">Набережная 1-го Мая ул. д.136 </v>
      </c>
      <c r="B1309" s="56" t="str">
        <f>Лист4!C1311</f>
        <v>г. Астрахань</v>
      </c>
      <c r="C1309" s="35">
        <f t="shared" si="40"/>
        <v>64.82108108108109</v>
      </c>
      <c r="D1309" s="35">
        <f t="shared" si="41"/>
        <v>2.7389189189189187</v>
      </c>
      <c r="E1309" s="26">
        <v>0</v>
      </c>
      <c r="F1309" s="27">
        <v>2.7389189189189187</v>
      </c>
      <c r="G1309" s="28">
        <v>0</v>
      </c>
      <c r="H1309" s="28">
        <v>0</v>
      </c>
      <c r="I1309" s="28">
        <v>0</v>
      </c>
      <c r="J1309" s="271"/>
      <c r="K1309" s="281">
        <f>Лист4!E1311/1000</f>
        <v>67.56</v>
      </c>
    </row>
    <row r="1310" spans="1:11" s="29" customFormat="1" ht="18" customHeight="1" x14ac:dyDescent="0.25">
      <c r="A1310" s="21" t="str">
        <f>Лист4!A1312</f>
        <v xml:space="preserve">Набережная 1-го Мая ул. д.140 </v>
      </c>
      <c r="B1310" s="56" t="str">
        <f>Лист4!C1312</f>
        <v>г. Астрахань</v>
      </c>
      <c r="C1310" s="35">
        <f t="shared" si="40"/>
        <v>86.326117567567579</v>
      </c>
      <c r="D1310" s="35">
        <f t="shared" si="41"/>
        <v>3.6475824324324329</v>
      </c>
      <c r="E1310" s="26">
        <v>0</v>
      </c>
      <c r="F1310" s="27">
        <v>3.6475824324324329</v>
      </c>
      <c r="G1310" s="28">
        <v>0</v>
      </c>
      <c r="H1310" s="28">
        <v>0</v>
      </c>
      <c r="I1310" s="28">
        <v>0</v>
      </c>
      <c r="J1310" s="271"/>
      <c r="K1310" s="281">
        <f>Лист4!E1312/1000</f>
        <v>89.973700000000008</v>
      </c>
    </row>
    <row r="1311" spans="1:11" s="29" customFormat="1" ht="18" customHeight="1" x14ac:dyDescent="0.25">
      <c r="A1311" s="21" t="str">
        <f>Лист4!A1313</f>
        <v xml:space="preserve">Набережная 1-го Мая ул. д.147 </v>
      </c>
      <c r="B1311" s="56" t="str">
        <f>Лист4!C1313</f>
        <v>г. Астрахань</v>
      </c>
      <c r="C1311" s="35">
        <f t="shared" si="40"/>
        <v>54.61645256756757</v>
      </c>
      <c r="D1311" s="35">
        <f t="shared" si="41"/>
        <v>2.3077374324324325</v>
      </c>
      <c r="E1311" s="26">
        <v>0</v>
      </c>
      <c r="F1311" s="27">
        <v>2.3077374324324325</v>
      </c>
      <c r="G1311" s="28">
        <v>0</v>
      </c>
      <c r="H1311" s="28">
        <v>0</v>
      </c>
      <c r="I1311" s="28">
        <v>0</v>
      </c>
      <c r="J1311" s="271"/>
      <c r="K1311" s="281">
        <f>Лист4!E1313/1000</f>
        <v>56.924190000000003</v>
      </c>
    </row>
    <row r="1312" spans="1:11" s="29" customFormat="1" ht="18" customHeight="1" x14ac:dyDescent="0.25">
      <c r="A1312" s="21" t="str">
        <f>Лист4!A1314</f>
        <v xml:space="preserve">Набережная 1-го Мая ул. д.15 </v>
      </c>
      <c r="B1312" s="56" t="str">
        <f>Лист4!C1314</f>
        <v>г. Астрахань</v>
      </c>
      <c r="C1312" s="35">
        <f t="shared" si="40"/>
        <v>47.389381756756762</v>
      </c>
      <c r="D1312" s="35">
        <f t="shared" si="41"/>
        <v>2.0023682432432439</v>
      </c>
      <c r="E1312" s="26">
        <v>0</v>
      </c>
      <c r="F1312" s="27">
        <v>2.0023682432432439</v>
      </c>
      <c r="G1312" s="28">
        <v>0</v>
      </c>
      <c r="H1312" s="28">
        <v>0</v>
      </c>
      <c r="I1312" s="28">
        <v>0</v>
      </c>
      <c r="J1312" s="271"/>
      <c r="K1312" s="281">
        <f>Лист4!E1314/1000</f>
        <v>49.391750000000009</v>
      </c>
    </row>
    <row r="1313" spans="1:11" s="29" customFormat="1" ht="18" customHeight="1" x14ac:dyDescent="0.25">
      <c r="A1313" s="21" t="str">
        <f>Лист4!A1315</f>
        <v xml:space="preserve">Набережная 1-го Мая ул. д.154А </v>
      </c>
      <c r="B1313" s="56" t="str">
        <f>Лист4!C1315</f>
        <v>г. Астрахань</v>
      </c>
      <c r="C1313" s="35">
        <f t="shared" si="40"/>
        <v>44.330529054054061</v>
      </c>
      <c r="D1313" s="35">
        <f t="shared" si="41"/>
        <v>1.8731209459459461</v>
      </c>
      <c r="E1313" s="26">
        <v>0</v>
      </c>
      <c r="F1313" s="27">
        <v>1.8731209459459461</v>
      </c>
      <c r="G1313" s="28">
        <v>0</v>
      </c>
      <c r="H1313" s="28">
        <v>0</v>
      </c>
      <c r="I1313" s="28">
        <v>0</v>
      </c>
      <c r="J1313" s="271"/>
      <c r="K1313" s="281">
        <f>Лист4!E1315/1000-J1313</f>
        <v>46.20365000000001</v>
      </c>
    </row>
    <row r="1314" spans="1:11" s="29" customFormat="1" ht="18" customHeight="1" x14ac:dyDescent="0.25">
      <c r="A1314" s="21" t="str">
        <f>Лист4!A1316</f>
        <v xml:space="preserve">Набережная 1-го Мая ул. д.23 </v>
      </c>
      <c r="B1314" s="56" t="str">
        <f>Лист4!C1316</f>
        <v>г. Астрахань</v>
      </c>
      <c r="C1314" s="35">
        <f t="shared" si="40"/>
        <v>54.778466891891888</v>
      </c>
      <c r="D1314" s="35">
        <f t="shared" si="41"/>
        <v>2.3145831081081081</v>
      </c>
      <c r="E1314" s="26">
        <v>0</v>
      </c>
      <c r="F1314" s="27">
        <v>2.3145831081081081</v>
      </c>
      <c r="G1314" s="28">
        <v>0</v>
      </c>
      <c r="H1314" s="28">
        <v>0</v>
      </c>
      <c r="I1314" s="28">
        <v>0</v>
      </c>
      <c r="J1314" s="271"/>
      <c r="K1314" s="281">
        <f>Лист4!E1316/1000-J1314</f>
        <v>57.093049999999998</v>
      </c>
    </row>
    <row r="1315" spans="1:11" s="29" customFormat="1" ht="18" customHeight="1" x14ac:dyDescent="0.25">
      <c r="A1315" s="21" t="str">
        <f>Лист4!A1317</f>
        <v xml:space="preserve">Набережная 1-го Мая ул. д.26 </v>
      </c>
      <c r="B1315" s="56" t="str">
        <f>Лист4!C1317</f>
        <v>г. Астрахань</v>
      </c>
      <c r="C1315" s="35">
        <f t="shared" si="40"/>
        <v>44.834197297297294</v>
      </c>
      <c r="D1315" s="35">
        <f t="shared" si="41"/>
        <v>1.8944027027027028</v>
      </c>
      <c r="E1315" s="26">
        <v>0</v>
      </c>
      <c r="F1315" s="27">
        <v>1.8944027027027028</v>
      </c>
      <c r="G1315" s="28">
        <v>0</v>
      </c>
      <c r="H1315" s="28">
        <v>0</v>
      </c>
      <c r="I1315" s="28">
        <v>0</v>
      </c>
      <c r="J1315" s="271"/>
      <c r="K1315" s="281">
        <f>Лист4!E1317/1000</f>
        <v>46.7286</v>
      </c>
    </row>
    <row r="1316" spans="1:11" s="29" customFormat="1" ht="18" customHeight="1" x14ac:dyDescent="0.25">
      <c r="A1316" s="21" t="str">
        <f>Лист4!A1318</f>
        <v xml:space="preserve">Набережная 1-го Мая ул. д.3 </v>
      </c>
      <c r="B1316" s="56" t="str">
        <f>Лист4!C1318</f>
        <v>г. Астрахань</v>
      </c>
      <c r="C1316" s="35">
        <f t="shared" si="40"/>
        <v>68.690101351351359</v>
      </c>
      <c r="D1316" s="35">
        <f t="shared" si="41"/>
        <v>2.9023986486486493</v>
      </c>
      <c r="E1316" s="26">
        <v>0</v>
      </c>
      <c r="F1316" s="27">
        <v>2.9023986486486493</v>
      </c>
      <c r="G1316" s="28">
        <v>0</v>
      </c>
      <c r="H1316" s="28">
        <v>0</v>
      </c>
      <c r="I1316" s="28">
        <v>0</v>
      </c>
      <c r="J1316" s="274"/>
      <c r="K1316" s="281">
        <f>Лист4!E1318/1000</f>
        <v>71.592500000000015</v>
      </c>
    </row>
    <row r="1317" spans="1:11" s="29" customFormat="1" ht="18" customHeight="1" x14ac:dyDescent="0.25">
      <c r="A1317" s="21" t="str">
        <f>Лист4!A1319</f>
        <v xml:space="preserve">Набережная 1-го Мая ул. д.31 </v>
      </c>
      <c r="B1317" s="56" t="str">
        <f>Лист4!C1319</f>
        <v>г. Астрахань</v>
      </c>
      <c r="C1317" s="35">
        <f t="shared" si="40"/>
        <v>49.483402027027026</v>
      </c>
      <c r="D1317" s="35">
        <f t="shared" si="41"/>
        <v>2.090847972972973</v>
      </c>
      <c r="E1317" s="26">
        <v>0</v>
      </c>
      <c r="F1317" s="27">
        <v>2.090847972972973</v>
      </c>
      <c r="G1317" s="28">
        <v>0</v>
      </c>
      <c r="H1317" s="28">
        <v>0</v>
      </c>
      <c r="I1317" s="28">
        <v>0</v>
      </c>
      <c r="J1317" s="271"/>
      <c r="K1317" s="281">
        <f>Лист4!E1319/1000</f>
        <v>51.574249999999999</v>
      </c>
    </row>
    <row r="1318" spans="1:11" s="29" customFormat="1" ht="18" customHeight="1" x14ac:dyDescent="0.25">
      <c r="A1318" s="21" t="str">
        <f>Лист4!A1320</f>
        <v xml:space="preserve">Набережная 1-го Мая ул. д.35 </v>
      </c>
      <c r="B1318" s="56" t="str">
        <f>Лист4!C1320</f>
        <v>г. Астрахань</v>
      </c>
      <c r="C1318" s="35">
        <f t="shared" si="40"/>
        <v>85.581768918918911</v>
      </c>
      <c r="D1318" s="35">
        <f t="shared" si="41"/>
        <v>3.6161310810810807</v>
      </c>
      <c r="E1318" s="26">
        <v>0</v>
      </c>
      <c r="F1318" s="27">
        <v>3.6161310810810807</v>
      </c>
      <c r="G1318" s="28">
        <v>0</v>
      </c>
      <c r="H1318" s="28">
        <v>0</v>
      </c>
      <c r="I1318" s="28">
        <v>0</v>
      </c>
      <c r="J1318" s="271"/>
      <c r="K1318" s="281">
        <f>Лист4!E1320/1000</f>
        <v>89.19789999999999</v>
      </c>
    </row>
    <row r="1319" spans="1:11" s="29" customFormat="1" ht="18" customHeight="1" x14ac:dyDescent="0.25">
      <c r="A1319" s="21" t="str">
        <f>Лист4!A1321</f>
        <v xml:space="preserve">Набережная 1-го Мая ул. д.37 </v>
      </c>
      <c r="B1319" s="56" t="str">
        <f>Лист4!C1321</f>
        <v>г. Астрахань</v>
      </c>
      <c r="C1319" s="35">
        <f t="shared" si="40"/>
        <v>60.386507432432445</v>
      </c>
      <c r="D1319" s="35">
        <f t="shared" si="41"/>
        <v>2.551542567567568</v>
      </c>
      <c r="E1319" s="26">
        <v>0</v>
      </c>
      <c r="F1319" s="27">
        <v>2.551542567567568</v>
      </c>
      <c r="G1319" s="28">
        <v>0</v>
      </c>
      <c r="H1319" s="28">
        <v>0</v>
      </c>
      <c r="I1319" s="28">
        <v>0</v>
      </c>
      <c r="J1319" s="271"/>
      <c r="K1319" s="281">
        <f>Лист4!E1321/1000-J1319</f>
        <v>62.938050000000011</v>
      </c>
    </row>
    <row r="1320" spans="1:11" s="29" customFormat="1" ht="18" customHeight="1" x14ac:dyDescent="0.25">
      <c r="A1320" s="21" t="str">
        <f>Лист4!A1322</f>
        <v xml:space="preserve">Набережная 1-го Мая ул. д.48 </v>
      </c>
      <c r="B1320" s="56" t="str">
        <f>Лист4!C1322</f>
        <v>г. Астрахань</v>
      </c>
      <c r="C1320" s="35">
        <f t="shared" si="40"/>
        <v>65.072910405405395</v>
      </c>
      <c r="D1320" s="35">
        <f t="shared" si="41"/>
        <v>2.7495595945945945</v>
      </c>
      <c r="E1320" s="26">
        <v>0</v>
      </c>
      <c r="F1320" s="27">
        <v>2.7495595945945945</v>
      </c>
      <c r="G1320" s="28">
        <v>0</v>
      </c>
      <c r="H1320" s="28">
        <v>0</v>
      </c>
      <c r="I1320" s="28">
        <v>0</v>
      </c>
      <c r="J1320" s="271"/>
      <c r="K1320" s="281">
        <f>Лист4!E1322/1000</f>
        <v>67.822469999999996</v>
      </c>
    </row>
    <row r="1321" spans="1:11" s="29" customFormat="1" ht="18" customHeight="1" x14ac:dyDescent="0.25">
      <c r="A1321" s="21" t="str">
        <f>Лист4!A1323</f>
        <v xml:space="preserve">Набережная 1-го Мая ул. д.57 </v>
      </c>
      <c r="B1321" s="56" t="str">
        <f>Лист4!C1323</f>
        <v>г. Астрахань</v>
      </c>
      <c r="C1321" s="35">
        <f t="shared" si="40"/>
        <v>14.115999324324322</v>
      </c>
      <c r="D1321" s="35">
        <f t="shared" si="41"/>
        <v>0.59645067567567556</v>
      </c>
      <c r="E1321" s="26">
        <v>0</v>
      </c>
      <c r="F1321" s="27">
        <v>0.59645067567567556</v>
      </c>
      <c r="G1321" s="28">
        <v>0</v>
      </c>
      <c r="H1321" s="28">
        <v>0</v>
      </c>
      <c r="I1321" s="28">
        <v>0</v>
      </c>
      <c r="J1321" s="271"/>
      <c r="K1321" s="281">
        <f>Лист4!E1323/1000</f>
        <v>14.712449999999999</v>
      </c>
    </row>
    <row r="1322" spans="1:11" s="29" customFormat="1" ht="18" customHeight="1" x14ac:dyDescent="0.25">
      <c r="A1322" s="21" t="str">
        <f>Лист4!A1324</f>
        <v xml:space="preserve">Набережная 1-го Мая ул. д.6 </v>
      </c>
      <c r="B1322" s="56" t="str">
        <f>Лист4!C1324</f>
        <v>г. Астрахань</v>
      </c>
      <c r="C1322" s="35">
        <f t="shared" si="40"/>
        <v>1.7639662162162162</v>
      </c>
      <c r="D1322" s="35">
        <f t="shared" si="41"/>
        <v>7.453378378378378E-2</v>
      </c>
      <c r="E1322" s="26">
        <v>0</v>
      </c>
      <c r="F1322" s="27">
        <v>7.453378378378378E-2</v>
      </c>
      <c r="G1322" s="28">
        <v>0</v>
      </c>
      <c r="H1322" s="28">
        <v>0</v>
      </c>
      <c r="I1322" s="28">
        <v>0</v>
      </c>
      <c r="J1322" s="271"/>
      <c r="K1322" s="281">
        <f>Лист4!E1324/1000</f>
        <v>1.8385</v>
      </c>
    </row>
    <row r="1323" spans="1:11" s="29" customFormat="1" ht="18" customHeight="1" x14ac:dyDescent="0.25">
      <c r="A1323" s="21" t="str">
        <f>Лист4!A1325</f>
        <v xml:space="preserve">Набережная 1-го Мая ул. д.61 </v>
      </c>
      <c r="B1323" s="56" t="str">
        <f>Лист4!C1325</f>
        <v>г. Астрахань</v>
      </c>
      <c r="C1323" s="35">
        <f t="shared" si="40"/>
        <v>47.024067567567577</v>
      </c>
      <c r="D1323" s="35">
        <f t="shared" si="41"/>
        <v>1.9869324324324327</v>
      </c>
      <c r="E1323" s="26">
        <v>0</v>
      </c>
      <c r="F1323" s="27">
        <v>1.9869324324324327</v>
      </c>
      <c r="G1323" s="28">
        <v>0</v>
      </c>
      <c r="H1323" s="28">
        <v>0</v>
      </c>
      <c r="I1323" s="28">
        <v>0</v>
      </c>
      <c r="J1323" s="271"/>
      <c r="K1323" s="281">
        <f>Лист4!E1325/1000</f>
        <v>49.01100000000001</v>
      </c>
    </row>
    <row r="1324" spans="1:11" s="29" customFormat="1" ht="18" customHeight="1" x14ac:dyDescent="0.25">
      <c r="A1324" s="21" t="str">
        <f>Лист4!A1326</f>
        <v xml:space="preserve">Набережная 1-го Мая ул. д.65 </v>
      </c>
      <c r="B1324" s="56" t="str">
        <f>Лист4!C1326</f>
        <v>г. Астрахань</v>
      </c>
      <c r="C1324" s="35">
        <f t="shared" si="40"/>
        <v>51.972287837837847</v>
      </c>
      <c r="D1324" s="35">
        <f t="shared" si="41"/>
        <v>2.1960121621621624</v>
      </c>
      <c r="E1324" s="26">
        <v>0</v>
      </c>
      <c r="F1324" s="27">
        <v>2.1960121621621624</v>
      </c>
      <c r="G1324" s="28">
        <v>0</v>
      </c>
      <c r="H1324" s="28">
        <v>0</v>
      </c>
      <c r="I1324" s="28">
        <v>0</v>
      </c>
      <c r="J1324" s="271"/>
      <c r="K1324" s="281">
        <f>Лист4!E1326/1000</f>
        <v>54.168300000000009</v>
      </c>
    </row>
    <row r="1325" spans="1:11" s="29" customFormat="1" ht="18" customHeight="1" x14ac:dyDescent="0.25">
      <c r="A1325" s="21" t="str">
        <f>Лист4!A1327</f>
        <v xml:space="preserve">Набережная 1-го Мая ул. д.67 </v>
      </c>
      <c r="B1325" s="56" t="str">
        <f>Лист4!C1327</f>
        <v>г. Астрахань</v>
      </c>
      <c r="C1325" s="35">
        <f t="shared" ref="C1325:C1388" si="42">K1325+J1325-F1325</f>
        <v>2.4846641891891892</v>
      </c>
      <c r="D1325" s="35">
        <f t="shared" ref="D1325:D1388" si="43">F1325</f>
        <v>0.10498581081081082</v>
      </c>
      <c r="E1325" s="26">
        <v>0</v>
      </c>
      <c r="F1325" s="27">
        <v>0.10498581081081082</v>
      </c>
      <c r="G1325" s="28">
        <v>0</v>
      </c>
      <c r="H1325" s="28">
        <v>0</v>
      </c>
      <c r="I1325" s="28">
        <v>0</v>
      </c>
      <c r="J1325" s="271"/>
      <c r="K1325" s="281">
        <f>Лист4!E1327/1000-J1325</f>
        <v>2.5896500000000002</v>
      </c>
    </row>
    <row r="1326" spans="1:11" s="29" customFormat="1" ht="18" customHeight="1" x14ac:dyDescent="0.25">
      <c r="A1326" s="21" t="str">
        <f>Лист4!A1328</f>
        <v xml:space="preserve">Набережная 1-го Мая ул. д.71 </v>
      </c>
      <c r="B1326" s="56" t="str">
        <f>Лист4!C1328</f>
        <v>г. Астрахань</v>
      </c>
      <c r="C1326" s="35">
        <f t="shared" si="42"/>
        <v>122.31626702702704</v>
      </c>
      <c r="D1326" s="35">
        <f t="shared" si="43"/>
        <v>5.1682929729729734</v>
      </c>
      <c r="E1326" s="26">
        <v>0</v>
      </c>
      <c r="F1326" s="27">
        <v>5.1682929729729734</v>
      </c>
      <c r="G1326" s="28">
        <v>0</v>
      </c>
      <c r="H1326" s="28">
        <v>0</v>
      </c>
      <c r="I1326" s="28">
        <v>0</v>
      </c>
      <c r="J1326" s="271"/>
      <c r="K1326" s="281">
        <f>Лист4!E1328/1000</f>
        <v>127.48456000000002</v>
      </c>
    </row>
    <row r="1327" spans="1:11" s="29" customFormat="1" ht="18" customHeight="1" x14ac:dyDescent="0.25">
      <c r="A1327" s="21" t="str">
        <f>Лист4!A1329</f>
        <v xml:space="preserve">Набережная 1-го Мая ул. д.88 </v>
      </c>
      <c r="B1327" s="56" t="str">
        <f>Лист4!C1329</f>
        <v>г. Астрахань</v>
      </c>
      <c r="C1327" s="35">
        <f t="shared" si="42"/>
        <v>1.2660067567567566</v>
      </c>
      <c r="D1327" s="35">
        <f t="shared" si="43"/>
        <v>5.3493243243243234E-2</v>
      </c>
      <c r="E1327" s="26">
        <v>0</v>
      </c>
      <c r="F1327" s="27">
        <v>5.3493243243243234E-2</v>
      </c>
      <c r="G1327" s="28">
        <v>0</v>
      </c>
      <c r="H1327" s="28">
        <v>0</v>
      </c>
      <c r="I1327" s="28">
        <v>0</v>
      </c>
      <c r="J1327" s="271"/>
      <c r="K1327" s="281">
        <f>Лист4!E1329/1000-J1327</f>
        <v>1.3194999999999999</v>
      </c>
    </row>
    <row r="1328" spans="1:11" s="29" customFormat="1" ht="18" customHeight="1" x14ac:dyDescent="0.25">
      <c r="A1328" s="21" t="str">
        <f>Лист4!A1330</f>
        <v xml:space="preserve">Набережная 1-го Мая ул. д.9 </v>
      </c>
      <c r="B1328" s="56" t="str">
        <f>Лист4!C1330</f>
        <v>г. Астрахань</v>
      </c>
      <c r="C1328" s="35">
        <f t="shared" si="42"/>
        <v>1154.2110682432433</v>
      </c>
      <c r="D1328" s="35">
        <f t="shared" si="43"/>
        <v>48.769481756756761</v>
      </c>
      <c r="E1328" s="26">
        <v>0</v>
      </c>
      <c r="F1328" s="27">
        <v>48.769481756756761</v>
      </c>
      <c r="G1328" s="28">
        <v>0</v>
      </c>
      <c r="H1328" s="28">
        <v>0</v>
      </c>
      <c r="I1328" s="28">
        <v>0</v>
      </c>
      <c r="J1328" s="271"/>
      <c r="K1328" s="281">
        <f>Лист4!E1330/1000</f>
        <v>1202.98055</v>
      </c>
    </row>
    <row r="1329" spans="1:11" s="29" customFormat="1" ht="18" customHeight="1" x14ac:dyDescent="0.25">
      <c r="A1329" s="21" t="str">
        <f>Лист4!A1331</f>
        <v xml:space="preserve">Набережная 1-го Мая ул. д.90 </v>
      </c>
      <c r="B1329" s="56" t="str">
        <f>Лист4!C1331</f>
        <v>г. Астрахань</v>
      </c>
      <c r="C1329" s="35">
        <f t="shared" si="42"/>
        <v>55.569493243243244</v>
      </c>
      <c r="D1329" s="35">
        <f t="shared" si="43"/>
        <v>2.3480067567567571</v>
      </c>
      <c r="E1329" s="26">
        <v>0</v>
      </c>
      <c r="F1329" s="27">
        <v>2.3480067567567571</v>
      </c>
      <c r="G1329" s="28">
        <v>0</v>
      </c>
      <c r="H1329" s="28">
        <v>0</v>
      </c>
      <c r="I1329" s="28">
        <v>0</v>
      </c>
      <c r="J1329" s="271"/>
      <c r="K1329" s="281">
        <f>Лист4!E1331/1000</f>
        <v>57.917500000000004</v>
      </c>
    </row>
    <row r="1330" spans="1:11" s="29" customFormat="1" ht="18" customHeight="1" x14ac:dyDescent="0.25">
      <c r="A1330" s="21" t="str">
        <f>Лист4!A1332</f>
        <v xml:space="preserve">Набережная 1-го Мая ул. д.91 </v>
      </c>
      <c r="B1330" s="56" t="str">
        <f>Лист4!C1332</f>
        <v>г. Астрахань</v>
      </c>
      <c r="C1330" s="35">
        <f t="shared" si="42"/>
        <v>595.06847175675682</v>
      </c>
      <c r="D1330" s="35">
        <f t="shared" si="43"/>
        <v>25.143738243243249</v>
      </c>
      <c r="E1330" s="26">
        <v>0</v>
      </c>
      <c r="F1330" s="27">
        <v>25.143738243243249</v>
      </c>
      <c r="G1330" s="28">
        <v>0</v>
      </c>
      <c r="H1330" s="28">
        <v>0</v>
      </c>
      <c r="I1330" s="28">
        <v>0</v>
      </c>
      <c r="J1330" s="271"/>
      <c r="K1330" s="281">
        <f>Лист4!E1332/1000</f>
        <v>620.21221000000003</v>
      </c>
    </row>
    <row r="1331" spans="1:11" s="29" customFormat="1" ht="18" customHeight="1" x14ac:dyDescent="0.25">
      <c r="A1331" s="21" t="str">
        <f>Лист4!A1333</f>
        <v xml:space="preserve">Набережная 1-го Мая ул. д.92 </v>
      </c>
      <c r="B1331" s="56" t="str">
        <f>Лист4!C1333</f>
        <v>г. Астрахань</v>
      </c>
      <c r="C1331" s="35">
        <f t="shared" si="42"/>
        <v>39.438964864864865</v>
      </c>
      <c r="D1331" s="35">
        <f t="shared" si="43"/>
        <v>1.6664351351351354</v>
      </c>
      <c r="E1331" s="26">
        <v>0</v>
      </c>
      <c r="F1331" s="27">
        <v>1.6664351351351354</v>
      </c>
      <c r="G1331" s="28">
        <v>0</v>
      </c>
      <c r="H1331" s="28">
        <v>0</v>
      </c>
      <c r="I1331" s="28">
        <v>0</v>
      </c>
      <c r="J1331" s="272"/>
      <c r="K1331" s="281">
        <f>Лист4!E1333/1000-J1331</f>
        <v>41.105400000000003</v>
      </c>
    </row>
    <row r="1332" spans="1:11" s="29" customFormat="1" ht="18" customHeight="1" x14ac:dyDescent="0.25">
      <c r="A1332" s="21" t="str">
        <f>Лист4!A1334</f>
        <v xml:space="preserve">Набережная 1-го Мая ул. д.93 </v>
      </c>
      <c r="B1332" s="56" t="str">
        <f>Лист4!C1334</f>
        <v>г. Астрахань</v>
      </c>
      <c r="C1332" s="35">
        <f t="shared" si="42"/>
        <v>41.789304729729729</v>
      </c>
      <c r="D1332" s="35">
        <f t="shared" si="43"/>
        <v>1.7657452702702701</v>
      </c>
      <c r="E1332" s="26">
        <v>0</v>
      </c>
      <c r="F1332" s="27">
        <v>1.7657452702702701</v>
      </c>
      <c r="G1332" s="28">
        <v>0</v>
      </c>
      <c r="H1332" s="28">
        <v>0</v>
      </c>
      <c r="I1332" s="28">
        <v>0</v>
      </c>
      <c r="J1332" s="272"/>
      <c r="K1332" s="281">
        <f>Лист4!E1334/1000-J1332</f>
        <v>43.555050000000001</v>
      </c>
    </row>
    <row r="1333" spans="1:11" s="29" customFormat="1" ht="18" customHeight="1" x14ac:dyDescent="0.25">
      <c r="A1333" s="21" t="str">
        <f>Лист4!A1335</f>
        <v xml:space="preserve">Набережная 1-го Мая ул. д.94 </v>
      </c>
      <c r="B1333" s="56" t="str">
        <f>Лист4!C1335</f>
        <v>г. Астрахань</v>
      </c>
      <c r="C1333" s="35">
        <f t="shared" si="42"/>
        <v>37.984472297297309</v>
      </c>
      <c r="D1333" s="35">
        <f t="shared" si="43"/>
        <v>1.6049777027027032</v>
      </c>
      <c r="E1333" s="26">
        <v>0</v>
      </c>
      <c r="F1333" s="27">
        <v>1.6049777027027032</v>
      </c>
      <c r="G1333" s="28">
        <v>0</v>
      </c>
      <c r="H1333" s="28">
        <v>0</v>
      </c>
      <c r="I1333" s="28">
        <v>0</v>
      </c>
      <c r="J1333" s="272"/>
      <c r="K1333" s="281">
        <f>Лист4!E1335/1000-J1333</f>
        <v>39.589450000000014</v>
      </c>
    </row>
    <row r="1334" spans="1:11" s="29" customFormat="1" ht="18" customHeight="1" x14ac:dyDescent="0.25">
      <c r="A1334" s="21" t="str">
        <f>Лист4!A1336</f>
        <v xml:space="preserve">Набережная 1-го Мая ул. д.97 </v>
      </c>
      <c r="B1334" s="56" t="str">
        <f>Лист4!C1336</f>
        <v>г. Астрахань</v>
      </c>
      <c r="C1334" s="35">
        <f t="shared" si="42"/>
        <v>25.076432432432433</v>
      </c>
      <c r="D1334" s="35">
        <f t="shared" si="43"/>
        <v>1.0595675675675675</v>
      </c>
      <c r="E1334" s="26">
        <v>0</v>
      </c>
      <c r="F1334" s="27">
        <v>1.0595675675675675</v>
      </c>
      <c r="G1334" s="28">
        <v>0</v>
      </c>
      <c r="H1334" s="28">
        <v>0</v>
      </c>
      <c r="I1334" s="28">
        <v>0</v>
      </c>
      <c r="J1334" s="271"/>
      <c r="K1334" s="281">
        <f>Лист4!E1336/1000</f>
        <v>26.135999999999999</v>
      </c>
    </row>
    <row r="1335" spans="1:11" s="29" customFormat="1" ht="18" customHeight="1" x14ac:dyDescent="0.25">
      <c r="A1335" s="21" t="str">
        <f>Лист4!A1337</f>
        <v xml:space="preserve">Набережная Золотого Затона ул. д.8 </v>
      </c>
      <c r="B1335" s="56" t="str">
        <f>Лист4!C1337</f>
        <v>г. Астрахань</v>
      </c>
      <c r="C1335" s="35">
        <f t="shared" si="42"/>
        <v>1779.1708374324321</v>
      </c>
      <c r="D1335" s="35">
        <f t="shared" si="43"/>
        <v>75.176232567567553</v>
      </c>
      <c r="E1335" s="26">
        <v>0</v>
      </c>
      <c r="F1335" s="27">
        <v>75.176232567567553</v>
      </c>
      <c r="G1335" s="28">
        <v>0</v>
      </c>
      <c r="H1335" s="28">
        <v>0</v>
      </c>
      <c r="I1335" s="28">
        <v>0</v>
      </c>
      <c r="J1335" s="272"/>
      <c r="K1335" s="281">
        <f>Лист4!E1337/1000-J1335</f>
        <v>1854.3470699999996</v>
      </c>
    </row>
    <row r="1336" spans="1:11" s="29" customFormat="1" ht="18" customHeight="1" x14ac:dyDescent="0.25">
      <c r="A1336" s="21" t="str">
        <f>Лист4!A1338</f>
        <v xml:space="preserve">Набережная Казачьего Ерика ул. д.147 </v>
      </c>
      <c r="B1336" s="56" t="str">
        <f>Лист4!C1338</f>
        <v>г. Астрахань</v>
      </c>
      <c r="C1336" s="35">
        <f t="shared" si="42"/>
        <v>1109.6148840540541</v>
      </c>
      <c r="D1336" s="35">
        <f t="shared" si="43"/>
        <v>46.88513594594594</v>
      </c>
      <c r="E1336" s="26">
        <v>0</v>
      </c>
      <c r="F1336" s="27">
        <v>46.88513594594594</v>
      </c>
      <c r="G1336" s="28">
        <v>0</v>
      </c>
      <c r="H1336" s="28">
        <v>0</v>
      </c>
      <c r="I1336" s="28">
        <v>0</v>
      </c>
      <c r="J1336" s="271">
        <v>2749.52</v>
      </c>
      <c r="K1336" s="281">
        <f>Лист4!E1338/1000-J1336</f>
        <v>-1593.01998</v>
      </c>
    </row>
    <row r="1337" spans="1:11" s="29" customFormat="1" ht="18" customHeight="1" x14ac:dyDescent="0.25">
      <c r="A1337" s="21" t="str">
        <f>Лист4!A1339</f>
        <v xml:space="preserve">Набережная Казачьего Ерика ул. д.151а </v>
      </c>
      <c r="B1337" s="56" t="str">
        <f>Лист4!C1339</f>
        <v>г. Астрахань</v>
      </c>
      <c r="C1337" s="35">
        <f t="shared" si="42"/>
        <v>1636.1017501351348</v>
      </c>
      <c r="D1337" s="35">
        <f t="shared" si="43"/>
        <v>69.131059864864852</v>
      </c>
      <c r="E1337" s="26">
        <v>0</v>
      </c>
      <c r="F1337" s="27">
        <v>69.131059864864852</v>
      </c>
      <c r="G1337" s="28">
        <v>0</v>
      </c>
      <c r="H1337" s="28">
        <v>0</v>
      </c>
      <c r="I1337" s="28">
        <v>0</v>
      </c>
      <c r="J1337" s="271"/>
      <c r="K1337" s="281">
        <f>Лист4!E1339/1000</f>
        <v>1705.2328099999997</v>
      </c>
    </row>
    <row r="1338" spans="1:11" s="29" customFormat="1" ht="18" customHeight="1" x14ac:dyDescent="0.25">
      <c r="A1338" s="21" t="str">
        <f>Лист4!A1340</f>
        <v xml:space="preserve">Набережная Казачьего Ерика ул. д.1А/2А </v>
      </c>
      <c r="B1338" s="56" t="str">
        <f>Лист4!C1340</f>
        <v>г. Астрахань</v>
      </c>
      <c r="C1338" s="35">
        <f t="shared" si="42"/>
        <v>33.834176891891879</v>
      </c>
      <c r="D1338" s="35">
        <f t="shared" si="43"/>
        <v>1.4296131081081076</v>
      </c>
      <c r="E1338" s="26">
        <v>0</v>
      </c>
      <c r="F1338" s="27">
        <v>1.4296131081081076</v>
      </c>
      <c r="G1338" s="28">
        <v>0</v>
      </c>
      <c r="H1338" s="28">
        <v>0</v>
      </c>
      <c r="I1338" s="28">
        <v>0</v>
      </c>
      <c r="J1338" s="271"/>
      <c r="K1338" s="281">
        <f>Лист4!E1340/1000</f>
        <v>35.263789999999986</v>
      </c>
    </row>
    <row r="1339" spans="1:11" s="29" customFormat="1" ht="18" customHeight="1" x14ac:dyDescent="0.25">
      <c r="A1339" s="21" t="str">
        <f>Лист4!A1341</f>
        <v xml:space="preserve">Набережная Казачьего Ерика ул. д.1Б </v>
      </c>
      <c r="B1339" s="56" t="str">
        <f>Лист4!C1341</f>
        <v>г. Астрахань</v>
      </c>
      <c r="C1339" s="35">
        <f t="shared" si="42"/>
        <v>60.48936148648648</v>
      </c>
      <c r="D1339" s="35">
        <f t="shared" si="43"/>
        <v>2.5558885135135134</v>
      </c>
      <c r="E1339" s="26">
        <v>0</v>
      </c>
      <c r="F1339" s="27">
        <v>2.5558885135135134</v>
      </c>
      <c r="G1339" s="28">
        <v>0</v>
      </c>
      <c r="H1339" s="28">
        <v>0</v>
      </c>
      <c r="I1339" s="28">
        <v>0</v>
      </c>
      <c r="J1339" s="271"/>
      <c r="K1339" s="281">
        <f>Лист4!E1341/1000-J1339</f>
        <v>63.045249999999996</v>
      </c>
    </row>
    <row r="1340" spans="1:11" s="29" customFormat="1" ht="18" customHeight="1" x14ac:dyDescent="0.25">
      <c r="A1340" s="21" t="str">
        <f>Лист4!A1342</f>
        <v xml:space="preserve">Набережная Приволжского затона ул. д.11 </v>
      </c>
      <c r="B1340" s="56" t="str">
        <f>Лист4!C1342</f>
        <v>г. Астрахань</v>
      </c>
      <c r="C1340" s="35">
        <f t="shared" si="42"/>
        <v>97.587638648648621</v>
      </c>
      <c r="D1340" s="35">
        <f t="shared" si="43"/>
        <v>4.1234213513513502</v>
      </c>
      <c r="E1340" s="26">
        <v>0</v>
      </c>
      <c r="F1340" s="27">
        <v>4.1234213513513502</v>
      </c>
      <c r="G1340" s="28">
        <v>0</v>
      </c>
      <c r="H1340" s="28">
        <v>0</v>
      </c>
      <c r="I1340" s="28">
        <v>0</v>
      </c>
      <c r="J1340" s="271"/>
      <c r="K1340" s="281">
        <f>Лист4!E1342/1000-J1340</f>
        <v>101.71105999999997</v>
      </c>
    </row>
    <row r="1341" spans="1:11" s="29" customFormat="1" ht="18" customHeight="1" x14ac:dyDescent="0.25">
      <c r="A1341" s="21" t="str">
        <f>Лист4!A1343</f>
        <v xml:space="preserve">Набережная Приволжского затона ул. д.14 - корп. 2 </v>
      </c>
      <c r="B1341" s="56" t="str">
        <f>Лист4!C1343</f>
        <v>г. Астрахань</v>
      </c>
      <c r="C1341" s="35">
        <f t="shared" si="42"/>
        <v>1458.9495254054057</v>
      </c>
      <c r="D1341" s="35">
        <f t="shared" si="43"/>
        <v>61.645754594594607</v>
      </c>
      <c r="E1341" s="26">
        <v>0</v>
      </c>
      <c r="F1341" s="27">
        <v>61.645754594594607</v>
      </c>
      <c r="G1341" s="28">
        <v>0</v>
      </c>
      <c r="H1341" s="28">
        <v>0</v>
      </c>
      <c r="I1341" s="28">
        <v>0</v>
      </c>
      <c r="J1341" s="271"/>
      <c r="K1341" s="281">
        <f>Лист4!E1343/1000-J1341</f>
        <v>1520.5952800000002</v>
      </c>
    </row>
    <row r="1342" spans="1:11" s="29" customFormat="1" ht="18" customHeight="1" x14ac:dyDescent="0.25">
      <c r="A1342" s="21" t="str">
        <f>Лист4!A1344</f>
        <v xml:space="preserve">Набережная Приволжского затона ул. д.16 - корп. 1 </v>
      </c>
      <c r="B1342" s="56" t="str">
        <f>Лист4!C1344</f>
        <v>г. Астрахань</v>
      </c>
      <c r="C1342" s="35">
        <f t="shared" si="42"/>
        <v>794.7226881081084</v>
      </c>
      <c r="D1342" s="35">
        <f t="shared" si="43"/>
        <v>33.579831891891907</v>
      </c>
      <c r="E1342" s="26">
        <v>0</v>
      </c>
      <c r="F1342" s="27">
        <v>33.579831891891907</v>
      </c>
      <c r="G1342" s="28">
        <v>0</v>
      </c>
      <c r="H1342" s="28">
        <v>0</v>
      </c>
      <c r="I1342" s="28">
        <v>0</v>
      </c>
      <c r="J1342" s="271"/>
      <c r="K1342" s="281">
        <f>Лист4!E1344/1000-J1342</f>
        <v>828.3025200000003</v>
      </c>
    </row>
    <row r="1343" spans="1:11" s="29" customFormat="1" ht="18" customHeight="1" x14ac:dyDescent="0.25">
      <c r="A1343" s="21" t="str">
        <f>Лист4!A1345</f>
        <v xml:space="preserve">Набережная Приволжского затона ул. д.16 - корп. 2 </v>
      </c>
      <c r="B1343" s="56" t="str">
        <f>Лист4!C1345</f>
        <v>г. Астрахань</v>
      </c>
      <c r="C1343" s="35">
        <f t="shared" si="42"/>
        <v>1135.7752754054052</v>
      </c>
      <c r="D1343" s="35">
        <f t="shared" si="43"/>
        <v>47.990504594594583</v>
      </c>
      <c r="E1343" s="26">
        <v>0</v>
      </c>
      <c r="F1343" s="27">
        <v>47.990504594594583</v>
      </c>
      <c r="G1343" s="28">
        <v>0</v>
      </c>
      <c r="H1343" s="28">
        <v>0</v>
      </c>
      <c r="I1343" s="28">
        <v>0</v>
      </c>
      <c r="J1343" s="271"/>
      <c r="K1343" s="281">
        <f>Лист4!E1345/1000</f>
        <v>1183.7657799999997</v>
      </c>
    </row>
    <row r="1344" spans="1:11" s="29" customFormat="1" ht="18" customHeight="1" x14ac:dyDescent="0.25">
      <c r="A1344" s="21" t="str">
        <f>Лист4!A1346</f>
        <v xml:space="preserve">Набережная Приволжского затона ул. д.17 - корп. 1 </v>
      </c>
      <c r="B1344" s="56" t="str">
        <f>Лист4!C1346</f>
        <v>г. Астрахань</v>
      </c>
      <c r="C1344" s="35">
        <f t="shared" si="42"/>
        <v>1845.2907483783783</v>
      </c>
      <c r="D1344" s="35">
        <f t="shared" si="43"/>
        <v>77.970031621621629</v>
      </c>
      <c r="E1344" s="26">
        <v>0</v>
      </c>
      <c r="F1344" s="27">
        <v>77.970031621621629</v>
      </c>
      <c r="G1344" s="28">
        <v>0</v>
      </c>
      <c r="H1344" s="28">
        <v>0</v>
      </c>
      <c r="I1344" s="28">
        <v>0</v>
      </c>
      <c r="J1344" s="271"/>
      <c r="K1344" s="281">
        <f>Лист4!E1346/1000</f>
        <v>1923.2607800000001</v>
      </c>
    </row>
    <row r="1345" spans="1:11" s="29" customFormat="1" ht="18" customHeight="1" x14ac:dyDescent="0.25">
      <c r="A1345" s="21" t="str">
        <f>Лист4!A1347</f>
        <v xml:space="preserve">Набережная Приволжского затона ул. д.17 - корп. 2 </v>
      </c>
      <c r="B1345" s="56" t="str">
        <f>Лист4!C1347</f>
        <v>г. Астрахань</v>
      </c>
      <c r="C1345" s="35">
        <f t="shared" si="42"/>
        <v>950.55250945945966</v>
      </c>
      <c r="D1345" s="35">
        <f t="shared" si="43"/>
        <v>40.164190540540545</v>
      </c>
      <c r="E1345" s="26">
        <v>0</v>
      </c>
      <c r="F1345" s="27">
        <v>40.164190540540545</v>
      </c>
      <c r="G1345" s="28">
        <v>0</v>
      </c>
      <c r="H1345" s="28">
        <v>0</v>
      </c>
      <c r="I1345" s="28">
        <v>0</v>
      </c>
      <c r="J1345" s="271"/>
      <c r="K1345" s="281">
        <f>Лист4!E1347/1000</f>
        <v>990.71670000000017</v>
      </c>
    </row>
    <row r="1346" spans="1:11" s="29" customFormat="1" ht="18" customHeight="1" x14ac:dyDescent="0.25">
      <c r="A1346" s="21" t="str">
        <f>Лист4!A1348</f>
        <v xml:space="preserve">Набережная Приволжского затона ул. д.17 - корп. 3 </v>
      </c>
      <c r="B1346" s="56" t="str">
        <f>Лист4!C1348</f>
        <v>г. Астрахань</v>
      </c>
      <c r="C1346" s="35">
        <f t="shared" si="42"/>
        <v>849.97074324324319</v>
      </c>
      <c r="D1346" s="35">
        <f t="shared" si="43"/>
        <v>35.914256756756757</v>
      </c>
      <c r="E1346" s="26">
        <v>0</v>
      </c>
      <c r="F1346" s="27">
        <v>35.914256756756757</v>
      </c>
      <c r="G1346" s="28">
        <v>0</v>
      </c>
      <c r="H1346" s="28">
        <v>0</v>
      </c>
      <c r="I1346" s="28">
        <v>0</v>
      </c>
      <c r="J1346" s="271"/>
      <c r="K1346" s="281">
        <f>Лист4!E1348/1000-J1346</f>
        <v>885.88499999999999</v>
      </c>
    </row>
    <row r="1347" spans="1:11" s="29" customFormat="1" ht="18" customHeight="1" x14ac:dyDescent="0.25">
      <c r="A1347" s="21" t="str">
        <f>Лист4!A1349</f>
        <v xml:space="preserve">Набережная Приволжского затона ул. д.18 </v>
      </c>
      <c r="B1347" s="56" t="str">
        <f>Лист4!C1349</f>
        <v>г. Астрахань</v>
      </c>
      <c r="C1347" s="35">
        <f t="shared" si="42"/>
        <v>136.61846864864867</v>
      </c>
      <c r="D1347" s="35">
        <f t="shared" si="43"/>
        <v>5.7726113513513519</v>
      </c>
      <c r="E1347" s="26">
        <v>0</v>
      </c>
      <c r="F1347" s="27">
        <v>5.7726113513513519</v>
      </c>
      <c r="G1347" s="28">
        <v>0</v>
      </c>
      <c r="H1347" s="28">
        <v>0</v>
      </c>
      <c r="I1347" s="28">
        <v>0</v>
      </c>
      <c r="J1347" s="271"/>
      <c r="K1347" s="281">
        <f>Лист4!E1349/1000</f>
        <v>142.39108000000002</v>
      </c>
    </row>
    <row r="1348" spans="1:11" s="29" customFormat="1" ht="18" customHeight="1" x14ac:dyDescent="0.25">
      <c r="A1348" s="21" t="str">
        <f>Лист4!A1350</f>
        <v xml:space="preserve">Набережная Приволжского затона ул. д.18И </v>
      </c>
      <c r="B1348" s="56" t="str">
        <f>Лист4!C1350</f>
        <v>г. Астрахань</v>
      </c>
      <c r="C1348" s="35">
        <f t="shared" si="42"/>
        <v>168.80576216216215</v>
      </c>
      <c r="D1348" s="35">
        <f t="shared" si="43"/>
        <v>7.1326378378378381</v>
      </c>
      <c r="E1348" s="26">
        <v>0</v>
      </c>
      <c r="F1348" s="27">
        <v>7.1326378378378381</v>
      </c>
      <c r="G1348" s="28">
        <v>0</v>
      </c>
      <c r="H1348" s="28">
        <v>0</v>
      </c>
      <c r="I1348" s="28">
        <v>0</v>
      </c>
      <c r="J1348" s="271"/>
      <c r="K1348" s="281">
        <f>Лист4!E1350/1000-J1348</f>
        <v>175.9384</v>
      </c>
    </row>
    <row r="1349" spans="1:11" s="29" customFormat="1" ht="18" customHeight="1" x14ac:dyDescent="0.25">
      <c r="A1349" s="21" t="str">
        <f>Лист4!A1351</f>
        <v xml:space="preserve">Набережная Приволжского затона ул. д.18К </v>
      </c>
      <c r="B1349" s="56" t="str">
        <f>Лист4!C1351</f>
        <v>г. Астрахань</v>
      </c>
      <c r="C1349" s="35">
        <f t="shared" si="42"/>
        <v>146.86570675675674</v>
      </c>
      <c r="D1349" s="35">
        <f t="shared" si="43"/>
        <v>6.2055932432432419</v>
      </c>
      <c r="E1349" s="26">
        <v>0</v>
      </c>
      <c r="F1349" s="27">
        <v>6.2055932432432419</v>
      </c>
      <c r="G1349" s="28">
        <v>0</v>
      </c>
      <c r="H1349" s="28">
        <v>0</v>
      </c>
      <c r="I1349" s="28">
        <v>0</v>
      </c>
      <c r="J1349" s="272"/>
      <c r="K1349" s="281">
        <f>Лист4!E1351/1000-J1349</f>
        <v>153.07129999999998</v>
      </c>
    </row>
    <row r="1350" spans="1:11" s="29" customFormat="1" ht="18" customHeight="1" x14ac:dyDescent="0.25">
      <c r="A1350" s="21" t="str">
        <f>Лист4!A1352</f>
        <v xml:space="preserve">Набережная Приволжского затона ул. д.18Л </v>
      </c>
      <c r="B1350" s="56" t="str">
        <f>Лист4!C1352</f>
        <v>г. Астрахань</v>
      </c>
      <c r="C1350" s="35">
        <f t="shared" si="42"/>
        <v>120.97421351351352</v>
      </c>
      <c r="D1350" s="35">
        <f t="shared" si="43"/>
        <v>5.1115864864864875</v>
      </c>
      <c r="E1350" s="26">
        <v>0</v>
      </c>
      <c r="F1350" s="27">
        <v>5.1115864864864875</v>
      </c>
      <c r="G1350" s="28">
        <v>0</v>
      </c>
      <c r="H1350" s="28">
        <v>0</v>
      </c>
      <c r="I1350" s="28">
        <v>0</v>
      </c>
      <c r="J1350" s="271"/>
      <c r="K1350" s="281">
        <f>Лист4!E1352/1000</f>
        <v>126.08580000000001</v>
      </c>
    </row>
    <row r="1351" spans="1:11" s="29" customFormat="1" ht="18" customHeight="1" x14ac:dyDescent="0.25">
      <c r="A1351" s="21" t="str">
        <f>Лист4!A1353</f>
        <v xml:space="preserve">Набережная Приволжского затона ул. д.25 </v>
      </c>
      <c r="B1351" s="56" t="str">
        <f>Лист4!C1353</f>
        <v>г. Астрахань</v>
      </c>
      <c r="C1351" s="35">
        <f t="shared" si="42"/>
        <v>1010.5713520270269</v>
      </c>
      <c r="D1351" s="35">
        <f t="shared" si="43"/>
        <v>42.700197972972973</v>
      </c>
      <c r="E1351" s="26">
        <v>0</v>
      </c>
      <c r="F1351" s="27">
        <v>42.700197972972973</v>
      </c>
      <c r="G1351" s="28">
        <v>0</v>
      </c>
      <c r="H1351" s="28">
        <v>0</v>
      </c>
      <c r="I1351" s="28">
        <v>0</v>
      </c>
      <c r="J1351" s="271"/>
      <c r="K1351" s="281">
        <f>Лист4!E1353/1000-J1351</f>
        <v>1053.2715499999999</v>
      </c>
    </row>
    <row r="1352" spans="1:11" s="29" customFormat="1" ht="18" customHeight="1" x14ac:dyDescent="0.25">
      <c r="A1352" s="21" t="str">
        <f>Лист4!A1354</f>
        <v xml:space="preserve">Набережная Приволжского затона ул. д.34 </v>
      </c>
      <c r="B1352" s="56" t="str">
        <f>Лист4!C1354</f>
        <v>г. Астрахань</v>
      </c>
      <c r="C1352" s="35">
        <f t="shared" si="42"/>
        <v>976.58698135135171</v>
      </c>
      <c r="D1352" s="35">
        <f t="shared" si="43"/>
        <v>41.264238648648664</v>
      </c>
      <c r="E1352" s="26">
        <v>0</v>
      </c>
      <c r="F1352" s="27">
        <v>41.264238648648664</v>
      </c>
      <c r="G1352" s="28">
        <v>0</v>
      </c>
      <c r="H1352" s="28">
        <v>0</v>
      </c>
      <c r="I1352" s="28">
        <v>0</v>
      </c>
      <c r="J1352" s="271"/>
      <c r="K1352" s="281">
        <f>Лист4!E1354/1000</f>
        <v>1017.8512200000004</v>
      </c>
    </row>
    <row r="1353" spans="1:11" s="29" customFormat="1" ht="18" customHeight="1" x14ac:dyDescent="0.25">
      <c r="A1353" s="21" t="str">
        <f>Лист4!A1355</f>
        <v xml:space="preserve">Набережная Приволжского затона ул. д.36 </v>
      </c>
      <c r="B1353" s="56" t="str">
        <f>Лист4!C1355</f>
        <v>г. Астрахань</v>
      </c>
      <c r="C1353" s="35">
        <f t="shared" si="42"/>
        <v>920.68178283783755</v>
      </c>
      <c r="D1353" s="35">
        <f t="shared" si="43"/>
        <v>38.902047162162148</v>
      </c>
      <c r="E1353" s="26">
        <v>0</v>
      </c>
      <c r="F1353" s="27">
        <v>38.902047162162148</v>
      </c>
      <c r="G1353" s="28">
        <v>0</v>
      </c>
      <c r="H1353" s="28">
        <v>0</v>
      </c>
      <c r="I1353" s="28">
        <v>0</v>
      </c>
      <c r="J1353" s="271"/>
      <c r="K1353" s="281">
        <f>Лист4!E1355/1000</f>
        <v>959.58382999999969</v>
      </c>
    </row>
    <row r="1354" spans="1:11" s="29" customFormat="1" ht="18" customHeight="1" x14ac:dyDescent="0.25">
      <c r="A1354" s="21" t="str">
        <f>Лист4!A1356</f>
        <v xml:space="preserve">Набережная Реки Воложка ул. д.95А </v>
      </c>
      <c r="B1354" s="56" t="str">
        <f>Лист4!C1356</f>
        <v>г. Астрахань</v>
      </c>
      <c r="C1354" s="35">
        <f t="shared" si="42"/>
        <v>2024.367149864865</v>
      </c>
      <c r="D1354" s="35">
        <f t="shared" si="43"/>
        <v>85.536640135135144</v>
      </c>
      <c r="E1354" s="26">
        <v>0</v>
      </c>
      <c r="F1354" s="27">
        <v>85.536640135135144</v>
      </c>
      <c r="G1354" s="28">
        <v>0</v>
      </c>
      <c r="H1354" s="28">
        <v>0</v>
      </c>
      <c r="I1354" s="28">
        <v>0</v>
      </c>
      <c r="J1354" s="271">
        <v>4584.3</v>
      </c>
      <c r="K1354" s="281">
        <f>Лист4!E1356/1000-J1354</f>
        <v>-2474.3962099999999</v>
      </c>
    </row>
    <row r="1355" spans="1:11" s="29" customFormat="1" ht="18" customHeight="1" x14ac:dyDescent="0.25">
      <c r="A1355" s="21" t="str">
        <f>Лист4!A1357</f>
        <v xml:space="preserve">Набережная Тимирязева ул. д.66 </v>
      </c>
      <c r="B1355" s="56" t="str">
        <f>Лист4!C1357</f>
        <v>г. Астрахань</v>
      </c>
      <c r="C1355" s="35">
        <f t="shared" si="42"/>
        <v>173.74874378378382</v>
      </c>
      <c r="D1355" s="35">
        <f t="shared" si="43"/>
        <v>7.3414962162162185</v>
      </c>
      <c r="E1355" s="26">
        <v>0</v>
      </c>
      <c r="F1355" s="27">
        <v>7.3414962162162185</v>
      </c>
      <c r="G1355" s="28">
        <v>0</v>
      </c>
      <c r="H1355" s="28">
        <v>0</v>
      </c>
      <c r="I1355" s="28">
        <v>0</v>
      </c>
      <c r="J1355" s="271"/>
      <c r="K1355" s="281">
        <f>Лист4!E1357/1000-J1355</f>
        <v>181.09024000000005</v>
      </c>
    </row>
    <row r="1356" spans="1:11" s="29" customFormat="1" ht="18" customHeight="1" x14ac:dyDescent="0.25">
      <c r="A1356" s="21" t="str">
        <f>Лист4!A1358</f>
        <v xml:space="preserve">Набережная Тимирязева ул. д.68 </v>
      </c>
      <c r="B1356" s="56" t="str">
        <f>Лист4!C1358</f>
        <v>г. Астрахань</v>
      </c>
      <c r="C1356" s="35">
        <f t="shared" si="42"/>
        <v>146.29540405405393</v>
      </c>
      <c r="D1356" s="35">
        <f t="shared" si="43"/>
        <v>6.1814959459459455</v>
      </c>
      <c r="E1356" s="26">
        <v>0</v>
      </c>
      <c r="F1356" s="27">
        <v>6.1814959459459455</v>
      </c>
      <c r="G1356" s="28">
        <v>0</v>
      </c>
      <c r="H1356" s="28">
        <v>0</v>
      </c>
      <c r="I1356" s="28">
        <v>0</v>
      </c>
      <c r="J1356" s="271">
        <v>1667.55</v>
      </c>
      <c r="K1356" s="281">
        <f>Лист4!E1358/1000-J1356</f>
        <v>-1515.0731000000001</v>
      </c>
    </row>
    <row r="1357" spans="1:11" s="29" customFormat="1" ht="18" customHeight="1" x14ac:dyDescent="0.25">
      <c r="A1357" s="21" t="str">
        <f>Лист4!A1359</f>
        <v xml:space="preserve">Нагорная ул. д.2Б </v>
      </c>
      <c r="B1357" s="56" t="str">
        <f>Лист4!C1359</f>
        <v>г. Астрахань</v>
      </c>
      <c r="C1357" s="35">
        <f t="shared" si="42"/>
        <v>88.946353378378333</v>
      </c>
      <c r="D1357" s="35">
        <f t="shared" si="43"/>
        <v>3.75829662162162</v>
      </c>
      <c r="E1357" s="26">
        <v>0</v>
      </c>
      <c r="F1357" s="27">
        <v>3.75829662162162</v>
      </c>
      <c r="G1357" s="28">
        <v>0</v>
      </c>
      <c r="H1357" s="28">
        <v>0</v>
      </c>
      <c r="I1357" s="28">
        <v>0</v>
      </c>
      <c r="J1357" s="271"/>
      <c r="K1357" s="281">
        <f>Лист4!E1359/1000-J1357</f>
        <v>92.704649999999958</v>
      </c>
    </row>
    <row r="1358" spans="1:11" s="29" customFormat="1" ht="18" customHeight="1" x14ac:dyDescent="0.25">
      <c r="A1358" s="21" t="str">
        <f>Лист4!A1360</f>
        <v xml:space="preserve">Нагорная ул. д.2В </v>
      </c>
      <c r="B1358" s="56" t="str">
        <f>Лист4!C1360</f>
        <v>г. Астрахань</v>
      </c>
      <c r="C1358" s="35">
        <f t="shared" si="42"/>
        <v>27.291104729729732</v>
      </c>
      <c r="D1358" s="35">
        <f t="shared" si="43"/>
        <v>1.1531452702702705</v>
      </c>
      <c r="E1358" s="26">
        <v>0</v>
      </c>
      <c r="F1358" s="27">
        <v>1.1531452702702705</v>
      </c>
      <c r="G1358" s="28">
        <v>0</v>
      </c>
      <c r="H1358" s="28">
        <v>0</v>
      </c>
      <c r="I1358" s="28">
        <v>0</v>
      </c>
      <c r="J1358" s="272"/>
      <c r="K1358" s="281">
        <f>Лист4!E1360/1000-J1358</f>
        <v>28.44425</v>
      </c>
    </row>
    <row r="1359" spans="1:11" s="29" customFormat="1" ht="18" customHeight="1" x14ac:dyDescent="0.25">
      <c r="A1359" s="21" t="str">
        <f>Лист4!A1361</f>
        <v xml:space="preserve">Нагорная ул. д.2Г </v>
      </c>
      <c r="B1359" s="56" t="str">
        <f>Лист4!C1361</f>
        <v>г. Астрахань</v>
      </c>
      <c r="C1359" s="35">
        <f t="shared" si="42"/>
        <v>49.416767567567568</v>
      </c>
      <c r="D1359" s="35">
        <f t="shared" si="43"/>
        <v>2.0880324324324326</v>
      </c>
      <c r="E1359" s="26">
        <v>0</v>
      </c>
      <c r="F1359" s="27">
        <v>2.0880324324324326</v>
      </c>
      <c r="G1359" s="28">
        <v>0</v>
      </c>
      <c r="H1359" s="28">
        <v>0</v>
      </c>
      <c r="I1359" s="28">
        <v>0</v>
      </c>
      <c r="J1359" s="272"/>
      <c r="K1359" s="281">
        <f>Лист4!E1361/1000-J1359</f>
        <v>51.504800000000003</v>
      </c>
    </row>
    <row r="1360" spans="1:11" s="29" customFormat="1" ht="18" customHeight="1" x14ac:dyDescent="0.25">
      <c r="A1360" s="21" t="str">
        <f>Лист4!A1362</f>
        <v xml:space="preserve">Нариманова ул. д.2Б </v>
      </c>
      <c r="B1360" s="56" t="str">
        <f>Лист4!C1362</f>
        <v>г. Астрахань</v>
      </c>
      <c r="C1360" s="35">
        <f t="shared" si="42"/>
        <v>1065.7706378378384</v>
      </c>
      <c r="D1360" s="35">
        <f t="shared" si="43"/>
        <v>45.032562162162179</v>
      </c>
      <c r="E1360" s="26">
        <v>0</v>
      </c>
      <c r="F1360" s="27">
        <v>45.032562162162179</v>
      </c>
      <c r="G1360" s="28">
        <v>0</v>
      </c>
      <c r="H1360" s="28">
        <v>0</v>
      </c>
      <c r="I1360" s="28">
        <v>0</v>
      </c>
      <c r="J1360" s="272"/>
      <c r="K1360" s="281">
        <f>Лист4!E1362/1000-J1360</f>
        <v>1110.8032000000005</v>
      </c>
    </row>
    <row r="1361" spans="1:11" s="29" customFormat="1" ht="18" customHeight="1" x14ac:dyDescent="0.25">
      <c r="A1361" s="21" t="str">
        <f>Лист4!A1363</f>
        <v xml:space="preserve">Народная 4-я ул. д.5/48 </v>
      </c>
      <c r="B1361" s="56" t="str">
        <f>Лист4!C1363</f>
        <v>г. Астрахань</v>
      </c>
      <c r="C1361" s="35">
        <f t="shared" si="42"/>
        <v>2.2078601351351352</v>
      </c>
      <c r="D1361" s="35">
        <f t="shared" si="43"/>
        <v>9.3289864864864874E-2</v>
      </c>
      <c r="E1361" s="26">
        <v>0</v>
      </c>
      <c r="F1361" s="27">
        <v>9.3289864864864874E-2</v>
      </c>
      <c r="G1361" s="28">
        <v>0</v>
      </c>
      <c r="H1361" s="28">
        <v>0</v>
      </c>
      <c r="I1361" s="28">
        <v>0</v>
      </c>
      <c r="J1361" s="271"/>
      <c r="K1361" s="281">
        <f>Лист4!E1363/1000</f>
        <v>2.3011500000000003</v>
      </c>
    </row>
    <row r="1362" spans="1:11" s="29" customFormat="1" ht="18" customHeight="1" x14ac:dyDescent="0.25">
      <c r="A1362" s="21" t="str">
        <f>Лист4!A1364</f>
        <v xml:space="preserve">Народная 6-я ул. д.16 </v>
      </c>
      <c r="B1362" s="56" t="str">
        <f>Лист4!C1364</f>
        <v>г. Астрахань</v>
      </c>
      <c r="C1362" s="35">
        <f t="shared" si="42"/>
        <v>0</v>
      </c>
      <c r="D1362" s="35">
        <f t="shared" si="43"/>
        <v>0</v>
      </c>
      <c r="E1362" s="26">
        <v>0</v>
      </c>
      <c r="F1362" s="27">
        <v>0</v>
      </c>
      <c r="G1362" s="28">
        <v>0</v>
      </c>
      <c r="H1362" s="28">
        <v>0</v>
      </c>
      <c r="I1362" s="28">
        <v>0</v>
      </c>
      <c r="J1362" s="271"/>
      <c r="K1362" s="281">
        <f>Лист4!E1364/1000-J1362</f>
        <v>0</v>
      </c>
    </row>
    <row r="1363" spans="1:11" s="29" customFormat="1" ht="18" customHeight="1" x14ac:dyDescent="0.25">
      <c r="A1363" s="21" t="str">
        <f>Лист4!A1365</f>
        <v xml:space="preserve">Народная 6-я ул. д.2 </v>
      </c>
      <c r="B1363" s="56" t="str">
        <f>Лист4!C1365</f>
        <v>г. Астрахань</v>
      </c>
      <c r="C1363" s="35">
        <f t="shared" si="42"/>
        <v>1.0266216216216217</v>
      </c>
      <c r="D1363" s="35">
        <f t="shared" si="43"/>
        <v>4.3378378378378379E-2</v>
      </c>
      <c r="E1363" s="26">
        <v>0</v>
      </c>
      <c r="F1363" s="27">
        <v>4.3378378378378379E-2</v>
      </c>
      <c r="G1363" s="28">
        <v>0</v>
      </c>
      <c r="H1363" s="28">
        <v>0</v>
      </c>
      <c r="I1363" s="28">
        <v>0</v>
      </c>
      <c r="J1363" s="271"/>
      <c r="K1363" s="281">
        <f>Лист4!E1365/1000-J1363</f>
        <v>1.07</v>
      </c>
    </row>
    <row r="1364" spans="1:11" s="29" customFormat="1" ht="18" customHeight="1" x14ac:dyDescent="0.25">
      <c r="A1364" s="21" t="str">
        <f>Лист4!A1366</f>
        <v xml:space="preserve">Наташи Качуевской ул. д.12 </v>
      </c>
      <c r="B1364" s="56" t="str">
        <f>Лист4!C1366</f>
        <v>г. Астрахань</v>
      </c>
      <c r="C1364" s="35">
        <f t="shared" si="42"/>
        <v>88.053662702702709</v>
      </c>
      <c r="D1364" s="35">
        <f t="shared" si="43"/>
        <v>3.7205772972972975</v>
      </c>
      <c r="E1364" s="26">
        <v>0</v>
      </c>
      <c r="F1364" s="27">
        <v>3.7205772972972975</v>
      </c>
      <c r="G1364" s="28">
        <v>0</v>
      </c>
      <c r="H1364" s="28">
        <v>0</v>
      </c>
      <c r="I1364" s="28">
        <v>0</v>
      </c>
      <c r="J1364" s="271"/>
      <c r="K1364" s="281">
        <f>Лист4!E1366/1000</f>
        <v>91.774240000000006</v>
      </c>
    </row>
    <row r="1365" spans="1:11" s="29" customFormat="1" ht="18" customHeight="1" x14ac:dyDescent="0.25">
      <c r="A1365" s="21" t="str">
        <f>Лист4!A1367</f>
        <v xml:space="preserve">Наташи Качуевской ул. д.18 </v>
      </c>
      <c r="B1365" s="56" t="str">
        <f>Лист4!C1367</f>
        <v>г. Астрахань</v>
      </c>
      <c r="C1365" s="35">
        <f t="shared" si="42"/>
        <v>0.24447027027027024</v>
      </c>
      <c r="D1365" s="35">
        <f t="shared" si="43"/>
        <v>1.0329729729729727E-2</v>
      </c>
      <c r="E1365" s="26">
        <v>0</v>
      </c>
      <c r="F1365" s="27">
        <v>1.0329729729729727E-2</v>
      </c>
      <c r="G1365" s="28">
        <v>0</v>
      </c>
      <c r="H1365" s="28">
        <v>0</v>
      </c>
      <c r="I1365" s="28">
        <v>0</v>
      </c>
      <c r="J1365" s="271"/>
      <c r="K1365" s="281">
        <f>Лист4!E1367/1000</f>
        <v>0.25479999999999997</v>
      </c>
    </row>
    <row r="1366" spans="1:11" s="29" customFormat="1" ht="18" customHeight="1" x14ac:dyDescent="0.25">
      <c r="A1366" s="21" t="str">
        <f>Лист4!A1368</f>
        <v xml:space="preserve">Наташи Качуевской ул. д.19 </v>
      </c>
      <c r="B1366" s="56" t="str">
        <f>Лист4!C1368</f>
        <v>г. Астрахань</v>
      </c>
      <c r="C1366" s="35">
        <f t="shared" si="42"/>
        <v>28.456051621621629</v>
      </c>
      <c r="D1366" s="35">
        <f t="shared" si="43"/>
        <v>1.2023683783783787</v>
      </c>
      <c r="E1366" s="26">
        <v>0</v>
      </c>
      <c r="F1366" s="27">
        <v>1.2023683783783787</v>
      </c>
      <c r="G1366" s="28">
        <v>0</v>
      </c>
      <c r="H1366" s="28">
        <v>0</v>
      </c>
      <c r="I1366" s="28">
        <v>0</v>
      </c>
      <c r="J1366" s="271"/>
      <c r="K1366" s="281">
        <f>Лист4!E1368/1000</f>
        <v>29.658420000000007</v>
      </c>
    </row>
    <row r="1367" spans="1:11" s="29" customFormat="1" ht="18" customHeight="1" x14ac:dyDescent="0.25">
      <c r="A1367" s="21" t="str">
        <f>Лист4!A1369</f>
        <v xml:space="preserve">Наташи Качуевской ул. д.3 </v>
      </c>
      <c r="B1367" s="56" t="str">
        <f>Лист4!C1369</f>
        <v>г. Астрахань</v>
      </c>
      <c r="C1367" s="35">
        <f t="shared" si="42"/>
        <v>25.33068918918919</v>
      </c>
      <c r="D1367" s="35">
        <f t="shared" si="43"/>
        <v>1.0703108108108108</v>
      </c>
      <c r="E1367" s="26">
        <v>0</v>
      </c>
      <c r="F1367" s="27">
        <v>1.0703108108108108</v>
      </c>
      <c r="G1367" s="28">
        <v>0</v>
      </c>
      <c r="H1367" s="28">
        <v>0</v>
      </c>
      <c r="I1367" s="28">
        <v>0</v>
      </c>
      <c r="J1367" s="271"/>
      <c r="K1367" s="281">
        <f>Лист4!E1369/1000</f>
        <v>26.401</v>
      </c>
    </row>
    <row r="1368" spans="1:11" s="29" customFormat="1" ht="18" customHeight="1" x14ac:dyDescent="0.25">
      <c r="A1368" s="21" t="str">
        <f>Лист4!A1370</f>
        <v xml:space="preserve">Наташи Качуевской ул. д.5 </v>
      </c>
      <c r="B1368" s="56" t="str">
        <f>Лист4!C1370</f>
        <v>г. Астрахань</v>
      </c>
      <c r="C1368" s="35">
        <f t="shared" si="42"/>
        <v>0.47742702702702705</v>
      </c>
      <c r="D1368" s="35">
        <f t="shared" si="43"/>
        <v>2.0172972972972974E-2</v>
      </c>
      <c r="E1368" s="26">
        <v>0</v>
      </c>
      <c r="F1368" s="27">
        <v>2.0172972972972974E-2</v>
      </c>
      <c r="G1368" s="28">
        <v>0</v>
      </c>
      <c r="H1368" s="28">
        <v>0</v>
      </c>
      <c r="I1368" s="28">
        <v>0</v>
      </c>
      <c r="J1368" s="271"/>
      <c r="K1368" s="281">
        <f>Лист4!E1370/1000</f>
        <v>0.49760000000000004</v>
      </c>
    </row>
    <row r="1369" spans="1:11" s="29" customFormat="1" ht="18" customHeight="1" x14ac:dyDescent="0.25">
      <c r="A1369" s="21" t="str">
        <f>Лист4!A1371</f>
        <v xml:space="preserve">Наташи Качуевской ул. д.6 </v>
      </c>
      <c r="B1369" s="56" t="str">
        <f>Лист4!C1371</f>
        <v>г. Астрахань</v>
      </c>
      <c r="C1369" s="35">
        <f t="shared" si="42"/>
        <v>55.205282432432412</v>
      </c>
      <c r="D1369" s="35">
        <f t="shared" si="43"/>
        <v>2.3326175675675671</v>
      </c>
      <c r="E1369" s="26">
        <v>0</v>
      </c>
      <c r="F1369" s="27">
        <v>2.3326175675675671</v>
      </c>
      <c r="G1369" s="28">
        <v>0</v>
      </c>
      <c r="H1369" s="28">
        <v>0</v>
      </c>
      <c r="I1369" s="28">
        <v>0</v>
      </c>
      <c r="J1369" s="271"/>
      <c r="K1369" s="281">
        <f>Лист4!E1371/1000</f>
        <v>57.537899999999979</v>
      </c>
    </row>
    <row r="1370" spans="1:11" s="29" customFormat="1" ht="18" customHeight="1" x14ac:dyDescent="0.25">
      <c r="A1370" s="21" t="str">
        <f>Лист4!A1372</f>
        <v xml:space="preserve">Началовское Шоссе ул. д.5 </v>
      </c>
      <c r="B1370" s="56" t="str">
        <f>Лист4!C1372</f>
        <v>г. Астрахань</v>
      </c>
      <c r="C1370" s="35">
        <f t="shared" si="42"/>
        <v>844.09981081081094</v>
      </c>
      <c r="D1370" s="35">
        <f t="shared" si="43"/>
        <v>35.66618918918919</v>
      </c>
      <c r="E1370" s="26">
        <v>0</v>
      </c>
      <c r="F1370" s="27">
        <v>35.66618918918919</v>
      </c>
      <c r="G1370" s="28">
        <v>0</v>
      </c>
      <c r="H1370" s="28">
        <v>0</v>
      </c>
      <c r="I1370" s="28">
        <v>0</v>
      </c>
      <c r="J1370" s="271"/>
      <c r="K1370" s="281">
        <f>Лист4!E1372/1000</f>
        <v>879.76600000000008</v>
      </c>
    </row>
    <row r="1371" spans="1:11" s="29" customFormat="1" ht="18" customHeight="1" x14ac:dyDescent="0.25">
      <c r="A1371" s="21" t="str">
        <f>Лист4!A1373</f>
        <v xml:space="preserve">Началовское Шоссе ул. д.5 - корп. 1 </v>
      </c>
      <c r="B1371" s="56" t="str">
        <f>Лист4!C1373</f>
        <v>г. Астрахань</v>
      </c>
      <c r="C1371" s="35">
        <f t="shared" si="42"/>
        <v>68.128616081081091</v>
      </c>
      <c r="D1371" s="35">
        <f t="shared" si="43"/>
        <v>2.8786739189189197</v>
      </c>
      <c r="E1371" s="26">
        <v>0</v>
      </c>
      <c r="F1371" s="27">
        <v>2.8786739189189197</v>
      </c>
      <c r="G1371" s="28">
        <v>0</v>
      </c>
      <c r="H1371" s="28">
        <v>0</v>
      </c>
      <c r="I1371" s="28">
        <v>0</v>
      </c>
      <c r="J1371" s="271"/>
      <c r="K1371" s="281">
        <f>Лист4!E1373/1000-J1371</f>
        <v>71.007290000000012</v>
      </c>
    </row>
    <row r="1372" spans="1:11" s="29" customFormat="1" ht="18" customHeight="1" x14ac:dyDescent="0.25">
      <c r="A1372" s="21" t="str">
        <f>Лист4!A1374</f>
        <v xml:space="preserve">Некрасова ул. д.6 </v>
      </c>
      <c r="B1372" s="56" t="str">
        <f>Лист4!C1374</f>
        <v>г. Астрахань</v>
      </c>
      <c r="C1372" s="35">
        <f t="shared" si="42"/>
        <v>55.191418243243241</v>
      </c>
      <c r="D1372" s="35">
        <f t="shared" si="43"/>
        <v>2.3320317567567566</v>
      </c>
      <c r="E1372" s="26">
        <v>0</v>
      </c>
      <c r="F1372" s="27">
        <v>2.3320317567567566</v>
      </c>
      <c r="G1372" s="28">
        <v>0</v>
      </c>
      <c r="H1372" s="28">
        <v>0</v>
      </c>
      <c r="I1372" s="28">
        <v>0</v>
      </c>
      <c r="J1372" s="271"/>
      <c r="K1372" s="281">
        <f>Лист4!E1374/1000-J1372</f>
        <v>57.523449999999997</v>
      </c>
    </row>
    <row r="1373" spans="1:11" s="29" customFormat="1" ht="18" customHeight="1" x14ac:dyDescent="0.25">
      <c r="A1373" s="21" t="str">
        <f>Лист4!A1375</f>
        <v xml:space="preserve">Немова ул. д.10 </v>
      </c>
      <c r="B1373" s="56" t="str">
        <f>Лист4!C1375</f>
        <v>г. Астрахань</v>
      </c>
      <c r="C1373" s="35">
        <f t="shared" si="42"/>
        <v>198.97927499999997</v>
      </c>
      <c r="D1373" s="35">
        <f t="shared" si="43"/>
        <v>8.4075750000000014</v>
      </c>
      <c r="E1373" s="26">
        <v>0</v>
      </c>
      <c r="F1373" s="27">
        <v>8.4075750000000014</v>
      </c>
      <c r="G1373" s="28">
        <v>0</v>
      </c>
      <c r="H1373" s="28">
        <v>0</v>
      </c>
      <c r="I1373" s="28">
        <v>0</v>
      </c>
      <c r="J1373" s="271">
        <v>1042.4100000000001</v>
      </c>
      <c r="K1373" s="281">
        <f>Лист4!E1375/1000-J1373</f>
        <v>-835.0231500000001</v>
      </c>
    </row>
    <row r="1374" spans="1:11" s="29" customFormat="1" ht="18" customHeight="1" x14ac:dyDescent="0.25">
      <c r="A1374" s="21" t="str">
        <f>Лист4!A1376</f>
        <v xml:space="preserve">Немова ул. д.12 </v>
      </c>
      <c r="B1374" s="56" t="str">
        <f>Лист4!C1376</f>
        <v>г. Астрахань</v>
      </c>
      <c r="C1374" s="35">
        <f t="shared" si="42"/>
        <v>169.33360878378375</v>
      </c>
      <c r="D1374" s="35">
        <f t="shared" si="43"/>
        <v>7.1549412162162147</v>
      </c>
      <c r="E1374" s="26">
        <v>0</v>
      </c>
      <c r="F1374" s="27">
        <v>7.1549412162162147</v>
      </c>
      <c r="G1374" s="28">
        <v>0</v>
      </c>
      <c r="H1374" s="28">
        <v>0</v>
      </c>
      <c r="I1374" s="28">
        <v>0</v>
      </c>
      <c r="J1374" s="271"/>
      <c r="K1374" s="281">
        <f>Лист4!E1376/1000-J1374</f>
        <v>176.48854999999995</v>
      </c>
    </row>
    <row r="1375" spans="1:11" s="29" customFormat="1" ht="18" customHeight="1" x14ac:dyDescent="0.25">
      <c r="A1375" s="21" t="str">
        <f>Лист4!A1377</f>
        <v xml:space="preserve">Немова ул. д.12А </v>
      </c>
      <c r="B1375" s="56" t="str">
        <f>Лист4!C1377</f>
        <v>г. Астрахань</v>
      </c>
      <c r="C1375" s="35">
        <f t="shared" si="42"/>
        <v>180.52654770270263</v>
      </c>
      <c r="D1375" s="35">
        <f t="shared" si="43"/>
        <v>7.6278822972972948</v>
      </c>
      <c r="E1375" s="26">
        <v>0</v>
      </c>
      <c r="F1375" s="27">
        <v>7.6278822972972948</v>
      </c>
      <c r="G1375" s="28">
        <v>0</v>
      </c>
      <c r="H1375" s="28">
        <v>0</v>
      </c>
      <c r="I1375" s="28">
        <v>0</v>
      </c>
      <c r="J1375" s="271"/>
      <c r="K1375" s="281">
        <f>Лист4!E1377/1000</f>
        <v>188.15442999999993</v>
      </c>
    </row>
    <row r="1376" spans="1:11" s="29" customFormat="1" ht="18" customHeight="1" x14ac:dyDescent="0.25">
      <c r="A1376" s="21" t="str">
        <f>Лист4!A1378</f>
        <v xml:space="preserve">Немова ул. д.14 </v>
      </c>
      <c r="B1376" s="56" t="str">
        <f>Лист4!C1378</f>
        <v>г. Астрахань</v>
      </c>
      <c r="C1376" s="35">
        <f t="shared" si="42"/>
        <v>145.42882027027028</v>
      </c>
      <c r="D1376" s="35">
        <f t="shared" si="43"/>
        <v>6.1448797297297304</v>
      </c>
      <c r="E1376" s="26">
        <v>0</v>
      </c>
      <c r="F1376" s="27">
        <v>6.1448797297297304</v>
      </c>
      <c r="G1376" s="28">
        <v>0</v>
      </c>
      <c r="H1376" s="28">
        <v>0</v>
      </c>
      <c r="I1376" s="28">
        <v>0</v>
      </c>
      <c r="J1376" s="271"/>
      <c r="K1376" s="281">
        <f>Лист4!E1378/1000</f>
        <v>151.5737</v>
      </c>
    </row>
    <row r="1377" spans="1:11" s="29" customFormat="1" ht="18" customHeight="1" x14ac:dyDescent="0.25">
      <c r="A1377" s="21" t="str">
        <f>Лист4!A1379</f>
        <v xml:space="preserve">Немова ул. д.16Б </v>
      </c>
      <c r="B1377" s="56" t="str">
        <f>Лист4!C1379</f>
        <v>г. Астрахань</v>
      </c>
      <c r="C1377" s="35">
        <f t="shared" si="42"/>
        <v>173.44585202702703</v>
      </c>
      <c r="D1377" s="35">
        <f t="shared" si="43"/>
        <v>7.3286979729729733</v>
      </c>
      <c r="E1377" s="26">
        <v>0</v>
      </c>
      <c r="F1377" s="27">
        <v>7.3286979729729733</v>
      </c>
      <c r="G1377" s="28">
        <v>0</v>
      </c>
      <c r="H1377" s="28">
        <v>0</v>
      </c>
      <c r="I1377" s="28">
        <v>0</v>
      </c>
      <c r="J1377" s="271"/>
      <c r="K1377" s="281">
        <f>Лист4!E1379/1000</f>
        <v>180.77455</v>
      </c>
    </row>
    <row r="1378" spans="1:11" s="29" customFormat="1" ht="18" customHeight="1" x14ac:dyDescent="0.25">
      <c r="A1378" s="21" t="str">
        <f>Лист4!A1380</f>
        <v xml:space="preserve">Немова ул. д.16В </v>
      </c>
      <c r="B1378" s="56" t="str">
        <f>Лист4!C1380</f>
        <v>г. Астрахань</v>
      </c>
      <c r="C1378" s="35">
        <f t="shared" si="42"/>
        <v>153.95980608108107</v>
      </c>
      <c r="D1378" s="35">
        <f t="shared" si="43"/>
        <v>6.5053439189189186</v>
      </c>
      <c r="E1378" s="26">
        <v>0</v>
      </c>
      <c r="F1378" s="27">
        <v>6.5053439189189186</v>
      </c>
      <c r="G1378" s="28">
        <v>0</v>
      </c>
      <c r="H1378" s="28">
        <v>0</v>
      </c>
      <c r="I1378" s="28">
        <v>0</v>
      </c>
      <c r="J1378" s="271"/>
      <c r="K1378" s="281">
        <f>Лист4!E1380/1000</f>
        <v>160.46514999999999</v>
      </c>
    </row>
    <row r="1379" spans="1:11" s="29" customFormat="1" ht="18" customHeight="1" x14ac:dyDescent="0.25">
      <c r="A1379" s="21" t="str">
        <f>Лист4!A1381</f>
        <v xml:space="preserve">Немова ул. д.16Г </v>
      </c>
      <c r="B1379" s="56" t="str">
        <f>Лист4!C1381</f>
        <v>г. Астрахань</v>
      </c>
      <c r="C1379" s="35">
        <f t="shared" si="42"/>
        <v>164.32259189189188</v>
      </c>
      <c r="D1379" s="35">
        <f t="shared" si="43"/>
        <v>6.9432081081081076</v>
      </c>
      <c r="E1379" s="26">
        <v>0</v>
      </c>
      <c r="F1379" s="27">
        <v>6.9432081081081076</v>
      </c>
      <c r="G1379" s="28">
        <v>0</v>
      </c>
      <c r="H1379" s="28">
        <v>0</v>
      </c>
      <c r="I1379" s="28">
        <v>0</v>
      </c>
      <c r="J1379" s="272"/>
      <c r="K1379" s="281">
        <f>Лист4!E1381/1000-J1379</f>
        <v>171.26579999999998</v>
      </c>
    </row>
    <row r="1380" spans="1:11" s="29" customFormat="1" ht="18" customHeight="1" x14ac:dyDescent="0.25">
      <c r="A1380" s="21" t="str">
        <f>Лист4!A1382</f>
        <v xml:space="preserve">Немова ул. д.16Д </v>
      </c>
      <c r="B1380" s="56" t="str">
        <f>Лист4!C1382</f>
        <v>г. Астрахань</v>
      </c>
      <c r="C1380" s="35">
        <f t="shared" si="42"/>
        <v>157.19539121621622</v>
      </c>
      <c r="D1380" s="35">
        <f t="shared" si="43"/>
        <v>6.642058783783785</v>
      </c>
      <c r="E1380" s="26">
        <v>0</v>
      </c>
      <c r="F1380" s="27">
        <v>6.642058783783785</v>
      </c>
      <c r="G1380" s="28">
        <v>0</v>
      </c>
      <c r="H1380" s="28">
        <v>0</v>
      </c>
      <c r="I1380" s="28">
        <v>0</v>
      </c>
      <c r="J1380" s="271"/>
      <c r="K1380" s="281">
        <f>Лист4!E1382/1000</f>
        <v>163.83745000000002</v>
      </c>
    </row>
    <row r="1381" spans="1:11" s="29" customFormat="1" ht="18" customHeight="1" x14ac:dyDescent="0.25">
      <c r="A1381" s="21" t="str">
        <f>Лист4!A1383</f>
        <v xml:space="preserve">Немова ул. д.18 </v>
      </c>
      <c r="B1381" s="56" t="str">
        <f>Лист4!C1383</f>
        <v>г. Астрахань</v>
      </c>
      <c r="C1381" s="35">
        <f t="shared" si="42"/>
        <v>183.42245540540543</v>
      </c>
      <c r="D1381" s="35">
        <f t="shared" si="43"/>
        <v>7.7502445945945944</v>
      </c>
      <c r="E1381" s="26">
        <v>0</v>
      </c>
      <c r="F1381" s="27">
        <v>7.7502445945945944</v>
      </c>
      <c r="G1381" s="28">
        <v>0</v>
      </c>
      <c r="H1381" s="28">
        <v>0</v>
      </c>
      <c r="I1381" s="28">
        <v>0</v>
      </c>
      <c r="J1381" s="272"/>
      <c r="K1381" s="281">
        <f>Лист4!E1383/1000-J1381</f>
        <v>191.17270000000002</v>
      </c>
    </row>
    <row r="1382" spans="1:11" s="29" customFormat="1" ht="18" customHeight="1" x14ac:dyDescent="0.25">
      <c r="A1382" s="21" t="str">
        <f>Лист4!A1384</f>
        <v xml:space="preserve">Немова ул. д.20 </v>
      </c>
      <c r="B1382" s="56" t="str">
        <f>Лист4!C1384</f>
        <v>г. Астрахань</v>
      </c>
      <c r="C1382" s="35">
        <f t="shared" si="42"/>
        <v>184.30744162162168</v>
      </c>
      <c r="D1382" s="35">
        <f t="shared" si="43"/>
        <v>7.7876383783783805</v>
      </c>
      <c r="E1382" s="26">
        <v>0</v>
      </c>
      <c r="F1382" s="27">
        <v>7.7876383783783805</v>
      </c>
      <c r="G1382" s="28">
        <v>0</v>
      </c>
      <c r="H1382" s="28">
        <v>0</v>
      </c>
      <c r="I1382" s="28">
        <v>0</v>
      </c>
      <c r="J1382" s="271"/>
      <c r="K1382" s="281">
        <f>Лист4!E1384/1000</f>
        <v>192.09508000000005</v>
      </c>
    </row>
    <row r="1383" spans="1:11" s="29" customFormat="1" ht="18" customHeight="1" x14ac:dyDescent="0.25">
      <c r="A1383" s="21" t="str">
        <f>Лист4!A1385</f>
        <v xml:space="preserve">Немова ул. д.20А </v>
      </c>
      <c r="B1383" s="56" t="str">
        <f>Лист4!C1385</f>
        <v>г. Астрахань</v>
      </c>
      <c r="C1383" s="35">
        <f t="shared" si="42"/>
        <v>175.89645540540545</v>
      </c>
      <c r="D1383" s="35">
        <f t="shared" si="43"/>
        <v>7.4322445945945965</v>
      </c>
      <c r="E1383" s="26">
        <v>0</v>
      </c>
      <c r="F1383" s="27">
        <v>7.4322445945945965</v>
      </c>
      <c r="G1383" s="28">
        <v>0</v>
      </c>
      <c r="H1383" s="28">
        <v>0</v>
      </c>
      <c r="I1383" s="28">
        <v>0</v>
      </c>
      <c r="J1383" s="271"/>
      <c r="K1383" s="281">
        <f>Лист4!E1385/1000-J1383</f>
        <v>183.32870000000005</v>
      </c>
    </row>
    <row r="1384" spans="1:11" s="29" customFormat="1" ht="18" customHeight="1" x14ac:dyDescent="0.25">
      <c r="A1384" s="21" t="str">
        <f>Лист4!A1386</f>
        <v xml:space="preserve">Немова ул. д.22 </v>
      </c>
      <c r="B1384" s="56" t="str">
        <f>Лист4!C1386</f>
        <v>г. Астрахань</v>
      </c>
      <c r="C1384" s="35">
        <f t="shared" si="42"/>
        <v>184.68846216216212</v>
      </c>
      <c r="D1384" s="35">
        <f t="shared" si="43"/>
        <v>7.8037378378378364</v>
      </c>
      <c r="E1384" s="26">
        <v>0</v>
      </c>
      <c r="F1384" s="27">
        <v>7.8037378378378364</v>
      </c>
      <c r="G1384" s="28">
        <v>0</v>
      </c>
      <c r="H1384" s="28">
        <v>0</v>
      </c>
      <c r="I1384" s="28">
        <v>0</v>
      </c>
      <c r="J1384" s="271"/>
      <c r="K1384" s="281">
        <f>Лист4!E1386/1000</f>
        <v>192.49219999999997</v>
      </c>
    </row>
    <row r="1385" spans="1:11" s="29" customFormat="1" ht="18" customHeight="1" x14ac:dyDescent="0.25">
      <c r="A1385" s="21" t="str">
        <f>Лист4!A1387</f>
        <v xml:space="preserve">Немова ул. д.22А </v>
      </c>
      <c r="B1385" s="56" t="str">
        <f>Лист4!C1387</f>
        <v>г. Астрахань</v>
      </c>
      <c r="C1385" s="35">
        <f t="shared" si="42"/>
        <v>174.19826972972967</v>
      </c>
      <c r="D1385" s="35">
        <f t="shared" si="43"/>
        <v>7.3604902702702688</v>
      </c>
      <c r="E1385" s="26">
        <v>0</v>
      </c>
      <c r="F1385" s="27">
        <v>7.3604902702702688</v>
      </c>
      <c r="G1385" s="28">
        <v>0</v>
      </c>
      <c r="H1385" s="28">
        <v>0</v>
      </c>
      <c r="I1385" s="28">
        <v>0</v>
      </c>
      <c r="J1385" s="271"/>
      <c r="K1385" s="281">
        <f>Лист4!E1387/1000-J1385</f>
        <v>181.55875999999995</v>
      </c>
    </row>
    <row r="1386" spans="1:11" s="29" customFormat="1" ht="18" customHeight="1" x14ac:dyDescent="0.25">
      <c r="A1386" s="21" t="str">
        <f>Лист4!A1388</f>
        <v xml:space="preserve">Немова ул. д.24 </v>
      </c>
      <c r="B1386" s="56" t="str">
        <f>Лист4!C1388</f>
        <v>г. Астрахань</v>
      </c>
      <c r="C1386" s="35">
        <f t="shared" si="42"/>
        <v>195.24069324324327</v>
      </c>
      <c r="D1386" s="35">
        <f t="shared" si="43"/>
        <v>8.2496067567567586</v>
      </c>
      <c r="E1386" s="26">
        <v>0</v>
      </c>
      <c r="F1386" s="27">
        <v>8.2496067567567586</v>
      </c>
      <c r="G1386" s="28">
        <v>0</v>
      </c>
      <c r="H1386" s="28">
        <v>0</v>
      </c>
      <c r="I1386" s="28">
        <v>0</v>
      </c>
      <c r="J1386" s="271"/>
      <c r="K1386" s="281">
        <f>Лист4!E1388/1000-J1386</f>
        <v>203.49030000000002</v>
      </c>
    </row>
    <row r="1387" spans="1:11" s="29" customFormat="1" ht="18" customHeight="1" x14ac:dyDescent="0.25">
      <c r="A1387" s="21" t="str">
        <f>Лист4!A1389</f>
        <v xml:space="preserve">Немова ул. д.24Б </v>
      </c>
      <c r="B1387" s="56" t="str">
        <f>Лист4!C1389</f>
        <v>г. Астрахань</v>
      </c>
      <c r="C1387" s="35">
        <f t="shared" si="42"/>
        <v>225.23444175675678</v>
      </c>
      <c r="D1387" s="35">
        <f t="shared" si="43"/>
        <v>9.5169482432432435</v>
      </c>
      <c r="E1387" s="26">
        <v>0</v>
      </c>
      <c r="F1387" s="27">
        <v>9.5169482432432435</v>
      </c>
      <c r="G1387" s="28">
        <v>0</v>
      </c>
      <c r="H1387" s="28">
        <v>0</v>
      </c>
      <c r="I1387" s="28">
        <v>0</v>
      </c>
      <c r="J1387" s="272"/>
      <c r="K1387" s="281">
        <f>Лист4!E1389/1000-J1387</f>
        <v>234.75139000000001</v>
      </c>
    </row>
    <row r="1388" spans="1:11" s="29" customFormat="1" ht="18" customHeight="1" x14ac:dyDescent="0.25">
      <c r="A1388" s="21" t="str">
        <f>Лист4!A1390</f>
        <v xml:space="preserve">Немова ул. д.24Г </v>
      </c>
      <c r="B1388" s="56" t="str">
        <f>Лист4!C1390</f>
        <v>г. Астрахань</v>
      </c>
      <c r="C1388" s="35">
        <f t="shared" si="42"/>
        <v>786.99765783783789</v>
      </c>
      <c r="D1388" s="35">
        <f t="shared" si="43"/>
        <v>33.25342216216216</v>
      </c>
      <c r="E1388" s="26">
        <v>0</v>
      </c>
      <c r="F1388" s="27">
        <v>33.25342216216216</v>
      </c>
      <c r="G1388" s="28">
        <v>0</v>
      </c>
      <c r="H1388" s="28">
        <v>0</v>
      </c>
      <c r="I1388" s="28">
        <v>0</v>
      </c>
      <c r="J1388" s="271"/>
      <c r="K1388" s="281">
        <f>Лист4!E1390/1000-J1388</f>
        <v>820.25108</v>
      </c>
    </row>
    <row r="1389" spans="1:11" s="29" customFormat="1" ht="18" customHeight="1" x14ac:dyDescent="0.25">
      <c r="A1389" s="21" t="str">
        <f>Лист4!A1391</f>
        <v xml:space="preserve">Немова ул. д.28 </v>
      </c>
      <c r="B1389" s="56" t="str">
        <f>Лист4!C1391</f>
        <v>г. Астрахань</v>
      </c>
      <c r="C1389" s="35">
        <f t="shared" ref="C1389:C1452" si="44">K1389+J1389-F1389</f>
        <v>1670.2283798648646</v>
      </c>
      <c r="D1389" s="35">
        <f t="shared" ref="D1389:D1452" si="45">F1389</f>
        <v>70.573030135135113</v>
      </c>
      <c r="E1389" s="26">
        <v>0</v>
      </c>
      <c r="F1389" s="27">
        <v>70.573030135135113</v>
      </c>
      <c r="G1389" s="28">
        <v>0</v>
      </c>
      <c r="H1389" s="28">
        <v>0</v>
      </c>
      <c r="I1389" s="28">
        <v>0</v>
      </c>
      <c r="J1389" s="271"/>
      <c r="K1389" s="281">
        <f>Лист4!E1391/1000-J1389</f>
        <v>1740.8014099999996</v>
      </c>
    </row>
    <row r="1390" spans="1:11" s="29" customFormat="1" ht="18" customHeight="1" x14ac:dyDescent="0.25">
      <c r="A1390" s="21" t="str">
        <f>Лист4!A1392</f>
        <v xml:space="preserve">Немова ул. д.28 - корп. 1 </v>
      </c>
      <c r="B1390" s="56" t="str">
        <f>Лист4!C1392</f>
        <v>г. Астрахань</v>
      </c>
      <c r="C1390" s="35">
        <f t="shared" si="44"/>
        <v>1218.2451527027026</v>
      </c>
      <c r="D1390" s="35">
        <f t="shared" si="45"/>
        <v>51.475147297297298</v>
      </c>
      <c r="E1390" s="26">
        <v>0</v>
      </c>
      <c r="F1390" s="27">
        <v>51.475147297297298</v>
      </c>
      <c r="G1390" s="28">
        <v>0</v>
      </c>
      <c r="H1390" s="28">
        <v>0</v>
      </c>
      <c r="I1390" s="28">
        <v>0</v>
      </c>
      <c r="J1390" s="272"/>
      <c r="K1390" s="281">
        <f>Лист4!E1392/1000-J1390</f>
        <v>1269.7203</v>
      </c>
    </row>
    <row r="1391" spans="1:11" s="29" customFormat="1" ht="18" customHeight="1" x14ac:dyDescent="0.25">
      <c r="A1391" s="21" t="str">
        <f>Лист4!A1393</f>
        <v xml:space="preserve">Немова ул. д.30 </v>
      </c>
      <c r="B1391" s="56" t="str">
        <f>Лист4!C1393</f>
        <v>г. Астрахань</v>
      </c>
      <c r="C1391" s="35">
        <f t="shared" si="44"/>
        <v>478.70600567567578</v>
      </c>
      <c r="D1391" s="35">
        <f t="shared" si="45"/>
        <v>20.22701432432433</v>
      </c>
      <c r="E1391" s="26">
        <v>0</v>
      </c>
      <c r="F1391" s="27">
        <v>20.22701432432433</v>
      </c>
      <c r="G1391" s="28">
        <v>0</v>
      </c>
      <c r="H1391" s="28">
        <v>0</v>
      </c>
      <c r="I1391" s="28">
        <v>0</v>
      </c>
      <c r="J1391" s="271"/>
      <c r="K1391" s="281">
        <f>Лист4!E1393/1000</f>
        <v>498.93302000000011</v>
      </c>
    </row>
    <row r="1392" spans="1:11" s="29" customFormat="1" ht="18" customHeight="1" x14ac:dyDescent="0.25">
      <c r="A1392" s="21" t="str">
        <f>Лист4!A1394</f>
        <v>Немова ул. д.32 литерА</v>
      </c>
      <c r="B1392" s="56" t="str">
        <f>Лист4!C1394</f>
        <v>г. Астрахань</v>
      </c>
      <c r="C1392" s="35">
        <f t="shared" si="44"/>
        <v>2031.7232391891894</v>
      </c>
      <c r="D1392" s="35">
        <f t="shared" si="45"/>
        <v>85.847460810810816</v>
      </c>
      <c r="E1392" s="26">
        <v>0</v>
      </c>
      <c r="F1392" s="27">
        <v>85.847460810810816</v>
      </c>
      <c r="G1392" s="28">
        <v>0</v>
      </c>
      <c r="H1392" s="28">
        <v>0</v>
      </c>
      <c r="I1392" s="28">
        <v>0</v>
      </c>
      <c r="J1392" s="272"/>
      <c r="K1392" s="281">
        <f>Лист4!E1394/1000-J1392</f>
        <v>2117.5707000000002</v>
      </c>
    </row>
    <row r="1393" spans="1:11" s="29" customFormat="1" ht="18" customHeight="1" x14ac:dyDescent="0.25">
      <c r="A1393" s="21" t="str">
        <f>Лист4!A1395</f>
        <v xml:space="preserve">Нефтебазовская пл д.18 </v>
      </c>
      <c r="B1393" s="56" t="str">
        <f>Лист4!C1395</f>
        <v>г. Астрахань</v>
      </c>
      <c r="C1393" s="35">
        <f t="shared" si="44"/>
        <v>16.782816891891887</v>
      </c>
      <c r="D1393" s="35">
        <f t="shared" si="45"/>
        <v>0.70913310810810792</v>
      </c>
      <c r="E1393" s="26">
        <v>0</v>
      </c>
      <c r="F1393" s="27">
        <v>0.70913310810810792</v>
      </c>
      <c r="G1393" s="28">
        <v>0</v>
      </c>
      <c r="H1393" s="28">
        <v>0</v>
      </c>
      <c r="I1393" s="28">
        <v>0</v>
      </c>
      <c r="J1393" s="272"/>
      <c r="K1393" s="281">
        <f>Лист4!E1395/1000-J1393</f>
        <v>17.491949999999996</v>
      </c>
    </row>
    <row r="1394" spans="1:11" s="29" customFormat="1" ht="18" customHeight="1" x14ac:dyDescent="0.25">
      <c r="A1394" s="21" t="str">
        <f>Лист4!A1396</f>
        <v xml:space="preserve">Нефтебазовская пл д.20 </v>
      </c>
      <c r="B1394" s="56" t="str">
        <f>Лист4!C1396</f>
        <v>г. Астрахань</v>
      </c>
      <c r="C1394" s="35">
        <f t="shared" si="44"/>
        <v>37.528143783783783</v>
      </c>
      <c r="D1394" s="35">
        <f t="shared" si="45"/>
        <v>1.585696216216216</v>
      </c>
      <c r="E1394" s="26">
        <v>0</v>
      </c>
      <c r="F1394" s="27">
        <v>1.585696216216216</v>
      </c>
      <c r="G1394" s="28">
        <v>0</v>
      </c>
      <c r="H1394" s="28">
        <v>0</v>
      </c>
      <c r="I1394" s="28">
        <v>0</v>
      </c>
      <c r="J1394" s="271"/>
      <c r="K1394" s="281">
        <f>Лист4!E1396/1000</f>
        <v>39.113839999999996</v>
      </c>
    </row>
    <row r="1395" spans="1:11" s="29" customFormat="1" ht="18" customHeight="1" x14ac:dyDescent="0.25">
      <c r="A1395" s="21" t="str">
        <f>Лист4!A1397</f>
        <v xml:space="preserve">Нефтебазовская пл д.21 </v>
      </c>
      <c r="B1395" s="56" t="str">
        <f>Лист4!C1397</f>
        <v>г. Астрахань</v>
      </c>
      <c r="C1395" s="35">
        <f t="shared" si="44"/>
        <v>161.32228540540538</v>
      </c>
      <c r="D1395" s="35">
        <f t="shared" si="45"/>
        <v>6.8164345945945932</v>
      </c>
      <c r="E1395" s="26">
        <v>0</v>
      </c>
      <c r="F1395" s="27">
        <v>6.8164345945945932</v>
      </c>
      <c r="G1395" s="28">
        <v>0</v>
      </c>
      <c r="H1395" s="28">
        <v>0</v>
      </c>
      <c r="I1395" s="28">
        <v>0</v>
      </c>
      <c r="J1395" s="272"/>
      <c r="K1395" s="281">
        <f>Лист4!E1397/1000-J1395</f>
        <v>168.13871999999998</v>
      </c>
    </row>
    <row r="1396" spans="1:11" s="29" customFormat="1" ht="18" customHeight="1" x14ac:dyDescent="0.25">
      <c r="A1396" s="21" t="str">
        <f>Лист4!A1398</f>
        <v xml:space="preserve">Нефтебазовская пл д.26 </v>
      </c>
      <c r="B1396" s="56" t="str">
        <f>Лист4!C1398</f>
        <v>г. Астрахань</v>
      </c>
      <c r="C1396" s="35">
        <f t="shared" si="44"/>
        <v>206.68929932432437</v>
      </c>
      <c r="D1396" s="35">
        <f t="shared" si="45"/>
        <v>8.7333506756756769</v>
      </c>
      <c r="E1396" s="26">
        <v>0</v>
      </c>
      <c r="F1396" s="27">
        <v>8.7333506756756769</v>
      </c>
      <c r="G1396" s="28">
        <v>0</v>
      </c>
      <c r="H1396" s="28">
        <v>0</v>
      </c>
      <c r="I1396" s="28">
        <v>0</v>
      </c>
      <c r="J1396" s="272"/>
      <c r="K1396" s="281">
        <f>Лист4!E1398/1000-J1396</f>
        <v>215.42265000000003</v>
      </c>
    </row>
    <row r="1397" spans="1:11" s="29" customFormat="1" ht="18" customHeight="1" x14ac:dyDescent="0.25">
      <c r="A1397" s="21" t="str">
        <f>Лист4!A1399</f>
        <v xml:space="preserve">Нефтебазовская пл д.29 </v>
      </c>
      <c r="B1397" s="56" t="str">
        <f>Лист4!C1399</f>
        <v>г. Астрахань</v>
      </c>
      <c r="C1397" s="35">
        <f t="shared" si="44"/>
        <v>250.19227540540541</v>
      </c>
      <c r="D1397" s="35">
        <f t="shared" si="45"/>
        <v>10.571504594594595</v>
      </c>
      <c r="E1397" s="26">
        <v>0</v>
      </c>
      <c r="F1397" s="27">
        <v>10.571504594594595</v>
      </c>
      <c r="G1397" s="28">
        <v>0</v>
      </c>
      <c r="H1397" s="28">
        <v>0</v>
      </c>
      <c r="I1397" s="28">
        <v>0</v>
      </c>
      <c r="J1397" s="272"/>
      <c r="K1397" s="281">
        <f>Лист4!E1399/1000-J1397</f>
        <v>260.76378</v>
      </c>
    </row>
    <row r="1398" spans="1:11" s="29" customFormat="1" ht="18" customHeight="1" x14ac:dyDescent="0.25">
      <c r="A1398" s="21" t="str">
        <f>Лист4!A1400</f>
        <v xml:space="preserve">Нефтяников 1-й пр. д.21 </v>
      </c>
      <c r="B1398" s="56" t="str">
        <f>Лист4!C1400</f>
        <v>г. Астрахань</v>
      </c>
      <c r="C1398" s="35">
        <f t="shared" si="44"/>
        <v>16.737242567567559</v>
      </c>
      <c r="D1398" s="35">
        <f t="shared" si="45"/>
        <v>0.70720743243243211</v>
      </c>
      <c r="E1398" s="26">
        <v>0</v>
      </c>
      <c r="F1398" s="27">
        <v>0.70720743243243211</v>
      </c>
      <c r="G1398" s="28">
        <v>0</v>
      </c>
      <c r="H1398" s="28">
        <v>0</v>
      </c>
      <c r="I1398" s="28">
        <v>0</v>
      </c>
      <c r="J1398" s="272"/>
      <c r="K1398" s="281">
        <f>Лист4!E1400/1000-J1398</f>
        <v>17.444449999999993</v>
      </c>
    </row>
    <row r="1399" spans="1:11" s="29" customFormat="1" ht="18" customHeight="1" x14ac:dyDescent="0.25">
      <c r="A1399" s="21" t="str">
        <f>Лист4!A1401</f>
        <v xml:space="preserve">Нефтяников 1-й пр. д.27 </v>
      </c>
      <c r="B1399" s="56" t="str">
        <f>Лист4!C1401</f>
        <v>г. Астрахань</v>
      </c>
      <c r="C1399" s="35">
        <f t="shared" si="44"/>
        <v>12.406482432432432</v>
      </c>
      <c r="D1399" s="35">
        <f t="shared" si="45"/>
        <v>0.52421756756756754</v>
      </c>
      <c r="E1399" s="26">
        <v>0</v>
      </c>
      <c r="F1399" s="27">
        <v>0.52421756756756754</v>
      </c>
      <c r="G1399" s="28">
        <v>0</v>
      </c>
      <c r="H1399" s="28">
        <v>0</v>
      </c>
      <c r="I1399" s="28">
        <v>0</v>
      </c>
      <c r="J1399" s="272"/>
      <c r="K1399" s="281">
        <f>Лист4!E1401/1000-J1399</f>
        <v>12.9307</v>
      </c>
    </row>
    <row r="1400" spans="1:11" s="29" customFormat="1" ht="18" customHeight="1" x14ac:dyDescent="0.25">
      <c r="A1400" s="21" t="str">
        <f>Лист4!A1402</f>
        <v xml:space="preserve">Нефтяников 1-й пр. д.37 </v>
      </c>
      <c r="B1400" s="56" t="str">
        <f>Лист4!C1402</f>
        <v>г. Астрахань</v>
      </c>
      <c r="C1400" s="35">
        <f t="shared" si="44"/>
        <v>121.16356283783782</v>
      </c>
      <c r="D1400" s="35">
        <f t="shared" si="45"/>
        <v>5.119587162162162</v>
      </c>
      <c r="E1400" s="26">
        <v>0</v>
      </c>
      <c r="F1400" s="27">
        <v>5.119587162162162</v>
      </c>
      <c r="G1400" s="28">
        <v>0</v>
      </c>
      <c r="H1400" s="28">
        <v>0</v>
      </c>
      <c r="I1400" s="28">
        <v>0</v>
      </c>
      <c r="J1400" s="272"/>
      <c r="K1400" s="281">
        <f>Лист4!E1402/1000-J1400</f>
        <v>126.28314999999998</v>
      </c>
    </row>
    <row r="1401" spans="1:11" s="29" customFormat="1" ht="18" customHeight="1" x14ac:dyDescent="0.25">
      <c r="A1401" s="21" t="str">
        <f>Лист4!A1403</f>
        <v xml:space="preserve">Нефтяников 2-й пр. д.30 </v>
      </c>
      <c r="B1401" s="56" t="str">
        <f>Лист4!C1403</f>
        <v>г. Астрахань</v>
      </c>
      <c r="C1401" s="35">
        <f t="shared" si="44"/>
        <v>24.098071621621624</v>
      </c>
      <c r="D1401" s="35">
        <f t="shared" si="45"/>
        <v>1.0182283783783785</v>
      </c>
      <c r="E1401" s="26">
        <v>0</v>
      </c>
      <c r="F1401" s="27">
        <v>1.0182283783783785</v>
      </c>
      <c r="G1401" s="28">
        <v>0</v>
      </c>
      <c r="H1401" s="28">
        <v>0</v>
      </c>
      <c r="I1401" s="28">
        <v>0</v>
      </c>
      <c r="J1401" s="272"/>
      <c r="K1401" s="281">
        <f>Лист4!E1403/1000-J1401</f>
        <v>25.116300000000003</v>
      </c>
    </row>
    <row r="1402" spans="1:11" s="29" customFormat="1" ht="18" customHeight="1" x14ac:dyDescent="0.25">
      <c r="A1402" s="21" t="str">
        <f>Лист4!A1404</f>
        <v xml:space="preserve">Нефтяников 2-й пр. д.44 </v>
      </c>
      <c r="B1402" s="56" t="str">
        <f>Лист4!C1404</f>
        <v>г. Астрахань</v>
      </c>
      <c r="C1402" s="35">
        <f t="shared" si="44"/>
        <v>42.696041891891902</v>
      </c>
      <c r="D1402" s="35">
        <f t="shared" si="45"/>
        <v>1.8040581081081084</v>
      </c>
      <c r="E1402" s="26">
        <v>0</v>
      </c>
      <c r="F1402" s="27">
        <v>1.8040581081081084</v>
      </c>
      <c r="G1402" s="28">
        <v>0</v>
      </c>
      <c r="H1402" s="28">
        <v>0</v>
      </c>
      <c r="I1402" s="28">
        <v>0</v>
      </c>
      <c r="J1402" s="272"/>
      <c r="K1402" s="281">
        <f>Лист4!E1404/1000-J1402</f>
        <v>44.50010000000001</v>
      </c>
    </row>
    <row r="1403" spans="1:11" s="29" customFormat="1" ht="18" customHeight="1" x14ac:dyDescent="0.25">
      <c r="A1403" s="21" t="str">
        <f>Лист4!A1405</f>
        <v xml:space="preserve">Нефтяников 2-й пр. д.46 </v>
      </c>
      <c r="B1403" s="56" t="str">
        <f>Лист4!C1405</f>
        <v>г. Астрахань</v>
      </c>
      <c r="C1403" s="35">
        <f t="shared" si="44"/>
        <v>80.436955405405413</v>
      </c>
      <c r="D1403" s="35">
        <f t="shared" si="45"/>
        <v>3.3987445945945947</v>
      </c>
      <c r="E1403" s="26">
        <v>0</v>
      </c>
      <c r="F1403" s="27">
        <v>3.3987445945945947</v>
      </c>
      <c r="G1403" s="28">
        <v>0</v>
      </c>
      <c r="H1403" s="28">
        <v>0</v>
      </c>
      <c r="I1403" s="28">
        <v>0</v>
      </c>
      <c r="J1403" s="271"/>
      <c r="K1403" s="281">
        <f>Лист4!E1405/1000-J1403</f>
        <v>83.835700000000003</v>
      </c>
    </row>
    <row r="1404" spans="1:11" s="29" customFormat="1" ht="18" customHeight="1" x14ac:dyDescent="0.25">
      <c r="A1404" s="21" t="str">
        <f>Лист4!A1406</f>
        <v xml:space="preserve">Нефтяников 2-й пр. д.48 </v>
      </c>
      <c r="B1404" s="56" t="str">
        <f>Лист4!C1406</f>
        <v>г. Астрахань</v>
      </c>
      <c r="C1404" s="35">
        <f t="shared" si="44"/>
        <v>50.307750405405422</v>
      </c>
      <c r="D1404" s="35">
        <f t="shared" si="45"/>
        <v>2.1256795945945952</v>
      </c>
      <c r="E1404" s="26">
        <v>0</v>
      </c>
      <c r="F1404" s="27">
        <v>2.1256795945945952</v>
      </c>
      <c r="G1404" s="28">
        <v>0</v>
      </c>
      <c r="H1404" s="28">
        <v>0</v>
      </c>
      <c r="I1404" s="28">
        <v>0</v>
      </c>
      <c r="J1404" s="271"/>
      <c r="K1404" s="281">
        <f>Лист4!E1406/1000</f>
        <v>52.433430000000016</v>
      </c>
    </row>
    <row r="1405" spans="1:11" s="29" customFormat="1" ht="18" customHeight="1" x14ac:dyDescent="0.25">
      <c r="A1405" s="21" t="str">
        <f>Лист4!A1407</f>
        <v xml:space="preserve">Нефтянников пл д.14 </v>
      </c>
      <c r="B1405" s="56" t="str">
        <f>Лист4!C1407</f>
        <v>г. Астрахань</v>
      </c>
      <c r="C1405" s="35">
        <f t="shared" si="44"/>
        <v>8.5971405405405417</v>
      </c>
      <c r="D1405" s="35">
        <f t="shared" si="45"/>
        <v>0.36325945945945953</v>
      </c>
      <c r="E1405" s="26">
        <v>0</v>
      </c>
      <c r="F1405" s="27">
        <v>0.36325945945945953</v>
      </c>
      <c r="G1405" s="28">
        <v>0</v>
      </c>
      <c r="H1405" s="28">
        <v>0</v>
      </c>
      <c r="I1405" s="28">
        <v>0</v>
      </c>
      <c r="J1405" s="272"/>
      <c r="K1405" s="281">
        <f>Лист4!E1407/1000-J1405</f>
        <v>8.9604000000000017</v>
      </c>
    </row>
    <row r="1406" spans="1:11" s="29" customFormat="1" ht="18" customHeight="1" x14ac:dyDescent="0.25">
      <c r="A1406" s="21" t="str">
        <f>Лист4!A1408</f>
        <v xml:space="preserve">Нефтянников пл д.16 </v>
      </c>
      <c r="B1406" s="56" t="str">
        <f>Лист4!C1408</f>
        <v>г. Астрахань</v>
      </c>
      <c r="C1406" s="35">
        <f t="shared" si="44"/>
        <v>24.355830405405413</v>
      </c>
      <c r="D1406" s="35">
        <f t="shared" si="45"/>
        <v>1.029119594594595</v>
      </c>
      <c r="E1406" s="26">
        <v>0</v>
      </c>
      <c r="F1406" s="27">
        <v>1.029119594594595</v>
      </c>
      <c r="G1406" s="28">
        <v>0</v>
      </c>
      <c r="H1406" s="28">
        <v>0</v>
      </c>
      <c r="I1406" s="28">
        <v>0</v>
      </c>
      <c r="J1406" s="272"/>
      <c r="K1406" s="281">
        <f>Лист4!E1408/1000-J1406</f>
        <v>25.384950000000007</v>
      </c>
    </row>
    <row r="1407" spans="1:11" s="29" customFormat="1" ht="18" customHeight="1" x14ac:dyDescent="0.25">
      <c r="A1407" s="21" t="str">
        <f>Лист4!A1409</f>
        <v xml:space="preserve">Нефтянников пл д.17 </v>
      </c>
      <c r="B1407" s="56" t="str">
        <f>Лист4!C1409</f>
        <v>г. Астрахань</v>
      </c>
      <c r="C1407" s="35">
        <f t="shared" si="44"/>
        <v>3.8749209459459455</v>
      </c>
      <c r="D1407" s="35">
        <f t="shared" si="45"/>
        <v>0.16372905405405402</v>
      </c>
      <c r="E1407" s="26">
        <v>0</v>
      </c>
      <c r="F1407" s="27">
        <v>0.16372905405405402</v>
      </c>
      <c r="G1407" s="28">
        <v>0</v>
      </c>
      <c r="H1407" s="28">
        <v>0</v>
      </c>
      <c r="I1407" s="28">
        <v>0</v>
      </c>
      <c r="J1407" s="271"/>
      <c r="K1407" s="281">
        <f>Лист4!E1409/1000-J1407</f>
        <v>4.0386499999999996</v>
      </c>
    </row>
    <row r="1408" spans="1:11" s="29" customFormat="1" ht="18" customHeight="1" x14ac:dyDescent="0.25">
      <c r="A1408" s="21" t="str">
        <f>Лист4!A1410</f>
        <v xml:space="preserve">Нефтянников пл д.25 </v>
      </c>
      <c r="B1408" s="56" t="str">
        <f>Лист4!C1410</f>
        <v>г. Астрахань</v>
      </c>
      <c r="C1408" s="35">
        <f t="shared" si="44"/>
        <v>116.83889527027029</v>
      </c>
      <c r="D1408" s="35">
        <f t="shared" si="45"/>
        <v>4.9368547297297312</v>
      </c>
      <c r="E1408" s="26">
        <v>0</v>
      </c>
      <c r="F1408" s="27">
        <v>4.9368547297297312</v>
      </c>
      <c r="G1408" s="28">
        <v>0</v>
      </c>
      <c r="H1408" s="28">
        <v>0</v>
      </c>
      <c r="I1408" s="28">
        <v>0</v>
      </c>
      <c r="J1408" s="271"/>
      <c r="K1408" s="281">
        <f>Лист4!E1410/1000-J1408</f>
        <v>121.77575000000002</v>
      </c>
    </row>
    <row r="1409" spans="1:11" s="29" customFormat="1" ht="18" customHeight="1" x14ac:dyDescent="0.25">
      <c r="A1409" s="21" t="str">
        <f>Лист4!A1411</f>
        <v xml:space="preserve">Нефтянников пл д.26 </v>
      </c>
      <c r="B1409" s="56" t="str">
        <f>Лист4!C1411</f>
        <v>г. Астрахань</v>
      </c>
      <c r="C1409" s="35">
        <f t="shared" si="44"/>
        <v>159.99453743243245</v>
      </c>
      <c r="D1409" s="35">
        <f t="shared" si="45"/>
        <v>6.7603325675675681</v>
      </c>
      <c r="E1409" s="26">
        <v>0</v>
      </c>
      <c r="F1409" s="27">
        <v>6.7603325675675681</v>
      </c>
      <c r="G1409" s="28">
        <v>0</v>
      </c>
      <c r="H1409" s="28">
        <v>0</v>
      </c>
      <c r="I1409" s="28">
        <v>0</v>
      </c>
      <c r="J1409" s="271"/>
      <c r="K1409" s="281">
        <f>Лист4!E1411/1000-J1409</f>
        <v>166.75487000000001</v>
      </c>
    </row>
    <row r="1410" spans="1:11" s="29" customFormat="1" ht="18" customHeight="1" x14ac:dyDescent="0.25">
      <c r="A1410" s="21" t="str">
        <f>Лист4!A1412</f>
        <v xml:space="preserve">Нефтянников пл д.27 </v>
      </c>
      <c r="B1410" s="56" t="str">
        <f>Лист4!C1412</f>
        <v>г. Астрахань</v>
      </c>
      <c r="C1410" s="35">
        <f t="shared" si="44"/>
        <v>71.230078378378394</v>
      </c>
      <c r="D1410" s="35">
        <f t="shared" si="45"/>
        <v>3.009721621621622</v>
      </c>
      <c r="E1410" s="26">
        <v>0</v>
      </c>
      <c r="F1410" s="27">
        <v>3.009721621621622</v>
      </c>
      <c r="G1410" s="28">
        <v>0</v>
      </c>
      <c r="H1410" s="28">
        <v>0</v>
      </c>
      <c r="I1410" s="28">
        <v>0</v>
      </c>
      <c r="J1410" s="271"/>
      <c r="K1410" s="281">
        <f>Лист4!E1412/1000-J1410</f>
        <v>74.239800000000017</v>
      </c>
    </row>
    <row r="1411" spans="1:11" s="29" customFormat="1" ht="18" customHeight="1" x14ac:dyDescent="0.25">
      <c r="A1411" s="21" t="str">
        <f>Лист4!A1413</f>
        <v xml:space="preserve">Нефтянников пл д.4 </v>
      </c>
      <c r="B1411" s="56" t="str">
        <f>Лист4!C1413</f>
        <v>г. Астрахань</v>
      </c>
      <c r="C1411" s="35">
        <f t="shared" si="44"/>
        <v>0.32122702702702699</v>
      </c>
      <c r="D1411" s="35">
        <f t="shared" si="45"/>
        <v>1.3572972972972972E-2</v>
      </c>
      <c r="E1411" s="26">
        <v>0</v>
      </c>
      <c r="F1411" s="27">
        <v>1.3572972972972972E-2</v>
      </c>
      <c r="G1411" s="28">
        <v>0</v>
      </c>
      <c r="H1411" s="28">
        <v>0</v>
      </c>
      <c r="I1411" s="28">
        <v>0</v>
      </c>
      <c r="J1411" s="271"/>
      <c r="K1411" s="281">
        <f>Лист4!E1413/1000-J1411</f>
        <v>0.33479999999999999</v>
      </c>
    </row>
    <row r="1412" spans="1:11" s="29" customFormat="1" ht="18" customHeight="1" x14ac:dyDescent="0.25">
      <c r="A1412" s="21" t="str">
        <f>Лист4!A1414</f>
        <v xml:space="preserve">Нечаева ул. д.24 </v>
      </c>
      <c r="B1412" s="56" t="str">
        <f>Лист4!C1414</f>
        <v>г. Астрахань</v>
      </c>
      <c r="C1412" s="35">
        <f t="shared" si="44"/>
        <v>3.449064864864865</v>
      </c>
      <c r="D1412" s="35">
        <f t="shared" si="45"/>
        <v>0.14573513513513514</v>
      </c>
      <c r="E1412" s="26">
        <v>0</v>
      </c>
      <c r="F1412" s="27">
        <v>0.14573513513513514</v>
      </c>
      <c r="G1412" s="28">
        <v>0</v>
      </c>
      <c r="H1412" s="28">
        <v>0</v>
      </c>
      <c r="I1412" s="28">
        <v>0</v>
      </c>
      <c r="J1412" s="272"/>
      <c r="K1412" s="281">
        <f>Лист4!E1414/1000-J1412</f>
        <v>3.5948000000000002</v>
      </c>
    </row>
    <row r="1413" spans="1:11" s="29" customFormat="1" ht="18" customHeight="1" x14ac:dyDescent="0.25">
      <c r="A1413" s="21" t="str">
        <f>Лист4!A1415</f>
        <v xml:space="preserve">Нечаева ул. д.32 </v>
      </c>
      <c r="B1413" s="56" t="str">
        <f>Лист4!C1415</f>
        <v>г. Астрахань</v>
      </c>
      <c r="C1413" s="35">
        <f t="shared" si="44"/>
        <v>24.69286932432432</v>
      </c>
      <c r="D1413" s="35">
        <f t="shared" si="45"/>
        <v>1.0433606756756755</v>
      </c>
      <c r="E1413" s="26">
        <v>0</v>
      </c>
      <c r="F1413" s="27">
        <v>1.0433606756756755</v>
      </c>
      <c r="G1413" s="28">
        <v>0</v>
      </c>
      <c r="H1413" s="28">
        <v>0</v>
      </c>
      <c r="I1413" s="28">
        <v>0</v>
      </c>
      <c r="J1413" s="271"/>
      <c r="K1413" s="281">
        <f>Лист4!E1415/1000</f>
        <v>25.736229999999995</v>
      </c>
    </row>
    <row r="1414" spans="1:11" s="29" customFormat="1" ht="18" customHeight="1" x14ac:dyDescent="0.25">
      <c r="A1414" s="21" t="str">
        <f>Лист4!A1416</f>
        <v xml:space="preserve">Нечаева ул. д.49 </v>
      </c>
      <c r="B1414" s="56" t="str">
        <f>Лист4!C1416</f>
        <v>г. Астрахань</v>
      </c>
      <c r="C1414" s="35">
        <f t="shared" si="44"/>
        <v>0</v>
      </c>
      <c r="D1414" s="35">
        <f t="shared" si="45"/>
        <v>0</v>
      </c>
      <c r="E1414" s="26">
        <v>0</v>
      </c>
      <c r="F1414" s="27">
        <v>0</v>
      </c>
      <c r="G1414" s="28">
        <v>0</v>
      </c>
      <c r="H1414" s="28">
        <v>0</v>
      </c>
      <c r="I1414" s="28">
        <v>0</v>
      </c>
      <c r="J1414" s="271"/>
      <c r="K1414" s="281">
        <f>Лист4!E1416/1000</f>
        <v>0</v>
      </c>
    </row>
    <row r="1415" spans="1:11" s="29" customFormat="1" ht="18" customHeight="1" x14ac:dyDescent="0.25">
      <c r="A1415" s="21" t="str">
        <f>Лист4!A1417</f>
        <v xml:space="preserve">Нечаева ул. д.61 </v>
      </c>
      <c r="B1415" s="56" t="str">
        <f>Лист4!C1417</f>
        <v>г. Астрахань</v>
      </c>
      <c r="C1415" s="35">
        <f t="shared" si="44"/>
        <v>16.133790540540542</v>
      </c>
      <c r="D1415" s="35">
        <f t="shared" si="45"/>
        <v>0.68170945945945949</v>
      </c>
      <c r="E1415" s="26">
        <v>0</v>
      </c>
      <c r="F1415" s="27">
        <v>0.68170945945945949</v>
      </c>
      <c r="G1415" s="28">
        <v>0</v>
      </c>
      <c r="H1415" s="28">
        <v>0</v>
      </c>
      <c r="I1415" s="28">
        <v>0</v>
      </c>
      <c r="J1415" s="271"/>
      <c r="K1415" s="281">
        <f>Лист4!E1417/1000</f>
        <v>16.8155</v>
      </c>
    </row>
    <row r="1416" spans="1:11" s="29" customFormat="1" ht="18" customHeight="1" x14ac:dyDescent="0.25">
      <c r="A1416" s="21" t="str">
        <f>Лист4!A1418</f>
        <v xml:space="preserve">Николая Ветошникова ул. д.10 </v>
      </c>
      <c r="B1416" s="56" t="str">
        <f>Лист4!C1418</f>
        <v>г. Астрахань</v>
      </c>
      <c r="C1416" s="35">
        <f t="shared" si="44"/>
        <v>7.361644594594595</v>
      </c>
      <c r="D1416" s="35">
        <f t="shared" si="45"/>
        <v>0.31105540540540544</v>
      </c>
      <c r="E1416" s="26">
        <v>0</v>
      </c>
      <c r="F1416" s="27">
        <v>0.31105540540540544</v>
      </c>
      <c r="G1416" s="28">
        <v>0</v>
      </c>
      <c r="H1416" s="28">
        <v>0</v>
      </c>
      <c r="I1416" s="28">
        <v>0</v>
      </c>
      <c r="J1416" s="271"/>
      <c r="K1416" s="281">
        <f>Лист4!E1418/1000-J1416</f>
        <v>7.6727000000000007</v>
      </c>
    </row>
    <row r="1417" spans="1:11" s="29" customFormat="1" ht="18" customHeight="1" x14ac:dyDescent="0.25">
      <c r="A1417" s="21" t="str">
        <f>Лист4!A1419</f>
        <v xml:space="preserve">Николая Ветошникова ул. д.31 </v>
      </c>
      <c r="B1417" s="56" t="str">
        <f>Лист4!C1419</f>
        <v>г. Астрахань</v>
      </c>
      <c r="C1417" s="35">
        <f t="shared" si="44"/>
        <v>1160.3992843243243</v>
      </c>
      <c r="D1417" s="35">
        <f t="shared" si="45"/>
        <v>49.030955675675671</v>
      </c>
      <c r="E1417" s="26">
        <v>0</v>
      </c>
      <c r="F1417" s="27">
        <v>49.030955675675671</v>
      </c>
      <c r="G1417" s="28">
        <v>0</v>
      </c>
      <c r="H1417" s="28">
        <v>0</v>
      </c>
      <c r="I1417" s="28">
        <v>0</v>
      </c>
      <c r="J1417" s="271"/>
      <c r="K1417" s="281">
        <f>Лист4!E1419/1000</f>
        <v>1209.4302399999999</v>
      </c>
    </row>
    <row r="1418" spans="1:11" s="29" customFormat="1" ht="18" customHeight="1" x14ac:dyDescent="0.25">
      <c r="A1418" s="21" t="str">
        <f>Лист4!A1420</f>
        <v xml:space="preserve">Николая Ветошникова ул. д.33 </v>
      </c>
      <c r="B1418" s="56" t="str">
        <f>Лист4!C1420</f>
        <v>г. Астрахань</v>
      </c>
      <c r="C1418" s="35">
        <f t="shared" si="44"/>
        <v>6.7636135135133797</v>
      </c>
      <c r="D1418" s="35">
        <f t="shared" si="45"/>
        <v>0.28578648648648086</v>
      </c>
      <c r="E1418" s="26">
        <v>0</v>
      </c>
      <c r="F1418" s="27">
        <v>0.28578648648648086</v>
      </c>
      <c r="G1418" s="28">
        <v>0</v>
      </c>
      <c r="H1418" s="28">
        <v>0</v>
      </c>
      <c r="I1418" s="28">
        <v>0</v>
      </c>
      <c r="J1418" s="271"/>
      <c r="K1418" s="281">
        <f>Лист4!E1420/1000</f>
        <v>7.0493999999998609</v>
      </c>
    </row>
    <row r="1419" spans="1:11" s="29" customFormat="1" ht="18" customHeight="1" x14ac:dyDescent="0.25">
      <c r="A1419" s="21" t="str">
        <f>Лист4!A1421</f>
        <v xml:space="preserve">Николая Ветошникова ул. д.42 </v>
      </c>
      <c r="B1419" s="56" t="str">
        <f>Лист4!C1421</f>
        <v>г. Астрахань</v>
      </c>
      <c r="C1419" s="35">
        <f t="shared" si="44"/>
        <v>367.31157270270268</v>
      </c>
      <c r="D1419" s="35">
        <f t="shared" si="45"/>
        <v>15.520207297297297</v>
      </c>
      <c r="E1419" s="26">
        <v>0</v>
      </c>
      <c r="F1419" s="27">
        <v>15.520207297297297</v>
      </c>
      <c r="G1419" s="28">
        <v>0</v>
      </c>
      <c r="H1419" s="28">
        <v>0</v>
      </c>
      <c r="I1419" s="28">
        <v>0</v>
      </c>
      <c r="J1419" s="271"/>
      <c r="K1419" s="281">
        <f>Лист4!E1421/1000</f>
        <v>382.83177999999998</v>
      </c>
    </row>
    <row r="1420" spans="1:11" s="29" customFormat="1" ht="18" customHeight="1" x14ac:dyDescent="0.25">
      <c r="A1420" s="21" t="str">
        <f>Лист4!A1422</f>
        <v xml:space="preserve">Николая Ветошникова ул. д.44 </v>
      </c>
      <c r="B1420" s="56" t="str">
        <f>Лист4!C1422</f>
        <v>г. Астрахань</v>
      </c>
      <c r="C1420" s="35">
        <f t="shared" si="44"/>
        <v>230.6070885135135</v>
      </c>
      <c r="D1420" s="35">
        <f t="shared" si="45"/>
        <v>9.7439614864864872</v>
      </c>
      <c r="E1420" s="26">
        <v>0</v>
      </c>
      <c r="F1420" s="27">
        <v>9.7439614864864872</v>
      </c>
      <c r="G1420" s="28">
        <v>0</v>
      </c>
      <c r="H1420" s="28">
        <v>0</v>
      </c>
      <c r="I1420" s="28">
        <v>0</v>
      </c>
      <c r="J1420" s="271"/>
      <c r="K1420" s="281">
        <f>Лист4!E1422/1000-J1420</f>
        <v>240.35104999999999</v>
      </c>
    </row>
    <row r="1421" spans="1:11" s="29" customFormat="1" ht="18" customHeight="1" x14ac:dyDescent="0.25">
      <c r="A1421" s="21" t="str">
        <f>Лист4!A1423</f>
        <v xml:space="preserve">Николая Ветошникова ул. д.48 </v>
      </c>
      <c r="B1421" s="56" t="str">
        <f>Лист4!C1423</f>
        <v>г. Астрахань</v>
      </c>
      <c r="C1421" s="35">
        <f t="shared" si="44"/>
        <v>217.80689189189192</v>
      </c>
      <c r="D1421" s="35">
        <f t="shared" si="45"/>
        <v>9.2031081081081076</v>
      </c>
      <c r="E1421" s="26">
        <v>0</v>
      </c>
      <c r="F1421" s="27">
        <v>9.2031081081081076</v>
      </c>
      <c r="G1421" s="28">
        <v>0</v>
      </c>
      <c r="H1421" s="28">
        <v>0</v>
      </c>
      <c r="I1421" s="28">
        <v>0</v>
      </c>
      <c r="J1421" s="271"/>
      <c r="K1421" s="281">
        <f>Лист4!E1423/1000</f>
        <v>227.01000000000002</v>
      </c>
    </row>
    <row r="1422" spans="1:11" s="29" customFormat="1" ht="18" customHeight="1" x14ac:dyDescent="0.25">
      <c r="A1422" s="21" t="str">
        <f>Лист4!A1424</f>
        <v xml:space="preserve">Николая Ветошникова ул. д.54 </v>
      </c>
      <c r="B1422" s="56" t="str">
        <f>Лист4!C1424</f>
        <v>г. Астрахань</v>
      </c>
      <c r="C1422" s="35">
        <f t="shared" si="44"/>
        <v>725.86590945945909</v>
      </c>
      <c r="D1422" s="35">
        <f t="shared" si="45"/>
        <v>30.670390540540524</v>
      </c>
      <c r="E1422" s="26">
        <v>0</v>
      </c>
      <c r="F1422" s="27">
        <v>30.670390540540524</v>
      </c>
      <c r="G1422" s="28">
        <v>0</v>
      </c>
      <c r="H1422" s="28">
        <v>0</v>
      </c>
      <c r="I1422" s="28">
        <v>0</v>
      </c>
      <c r="J1422" s="271">
        <v>669.36</v>
      </c>
      <c r="K1422" s="281">
        <f>Лист4!E1424/1000-J1422</f>
        <v>87.176299999999628</v>
      </c>
    </row>
    <row r="1423" spans="1:11" s="29" customFormat="1" ht="18" customHeight="1" x14ac:dyDescent="0.25">
      <c r="A1423" s="21" t="str">
        <f>Лист4!A1425</f>
        <v xml:space="preserve">Николая Ветошникова ул. д.56 </v>
      </c>
      <c r="B1423" s="56" t="str">
        <f>Лист4!C1425</f>
        <v>г. Астрахань</v>
      </c>
      <c r="C1423" s="35">
        <f t="shared" si="44"/>
        <v>618.03559013513507</v>
      </c>
      <c r="D1423" s="35">
        <f t="shared" si="45"/>
        <v>26.114179864864862</v>
      </c>
      <c r="E1423" s="26">
        <v>0</v>
      </c>
      <c r="F1423" s="27">
        <v>26.114179864864862</v>
      </c>
      <c r="G1423" s="28">
        <v>0</v>
      </c>
      <c r="H1423" s="28">
        <v>0</v>
      </c>
      <c r="I1423" s="28">
        <v>0</v>
      </c>
      <c r="J1423" s="271"/>
      <c r="K1423" s="281">
        <f>Лист4!E1425/1000-J1423</f>
        <v>644.14976999999988</v>
      </c>
    </row>
    <row r="1424" spans="1:11" s="29" customFormat="1" ht="18" customHeight="1" x14ac:dyDescent="0.25">
      <c r="A1424" s="21" t="str">
        <f>Лист4!A1426</f>
        <v xml:space="preserve">Николая Ветошникова ул. д.6 </v>
      </c>
      <c r="B1424" s="56" t="str">
        <f>Лист4!C1426</f>
        <v>г. Астрахань</v>
      </c>
      <c r="C1424" s="35">
        <f t="shared" si="44"/>
        <v>94.777468243243234</v>
      </c>
      <c r="D1424" s="35">
        <f t="shared" si="45"/>
        <v>4.0046817567567565</v>
      </c>
      <c r="E1424" s="26">
        <v>0</v>
      </c>
      <c r="F1424" s="27">
        <v>4.0046817567567565</v>
      </c>
      <c r="G1424" s="28">
        <v>0</v>
      </c>
      <c r="H1424" s="28">
        <v>0</v>
      </c>
      <c r="I1424" s="28">
        <v>0</v>
      </c>
      <c r="J1424" s="271"/>
      <c r="K1424" s="281">
        <f>Лист4!E1426/1000-J1424</f>
        <v>98.782149999999987</v>
      </c>
    </row>
    <row r="1425" spans="1:11" s="29" customFormat="1" ht="18" customHeight="1" x14ac:dyDescent="0.25">
      <c r="A1425" s="21" t="str">
        <f>Лист4!A1427</f>
        <v xml:space="preserve">Николая Ветошникова ул. д.60 </v>
      </c>
      <c r="B1425" s="56" t="str">
        <f>Лист4!C1427</f>
        <v>г. Астрахань</v>
      </c>
      <c r="C1425" s="35">
        <f t="shared" si="44"/>
        <v>426.41752797297301</v>
      </c>
      <c r="D1425" s="35">
        <f t="shared" si="45"/>
        <v>18.017642027027026</v>
      </c>
      <c r="E1425" s="26">
        <v>0</v>
      </c>
      <c r="F1425" s="27">
        <v>18.017642027027026</v>
      </c>
      <c r="G1425" s="28">
        <v>0</v>
      </c>
      <c r="H1425" s="28">
        <v>0</v>
      </c>
      <c r="I1425" s="28">
        <v>0</v>
      </c>
      <c r="J1425" s="271"/>
      <c r="K1425" s="281">
        <f>Лист4!E1427/1000-J1425</f>
        <v>444.43517000000003</v>
      </c>
    </row>
    <row r="1426" spans="1:11" s="29" customFormat="1" ht="18" customHeight="1" x14ac:dyDescent="0.25">
      <c r="A1426" s="21" t="str">
        <f>Лист4!A1428</f>
        <v xml:space="preserve">Николая Ветошникова ул. д.62 </v>
      </c>
      <c r="B1426" s="56" t="str">
        <f>Лист4!C1428</f>
        <v>г. Астрахань</v>
      </c>
      <c r="C1426" s="35">
        <f t="shared" si="44"/>
        <v>28.600239189189193</v>
      </c>
      <c r="D1426" s="35">
        <f t="shared" si="45"/>
        <v>1.2084608108108108</v>
      </c>
      <c r="E1426" s="26">
        <v>0</v>
      </c>
      <c r="F1426" s="27">
        <v>1.2084608108108108</v>
      </c>
      <c r="G1426" s="28">
        <v>0</v>
      </c>
      <c r="H1426" s="28">
        <v>0</v>
      </c>
      <c r="I1426" s="28">
        <v>0</v>
      </c>
      <c r="J1426" s="271"/>
      <c r="K1426" s="281">
        <f>Лист4!E1428/1000-J1426</f>
        <v>29.808700000000002</v>
      </c>
    </row>
    <row r="1427" spans="1:11" s="29" customFormat="1" ht="18" customHeight="1" x14ac:dyDescent="0.25">
      <c r="A1427" s="21" t="str">
        <f>Лист4!A1429</f>
        <v xml:space="preserve">Николая Ветошникова ул. д.64 </v>
      </c>
      <c r="B1427" s="56" t="str">
        <f>Лист4!C1429</f>
        <v>г. Астрахань</v>
      </c>
      <c r="C1427" s="35">
        <f t="shared" si="44"/>
        <v>830.17494540540531</v>
      </c>
      <c r="D1427" s="35">
        <f t="shared" si="45"/>
        <v>35.077814594594592</v>
      </c>
      <c r="E1427" s="26">
        <v>0</v>
      </c>
      <c r="F1427" s="27">
        <v>35.077814594594592</v>
      </c>
      <c r="G1427" s="28">
        <v>0</v>
      </c>
      <c r="H1427" s="28">
        <v>0</v>
      </c>
      <c r="I1427" s="28">
        <v>0</v>
      </c>
      <c r="J1427" s="271"/>
      <c r="K1427" s="281">
        <f>Лист4!E1429/1000</f>
        <v>865.25275999999985</v>
      </c>
    </row>
    <row r="1428" spans="1:11" s="29" customFormat="1" ht="18" customHeight="1" x14ac:dyDescent="0.25">
      <c r="A1428" s="21" t="str">
        <f>Лист4!A1430</f>
        <v xml:space="preserve">Николая Ветошникова ул. д.7 </v>
      </c>
      <c r="B1428" s="56" t="str">
        <f>Лист4!C1430</f>
        <v>г. Астрахань</v>
      </c>
      <c r="C1428" s="35">
        <f t="shared" si="44"/>
        <v>95.78373013513513</v>
      </c>
      <c r="D1428" s="35">
        <f t="shared" si="45"/>
        <v>4.047199864864865</v>
      </c>
      <c r="E1428" s="26">
        <v>0</v>
      </c>
      <c r="F1428" s="27">
        <v>4.047199864864865</v>
      </c>
      <c r="G1428" s="28">
        <v>0</v>
      </c>
      <c r="H1428" s="28">
        <v>0</v>
      </c>
      <c r="I1428" s="28">
        <v>0</v>
      </c>
      <c r="J1428" s="271"/>
      <c r="K1428" s="281">
        <f>Лист4!E1430/1000</f>
        <v>99.830929999999995</v>
      </c>
    </row>
    <row r="1429" spans="1:11" s="29" customFormat="1" ht="18" customHeight="1" x14ac:dyDescent="0.25">
      <c r="A1429" s="21" t="str">
        <f>Лист4!A1431</f>
        <v xml:space="preserve">Николая Ветошникова ул. д.8 </v>
      </c>
      <c r="B1429" s="56" t="str">
        <f>Лист4!C1431</f>
        <v>г. Астрахань</v>
      </c>
      <c r="C1429" s="35">
        <f t="shared" si="44"/>
        <v>69.00710675675677</v>
      </c>
      <c r="D1429" s="35">
        <f t="shared" si="45"/>
        <v>2.9157932432432441</v>
      </c>
      <c r="E1429" s="26">
        <v>0</v>
      </c>
      <c r="F1429" s="27">
        <v>2.9157932432432441</v>
      </c>
      <c r="G1429" s="28">
        <v>0</v>
      </c>
      <c r="H1429" s="28">
        <v>0</v>
      </c>
      <c r="I1429" s="28">
        <v>0</v>
      </c>
      <c r="J1429" s="271"/>
      <c r="K1429" s="281">
        <f>Лист4!E1431/1000-J1429</f>
        <v>71.922900000000013</v>
      </c>
    </row>
    <row r="1430" spans="1:11" s="29" customFormat="1" ht="18" customHeight="1" x14ac:dyDescent="0.25">
      <c r="A1430" s="21" t="str">
        <f>Лист4!A1432</f>
        <v xml:space="preserve">Николая Ветошникова ул. д.9 </v>
      </c>
      <c r="B1430" s="56" t="str">
        <f>Лист4!C1432</f>
        <v>г. Астрахань</v>
      </c>
      <c r="C1430" s="35">
        <f t="shared" si="44"/>
        <v>97.421114864864862</v>
      </c>
      <c r="D1430" s="35">
        <f t="shared" si="45"/>
        <v>4.1163851351351344</v>
      </c>
      <c r="E1430" s="26">
        <v>0</v>
      </c>
      <c r="F1430" s="27">
        <v>4.1163851351351344</v>
      </c>
      <c r="G1430" s="28">
        <v>0</v>
      </c>
      <c r="H1430" s="28">
        <v>0</v>
      </c>
      <c r="I1430" s="28">
        <v>0</v>
      </c>
      <c r="J1430" s="271"/>
      <c r="K1430" s="281">
        <f>Лист4!E1432/1000</f>
        <v>101.53749999999999</v>
      </c>
    </row>
    <row r="1431" spans="1:11" s="29" customFormat="1" ht="18" customHeight="1" x14ac:dyDescent="0.25">
      <c r="A1431" s="21" t="str">
        <f>Лист4!A1433</f>
        <v xml:space="preserve">Николая Островского (1-112) ул. д.39 </v>
      </c>
      <c r="B1431" s="56" t="str">
        <f>Лист4!C1433</f>
        <v>г. Астрахань</v>
      </c>
      <c r="C1431" s="35">
        <f t="shared" si="44"/>
        <v>74.869404054054087</v>
      </c>
      <c r="D1431" s="35">
        <f t="shared" si="45"/>
        <v>3.1634959459459466</v>
      </c>
      <c r="E1431" s="26">
        <v>0</v>
      </c>
      <c r="F1431" s="27">
        <v>3.1634959459459466</v>
      </c>
      <c r="G1431" s="28">
        <v>0</v>
      </c>
      <c r="H1431" s="28">
        <v>0</v>
      </c>
      <c r="I1431" s="28">
        <v>0</v>
      </c>
      <c r="J1431" s="271"/>
      <c r="K1431" s="281">
        <f>Лист4!E1433/1000</f>
        <v>78.032900000000026</v>
      </c>
    </row>
    <row r="1432" spans="1:11" s="29" customFormat="1" ht="18" customHeight="1" x14ac:dyDescent="0.25">
      <c r="A1432" s="21" t="str">
        <f>Лист4!A1434</f>
        <v xml:space="preserve">Николая Островского пр. д.10 </v>
      </c>
      <c r="B1432" s="56" t="str">
        <f>Лист4!C1434</f>
        <v>г. Астрахань</v>
      </c>
      <c r="C1432" s="35">
        <f t="shared" si="44"/>
        <v>992.25327527027014</v>
      </c>
      <c r="D1432" s="35">
        <f t="shared" si="45"/>
        <v>41.926194729729723</v>
      </c>
      <c r="E1432" s="26">
        <v>0</v>
      </c>
      <c r="F1432" s="27">
        <v>41.926194729729723</v>
      </c>
      <c r="G1432" s="28">
        <v>0</v>
      </c>
      <c r="H1432" s="28">
        <v>0</v>
      </c>
      <c r="I1432" s="28">
        <v>0</v>
      </c>
      <c r="J1432" s="271"/>
      <c r="K1432" s="281">
        <f>Лист4!E1434/1000</f>
        <v>1034.1794699999998</v>
      </c>
    </row>
    <row r="1433" spans="1:11" s="29" customFormat="1" ht="18" customHeight="1" x14ac:dyDescent="0.25">
      <c r="A1433" s="21" t="str">
        <f>Лист4!A1435</f>
        <v xml:space="preserve">Николая Островского пр. д.12 </v>
      </c>
      <c r="B1433" s="56" t="str">
        <f>Лист4!C1435</f>
        <v>г. Астрахань</v>
      </c>
      <c r="C1433" s="35">
        <f t="shared" si="44"/>
        <v>669.73155364864886</v>
      </c>
      <c r="D1433" s="35">
        <f t="shared" si="45"/>
        <v>28.298516351351353</v>
      </c>
      <c r="E1433" s="26">
        <v>0</v>
      </c>
      <c r="F1433" s="27">
        <v>28.298516351351353</v>
      </c>
      <c r="G1433" s="28">
        <v>0</v>
      </c>
      <c r="H1433" s="28">
        <v>0</v>
      </c>
      <c r="I1433" s="28">
        <v>0</v>
      </c>
      <c r="J1433" s="271">
        <v>3458.81</v>
      </c>
      <c r="K1433" s="281">
        <f>Лист4!E1435/1000-J1433</f>
        <v>-2760.7799299999997</v>
      </c>
    </row>
    <row r="1434" spans="1:11" s="29" customFormat="1" ht="18" customHeight="1" x14ac:dyDescent="0.25">
      <c r="A1434" s="21" t="str">
        <f>Лист4!A1436</f>
        <v xml:space="preserve">Николая Островского пр. д.4 - корп. 2 </v>
      </c>
      <c r="B1434" s="56" t="str">
        <f>Лист4!C1436</f>
        <v>г. Астрахань</v>
      </c>
      <c r="C1434" s="35">
        <f t="shared" si="44"/>
        <v>695.16021324324322</v>
      </c>
      <c r="D1434" s="35">
        <f t="shared" si="45"/>
        <v>29.372966756756753</v>
      </c>
      <c r="E1434" s="26">
        <v>0</v>
      </c>
      <c r="F1434" s="27">
        <v>29.372966756756753</v>
      </c>
      <c r="G1434" s="28">
        <v>0</v>
      </c>
      <c r="H1434" s="28">
        <v>0</v>
      </c>
      <c r="I1434" s="28">
        <v>0</v>
      </c>
      <c r="J1434" s="271"/>
      <c r="K1434" s="281">
        <f>Лист4!E1436/1000</f>
        <v>724.53318000000002</v>
      </c>
    </row>
    <row r="1435" spans="1:11" s="29" customFormat="1" ht="18" customHeight="1" x14ac:dyDescent="0.25">
      <c r="A1435" s="21" t="str">
        <f>Лист4!A1437</f>
        <v xml:space="preserve">Николая Островского пр. д.4 - корп. 4 </v>
      </c>
      <c r="B1435" s="56" t="str">
        <f>Лист4!C1437</f>
        <v>г. Астрахань</v>
      </c>
      <c r="C1435" s="35">
        <f t="shared" si="44"/>
        <v>616.16992121621627</v>
      </c>
      <c r="D1435" s="35">
        <f t="shared" si="45"/>
        <v>26.035348783783782</v>
      </c>
      <c r="E1435" s="26">
        <v>0</v>
      </c>
      <c r="F1435" s="27">
        <v>26.035348783783782</v>
      </c>
      <c r="G1435" s="28">
        <v>0</v>
      </c>
      <c r="H1435" s="28">
        <v>0</v>
      </c>
      <c r="I1435" s="28">
        <v>0</v>
      </c>
      <c r="J1435" s="271"/>
      <c r="K1435" s="281">
        <f>Лист4!E1437/1000-J1435</f>
        <v>642.20527000000004</v>
      </c>
    </row>
    <row r="1436" spans="1:11" s="29" customFormat="1" ht="18" customHeight="1" x14ac:dyDescent="0.25">
      <c r="A1436" s="21" t="str">
        <f>Лист4!A1438</f>
        <v xml:space="preserve">Николая Островского ул. д.1 </v>
      </c>
      <c r="B1436" s="56" t="str">
        <f>Лист4!C1438</f>
        <v>г. Астрахань</v>
      </c>
      <c r="C1436" s="35">
        <f t="shared" si="44"/>
        <v>237.04659662162157</v>
      </c>
      <c r="D1436" s="35">
        <f t="shared" si="45"/>
        <v>10.016053378378377</v>
      </c>
      <c r="E1436" s="26">
        <v>0</v>
      </c>
      <c r="F1436" s="27">
        <v>10.016053378378377</v>
      </c>
      <c r="G1436" s="28">
        <v>0</v>
      </c>
      <c r="H1436" s="28">
        <v>0</v>
      </c>
      <c r="I1436" s="28">
        <v>0</v>
      </c>
      <c r="J1436" s="271"/>
      <c r="K1436" s="281">
        <f>Лист4!E1438/1000</f>
        <v>247.06264999999996</v>
      </c>
    </row>
    <row r="1437" spans="1:11" s="29" customFormat="1" ht="18" customHeight="1" x14ac:dyDescent="0.25">
      <c r="A1437" s="21" t="str">
        <f>Лист4!A1439</f>
        <v xml:space="preserve">Николая Островского ул. д.107 </v>
      </c>
      <c r="B1437" s="56" t="str">
        <f>Лист4!C1439</f>
        <v>г. Астрахань</v>
      </c>
      <c r="C1437" s="35">
        <f t="shared" si="44"/>
        <v>516.71953040540529</v>
      </c>
      <c r="D1437" s="35">
        <f t="shared" si="45"/>
        <v>21.833219594594595</v>
      </c>
      <c r="E1437" s="26">
        <v>0</v>
      </c>
      <c r="F1437" s="27">
        <v>21.833219594594595</v>
      </c>
      <c r="G1437" s="28">
        <v>0</v>
      </c>
      <c r="H1437" s="28">
        <v>0</v>
      </c>
      <c r="I1437" s="28">
        <v>0</v>
      </c>
      <c r="J1437" s="271"/>
      <c r="K1437" s="281">
        <f>Лист4!E1439/1000</f>
        <v>538.55274999999995</v>
      </c>
    </row>
    <row r="1438" spans="1:11" s="29" customFormat="1" ht="18" customHeight="1" x14ac:dyDescent="0.25">
      <c r="A1438" s="21" t="str">
        <f>Лист4!A1440</f>
        <v xml:space="preserve">Николая Островского ул. д.113 </v>
      </c>
      <c r="B1438" s="56" t="str">
        <f>Лист4!C1440</f>
        <v>г. Астрахань</v>
      </c>
      <c r="C1438" s="35">
        <f t="shared" si="44"/>
        <v>552.98804783783794</v>
      </c>
      <c r="D1438" s="35">
        <f t="shared" si="45"/>
        <v>23.365692162162166</v>
      </c>
      <c r="E1438" s="26">
        <v>0</v>
      </c>
      <c r="F1438" s="27">
        <v>23.365692162162166</v>
      </c>
      <c r="G1438" s="28">
        <v>0</v>
      </c>
      <c r="H1438" s="28">
        <v>0</v>
      </c>
      <c r="I1438" s="28">
        <v>0</v>
      </c>
      <c r="J1438" s="272"/>
      <c r="K1438" s="281">
        <f>Лист4!E1440/1000-J1438</f>
        <v>576.35374000000013</v>
      </c>
    </row>
    <row r="1439" spans="1:11" s="29" customFormat="1" ht="18" customHeight="1" x14ac:dyDescent="0.25">
      <c r="A1439" s="21" t="str">
        <f>Лист4!A1441</f>
        <v xml:space="preserve">Николая Островского ул. д.115 </v>
      </c>
      <c r="B1439" s="56" t="str">
        <f>Лист4!C1441</f>
        <v>г. Астрахань</v>
      </c>
      <c r="C1439" s="35">
        <f t="shared" si="44"/>
        <v>858.58658364864857</v>
      </c>
      <c r="D1439" s="35">
        <f t="shared" si="45"/>
        <v>36.278306351351347</v>
      </c>
      <c r="E1439" s="26">
        <v>0</v>
      </c>
      <c r="F1439" s="27">
        <v>36.278306351351347</v>
      </c>
      <c r="G1439" s="28">
        <v>0</v>
      </c>
      <c r="H1439" s="28">
        <v>0</v>
      </c>
      <c r="I1439" s="28">
        <v>0</v>
      </c>
      <c r="J1439" s="271"/>
      <c r="K1439" s="281">
        <f>Лист4!E1441/1000</f>
        <v>894.86488999999995</v>
      </c>
    </row>
    <row r="1440" spans="1:11" s="29" customFormat="1" ht="18" customHeight="1" x14ac:dyDescent="0.25">
      <c r="A1440" s="21" t="str">
        <f>Лист4!A1442</f>
        <v xml:space="preserve">Николая Островского ул. д.123 </v>
      </c>
      <c r="B1440" s="56" t="str">
        <f>Лист4!C1442</f>
        <v>г. Астрахань</v>
      </c>
      <c r="C1440" s="35">
        <f t="shared" si="44"/>
        <v>1088.2923175675676</v>
      </c>
      <c r="D1440" s="35">
        <f t="shared" si="45"/>
        <v>45.984182432432426</v>
      </c>
      <c r="E1440" s="26">
        <v>0</v>
      </c>
      <c r="F1440" s="27">
        <v>45.984182432432426</v>
      </c>
      <c r="G1440" s="28">
        <v>0</v>
      </c>
      <c r="H1440" s="28">
        <v>0</v>
      </c>
      <c r="I1440" s="28">
        <v>0</v>
      </c>
      <c r="J1440" s="272"/>
      <c r="K1440" s="281">
        <f>Лист4!E1442/1000-J1440</f>
        <v>1134.2764999999999</v>
      </c>
    </row>
    <row r="1441" spans="1:11" s="29" customFormat="1" ht="18" customHeight="1" x14ac:dyDescent="0.25">
      <c r="A1441" s="21" t="str">
        <f>Лист4!A1443</f>
        <v xml:space="preserve">Николая Островского ул. д.132 </v>
      </c>
      <c r="B1441" s="56" t="str">
        <f>Лист4!C1443</f>
        <v>г. Астрахань</v>
      </c>
      <c r="C1441" s="35">
        <f t="shared" si="44"/>
        <v>1171.4540418918918</v>
      </c>
      <c r="D1441" s="35">
        <f t="shared" si="45"/>
        <v>49.498058108108104</v>
      </c>
      <c r="E1441" s="26">
        <v>0</v>
      </c>
      <c r="F1441" s="27">
        <v>49.498058108108104</v>
      </c>
      <c r="G1441" s="28">
        <v>0</v>
      </c>
      <c r="H1441" s="28">
        <v>0</v>
      </c>
      <c r="I1441" s="28">
        <v>0</v>
      </c>
      <c r="J1441" s="271"/>
      <c r="K1441" s="281">
        <f>Лист4!E1443/1000</f>
        <v>1220.9521</v>
      </c>
    </row>
    <row r="1442" spans="1:11" s="29" customFormat="1" ht="18" customHeight="1" x14ac:dyDescent="0.25">
      <c r="A1442" s="21" t="str">
        <f>Лист4!A1444</f>
        <v xml:space="preserve">Николая Островского ул. д.134 </v>
      </c>
      <c r="B1442" s="56" t="str">
        <f>Лист4!C1444</f>
        <v>г. Астрахань</v>
      </c>
      <c r="C1442" s="35">
        <f t="shared" si="44"/>
        <v>657.5144589189191</v>
      </c>
      <c r="D1442" s="35">
        <f t="shared" si="45"/>
        <v>27.782301081081087</v>
      </c>
      <c r="E1442" s="26">
        <v>0</v>
      </c>
      <c r="F1442" s="27">
        <v>27.782301081081087</v>
      </c>
      <c r="G1442" s="28">
        <v>0</v>
      </c>
      <c r="H1442" s="28">
        <v>0</v>
      </c>
      <c r="I1442" s="28">
        <v>0</v>
      </c>
      <c r="J1442" s="272"/>
      <c r="K1442" s="281">
        <f>Лист4!E1444/1000-J1442</f>
        <v>685.29676000000018</v>
      </c>
    </row>
    <row r="1443" spans="1:11" s="29" customFormat="1" ht="18" customHeight="1" x14ac:dyDescent="0.25">
      <c r="A1443" s="21" t="str">
        <f>Лист4!A1445</f>
        <v xml:space="preserve">Николая Островского ул. д.136 </v>
      </c>
      <c r="B1443" s="56" t="str">
        <f>Лист4!C1445</f>
        <v>г. Астрахань</v>
      </c>
      <c r="C1443" s="35">
        <f t="shared" si="44"/>
        <v>446.23643918918924</v>
      </c>
      <c r="D1443" s="35">
        <f t="shared" si="45"/>
        <v>18.855060810810812</v>
      </c>
      <c r="E1443" s="26">
        <v>0</v>
      </c>
      <c r="F1443" s="27">
        <v>18.855060810810812</v>
      </c>
      <c r="G1443" s="28">
        <v>0</v>
      </c>
      <c r="H1443" s="28">
        <v>0</v>
      </c>
      <c r="I1443" s="28">
        <v>0</v>
      </c>
      <c r="J1443" s="272"/>
      <c r="K1443" s="281">
        <f>Лист4!E1445/1000-J1443</f>
        <v>465.09150000000005</v>
      </c>
    </row>
    <row r="1444" spans="1:11" s="29" customFormat="1" ht="18" customHeight="1" x14ac:dyDescent="0.25">
      <c r="A1444" s="21" t="str">
        <f>Лист4!A1446</f>
        <v xml:space="preserve">Николая Островского ул. д.142А </v>
      </c>
      <c r="B1444" s="56" t="str">
        <f>Лист4!C1446</f>
        <v>г. Астрахань</v>
      </c>
      <c r="C1444" s="35">
        <f t="shared" si="44"/>
        <v>1001.2883418918921</v>
      </c>
      <c r="D1444" s="35">
        <f t="shared" si="45"/>
        <v>42.30795810810811</v>
      </c>
      <c r="E1444" s="26">
        <v>0</v>
      </c>
      <c r="F1444" s="27">
        <v>42.30795810810811</v>
      </c>
      <c r="G1444" s="28">
        <v>0</v>
      </c>
      <c r="H1444" s="28">
        <v>0</v>
      </c>
      <c r="I1444" s="28">
        <v>0</v>
      </c>
      <c r="J1444" s="272"/>
      <c r="K1444" s="281">
        <f>Лист4!E1446/1000-J1444</f>
        <v>1043.5963000000002</v>
      </c>
    </row>
    <row r="1445" spans="1:11" s="29" customFormat="1" ht="18" customHeight="1" x14ac:dyDescent="0.25">
      <c r="A1445" s="21" t="str">
        <f>Лист4!A1447</f>
        <v xml:space="preserve">Николая Островского ул. д.142Б </v>
      </c>
      <c r="B1445" s="56" t="str">
        <f>Лист4!C1447</f>
        <v>г. Астрахань</v>
      </c>
      <c r="C1445" s="35">
        <f t="shared" si="44"/>
        <v>556.85397864864854</v>
      </c>
      <c r="D1445" s="35">
        <f t="shared" si="45"/>
        <v>23.529041351351346</v>
      </c>
      <c r="E1445" s="26">
        <v>0</v>
      </c>
      <c r="F1445" s="27">
        <v>23.529041351351346</v>
      </c>
      <c r="G1445" s="28">
        <v>0</v>
      </c>
      <c r="H1445" s="28">
        <v>0</v>
      </c>
      <c r="I1445" s="28">
        <v>0</v>
      </c>
      <c r="J1445" s="271">
        <v>1062.58</v>
      </c>
      <c r="K1445" s="281">
        <f>Лист4!E1447/1000-J1445</f>
        <v>-482.19698000000005</v>
      </c>
    </row>
    <row r="1446" spans="1:11" s="29" customFormat="1" ht="18" customHeight="1" x14ac:dyDescent="0.25">
      <c r="A1446" s="21" t="str">
        <f>Лист4!A1448</f>
        <v xml:space="preserve">Николая Островского ул. д.144 </v>
      </c>
      <c r="B1446" s="56" t="str">
        <f>Лист4!C1448</f>
        <v>г. Астрахань</v>
      </c>
      <c r="C1446" s="35">
        <f t="shared" si="44"/>
        <v>818.31309054054032</v>
      </c>
      <c r="D1446" s="35">
        <f t="shared" si="45"/>
        <v>34.576609459459448</v>
      </c>
      <c r="E1446" s="26">
        <v>0</v>
      </c>
      <c r="F1446" s="27">
        <v>34.576609459459448</v>
      </c>
      <c r="G1446" s="28">
        <v>0</v>
      </c>
      <c r="H1446" s="28">
        <v>0</v>
      </c>
      <c r="I1446" s="28">
        <v>0</v>
      </c>
      <c r="J1446" s="271"/>
      <c r="K1446" s="281">
        <f>Лист4!E1448/1000</f>
        <v>852.88969999999972</v>
      </c>
    </row>
    <row r="1447" spans="1:11" s="29" customFormat="1" ht="18" customHeight="1" x14ac:dyDescent="0.25">
      <c r="A1447" s="21" t="str">
        <f>Лист4!A1449</f>
        <v xml:space="preserve">Николая Островского ул. д.144А </v>
      </c>
      <c r="B1447" s="56" t="str">
        <f>Лист4!C1449</f>
        <v>г. Астрахань</v>
      </c>
      <c r="C1447" s="35">
        <f t="shared" si="44"/>
        <v>1796.1243133783782</v>
      </c>
      <c r="D1447" s="35">
        <f t="shared" si="45"/>
        <v>75.892576621621629</v>
      </c>
      <c r="E1447" s="26">
        <v>0</v>
      </c>
      <c r="F1447" s="27">
        <v>75.892576621621629</v>
      </c>
      <c r="G1447" s="28">
        <v>0</v>
      </c>
      <c r="H1447" s="28">
        <v>0</v>
      </c>
      <c r="I1447" s="28">
        <v>0</v>
      </c>
      <c r="J1447" s="271"/>
      <c r="K1447" s="281">
        <f>Лист4!E1449/1000</f>
        <v>1872.0168899999999</v>
      </c>
    </row>
    <row r="1448" spans="1:11" s="29" customFormat="1" ht="18" customHeight="1" x14ac:dyDescent="0.25">
      <c r="A1448" s="21" t="str">
        <f>Лист4!A1450</f>
        <v xml:space="preserve">Николая Островского ул. д.150 </v>
      </c>
      <c r="B1448" s="56" t="str">
        <f>Лист4!C1450</f>
        <v>г. Астрахань</v>
      </c>
      <c r="C1448" s="35">
        <f t="shared" si="44"/>
        <v>2104.5222064864865</v>
      </c>
      <c r="D1448" s="35">
        <f t="shared" si="45"/>
        <v>88.9234735135135</v>
      </c>
      <c r="E1448" s="26">
        <v>0</v>
      </c>
      <c r="F1448" s="27">
        <v>88.9234735135135</v>
      </c>
      <c r="G1448" s="28">
        <v>0</v>
      </c>
      <c r="H1448" s="28">
        <v>0</v>
      </c>
      <c r="I1448" s="28">
        <v>0</v>
      </c>
      <c r="J1448" s="271">
        <v>3988.93</v>
      </c>
      <c r="K1448" s="281">
        <f>Лист4!E1450/1000-J1448</f>
        <v>-1795.48432</v>
      </c>
    </row>
    <row r="1449" spans="1:11" s="29" customFormat="1" ht="18" customHeight="1" x14ac:dyDescent="0.25">
      <c r="A1449" s="21" t="str">
        <f>Лист4!A1451</f>
        <v xml:space="preserve">Николая Островского ул. д.152 - корп. 2 </v>
      </c>
      <c r="B1449" s="56" t="str">
        <f>Лист4!C1451</f>
        <v>г. Астрахань</v>
      </c>
      <c r="C1449" s="35">
        <f t="shared" si="44"/>
        <v>2318.5875806756753</v>
      </c>
      <c r="D1449" s="35">
        <f t="shared" si="45"/>
        <v>97.96848932432431</v>
      </c>
      <c r="E1449" s="26">
        <v>0</v>
      </c>
      <c r="F1449" s="27">
        <v>97.96848932432431</v>
      </c>
      <c r="G1449" s="28">
        <v>0</v>
      </c>
      <c r="H1449" s="28">
        <v>0</v>
      </c>
      <c r="I1449" s="28">
        <v>0</v>
      </c>
      <c r="J1449" s="271"/>
      <c r="K1449" s="281">
        <f>Лист4!E1451/1000-J1449</f>
        <v>2416.5560699999996</v>
      </c>
    </row>
    <row r="1450" spans="1:11" s="29" customFormat="1" ht="18" customHeight="1" x14ac:dyDescent="0.25">
      <c r="A1450" s="21" t="str">
        <f>Лист4!A1452</f>
        <v xml:space="preserve">Николая Островского ул. д.152 - корп. 3 </v>
      </c>
      <c r="B1450" s="56" t="str">
        <f>Лист4!C1452</f>
        <v>г. Астрахань</v>
      </c>
      <c r="C1450" s="35">
        <f t="shared" si="44"/>
        <v>2772.1912293243272</v>
      </c>
      <c r="D1450" s="35">
        <f t="shared" si="45"/>
        <v>117.1348406756758</v>
      </c>
      <c r="E1450" s="26">
        <v>0</v>
      </c>
      <c r="F1450" s="27">
        <v>117.1348406756758</v>
      </c>
      <c r="G1450" s="28">
        <v>0</v>
      </c>
      <c r="H1450" s="28">
        <v>0</v>
      </c>
      <c r="I1450" s="28">
        <v>0</v>
      </c>
      <c r="J1450" s="271"/>
      <c r="K1450" s="281">
        <f>Лист4!E1452/1000-J1450</f>
        <v>2889.3260700000028</v>
      </c>
    </row>
    <row r="1451" spans="1:11" s="29" customFormat="1" ht="18" customHeight="1" x14ac:dyDescent="0.25">
      <c r="A1451" s="21" t="str">
        <f>Лист4!A1453</f>
        <v xml:space="preserve">Николая Островского ул. д.154 - корп. 1 </v>
      </c>
      <c r="B1451" s="56" t="str">
        <f>Лист4!C1453</f>
        <v>г. Астрахань</v>
      </c>
      <c r="C1451" s="35">
        <f t="shared" si="44"/>
        <v>1919.8805659459454</v>
      </c>
      <c r="D1451" s="35">
        <f t="shared" si="45"/>
        <v>81.121714054054024</v>
      </c>
      <c r="E1451" s="26">
        <v>0</v>
      </c>
      <c r="F1451" s="27">
        <v>81.121714054054024</v>
      </c>
      <c r="G1451" s="28">
        <v>0</v>
      </c>
      <c r="H1451" s="28">
        <v>0</v>
      </c>
      <c r="I1451" s="28">
        <v>0</v>
      </c>
      <c r="J1451" s="271"/>
      <c r="K1451" s="281">
        <f>Лист4!E1453/1000</f>
        <v>2001.0022799999995</v>
      </c>
    </row>
    <row r="1452" spans="1:11" s="29" customFormat="1" ht="18" customHeight="1" x14ac:dyDescent="0.25">
      <c r="A1452" s="21" t="str">
        <f>Лист4!A1454</f>
        <v xml:space="preserve">Николая Островского ул. д.154 - корп. 2 </v>
      </c>
      <c r="B1452" s="56" t="str">
        <f>Лист4!C1454</f>
        <v>г. Астрахань</v>
      </c>
      <c r="C1452" s="35">
        <f t="shared" si="44"/>
        <v>2003.992183918919</v>
      </c>
      <c r="D1452" s="35">
        <f t="shared" si="45"/>
        <v>84.675726081081081</v>
      </c>
      <c r="E1452" s="26">
        <v>0</v>
      </c>
      <c r="F1452" s="27">
        <v>84.675726081081081</v>
      </c>
      <c r="G1452" s="28">
        <v>0</v>
      </c>
      <c r="H1452" s="28">
        <v>0</v>
      </c>
      <c r="I1452" s="28">
        <v>0</v>
      </c>
      <c r="J1452" s="271"/>
      <c r="K1452" s="281">
        <f>Лист4!E1454/1000</f>
        <v>2088.6679100000001</v>
      </c>
    </row>
    <row r="1453" spans="1:11" s="29" customFormat="1" ht="18" customHeight="1" x14ac:dyDescent="0.25">
      <c r="A1453" s="21" t="str">
        <f>Лист4!A1455</f>
        <v xml:space="preserve">Николая Островского ул. д.154 - корп. 3 </v>
      </c>
      <c r="B1453" s="56" t="str">
        <f>Лист4!C1455</f>
        <v>г. Астрахань</v>
      </c>
      <c r="C1453" s="35">
        <f t="shared" ref="C1453:C1516" si="46">K1453+J1453-F1453</f>
        <v>1029.7004310810814</v>
      </c>
      <c r="D1453" s="35">
        <f t="shared" ref="D1453:D1516" si="47">F1453</f>
        <v>43.508468918918929</v>
      </c>
      <c r="E1453" s="26">
        <v>0</v>
      </c>
      <c r="F1453" s="27">
        <v>43.508468918918929</v>
      </c>
      <c r="G1453" s="28">
        <v>0</v>
      </c>
      <c r="H1453" s="28">
        <v>0</v>
      </c>
      <c r="I1453" s="28">
        <v>0</v>
      </c>
      <c r="J1453" s="271"/>
      <c r="K1453" s="281">
        <f>Лист4!E1455/1000-J1453</f>
        <v>1073.2089000000003</v>
      </c>
    </row>
    <row r="1454" spans="1:11" s="29" customFormat="1" ht="18" customHeight="1" x14ac:dyDescent="0.25">
      <c r="A1454" s="21" t="str">
        <f>Лист4!A1456</f>
        <v xml:space="preserve">Николая Островского ул. д.156 - корп. 1 </v>
      </c>
      <c r="B1454" s="56" t="str">
        <f>Лист4!C1456</f>
        <v>г. Астрахань</v>
      </c>
      <c r="C1454" s="35">
        <f t="shared" si="46"/>
        <v>750.13807499999984</v>
      </c>
      <c r="D1454" s="35">
        <f t="shared" si="47"/>
        <v>31.695974999999994</v>
      </c>
      <c r="E1454" s="26">
        <v>0</v>
      </c>
      <c r="F1454" s="27">
        <v>31.695974999999994</v>
      </c>
      <c r="G1454" s="28">
        <v>0</v>
      </c>
      <c r="H1454" s="28">
        <v>0</v>
      </c>
      <c r="I1454" s="28">
        <v>0</v>
      </c>
      <c r="J1454" s="271"/>
      <c r="K1454" s="281">
        <f>Лист4!E1456/1000-J1454</f>
        <v>781.83404999999982</v>
      </c>
    </row>
    <row r="1455" spans="1:11" s="29" customFormat="1" ht="18" customHeight="1" x14ac:dyDescent="0.25">
      <c r="A1455" s="21" t="str">
        <f>Лист4!A1457</f>
        <v xml:space="preserve">Николая Островского ул. д.156 - корп. 2 </v>
      </c>
      <c r="B1455" s="56" t="str">
        <f>Лист4!C1457</f>
        <v>г. Астрахань</v>
      </c>
      <c r="C1455" s="35">
        <f t="shared" si="46"/>
        <v>751.62590878378387</v>
      </c>
      <c r="D1455" s="35">
        <f t="shared" si="47"/>
        <v>31.758841216216219</v>
      </c>
      <c r="E1455" s="26">
        <v>0</v>
      </c>
      <c r="F1455" s="27">
        <v>31.758841216216219</v>
      </c>
      <c r="G1455" s="28">
        <v>0</v>
      </c>
      <c r="H1455" s="28">
        <v>0</v>
      </c>
      <c r="I1455" s="28">
        <v>0</v>
      </c>
      <c r="J1455" s="271"/>
      <c r="K1455" s="281">
        <f>Лист4!E1457/1000</f>
        <v>783.38475000000005</v>
      </c>
    </row>
    <row r="1456" spans="1:11" s="29" customFormat="1" ht="18" customHeight="1" x14ac:dyDescent="0.25">
      <c r="A1456" s="21" t="str">
        <f>Лист4!A1458</f>
        <v xml:space="preserve">Николая Островского ул. д.156 - корп. 3 </v>
      </c>
      <c r="B1456" s="56" t="str">
        <f>Лист4!C1458</f>
        <v>г. Астрахань</v>
      </c>
      <c r="C1456" s="35">
        <f t="shared" si="46"/>
        <v>3728.5860889189216</v>
      </c>
      <c r="D1456" s="35">
        <f t="shared" si="47"/>
        <v>157.54589108108121</v>
      </c>
      <c r="E1456" s="26">
        <v>0</v>
      </c>
      <c r="F1456" s="27">
        <v>157.54589108108121</v>
      </c>
      <c r="G1456" s="28">
        <v>0</v>
      </c>
      <c r="H1456" s="28">
        <v>0</v>
      </c>
      <c r="I1456" s="28">
        <v>0</v>
      </c>
      <c r="J1456" s="271"/>
      <c r="K1456" s="281">
        <f>Лист4!E1458/1000</f>
        <v>3886.1319800000028</v>
      </c>
    </row>
    <row r="1457" spans="1:11" s="29" customFormat="1" ht="18" customHeight="1" x14ac:dyDescent="0.25">
      <c r="A1457" s="21" t="str">
        <f>Лист4!A1459</f>
        <v xml:space="preserve">Николая Островского ул. д.158 - корп. 1 </v>
      </c>
      <c r="B1457" s="56" t="str">
        <f>Лист4!C1459</f>
        <v>г. Астрахань</v>
      </c>
      <c r="C1457" s="35">
        <f t="shared" si="46"/>
        <v>1953.0841189189184</v>
      </c>
      <c r="D1457" s="35">
        <f t="shared" si="47"/>
        <v>82.52468108108107</v>
      </c>
      <c r="E1457" s="26">
        <v>0</v>
      </c>
      <c r="F1457" s="27">
        <v>82.52468108108107</v>
      </c>
      <c r="G1457" s="28">
        <v>0</v>
      </c>
      <c r="H1457" s="28">
        <v>0</v>
      </c>
      <c r="I1457" s="28">
        <v>0</v>
      </c>
      <c r="J1457" s="271"/>
      <c r="K1457" s="281">
        <f>Лист4!E1459/1000-J1457</f>
        <v>2035.6087999999995</v>
      </c>
    </row>
    <row r="1458" spans="1:11" s="29" customFormat="1" ht="18" customHeight="1" x14ac:dyDescent="0.25">
      <c r="A1458" s="21" t="str">
        <f>Лист4!A1460</f>
        <v xml:space="preserve">Николая Островского ул. д.160 </v>
      </c>
      <c r="B1458" s="56" t="str">
        <f>Лист4!C1460</f>
        <v>г. Астрахань</v>
      </c>
      <c r="C1458" s="35">
        <f t="shared" si="46"/>
        <v>936.79216256756752</v>
      </c>
      <c r="D1458" s="35">
        <f t="shared" si="47"/>
        <v>39.582767432432433</v>
      </c>
      <c r="E1458" s="26">
        <v>0</v>
      </c>
      <c r="F1458" s="27">
        <v>39.582767432432433</v>
      </c>
      <c r="G1458" s="28">
        <v>0</v>
      </c>
      <c r="H1458" s="28">
        <v>0</v>
      </c>
      <c r="I1458" s="28">
        <v>0</v>
      </c>
      <c r="J1458" s="271"/>
      <c r="K1458" s="281">
        <f>Лист4!E1460/1000</f>
        <v>976.37492999999995</v>
      </c>
    </row>
    <row r="1459" spans="1:11" s="29" customFormat="1" ht="18" customHeight="1" x14ac:dyDescent="0.25">
      <c r="A1459" s="21" t="str">
        <f>Лист4!A1461</f>
        <v xml:space="preserve">Николая Островского ул. д.160 - корп. 1 </v>
      </c>
      <c r="B1459" s="56" t="str">
        <f>Лист4!C1461</f>
        <v>г. Астрахань</v>
      </c>
      <c r="C1459" s="35">
        <f t="shared" si="46"/>
        <v>1893.2295166216218</v>
      </c>
      <c r="D1459" s="35">
        <f t="shared" si="47"/>
        <v>79.99561337837838</v>
      </c>
      <c r="E1459" s="26">
        <v>0</v>
      </c>
      <c r="F1459" s="27">
        <v>79.99561337837838</v>
      </c>
      <c r="G1459" s="28">
        <v>0</v>
      </c>
      <c r="H1459" s="28">
        <v>0</v>
      </c>
      <c r="I1459" s="28">
        <v>0</v>
      </c>
      <c r="J1459" s="271"/>
      <c r="K1459" s="281">
        <f>Лист4!E1461/1000</f>
        <v>1973.22513</v>
      </c>
    </row>
    <row r="1460" spans="1:11" s="29" customFormat="1" ht="18" customHeight="1" x14ac:dyDescent="0.25">
      <c r="A1460" s="21" t="str">
        <f>Лист4!A1462</f>
        <v xml:space="preserve">Николая Островского ул. д.160 - корп. 2 </v>
      </c>
      <c r="B1460" s="56" t="str">
        <f>Лист4!C1462</f>
        <v>г. Астрахань</v>
      </c>
      <c r="C1460" s="35">
        <f t="shared" si="46"/>
        <v>1420.9655328378378</v>
      </c>
      <c r="D1460" s="35">
        <f t="shared" si="47"/>
        <v>60.040797162162164</v>
      </c>
      <c r="E1460" s="26">
        <v>0</v>
      </c>
      <c r="F1460" s="27">
        <v>60.040797162162164</v>
      </c>
      <c r="G1460" s="28">
        <v>0</v>
      </c>
      <c r="H1460" s="28">
        <v>0</v>
      </c>
      <c r="I1460" s="28">
        <v>0</v>
      </c>
      <c r="J1460" s="271"/>
      <c r="K1460" s="281">
        <f>Лист4!E1462/1000</f>
        <v>1481.0063299999999</v>
      </c>
    </row>
    <row r="1461" spans="1:11" s="29" customFormat="1" ht="18" customHeight="1" x14ac:dyDescent="0.25">
      <c r="A1461" s="21" t="str">
        <f>Лист4!A1463</f>
        <v xml:space="preserve">Николая Островского ул. д.162 </v>
      </c>
      <c r="B1461" s="56" t="str">
        <f>Лист4!C1463</f>
        <v>г. Астрахань</v>
      </c>
      <c r="C1461" s="35">
        <f t="shared" si="46"/>
        <v>3096.4604912162167</v>
      </c>
      <c r="D1461" s="35">
        <f t="shared" si="47"/>
        <v>130.83635878378379</v>
      </c>
      <c r="E1461" s="26">
        <v>0</v>
      </c>
      <c r="F1461" s="27">
        <v>130.83635878378379</v>
      </c>
      <c r="G1461" s="28">
        <v>0</v>
      </c>
      <c r="H1461" s="28">
        <v>0</v>
      </c>
      <c r="I1461" s="28">
        <v>0</v>
      </c>
      <c r="J1461" s="271"/>
      <c r="K1461" s="281">
        <f>Лист4!E1463/1000</f>
        <v>3227.2968500000006</v>
      </c>
    </row>
    <row r="1462" spans="1:11" s="29" customFormat="1" ht="18" customHeight="1" x14ac:dyDescent="0.25">
      <c r="A1462" s="21" t="str">
        <f>Лист4!A1464</f>
        <v xml:space="preserve">Николая Островского ул. д.162 - корп. 1 </v>
      </c>
      <c r="B1462" s="56" t="str">
        <f>Лист4!C1464</f>
        <v>г. Астрахань</v>
      </c>
      <c r="C1462" s="35">
        <f t="shared" si="46"/>
        <v>2521.7090532432426</v>
      </c>
      <c r="D1462" s="35">
        <f t="shared" si="47"/>
        <v>106.55108675675673</v>
      </c>
      <c r="E1462" s="26">
        <v>0</v>
      </c>
      <c r="F1462" s="27">
        <v>106.55108675675673</v>
      </c>
      <c r="G1462" s="28">
        <v>0</v>
      </c>
      <c r="H1462" s="28">
        <v>0</v>
      </c>
      <c r="I1462" s="28">
        <v>0</v>
      </c>
      <c r="J1462" s="271"/>
      <c r="K1462" s="281">
        <f>Лист4!E1464/1000</f>
        <v>2628.2601399999994</v>
      </c>
    </row>
    <row r="1463" spans="1:11" s="29" customFormat="1" ht="18" customHeight="1" x14ac:dyDescent="0.25">
      <c r="A1463" s="21" t="str">
        <f>Лист4!A1465</f>
        <v xml:space="preserve">Николая Островского ул. д.164 </v>
      </c>
      <c r="B1463" s="56" t="str">
        <f>Лист4!C1465</f>
        <v>г. Астрахань</v>
      </c>
      <c r="C1463" s="35">
        <f t="shared" si="46"/>
        <v>3932.022801486487</v>
      </c>
      <c r="D1463" s="35">
        <f t="shared" si="47"/>
        <v>166.14180851351355</v>
      </c>
      <c r="E1463" s="26">
        <v>0</v>
      </c>
      <c r="F1463" s="27">
        <v>166.14180851351355</v>
      </c>
      <c r="G1463" s="28">
        <v>0</v>
      </c>
      <c r="H1463" s="28">
        <v>0</v>
      </c>
      <c r="I1463" s="28">
        <v>0</v>
      </c>
      <c r="J1463" s="271"/>
      <c r="K1463" s="281">
        <f>Лист4!E1465/1000</f>
        <v>4098.1646100000007</v>
      </c>
    </row>
    <row r="1464" spans="1:11" s="29" customFormat="1" ht="18" customHeight="1" x14ac:dyDescent="0.25">
      <c r="A1464" s="21" t="str">
        <f>Лист4!A1466</f>
        <v xml:space="preserve">Николая Островского ул. д.1А </v>
      </c>
      <c r="B1464" s="56" t="str">
        <f>Лист4!C1466</f>
        <v>г. Астрахань</v>
      </c>
      <c r="C1464" s="35">
        <f t="shared" si="46"/>
        <v>143.72427337837843</v>
      </c>
      <c r="D1464" s="35">
        <f t="shared" si="47"/>
        <v>6.0728566216216233</v>
      </c>
      <c r="E1464" s="26">
        <v>0</v>
      </c>
      <c r="F1464" s="27">
        <v>6.0728566216216233</v>
      </c>
      <c r="G1464" s="28">
        <v>0</v>
      </c>
      <c r="H1464" s="28">
        <v>0</v>
      </c>
      <c r="I1464" s="28">
        <v>0</v>
      </c>
      <c r="J1464" s="271"/>
      <c r="K1464" s="281">
        <f>Лист4!E1466/1000-J1464</f>
        <v>149.79713000000004</v>
      </c>
    </row>
    <row r="1465" spans="1:11" s="29" customFormat="1" ht="18" customHeight="1" x14ac:dyDescent="0.25">
      <c r="A1465" s="21" t="str">
        <f>Лист4!A1467</f>
        <v xml:space="preserve">Николая Островского ул. д.1Б </v>
      </c>
      <c r="B1465" s="56" t="str">
        <f>Лист4!C1467</f>
        <v>г. Астрахань</v>
      </c>
      <c r="C1465" s="35">
        <f t="shared" si="46"/>
        <v>379.64165337837829</v>
      </c>
      <c r="D1465" s="35">
        <f t="shared" si="47"/>
        <v>16.041196621621616</v>
      </c>
      <c r="E1465" s="26">
        <v>0</v>
      </c>
      <c r="F1465" s="27">
        <v>16.041196621621616</v>
      </c>
      <c r="G1465" s="28">
        <v>0</v>
      </c>
      <c r="H1465" s="28">
        <v>0</v>
      </c>
      <c r="I1465" s="28">
        <v>0</v>
      </c>
      <c r="J1465" s="271"/>
      <c r="K1465" s="281">
        <f>Лист4!E1467/1000</f>
        <v>395.68284999999992</v>
      </c>
    </row>
    <row r="1466" spans="1:11" s="29" customFormat="1" ht="18" customHeight="1" x14ac:dyDescent="0.25">
      <c r="A1466" s="21" t="str">
        <f>Лист4!A1468</f>
        <v xml:space="preserve">Николая Островского ул. д.3 </v>
      </c>
      <c r="B1466" s="56" t="str">
        <f>Лист4!C1468</f>
        <v>г. Астрахань</v>
      </c>
      <c r="C1466" s="35">
        <f t="shared" si="46"/>
        <v>104.38439189189192</v>
      </c>
      <c r="D1466" s="35">
        <f t="shared" si="47"/>
        <v>4.410608108108109</v>
      </c>
      <c r="E1466" s="26">
        <v>0</v>
      </c>
      <c r="F1466" s="27">
        <v>4.410608108108109</v>
      </c>
      <c r="G1466" s="28">
        <v>0</v>
      </c>
      <c r="H1466" s="28">
        <v>0</v>
      </c>
      <c r="I1466" s="28">
        <v>0</v>
      </c>
      <c r="J1466" s="271"/>
      <c r="K1466" s="281">
        <f>Лист4!E1468/1000</f>
        <v>108.79500000000003</v>
      </c>
    </row>
    <row r="1467" spans="1:11" s="29" customFormat="1" ht="18" customHeight="1" x14ac:dyDescent="0.25">
      <c r="A1467" s="21" t="str">
        <f>Лист4!A1469</f>
        <v xml:space="preserve">Николая Островского ул. д.41 </v>
      </c>
      <c r="B1467" s="56" t="str">
        <f>Лист4!C1469</f>
        <v>г. Астрахань</v>
      </c>
      <c r="C1467" s="35">
        <f t="shared" si="46"/>
        <v>142.67953716216215</v>
      </c>
      <c r="D1467" s="35">
        <f t="shared" si="47"/>
        <v>6.028712837837837</v>
      </c>
      <c r="E1467" s="26">
        <v>0</v>
      </c>
      <c r="F1467" s="27">
        <v>6.028712837837837</v>
      </c>
      <c r="G1467" s="28">
        <v>0</v>
      </c>
      <c r="H1467" s="28">
        <v>0</v>
      </c>
      <c r="I1467" s="28">
        <v>0</v>
      </c>
      <c r="J1467" s="271"/>
      <c r="K1467" s="281">
        <f>Лист4!E1469/1000</f>
        <v>148.70824999999999</v>
      </c>
    </row>
    <row r="1468" spans="1:11" s="29" customFormat="1" ht="18" customHeight="1" x14ac:dyDescent="0.25">
      <c r="A1468" s="21" t="str">
        <f>Лист4!A1470</f>
        <v xml:space="preserve">Николая Островского ул. д.41А </v>
      </c>
      <c r="B1468" s="56" t="str">
        <f>Лист4!C1470</f>
        <v>г. Астрахань</v>
      </c>
      <c r="C1468" s="35">
        <f t="shared" si="46"/>
        <v>99.362053378378377</v>
      </c>
      <c r="D1468" s="35">
        <f t="shared" si="47"/>
        <v>4.1983966216216215</v>
      </c>
      <c r="E1468" s="26">
        <v>0</v>
      </c>
      <c r="F1468" s="27">
        <v>4.1983966216216215</v>
      </c>
      <c r="G1468" s="28">
        <v>0</v>
      </c>
      <c r="H1468" s="28">
        <v>0</v>
      </c>
      <c r="I1468" s="28">
        <v>0</v>
      </c>
      <c r="J1468" s="271"/>
      <c r="K1468" s="281">
        <f>Лист4!E1470/1000</f>
        <v>103.56045</v>
      </c>
    </row>
    <row r="1469" spans="1:11" s="29" customFormat="1" ht="18" customHeight="1" x14ac:dyDescent="0.25">
      <c r="A1469" s="21" t="str">
        <f>Лист4!A1471</f>
        <v xml:space="preserve">Николая Островского ул. д.43 </v>
      </c>
      <c r="B1469" s="56" t="str">
        <f>Лист4!C1471</f>
        <v>г. Астрахань</v>
      </c>
      <c r="C1469" s="35">
        <f t="shared" si="46"/>
        <v>163.38860608108104</v>
      </c>
      <c r="D1469" s="35">
        <f t="shared" si="47"/>
        <v>6.9037439189189165</v>
      </c>
      <c r="E1469" s="26">
        <v>0</v>
      </c>
      <c r="F1469" s="27">
        <v>6.9037439189189165</v>
      </c>
      <c r="G1469" s="28">
        <v>0</v>
      </c>
      <c r="H1469" s="28">
        <v>0</v>
      </c>
      <c r="I1469" s="28">
        <v>0</v>
      </c>
      <c r="J1469" s="271"/>
      <c r="K1469" s="281">
        <f>Лист4!E1471/1000</f>
        <v>170.29234999999994</v>
      </c>
    </row>
    <row r="1470" spans="1:11" s="29" customFormat="1" ht="18" customHeight="1" x14ac:dyDescent="0.25">
      <c r="A1470" s="21" t="str">
        <f>Лист4!A1472</f>
        <v xml:space="preserve">Николая Островского ул. д.43А </v>
      </c>
      <c r="B1470" s="56" t="str">
        <f>Лист4!C1472</f>
        <v>г. Астрахань</v>
      </c>
      <c r="C1470" s="35">
        <f t="shared" si="46"/>
        <v>116.94184527027026</v>
      </c>
      <c r="D1470" s="35">
        <f t="shared" si="47"/>
        <v>4.9412047297297299</v>
      </c>
      <c r="E1470" s="26">
        <v>0</v>
      </c>
      <c r="F1470" s="27">
        <v>4.9412047297297299</v>
      </c>
      <c r="G1470" s="28">
        <v>0</v>
      </c>
      <c r="H1470" s="28">
        <v>0</v>
      </c>
      <c r="I1470" s="28">
        <v>0</v>
      </c>
      <c r="J1470" s="271"/>
      <c r="K1470" s="281">
        <f>Лист4!E1472/1000</f>
        <v>121.88305</v>
      </c>
    </row>
    <row r="1471" spans="1:11" s="29" customFormat="1" ht="18" customHeight="1" x14ac:dyDescent="0.25">
      <c r="A1471" s="21" t="str">
        <f>Лист4!A1473</f>
        <v xml:space="preserve">Николая Островского ул. д.45 </v>
      </c>
      <c r="B1471" s="56" t="str">
        <f>Лист4!C1473</f>
        <v>г. Астрахань</v>
      </c>
      <c r="C1471" s="35">
        <f t="shared" si="46"/>
        <v>124.94987770270269</v>
      </c>
      <c r="D1471" s="35">
        <f t="shared" si="47"/>
        <v>5.2795722972972969</v>
      </c>
      <c r="E1471" s="26">
        <v>0</v>
      </c>
      <c r="F1471" s="27">
        <v>5.2795722972972969</v>
      </c>
      <c r="G1471" s="28">
        <v>0</v>
      </c>
      <c r="H1471" s="28">
        <v>0</v>
      </c>
      <c r="I1471" s="28">
        <v>0</v>
      </c>
      <c r="J1471" s="271"/>
      <c r="K1471" s="281">
        <f>Лист4!E1473/1000</f>
        <v>130.22944999999999</v>
      </c>
    </row>
    <row r="1472" spans="1:11" s="29" customFormat="1" ht="21.75" customHeight="1" x14ac:dyDescent="0.25">
      <c r="A1472" s="21" t="str">
        <f>Лист4!A1474</f>
        <v xml:space="preserve">Николая Островского ул. д.46 </v>
      </c>
      <c r="B1472" s="56" t="str">
        <f>Лист4!C1474</f>
        <v>г. Астрахань</v>
      </c>
      <c r="C1472" s="35">
        <f t="shared" si="46"/>
        <v>1222.9092482432429</v>
      </c>
      <c r="D1472" s="35">
        <f t="shared" si="47"/>
        <v>51.672221756756741</v>
      </c>
      <c r="E1472" s="26">
        <v>0</v>
      </c>
      <c r="F1472" s="27">
        <v>51.672221756756741</v>
      </c>
      <c r="G1472" s="28">
        <v>0</v>
      </c>
      <c r="H1472" s="28">
        <v>0</v>
      </c>
      <c r="I1472" s="28">
        <v>0</v>
      </c>
      <c r="J1472" s="271"/>
      <c r="K1472" s="281">
        <f>Лист4!E1474/1000</f>
        <v>1274.5814699999996</v>
      </c>
    </row>
    <row r="1473" spans="1:11" s="29" customFormat="1" ht="21.75" customHeight="1" x14ac:dyDescent="0.25">
      <c r="A1473" s="21" t="str">
        <f>Лист4!A1475</f>
        <v xml:space="preserve">Николая Островского ул. д.5 </v>
      </c>
      <c r="B1473" s="56" t="str">
        <f>Лист4!C1475</f>
        <v>г. Астрахань</v>
      </c>
      <c r="C1473" s="35">
        <f t="shared" si="46"/>
        <v>302.66959391891885</v>
      </c>
      <c r="D1473" s="35">
        <f t="shared" si="47"/>
        <v>12.788856081081079</v>
      </c>
      <c r="E1473" s="26">
        <v>0</v>
      </c>
      <c r="F1473" s="27">
        <v>12.788856081081079</v>
      </c>
      <c r="G1473" s="28">
        <v>0</v>
      </c>
      <c r="H1473" s="28">
        <v>0</v>
      </c>
      <c r="I1473" s="28">
        <v>0</v>
      </c>
      <c r="J1473" s="271"/>
      <c r="K1473" s="281">
        <f>Лист4!E1475/1000</f>
        <v>315.45844999999991</v>
      </c>
    </row>
    <row r="1474" spans="1:11" s="29" customFormat="1" ht="21.75" customHeight="1" x14ac:dyDescent="0.25">
      <c r="A1474" s="21" t="str">
        <f>Лист4!A1476</f>
        <v xml:space="preserve">Николая Островского ул. д.50 </v>
      </c>
      <c r="B1474" s="56" t="str">
        <f>Лист4!C1476</f>
        <v>г. Астрахань</v>
      </c>
      <c r="C1474" s="35">
        <f t="shared" si="46"/>
        <v>143.86730959459462</v>
      </c>
      <c r="D1474" s="35">
        <f t="shared" si="47"/>
        <v>6.0789004054054052</v>
      </c>
      <c r="E1474" s="26">
        <v>0</v>
      </c>
      <c r="F1474" s="27">
        <v>6.0789004054054052</v>
      </c>
      <c r="G1474" s="28">
        <v>0</v>
      </c>
      <c r="H1474" s="28">
        <v>0</v>
      </c>
      <c r="I1474" s="28">
        <v>0</v>
      </c>
      <c r="J1474" s="271"/>
      <c r="K1474" s="281">
        <f>Лист4!E1476/1000-J1474</f>
        <v>149.94621000000001</v>
      </c>
    </row>
    <row r="1475" spans="1:11" s="29" customFormat="1" ht="21.75" customHeight="1" x14ac:dyDescent="0.25">
      <c r="A1475" s="21" t="str">
        <f>Лист4!A1477</f>
        <v xml:space="preserve">Николая Островского ул. д.51 </v>
      </c>
      <c r="B1475" s="56" t="str">
        <f>Лист4!C1477</f>
        <v>г. Астрахань</v>
      </c>
      <c r="C1475" s="35">
        <f t="shared" si="46"/>
        <v>758.38560770270294</v>
      </c>
      <c r="D1475" s="35">
        <f t="shared" si="47"/>
        <v>32.044462297297308</v>
      </c>
      <c r="E1475" s="26">
        <v>0</v>
      </c>
      <c r="F1475" s="27">
        <v>32.044462297297308</v>
      </c>
      <c r="G1475" s="28">
        <v>0</v>
      </c>
      <c r="H1475" s="28">
        <v>0</v>
      </c>
      <c r="I1475" s="28">
        <v>0</v>
      </c>
      <c r="J1475" s="271"/>
      <c r="K1475" s="281">
        <f>Лист4!E1477/1000</f>
        <v>790.43007000000023</v>
      </c>
    </row>
    <row r="1476" spans="1:11" s="29" customFormat="1" ht="21.75" customHeight="1" x14ac:dyDescent="0.25">
      <c r="A1476" s="21" t="str">
        <f>Лист4!A1478</f>
        <v xml:space="preserve">Николая Островского ул. д.52 </v>
      </c>
      <c r="B1476" s="56" t="str">
        <f>Лист4!C1478</f>
        <v>г. Астрахань</v>
      </c>
      <c r="C1476" s="35">
        <f t="shared" si="46"/>
        <v>292.46351662162152</v>
      </c>
      <c r="D1476" s="35">
        <f t="shared" si="47"/>
        <v>12.357613378378376</v>
      </c>
      <c r="E1476" s="26">
        <v>0</v>
      </c>
      <c r="F1476" s="27">
        <v>12.357613378378376</v>
      </c>
      <c r="G1476" s="28">
        <v>0</v>
      </c>
      <c r="H1476" s="28">
        <v>0</v>
      </c>
      <c r="I1476" s="28">
        <v>0</v>
      </c>
      <c r="J1476" s="271"/>
      <c r="K1476" s="281">
        <f>Лист4!E1478/1000</f>
        <v>304.82112999999993</v>
      </c>
    </row>
    <row r="1477" spans="1:11" s="29" customFormat="1" ht="21.75" customHeight="1" x14ac:dyDescent="0.25">
      <c r="A1477" s="21" t="str">
        <f>Лист4!A1479</f>
        <v xml:space="preserve">Николая Островского ул. д.53 </v>
      </c>
      <c r="B1477" s="56" t="str">
        <f>Лист4!C1479</f>
        <v>г. Астрахань</v>
      </c>
      <c r="C1477" s="35">
        <f t="shared" si="46"/>
        <v>356.60469594594605</v>
      </c>
      <c r="D1477" s="35">
        <f t="shared" si="47"/>
        <v>15.06780405405406</v>
      </c>
      <c r="E1477" s="26">
        <v>0</v>
      </c>
      <c r="F1477" s="27">
        <v>15.06780405405406</v>
      </c>
      <c r="G1477" s="28">
        <v>0</v>
      </c>
      <c r="H1477" s="28">
        <v>0</v>
      </c>
      <c r="I1477" s="28">
        <v>0</v>
      </c>
      <c r="J1477" s="272"/>
      <c r="K1477" s="281">
        <f>Лист4!E1479/1000-J1477</f>
        <v>371.67250000000013</v>
      </c>
    </row>
    <row r="1478" spans="1:11" s="29" customFormat="1" ht="21.75" customHeight="1" x14ac:dyDescent="0.25">
      <c r="A1478" s="21" t="str">
        <f>Лист4!A1480</f>
        <v xml:space="preserve">Николая Островского ул. д.54 </v>
      </c>
      <c r="B1478" s="56" t="str">
        <f>Лист4!C1480</f>
        <v>г. Астрахань</v>
      </c>
      <c r="C1478" s="35">
        <f t="shared" si="46"/>
        <v>184.03114608108109</v>
      </c>
      <c r="D1478" s="35">
        <f t="shared" si="47"/>
        <v>7.7759639189189205</v>
      </c>
      <c r="E1478" s="26">
        <v>0</v>
      </c>
      <c r="F1478" s="27">
        <v>7.7759639189189205</v>
      </c>
      <c r="G1478" s="28">
        <v>0</v>
      </c>
      <c r="H1478" s="28">
        <v>0</v>
      </c>
      <c r="I1478" s="28">
        <v>0</v>
      </c>
      <c r="J1478" s="271"/>
      <c r="K1478" s="281">
        <f>Лист4!E1480/1000</f>
        <v>191.80711000000002</v>
      </c>
    </row>
    <row r="1479" spans="1:11" s="29" customFormat="1" ht="21.75" customHeight="1" x14ac:dyDescent="0.25">
      <c r="A1479" s="21" t="str">
        <f>Лист4!A1481</f>
        <v xml:space="preserve">Николая Островского ул. д.56 </v>
      </c>
      <c r="B1479" s="56" t="str">
        <f>Лист4!C1481</f>
        <v>г. Астрахань</v>
      </c>
      <c r="C1479" s="35">
        <f t="shared" si="46"/>
        <v>398.78243783783779</v>
      </c>
      <c r="D1479" s="35">
        <f t="shared" si="47"/>
        <v>16.849962162162161</v>
      </c>
      <c r="E1479" s="26">
        <v>0</v>
      </c>
      <c r="F1479" s="27">
        <v>16.849962162162161</v>
      </c>
      <c r="G1479" s="28">
        <v>0</v>
      </c>
      <c r="H1479" s="28">
        <v>0</v>
      </c>
      <c r="I1479" s="28">
        <v>0</v>
      </c>
      <c r="J1479" s="271">
        <f>77.67+869.61</f>
        <v>947.28</v>
      </c>
      <c r="K1479" s="281">
        <f>Лист4!E1481/1000-J1479</f>
        <v>-531.64760000000001</v>
      </c>
    </row>
    <row r="1480" spans="1:11" s="29" customFormat="1" ht="21.75" customHeight="1" x14ac:dyDescent="0.25">
      <c r="A1480" s="21" t="str">
        <f>Лист4!A1482</f>
        <v xml:space="preserve">Николая Островского ул. д.59 </v>
      </c>
      <c r="B1480" s="56" t="str">
        <f>Лист4!C1482</f>
        <v>г. Астрахань</v>
      </c>
      <c r="C1480" s="35">
        <f t="shared" si="46"/>
        <v>759.74619797297294</v>
      </c>
      <c r="D1480" s="35">
        <f t="shared" si="47"/>
        <v>32.101952027027025</v>
      </c>
      <c r="E1480" s="26">
        <v>0</v>
      </c>
      <c r="F1480" s="27">
        <v>32.101952027027025</v>
      </c>
      <c r="G1480" s="28">
        <v>0</v>
      </c>
      <c r="H1480" s="28">
        <v>0</v>
      </c>
      <c r="I1480" s="28">
        <v>0</v>
      </c>
      <c r="J1480" s="271"/>
      <c r="K1480" s="281">
        <f>Лист4!E1482/1000</f>
        <v>791.84814999999992</v>
      </c>
    </row>
    <row r="1481" spans="1:11" s="29" customFormat="1" ht="21.75" customHeight="1" x14ac:dyDescent="0.25">
      <c r="A1481" s="21" t="str">
        <f>Лист4!A1483</f>
        <v xml:space="preserve">Николая Островского ул. д.5А </v>
      </c>
      <c r="B1481" s="56" t="str">
        <f>Лист4!C1483</f>
        <v>г. Астрахань</v>
      </c>
      <c r="C1481" s="35">
        <f t="shared" si="46"/>
        <v>345.67506148648653</v>
      </c>
      <c r="D1481" s="35">
        <f t="shared" si="47"/>
        <v>14.605988513513516</v>
      </c>
      <c r="E1481" s="26">
        <v>0</v>
      </c>
      <c r="F1481" s="27">
        <v>14.605988513513516</v>
      </c>
      <c r="G1481" s="28">
        <v>0</v>
      </c>
      <c r="H1481" s="28">
        <v>0</v>
      </c>
      <c r="I1481" s="28">
        <v>0</v>
      </c>
      <c r="J1481" s="271"/>
      <c r="K1481" s="281">
        <f>Лист4!E1483/1000</f>
        <v>360.28105000000005</v>
      </c>
    </row>
    <row r="1482" spans="1:11" s="29" customFormat="1" ht="21.75" customHeight="1" x14ac:dyDescent="0.25">
      <c r="A1482" s="21" t="str">
        <f>Лист4!A1484</f>
        <v xml:space="preserve">Николая Островского ул. д.5Б </v>
      </c>
      <c r="B1482" s="56" t="str">
        <f>Лист4!C1484</f>
        <v>г. Астрахань</v>
      </c>
      <c r="C1482" s="35">
        <f t="shared" si="46"/>
        <v>311.54728040540533</v>
      </c>
      <c r="D1482" s="35">
        <f t="shared" si="47"/>
        <v>13.163969594594594</v>
      </c>
      <c r="E1482" s="26">
        <v>0</v>
      </c>
      <c r="F1482" s="27">
        <v>13.163969594594594</v>
      </c>
      <c r="G1482" s="28">
        <v>0</v>
      </c>
      <c r="H1482" s="28">
        <v>0</v>
      </c>
      <c r="I1482" s="28">
        <v>0</v>
      </c>
      <c r="J1482" s="271"/>
      <c r="K1482" s="281">
        <f>Лист4!E1484/1000-J1482</f>
        <v>324.71124999999995</v>
      </c>
    </row>
    <row r="1483" spans="1:11" s="29" customFormat="1" ht="21.75" customHeight="1" x14ac:dyDescent="0.25">
      <c r="A1483" s="21" t="str">
        <f>Лист4!A1485</f>
        <v xml:space="preserve">Николая Островского ул. д.61 </v>
      </c>
      <c r="B1483" s="56" t="str">
        <f>Лист4!C1485</f>
        <v>г. Астрахань</v>
      </c>
      <c r="C1483" s="35">
        <f t="shared" si="46"/>
        <v>912.99161932432412</v>
      </c>
      <c r="D1483" s="35">
        <f t="shared" si="47"/>
        <v>38.577110675675669</v>
      </c>
      <c r="E1483" s="26">
        <v>0</v>
      </c>
      <c r="F1483" s="27">
        <v>38.577110675675669</v>
      </c>
      <c r="G1483" s="28">
        <v>0</v>
      </c>
      <c r="H1483" s="28">
        <v>0</v>
      </c>
      <c r="I1483" s="28">
        <v>0</v>
      </c>
      <c r="J1483" s="271"/>
      <c r="K1483" s="281">
        <f>Лист4!E1485/1000</f>
        <v>951.56872999999985</v>
      </c>
    </row>
    <row r="1484" spans="1:11" s="29" customFormat="1" ht="21.75" customHeight="1" x14ac:dyDescent="0.25">
      <c r="A1484" s="21" t="str">
        <f>Лист4!A1486</f>
        <v xml:space="preserve">Николая Островского ул. д.61А </v>
      </c>
      <c r="B1484" s="56" t="str">
        <f>Лист4!C1486</f>
        <v>г. Астрахань</v>
      </c>
      <c r="C1484" s="35">
        <f t="shared" si="46"/>
        <v>944.94756797297305</v>
      </c>
      <c r="D1484" s="35">
        <f t="shared" si="47"/>
        <v>39.92736202702703</v>
      </c>
      <c r="E1484" s="26">
        <v>0</v>
      </c>
      <c r="F1484" s="27">
        <v>39.92736202702703</v>
      </c>
      <c r="G1484" s="28">
        <v>0</v>
      </c>
      <c r="H1484" s="28">
        <v>0</v>
      </c>
      <c r="I1484" s="28">
        <v>0</v>
      </c>
      <c r="J1484" s="271"/>
      <c r="K1484" s="281">
        <f>Лист4!E1486/1000</f>
        <v>984.87493000000006</v>
      </c>
    </row>
    <row r="1485" spans="1:11" s="29" customFormat="1" ht="21.75" customHeight="1" x14ac:dyDescent="0.25">
      <c r="A1485" s="21" t="str">
        <f>Лист4!A1487</f>
        <v xml:space="preserve">Николая Островского ул. д.62 </v>
      </c>
      <c r="B1485" s="56" t="str">
        <f>Лист4!C1487</f>
        <v>г. Астрахань</v>
      </c>
      <c r="C1485" s="35">
        <f t="shared" si="46"/>
        <v>426.34312189189188</v>
      </c>
      <c r="D1485" s="35">
        <f t="shared" si="47"/>
        <v>18.014498108108111</v>
      </c>
      <c r="E1485" s="26">
        <v>0</v>
      </c>
      <c r="F1485" s="27">
        <v>18.014498108108111</v>
      </c>
      <c r="G1485" s="28">
        <v>0</v>
      </c>
      <c r="H1485" s="28">
        <v>0</v>
      </c>
      <c r="I1485" s="28">
        <v>0</v>
      </c>
      <c r="J1485" s="271">
        <v>1274.43</v>
      </c>
      <c r="K1485" s="281">
        <f>Лист4!E1487/1000-J1485</f>
        <v>-830.07238000000007</v>
      </c>
    </row>
    <row r="1486" spans="1:11" s="29" customFormat="1" ht="21.75" customHeight="1" x14ac:dyDescent="0.25">
      <c r="A1486" s="21" t="str">
        <f>Лист4!A1488</f>
        <v xml:space="preserve">Николая Островского ул. д.63 </v>
      </c>
      <c r="B1486" s="56" t="str">
        <f>Лист4!C1488</f>
        <v>г. Астрахань</v>
      </c>
      <c r="C1486" s="35">
        <f t="shared" si="46"/>
        <v>929.81201824324296</v>
      </c>
      <c r="D1486" s="35">
        <f t="shared" si="47"/>
        <v>39.287831756756745</v>
      </c>
      <c r="E1486" s="26">
        <v>0</v>
      </c>
      <c r="F1486" s="27">
        <v>39.287831756756745</v>
      </c>
      <c r="G1486" s="28">
        <v>0</v>
      </c>
      <c r="H1486" s="28">
        <v>0</v>
      </c>
      <c r="I1486" s="28">
        <v>0</v>
      </c>
      <c r="J1486" s="271"/>
      <c r="K1486" s="281">
        <f>Лист4!E1488/1000</f>
        <v>969.09984999999972</v>
      </c>
    </row>
    <row r="1487" spans="1:11" s="29" customFormat="1" ht="21.75" customHeight="1" x14ac:dyDescent="0.25">
      <c r="A1487" s="21" t="str">
        <f>Лист4!A1489</f>
        <v xml:space="preserve">Николая Островского ул. д.64 </v>
      </c>
      <c r="B1487" s="56" t="str">
        <f>Лист4!C1489</f>
        <v>г. Астрахань</v>
      </c>
      <c r="C1487" s="35">
        <f t="shared" si="46"/>
        <v>917.22013945945969</v>
      </c>
      <c r="D1487" s="35">
        <f t="shared" si="47"/>
        <v>38.755780540540549</v>
      </c>
      <c r="E1487" s="26">
        <v>0</v>
      </c>
      <c r="F1487" s="27">
        <v>38.755780540540549</v>
      </c>
      <c r="G1487" s="28">
        <v>0</v>
      </c>
      <c r="H1487" s="28">
        <v>0</v>
      </c>
      <c r="I1487" s="28">
        <v>0</v>
      </c>
      <c r="J1487" s="271"/>
      <c r="K1487" s="281">
        <f>Лист4!E1489/1000-J1487</f>
        <v>955.9759200000002</v>
      </c>
    </row>
    <row r="1488" spans="1:11" s="29" customFormat="1" ht="21.75" customHeight="1" x14ac:dyDescent="0.25">
      <c r="A1488" s="21" t="str">
        <f>Лист4!A1490</f>
        <v xml:space="preserve">Николая Островского ул. д.64 - корп. 1 </v>
      </c>
      <c r="B1488" s="56" t="str">
        <f>Лист4!C1490</f>
        <v>г. Астрахань</v>
      </c>
      <c r="C1488" s="35">
        <f t="shared" si="46"/>
        <v>165.33582905405405</v>
      </c>
      <c r="D1488" s="35">
        <f t="shared" si="47"/>
        <v>6.9860209459459455</v>
      </c>
      <c r="E1488" s="26">
        <v>0</v>
      </c>
      <c r="F1488" s="27">
        <v>6.9860209459459455</v>
      </c>
      <c r="G1488" s="28">
        <v>0</v>
      </c>
      <c r="H1488" s="28">
        <v>0</v>
      </c>
      <c r="I1488" s="28">
        <v>0</v>
      </c>
      <c r="J1488" s="271"/>
      <c r="K1488" s="281">
        <f>Лист4!E1490/1000</f>
        <v>172.32184999999998</v>
      </c>
    </row>
    <row r="1489" spans="1:11" s="29" customFormat="1" ht="21.75" customHeight="1" x14ac:dyDescent="0.25">
      <c r="A1489" s="21" t="str">
        <f>Лист4!A1491</f>
        <v xml:space="preserve">Николая Островского ул. д.65 </v>
      </c>
      <c r="B1489" s="56" t="str">
        <f>Лист4!C1491</f>
        <v>г. Астрахань</v>
      </c>
      <c r="C1489" s="35">
        <f t="shared" si="46"/>
        <v>738.68419189189183</v>
      </c>
      <c r="D1489" s="35">
        <f t="shared" si="47"/>
        <v>31.212008108108105</v>
      </c>
      <c r="E1489" s="26">
        <v>0</v>
      </c>
      <c r="F1489" s="27">
        <v>31.212008108108105</v>
      </c>
      <c r="G1489" s="28">
        <v>0</v>
      </c>
      <c r="H1489" s="28">
        <v>0</v>
      </c>
      <c r="I1489" s="28">
        <v>0</v>
      </c>
      <c r="J1489" s="271"/>
      <c r="K1489" s="281">
        <f>Лист4!E1491/1000-J1489</f>
        <v>769.89619999999991</v>
      </c>
    </row>
    <row r="1490" spans="1:11" s="29" customFormat="1" ht="21.75" customHeight="1" x14ac:dyDescent="0.25">
      <c r="A1490" s="21" t="str">
        <f>Лист4!A1492</f>
        <v xml:space="preserve">Николая Островского ул. д.66 </v>
      </c>
      <c r="B1490" s="56" t="str">
        <f>Лист4!C1492</f>
        <v>г. Астрахань</v>
      </c>
      <c r="C1490" s="35">
        <f t="shared" si="46"/>
        <v>773.56636716216212</v>
      </c>
      <c r="D1490" s="35">
        <f t="shared" si="47"/>
        <v>32.68590283783783</v>
      </c>
      <c r="E1490" s="26">
        <v>0</v>
      </c>
      <c r="F1490" s="27">
        <v>32.68590283783783</v>
      </c>
      <c r="G1490" s="28">
        <v>0</v>
      </c>
      <c r="H1490" s="28">
        <v>0</v>
      </c>
      <c r="I1490" s="28">
        <v>0</v>
      </c>
      <c r="J1490" s="271"/>
      <c r="K1490" s="281">
        <f>Лист4!E1492/1000</f>
        <v>806.25226999999995</v>
      </c>
    </row>
    <row r="1491" spans="1:11" s="29" customFormat="1" ht="21.75" customHeight="1" x14ac:dyDescent="0.25">
      <c r="A1491" s="21" t="str">
        <f>Лист4!A1493</f>
        <v xml:space="preserve">Николая Островского ул. д.66 - корп. 1 </v>
      </c>
      <c r="B1491" s="56" t="str">
        <f>Лист4!C1493</f>
        <v>г. Астрахань</v>
      </c>
      <c r="C1491" s="35">
        <f t="shared" si="46"/>
        <v>1670.6639168918923</v>
      </c>
      <c r="D1491" s="35">
        <f t="shared" si="47"/>
        <v>70.59143310810812</v>
      </c>
      <c r="E1491" s="26">
        <v>0</v>
      </c>
      <c r="F1491" s="27">
        <v>70.59143310810812</v>
      </c>
      <c r="G1491" s="28">
        <v>0</v>
      </c>
      <c r="H1491" s="28">
        <v>0</v>
      </c>
      <c r="I1491" s="28">
        <v>0</v>
      </c>
      <c r="J1491" s="271"/>
      <c r="K1491" s="281">
        <f>Лист4!E1493/1000</f>
        <v>1741.2553500000004</v>
      </c>
    </row>
    <row r="1492" spans="1:11" s="29" customFormat="1" ht="21.75" customHeight="1" x14ac:dyDescent="0.25">
      <c r="A1492" s="21" t="str">
        <f>Лист4!A1494</f>
        <v xml:space="preserve">Николая Островского ул. д.66 - корп. 2 </v>
      </c>
      <c r="B1492" s="56" t="str">
        <f>Лист4!C1494</f>
        <v>г. Астрахань</v>
      </c>
      <c r="C1492" s="35">
        <f t="shared" si="46"/>
        <v>1127.5557972972972</v>
      </c>
      <c r="D1492" s="35">
        <f t="shared" si="47"/>
        <v>47.643202702702695</v>
      </c>
      <c r="E1492" s="26">
        <v>0</v>
      </c>
      <c r="F1492" s="27">
        <v>47.643202702702695</v>
      </c>
      <c r="G1492" s="28">
        <v>0</v>
      </c>
      <c r="H1492" s="28">
        <v>0</v>
      </c>
      <c r="I1492" s="28">
        <v>0</v>
      </c>
      <c r="J1492" s="271"/>
      <c r="K1492" s="281">
        <f>Лист4!E1494/1000</f>
        <v>1175.1989999999998</v>
      </c>
    </row>
    <row r="1493" spans="1:11" s="29" customFormat="1" ht="21.75" customHeight="1" x14ac:dyDescent="0.25">
      <c r="A1493" s="21" t="str">
        <f>Лист4!A1495</f>
        <v xml:space="preserve">Николая Островского ул. д.70 </v>
      </c>
      <c r="B1493" s="56" t="str">
        <f>Лист4!C1495</f>
        <v>г. Астрахань</v>
      </c>
      <c r="C1493" s="35">
        <f t="shared" si="46"/>
        <v>947.76592256756771</v>
      </c>
      <c r="D1493" s="35">
        <f t="shared" si="47"/>
        <v>40.046447432432444</v>
      </c>
      <c r="E1493" s="26">
        <v>0</v>
      </c>
      <c r="F1493" s="27">
        <v>40.046447432432444</v>
      </c>
      <c r="G1493" s="28">
        <v>0</v>
      </c>
      <c r="H1493" s="28">
        <v>0</v>
      </c>
      <c r="I1493" s="28">
        <v>0</v>
      </c>
      <c r="J1493" s="271"/>
      <c r="K1493" s="281">
        <f>Лист4!E1495/1000</f>
        <v>987.81237000000021</v>
      </c>
    </row>
    <row r="1494" spans="1:11" s="29" customFormat="1" ht="21.75" customHeight="1" x14ac:dyDescent="0.25">
      <c r="A1494" s="21" t="str">
        <f>Лист4!A1496</f>
        <v xml:space="preserve">Николая Островского ул. д.70 - корп. 1 </v>
      </c>
      <c r="B1494" s="56" t="str">
        <f>Лист4!C1496</f>
        <v>г. Астрахань</v>
      </c>
      <c r="C1494" s="35">
        <f t="shared" si="46"/>
        <v>952.80536824324327</v>
      </c>
      <c r="D1494" s="35">
        <f t="shared" si="47"/>
        <v>40.259381756756753</v>
      </c>
      <c r="E1494" s="26">
        <v>0</v>
      </c>
      <c r="F1494" s="27">
        <v>40.259381756756753</v>
      </c>
      <c r="G1494" s="28">
        <v>0</v>
      </c>
      <c r="H1494" s="28">
        <v>0</v>
      </c>
      <c r="I1494" s="28">
        <v>0</v>
      </c>
      <c r="J1494" s="271"/>
      <c r="K1494" s="281">
        <f>Лист4!E1496/1000</f>
        <v>993.06475</v>
      </c>
    </row>
    <row r="1495" spans="1:11" s="29" customFormat="1" ht="21.75" customHeight="1" x14ac:dyDescent="0.25">
      <c r="A1495" s="21" t="str">
        <f>Лист4!A1497</f>
        <v xml:space="preserve">Николая Островского ул. д.72 </v>
      </c>
      <c r="B1495" s="56" t="str">
        <f>Лист4!C1497</f>
        <v>г. Астрахань</v>
      </c>
      <c r="C1495" s="35">
        <f t="shared" si="46"/>
        <v>924.8283651351353</v>
      </c>
      <c r="D1495" s="35">
        <f t="shared" si="47"/>
        <v>39.077254864864869</v>
      </c>
      <c r="E1495" s="26">
        <v>0</v>
      </c>
      <c r="F1495" s="27">
        <v>39.077254864864869</v>
      </c>
      <c r="G1495" s="28">
        <v>0</v>
      </c>
      <c r="H1495" s="28">
        <v>0</v>
      </c>
      <c r="I1495" s="28">
        <v>0</v>
      </c>
      <c r="J1495" s="271"/>
      <c r="K1495" s="281">
        <f>Лист4!E1497/1000</f>
        <v>963.90562000000011</v>
      </c>
    </row>
    <row r="1496" spans="1:11" s="29" customFormat="1" ht="21.75" customHeight="1" x14ac:dyDescent="0.25">
      <c r="A1496" s="21" t="str">
        <f>Лист4!A1498</f>
        <v xml:space="preserve">Николая Островского ул. д.72 - корп. 1 </v>
      </c>
      <c r="B1496" s="56" t="str">
        <f>Лист4!C1498</f>
        <v>г. Астрахань</v>
      </c>
      <c r="C1496" s="35">
        <f t="shared" si="46"/>
        <v>964.39374837837875</v>
      </c>
      <c r="D1496" s="35">
        <f t="shared" si="47"/>
        <v>40.74903162162164</v>
      </c>
      <c r="E1496" s="26">
        <v>0</v>
      </c>
      <c r="F1496" s="27">
        <v>40.74903162162164</v>
      </c>
      <c r="G1496" s="28">
        <v>0</v>
      </c>
      <c r="H1496" s="28">
        <v>0</v>
      </c>
      <c r="I1496" s="28">
        <v>0</v>
      </c>
      <c r="J1496" s="272"/>
      <c r="K1496" s="281">
        <f>Лист4!E1498/1000-J1496</f>
        <v>1005.1427800000004</v>
      </c>
    </row>
    <row r="1497" spans="1:11" s="29" customFormat="1" ht="21.75" customHeight="1" x14ac:dyDescent="0.25">
      <c r="A1497" s="21" t="str">
        <f>Лист4!A1499</f>
        <v xml:space="preserve">Николая Островского ул. д.74 </v>
      </c>
      <c r="B1497" s="56" t="str">
        <f>Лист4!C1499</f>
        <v>г. Астрахань</v>
      </c>
      <c r="C1497" s="35">
        <f t="shared" si="46"/>
        <v>737.98561905405393</v>
      </c>
      <c r="D1497" s="35">
        <f t="shared" si="47"/>
        <v>31.18249094594594</v>
      </c>
      <c r="E1497" s="26">
        <v>0</v>
      </c>
      <c r="F1497" s="27">
        <v>31.18249094594594</v>
      </c>
      <c r="G1497" s="28">
        <v>0</v>
      </c>
      <c r="H1497" s="28">
        <v>0</v>
      </c>
      <c r="I1497" s="28">
        <v>0</v>
      </c>
      <c r="J1497" s="271">
        <v>840.28</v>
      </c>
      <c r="K1497" s="281">
        <f>Лист4!E1499/1000-J1497</f>
        <v>-71.11189000000013</v>
      </c>
    </row>
    <row r="1498" spans="1:11" s="29" customFormat="1" ht="21.75" customHeight="1" x14ac:dyDescent="0.25">
      <c r="A1498" s="21" t="str">
        <f>Лист4!A1500</f>
        <v xml:space="preserve">Николая Островского ул. д.74 - корп. 1 </v>
      </c>
      <c r="B1498" s="56" t="str">
        <f>Лист4!C1500</f>
        <v>г. Астрахань</v>
      </c>
      <c r="C1498" s="35">
        <f t="shared" si="46"/>
        <v>891.58543594594596</v>
      </c>
      <c r="D1498" s="35">
        <f t="shared" si="47"/>
        <v>37.672624054054054</v>
      </c>
      <c r="E1498" s="26">
        <v>0</v>
      </c>
      <c r="F1498" s="27">
        <v>37.672624054054054</v>
      </c>
      <c r="G1498" s="28">
        <v>0</v>
      </c>
      <c r="H1498" s="28">
        <v>0</v>
      </c>
      <c r="I1498" s="28">
        <v>0</v>
      </c>
      <c r="J1498" s="271"/>
      <c r="K1498" s="281">
        <f>Лист4!E1500/1000</f>
        <v>929.25806</v>
      </c>
    </row>
    <row r="1499" spans="1:11" s="29" customFormat="1" ht="21.75" customHeight="1" x14ac:dyDescent="0.25">
      <c r="A1499" s="21" t="str">
        <f>Лист4!A1501</f>
        <v xml:space="preserve">Николая Островского ул. д.76 </v>
      </c>
      <c r="B1499" s="56" t="str">
        <f>Лист4!C1501</f>
        <v>г. Астрахань</v>
      </c>
      <c r="C1499" s="35">
        <f t="shared" si="46"/>
        <v>860.3320706756756</v>
      </c>
      <c r="D1499" s="35">
        <f t="shared" si="47"/>
        <v>36.352059324324323</v>
      </c>
      <c r="E1499" s="26">
        <v>0</v>
      </c>
      <c r="F1499" s="27">
        <v>36.352059324324323</v>
      </c>
      <c r="G1499" s="28">
        <v>0</v>
      </c>
      <c r="H1499" s="28">
        <v>0</v>
      </c>
      <c r="I1499" s="28">
        <v>0</v>
      </c>
      <c r="J1499" s="272"/>
      <c r="K1499" s="281">
        <f>Лист4!E1501/1000-J1499</f>
        <v>896.68412999999987</v>
      </c>
    </row>
    <row r="1500" spans="1:11" s="29" customFormat="1" ht="21.75" customHeight="1" x14ac:dyDescent="0.25">
      <c r="A1500" s="21" t="str">
        <f>Лист4!A1502</f>
        <v xml:space="preserve">Николая Островского ул. д.76 - корп. 1 </v>
      </c>
      <c r="B1500" s="56" t="str">
        <f>Лист4!C1502</f>
        <v>г. Астрахань</v>
      </c>
      <c r="C1500" s="35">
        <f t="shared" si="46"/>
        <v>927.10754189189186</v>
      </c>
      <c r="D1500" s="35">
        <f t="shared" si="47"/>
        <v>39.173558108108104</v>
      </c>
      <c r="E1500" s="26">
        <v>0</v>
      </c>
      <c r="F1500" s="27">
        <v>39.173558108108104</v>
      </c>
      <c r="G1500" s="28">
        <v>0</v>
      </c>
      <c r="H1500" s="28">
        <v>0</v>
      </c>
      <c r="I1500" s="28">
        <v>0</v>
      </c>
      <c r="J1500" s="272"/>
      <c r="K1500" s="281">
        <f>Лист4!E1502/1000-J1500</f>
        <v>966.28109999999992</v>
      </c>
    </row>
    <row r="1501" spans="1:11" s="29" customFormat="1" ht="21.75" customHeight="1" x14ac:dyDescent="0.25">
      <c r="A1501" s="21" t="str">
        <f>Лист4!A1503</f>
        <v xml:space="preserve">Никольская(Кировский) ул. д.14 </v>
      </c>
      <c r="B1501" s="56" t="str">
        <f>Лист4!C1503</f>
        <v>г. Астрахань</v>
      </c>
      <c r="C1501" s="35">
        <f t="shared" si="46"/>
        <v>86.71073608108108</v>
      </c>
      <c r="D1501" s="35">
        <f t="shared" si="47"/>
        <v>3.6638339189189182</v>
      </c>
      <c r="E1501" s="26">
        <v>0</v>
      </c>
      <c r="F1501" s="27">
        <v>3.6638339189189182</v>
      </c>
      <c r="G1501" s="28">
        <v>0</v>
      </c>
      <c r="H1501" s="28">
        <v>0</v>
      </c>
      <c r="I1501" s="28">
        <v>0</v>
      </c>
      <c r="J1501" s="271"/>
      <c r="K1501" s="281">
        <f>Лист4!E1503/1000</f>
        <v>90.374569999999991</v>
      </c>
    </row>
    <row r="1502" spans="1:11" s="29" customFormat="1" ht="21.75" customHeight="1" x14ac:dyDescent="0.25">
      <c r="A1502" s="21" t="str">
        <f>Лист4!A1504</f>
        <v xml:space="preserve">Новая ул. д.1 </v>
      </c>
      <c r="B1502" s="56" t="str">
        <f>Лист4!C1504</f>
        <v>г. Астрахань</v>
      </c>
      <c r="C1502" s="35">
        <f t="shared" si="46"/>
        <v>53.678302702702709</v>
      </c>
      <c r="D1502" s="35">
        <f t="shared" si="47"/>
        <v>2.2680972972972975</v>
      </c>
      <c r="E1502" s="26"/>
      <c r="F1502" s="27">
        <v>2.2680972972972975</v>
      </c>
      <c r="G1502" s="28"/>
      <c r="H1502" s="28"/>
      <c r="I1502" s="28"/>
      <c r="J1502" s="271"/>
      <c r="K1502" s="281">
        <f>Лист4!E1504/1000-J1502</f>
        <v>55.946400000000004</v>
      </c>
    </row>
    <row r="1503" spans="1:11" s="29" customFormat="1" ht="21.75" customHeight="1" x14ac:dyDescent="0.25">
      <c r="A1503" s="21" t="str">
        <f>Лист4!A1505</f>
        <v xml:space="preserve">Новая ул. д.11 </v>
      </c>
      <c r="B1503" s="56" t="str">
        <f>Лист4!C1505</f>
        <v>г. Астрахань</v>
      </c>
      <c r="C1503" s="35">
        <f t="shared" si="46"/>
        <v>29.520312837837832</v>
      </c>
      <c r="D1503" s="35">
        <f t="shared" si="47"/>
        <v>1.2473371621621618</v>
      </c>
      <c r="E1503" s="26">
        <v>0</v>
      </c>
      <c r="F1503" s="27">
        <v>1.2473371621621618</v>
      </c>
      <c r="G1503" s="28">
        <v>0</v>
      </c>
      <c r="H1503" s="28">
        <v>0</v>
      </c>
      <c r="I1503" s="28">
        <v>0</v>
      </c>
      <c r="J1503" s="271"/>
      <c r="K1503" s="281">
        <f>Лист4!E1505/1000</f>
        <v>30.767649999999993</v>
      </c>
    </row>
    <row r="1504" spans="1:11" s="29" customFormat="1" ht="21.75" customHeight="1" x14ac:dyDescent="0.25">
      <c r="A1504" s="21" t="str">
        <f>Лист4!A1506</f>
        <v xml:space="preserve">Новая ул. д.19 </v>
      </c>
      <c r="B1504" s="56" t="str">
        <f>Лист4!C1506</f>
        <v>г. Астрахань</v>
      </c>
      <c r="C1504" s="35">
        <f t="shared" si="46"/>
        <v>26.316706486486488</v>
      </c>
      <c r="D1504" s="35">
        <f t="shared" si="47"/>
        <v>1.1119735135135138</v>
      </c>
      <c r="E1504" s="26">
        <v>0</v>
      </c>
      <c r="F1504" s="27">
        <v>1.1119735135135138</v>
      </c>
      <c r="G1504" s="28">
        <v>0</v>
      </c>
      <c r="H1504" s="28">
        <v>0</v>
      </c>
      <c r="I1504" s="28">
        <v>0</v>
      </c>
      <c r="J1504" s="271"/>
      <c r="K1504" s="281">
        <f>Лист4!E1506/1000</f>
        <v>27.428680000000004</v>
      </c>
    </row>
    <row r="1505" spans="1:11" s="29" customFormat="1" ht="21.75" customHeight="1" x14ac:dyDescent="0.25">
      <c r="A1505" s="21" t="str">
        <f>Лист4!A1507</f>
        <v xml:space="preserve">Новая ул. д.4 </v>
      </c>
      <c r="B1505" s="56" t="str">
        <f>Лист4!C1507</f>
        <v>г. Астрахань</v>
      </c>
      <c r="C1505" s="35">
        <f t="shared" si="46"/>
        <v>55.204850675675679</v>
      </c>
      <c r="D1505" s="35">
        <f t="shared" si="47"/>
        <v>2.3325993243243244</v>
      </c>
      <c r="E1505" s="26">
        <v>0</v>
      </c>
      <c r="F1505" s="27">
        <v>2.3325993243243244</v>
      </c>
      <c r="G1505" s="28">
        <v>0</v>
      </c>
      <c r="H1505" s="28">
        <v>0</v>
      </c>
      <c r="I1505" s="28">
        <v>0</v>
      </c>
      <c r="J1505" s="271"/>
      <c r="K1505" s="281">
        <f>Лист4!E1507/1000</f>
        <v>57.537450000000007</v>
      </c>
    </row>
    <row r="1506" spans="1:11" s="29" customFormat="1" ht="21.75" customHeight="1" x14ac:dyDescent="0.25">
      <c r="A1506" s="21" t="str">
        <f>Лист4!A1508</f>
        <v xml:space="preserve">Новая ул. д.6 </v>
      </c>
      <c r="B1506" s="56" t="str">
        <f>Лист4!C1508</f>
        <v>г. Астрахань</v>
      </c>
      <c r="C1506" s="35">
        <f t="shared" si="46"/>
        <v>43.169966891891896</v>
      </c>
      <c r="D1506" s="35">
        <f t="shared" si="47"/>
        <v>1.8240831081081081</v>
      </c>
      <c r="E1506" s="26">
        <v>0</v>
      </c>
      <c r="F1506" s="27">
        <v>1.8240831081081081</v>
      </c>
      <c r="G1506" s="28">
        <v>0</v>
      </c>
      <c r="H1506" s="28">
        <v>0</v>
      </c>
      <c r="I1506" s="28">
        <v>0</v>
      </c>
      <c r="J1506" s="271"/>
      <c r="K1506" s="281">
        <f>Лист4!E1508/1000-J1506</f>
        <v>44.994050000000001</v>
      </c>
    </row>
    <row r="1507" spans="1:11" s="29" customFormat="1" ht="21.75" customHeight="1" x14ac:dyDescent="0.25">
      <c r="A1507" s="21" t="str">
        <f>Лист4!A1509</f>
        <v xml:space="preserve">Новая ул. д.7 </v>
      </c>
      <c r="B1507" s="56" t="str">
        <f>Лист4!C1509</f>
        <v>г. Астрахань</v>
      </c>
      <c r="C1507" s="35">
        <f t="shared" si="46"/>
        <v>8.2199002702702693</v>
      </c>
      <c r="D1507" s="35">
        <f t="shared" si="47"/>
        <v>0.34731972972972969</v>
      </c>
      <c r="E1507" s="26">
        <v>0</v>
      </c>
      <c r="F1507" s="27">
        <v>0.34731972972972969</v>
      </c>
      <c r="G1507" s="28">
        <v>0</v>
      </c>
      <c r="H1507" s="28">
        <v>0</v>
      </c>
      <c r="I1507" s="28">
        <v>0</v>
      </c>
      <c r="J1507" s="271"/>
      <c r="K1507" s="281">
        <f>Лист4!E1509/1000-J1507</f>
        <v>8.5672199999999989</v>
      </c>
    </row>
    <row r="1508" spans="1:11" s="29" customFormat="1" ht="21.75" customHeight="1" x14ac:dyDescent="0.25">
      <c r="A1508" s="21" t="str">
        <f>Лист4!A1510</f>
        <v xml:space="preserve">Новая ул. д.9 </v>
      </c>
      <c r="B1508" s="56" t="str">
        <f>Лист4!C1510</f>
        <v>г. Астрахань</v>
      </c>
      <c r="C1508" s="35">
        <f t="shared" si="46"/>
        <v>37.465491081081083</v>
      </c>
      <c r="D1508" s="35">
        <f t="shared" si="47"/>
        <v>1.5830489189189192</v>
      </c>
      <c r="E1508" s="26">
        <v>0</v>
      </c>
      <c r="F1508" s="27">
        <v>1.5830489189189192</v>
      </c>
      <c r="G1508" s="28">
        <v>0</v>
      </c>
      <c r="H1508" s="28">
        <v>0</v>
      </c>
      <c r="I1508" s="28">
        <v>0</v>
      </c>
      <c r="J1508" s="271"/>
      <c r="K1508" s="281">
        <f>Лист4!E1510/1000-J1508</f>
        <v>39.048540000000003</v>
      </c>
    </row>
    <row r="1509" spans="1:11" s="29" customFormat="1" ht="21.75" customHeight="1" x14ac:dyDescent="0.25">
      <c r="A1509" s="21" t="str">
        <f>Лист4!A1511</f>
        <v xml:space="preserve">Новороссийская ул. д.12 </v>
      </c>
      <c r="B1509" s="56" t="str">
        <f>Лист4!C1511</f>
        <v>г. Астрахань</v>
      </c>
      <c r="C1509" s="35">
        <f t="shared" si="46"/>
        <v>441.63214675675664</v>
      </c>
      <c r="D1509" s="35">
        <f t="shared" si="47"/>
        <v>18.660513243243237</v>
      </c>
      <c r="E1509" s="26">
        <v>0</v>
      </c>
      <c r="F1509" s="27">
        <v>18.660513243243237</v>
      </c>
      <c r="G1509" s="28">
        <v>0</v>
      </c>
      <c r="H1509" s="28">
        <v>0</v>
      </c>
      <c r="I1509" s="28">
        <v>0</v>
      </c>
      <c r="J1509" s="271"/>
      <c r="K1509" s="281">
        <f>Лист4!E1511/1000</f>
        <v>460.2926599999999</v>
      </c>
    </row>
    <row r="1510" spans="1:11" s="29" customFormat="1" ht="21.75" customHeight="1" x14ac:dyDescent="0.25">
      <c r="A1510" s="21" t="str">
        <f>Лист4!A1512</f>
        <v>Новороссийская ул. д.6</v>
      </c>
      <c r="B1510" s="56" t="str">
        <f>Лист4!C1512</f>
        <v>г. Астрахань</v>
      </c>
      <c r="C1510" s="35">
        <f t="shared" si="46"/>
        <v>466.59082472972966</v>
      </c>
      <c r="D1510" s="35">
        <f t="shared" si="47"/>
        <v>19.715105270270268</v>
      </c>
      <c r="E1510" s="26">
        <v>0</v>
      </c>
      <c r="F1510" s="27">
        <v>19.715105270270268</v>
      </c>
      <c r="G1510" s="28">
        <v>0</v>
      </c>
      <c r="H1510" s="28">
        <v>0</v>
      </c>
      <c r="I1510" s="28">
        <v>0</v>
      </c>
      <c r="J1510" s="271"/>
      <c r="K1510" s="281">
        <f>Лист4!E1512/1000-J1510</f>
        <v>486.30592999999993</v>
      </c>
    </row>
    <row r="1511" spans="1:11" s="29" customFormat="1" ht="21.75" customHeight="1" x14ac:dyDescent="0.25">
      <c r="A1511" s="21" t="str">
        <f>Лист4!A1513</f>
        <v xml:space="preserve">Ногина ул. д.3 </v>
      </c>
      <c r="B1511" s="56" t="str">
        <f>Лист4!C1513</f>
        <v>г. Астрахань</v>
      </c>
      <c r="C1511" s="35">
        <f t="shared" si="46"/>
        <v>0</v>
      </c>
      <c r="D1511" s="35">
        <f t="shared" si="47"/>
        <v>0</v>
      </c>
      <c r="E1511" s="26">
        <v>0</v>
      </c>
      <c r="F1511" s="27">
        <v>0</v>
      </c>
      <c r="G1511" s="28">
        <v>0</v>
      </c>
      <c r="H1511" s="28">
        <v>0</v>
      </c>
      <c r="I1511" s="28">
        <v>0</v>
      </c>
      <c r="J1511" s="271"/>
      <c r="K1511" s="281">
        <f>Лист4!E1513/1000</f>
        <v>0</v>
      </c>
    </row>
    <row r="1512" spans="1:11" s="29" customFormat="1" ht="21.75" customHeight="1" x14ac:dyDescent="0.25">
      <c r="A1512" s="21" t="str">
        <f>Лист4!A1514</f>
        <v xml:space="preserve">Огарева ул. д.18 </v>
      </c>
      <c r="B1512" s="56" t="str">
        <f>Лист4!C1514</f>
        <v>г. Астрахань</v>
      </c>
      <c r="C1512" s="35">
        <f t="shared" si="46"/>
        <v>86.113702837837863</v>
      </c>
      <c r="D1512" s="35">
        <f t="shared" si="47"/>
        <v>3.6386071621621632</v>
      </c>
      <c r="E1512" s="26">
        <v>0</v>
      </c>
      <c r="F1512" s="27">
        <v>3.6386071621621632</v>
      </c>
      <c r="G1512" s="28">
        <v>0</v>
      </c>
      <c r="H1512" s="28">
        <v>0</v>
      </c>
      <c r="I1512" s="28">
        <v>0</v>
      </c>
      <c r="J1512" s="272"/>
      <c r="K1512" s="281">
        <f>Лист4!E1514/1000-J1512</f>
        <v>89.752310000000023</v>
      </c>
    </row>
    <row r="1513" spans="1:11" s="29" customFormat="1" ht="21.75" customHeight="1" x14ac:dyDescent="0.25">
      <c r="A1513" s="21" t="str">
        <f>Лист4!A1515</f>
        <v xml:space="preserve">Оленегорская ул. д.5 </v>
      </c>
      <c r="B1513" s="56" t="str">
        <f>Лист4!C1515</f>
        <v>г. Астрахань</v>
      </c>
      <c r="C1513" s="35">
        <f t="shared" si="46"/>
        <v>27.237470945945944</v>
      </c>
      <c r="D1513" s="35">
        <f t="shared" si="47"/>
        <v>1.1508790540540539</v>
      </c>
      <c r="E1513" s="26">
        <v>0</v>
      </c>
      <c r="F1513" s="27">
        <v>1.1508790540540539</v>
      </c>
      <c r="G1513" s="28">
        <v>0</v>
      </c>
      <c r="H1513" s="28">
        <v>0</v>
      </c>
      <c r="I1513" s="28">
        <v>0</v>
      </c>
      <c r="J1513" s="271"/>
      <c r="K1513" s="281">
        <f>Лист4!E1515/1000-J1513</f>
        <v>28.388349999999999</v>
      </c>
    </row>
    <row r="1514" spans="1:11" s="29" customFormat="1" ht="21.75" customHeight="1" x14ac:dyDescent="0.25">
      <c r="A1514" s="21" t="str">
        <f>Лист4!A1516</f>
        <v xml:space="preserve">Парковая ул. д.20 </v>
      </c>
      <c r="B1514" s="56" t="str">
        <f>Лист4!C1516</f>
        <v>г. Астрахань</v>
      </c>
      <c r="C1514" s="35">
        <f t="shared" si="46"/>
        <v>43.026498918918911</v>
      </c>
      <c r="D1514" s="35">
        <f t="shared" si="47"/>
        <v>1.8180210810810808</v>
      </c>
      <c r="E1514" s="26">
        <v>0</v>
      </c>
      <c r="F1514" s="27">
        <v>1.8180210810810808</v>
      </c>
      <c r="G1514" s="28">
        <v>0</v>
      </c>
      <c r="H1514" s="28">
        <v>0</v>
      </c>
      <c r="I1514" s="28">
        <v>0</v>
      </c>
      <c r="J1514" s="271"/>
      <c r="K1514" s="281">
        <f>Лист4!E1516/1000</f>
        <v>44.844519999999989</v>
      </c>
    </row>
    <row r="1515" spans="1:11" s="29" customFormat="1" ht="21.75" customHeight="1" x14ac:dyDescent="0.25">
      <c r="A1515" s="21" t="str">
        <f>Лист4!A1517</f>
        <v xml:space="preserve">Парковая ул. д.27 </v>
      </c>
      <c r="B1515" s="56" t="str">
        <f>Лист4!C1517</f>
        <v>г. Астрахань</v>
      </c>
      <c r="C1515" s="35">
        <f t="shared" si="46"/>
        <v>69.366865675675683</v>
      </c>
      <c r="D1515" s="35">
        <f t="shared" si="47"/>
        <v>2.9309943243243248</v>
      </c>
      <c r="E1515" s="26">
        <v>0</v>
      </c>
      <c r="F1515" s="27">
        <v>2.9309943243243248</v>
      </c>
      <c r="G1515" s="28">
        <v>0</v>
      </c>
      <c r="H1515" s="28">
        <v>0</v>
      </c>
      <c r="I1515" s="28">
        <v>0</v>
      </c>
      <c r="J1515" s="271"/>
      <c r="K1515" s="281">
        <f>Лист4!E1517/1000</f>
        <v>72.297860000000014</v>
      </c>
    </row>
    <row r="1516" spans="1:11" s="29" customFormat="1" ht="21.75" customHeight="1" x14ac:dyDescent="0.25">
      <c r="A1516" s="21" t="str">
        <f>Лист4!A1518</f>
        <v xml:space="preserve">Перевозная 1-я ул. д.100 </v>
      </c>
      <c r="B1516" s="56" t="str">
        <f>Лист4!C1518</f>
        <v>г. Астрахань</v>
      </c>
      <c r="C1516" s="35">
        <f t="shared" si="46"/>
        <v>174.3118121621622</v>
      </c>
      <c r="D1516" s="35">
        <f t="shared" si="47"/>
        <v>7.3652878378378395</v>
      </c>
      <c r="E1516" s="26">
        <v>0</v>
      </c>
      <c r="F1516" s="27">
        <v>7.3652878378378395</v>
      </c>
      <c r="G1516" s="28">
        <v>0</v>
      </c>
      <c r="H1516" s="28">
        <v>0</v>
      </c>
      <c r="I1516" s="28">
        <v>0</v>
      </c>
      <c r="J1516" s="271"/>
      <c r="K1516" s="281">
        <f>Лист4!E1518/1000</f>
        <v>181.67710000000002</v>
      </c>
    </row>
    <row r="1517" spans="1:11" s="29" customFormat="1" ht="21.75" customHeight="1" x14ac:dyDescent="0.25">
      <c r="A1517" s="21" t="str">
        <f>Лист4!A1519</f>
        <v xml:space="preserve">Перевозная 1-я ул. д.102 </v>
      </c>
      <c r="B1517" s="56" t="str">
        <f>Лист4!C1519</f>
        <v>г. Астрахань</v>
      </c>
      <c r="C1517" s="35">
        <f t="shared" ref="C1517:C1577" si="48">K1517+J1517-F1517</f>
        <v>192.91074189189186</v>
      </c>
      <c r="D1517" s="35">
        <f t="shared" ref="D1517:D1577" si="49">F1517</f>
        <v>8.1511581081081079</v>
      </c>
      <c r="E1517" s="26">
        <v>0</v>
      </c>
      <c r="F1517" s="27">
        <v>8.1511581081081079</v>
      </c>
      <c r="G1517" s="28">
        <v>0</v>
      </c>
      <c r="H1517" s="28">
        <v>0</v>
      </c>
      <c r="I1517" s="28">
        <v>0</v>
      </c>
      <c r="J1517" s="272"/>
      <c r="K1517" s="281">
        <f>Лист4!E1519/1000-J1517</f>
        <v>201.06189999999998</v>
      </c>
    </row>
    <row r="1518" spans="1:11" s="29" customFormat="1" ht="21.75" customHeight="1" x14ac:dyDescent="0.25">
      <c r="A1518" s="21" t="str">
        <f>Лист4!A1520</f>
        <v xml:space="preserve">Перевозная 1-я ул. д.102В </v>
      </c>
      <c r="B1518" s="56" t="str">
        <f>Лист4!C1520</f>
        <v>г. Астрахань</v>
      </c>
      <c r="C1518" s="35">
        <f t="shared" si="48"/>
        <v>176.60207067567569</v>
      </c>
      <c r="D1518" s="35">
        <f t="shared" si="49"/>
        <v>7.4620593243243256</v>
      </c>
      <c r="E1518" s="26">
        <v>0</v>
      </c>
      <c r="F1518" s="27">
        <v>7.4620593243243256</v>
      </c>
      <c r="G1518" s="28">
        <v>0</v>
      </c>
      <c r="H1518" s="28">
        <v>0</v>
      </c>
      <c r="I1518" s="28">
        <v>0</v>
      </c>
      <c r="J1518" s="271"/>
      <c r="K1518" s="281">
        <f>Лист4!E1520/1000-J1518</f>
        <v>184.06413000000001</v>
      </c>
    </row>
    <row r="1519" spans="1:11" s="29" customFormat="1" ht="21.75" customHeight="1" x14ac:dyDescent="0.25">
      <c r="A1519" s="21" t="str">
        <f>Лист4!A1521</f>
        <v xml:space="preserve">Перевозная 1-я ул. д.104 </v>
      </c>
      <c r="B1519" s="56" t="str">
        <f>Лист4!C1521</f>
        <v>г. Астрахань</v>
      </c>
      <c r="C1519" s="35">
        <f t="shared" si="48"/>
        <v>143.11575540540545</v>
      </c>
      <c r="D1519" s="35">
        <f t="shared" si="49"/>
        <v>6.047144594594597</v>
      </c>
      <c r="E1519" s="26">
        <v>0</v>
      </c>
      <c r="F1519" s="27">
        <v>6.047144594594597</v>
      </c>
      <c r="G1519" s="28">
        <v>0</v>
      </c>
      <c r="H1519" s="28">
        <v>0</v>
      </c>
      <c r="I1519" s="28">
        <v>0</v>
      </c>
      <c r="J1519" s="272"/>
      <c r="K1519" s="281">
        <f>Лист4!E1521/1000-J1519</f>
        <v>149.16290000000004</v>
      </c>
    </row>
    <row r="1520" spans="1:11" s="29" customFormat="1" ht="21.75" customHeight="1" x14ac:dyDescent="0.25">
      <c r="A1520" s="21" t="str">
        <f>Лист4!A1522</f>
        <v xml:space="preserve">Перевозная 1-я ул. д.104А </v>
      </c>
      <c r="B1520" s="56" t="str">
        <f>Лист4!C1522</f>
        <v>г. Астрахань</v>
      </c>
      <c r="C1520" s="35">
        <f t="shared" si="48"/>
        <v>146.89549797297295</v>
      </c>
      <c r="D1520" s="35">
        <f t="shared" si="49"/>
        <v>6.2068520270270264</v>
      </c>
      <c r="E1520" s="26">
        <v>0</v>
      </c>
      <c r="F1520" s="27">
        <v>6.2068520270270264</v>
      </c>
      <c r="G1520" s="28">
        <v>0</v>
      </c>
      <c r="H1520" s="28">
        <v>0</v>
      </c>
      <c r="I1520" s="28">
        <v>0</v>
      </c>
      <c r="J1520" s="271"/>
      <c r="K1520" s="281">
        <f>Лист4!E1522/1000</f>
        <v>153.10234999999997</v>
      </c>
    </row>
    <row r="1521" spans="1:11" s="29" customFormat="1" ht="21.75" customHeight="1" x14ac:dyDescent="0.25">
      <c r="A1521" s="21" t="str">
        <f>Лист4!A1523</f>
        <v xml:space="preserve">Перевозная 1-я ул. д.106 </v>
      </c>
      <c r="B1521" s="56" t="str">
        <f>Лист4!C1523</f>
        <v>г. Астрахань</v>
      </c>
      <c r="C1521" s="35">
        <f t="shared" si="48"/>
        <v>173.46754540540536</v>
      </c>
      <c r="D1521" s="35">
        <f t="shared" si="49"/>
        <v>7.3296145945945934</v>
      </c>
      <c r="E1521" s="26">
        <v>0</v>
      </c>
      <c r="F1521" s="27">
        <v>7.3296145945945934</v>
      </c>
      <c r="G1521" s="28">
        <v>0</v>
      </c>
      <c r="H1521" s="28">
        <v>0</v>
      </c>
      <c r="I1521" s="28">
        <v>0</v>
      </c>
      <c r="J1521" s="271"/>
      <c r="K1521" s="281">
        <f>Лист4!E1523/1000</f>
        <v>180.79715999999996</v>
      </c>
    </row>
    <row r="1522" spans="1:11" s="29" customFormat="1" ht="21.75" customHeight="1" x14ac:dyDescent="0.25">
      <c r="A1522" s="21" t="str">
        <f>Лист4!A1524</f>
        <v xml:space="preserve">Перевозная 1-я ул. д.106Б </v>
      </c>
      <c r="B1522" s="56" t="str">
        <f>Лист4!C1524</f>
        <v>г. Астрахань</v>
      </c>
      <c r="C1522" s="35">
        <f t="shared" si="48"/>
        <v>376.10245689189185</v>
      </c>
      <c r="D1522" s="35">
        <f t="shared" si="49"/>
        <v>15.891653108108105</v>
      </c>
      <c r="E1522" s="26">
        <v>0</v>
      </c>
      <c r="F1522" s="27">
        <v>15.891653108108105</v>
      </c>
      <c r="G1522" s="28">
        <v>0</v>
      </c>
      <c r="H1522" s="28">
        <v>0</v>
      </c>
      <c r="I1522" s="28">
        <v>0</v>
      </c>
      <c r="J1522" s="271"/>
      <c r="K1522" s="281">
        <f>Лист4!E1524/1000-J1522</f>
        <v>391.99410999999998</v>
      </c>
    </row>
    <row r="1523" spans="1:11" s="29" customFormat="1" ht="21.75" customHeight="1" x14ac:dyDescent="0.25">
      <c r="A1523" s="21" t="str">
        <f>Лист4!A1525</f>
        <v xml:space="preserve">Перевозная 1-я ул. д.108 </v>
      </c>
      <c r="B1523" s="56" t="str">
        <f>Лист4!C1525</f>
        <v>г. Астрахань</v>
      </c>
      <c r="C1523" s="35">
        <f t="shared" si="48"/>
        <v>168.35949837837833</v>
      </c>
      <c r="D1523" s="35">
        <f t="shared" si="49"/>
        <v>7.1137816216216194</v>
      </c>
      <c r="E1523" s="26">
        <v>0</v>
      </c>
      <c r="F1523" s="27">
        <v>7.1137816216216194</v>
      </c>
      <c r="G1523" s="28">
        <v>0</v>
      </c>
      <c r="H1523" s="28">
        <v>0</v>
      </c>
      <c r="I1523" s="28">
        <v>0</v>
      </c>
      <c r="J1523" s="271"/>
      <c r="K1523" s="281">
        <f>Лист4!E1525/1000-J1523</f>
        <v>175.47327999999996</v>
      </c>
    </row>
    <row r="1524" spans="1:11" s="29" customFormat="1" ht="21.75" customHeight="1" x14ac:dyDescent="0.25">
      <c r="A1524" s="21" t="str">
        <f>Лист4!A1526</f>
        <v xml:space="preserve">Перевозная 1-я ул. д.110 </v>
      </c>
      <c r="B1524" s="56" t="str">
        <f>Лист4!C1526</f>
        <v>г. Астрахань</v>
      </c>
      <c r="C1524" s="35">
        <f t="shared" si="48"/>
        <v>149.81403932432431</v>
      </c>
      <c r="D1524" s="35">
        <f t="shared" si="49"/>
        <v>6.3301706756756744</v>
      </c>
      <c r="E1524" s="26">
        <v>0</v>
      </c>
      <c r="F1524" s="27">
        <v>6.3301706756756744</v>
      </c>
      <c r="G1524" s="28">
        <v>0</v>
      </c>
      <c r="H1524" s="28">
        <v>0</v>
      </c>
      <c r="I1524" s="28">
        <v>0</v>
      </c>
      <c r="J1524" s="271"/>
      <c r="K1524" s="281">
        <f>Лист4!E1526/1000-J1524</f>
        <v>156.14420999999999</v>
      </c>
    </row>
    <row r="1525" spans="1:11" s="29" customFormat="1" ht="21.75" customHeight="1" x14ac:dyDescent="0.25">
      <c r="A1525" s="21" t="str">
        <f>Лист4!A1527</f>
        <v xml:space="preserve">Перевозная 1-я ул. д.112 </v>
      </c>
      <c r="B1525" s="56" t="str">
        <f>Лист4!C1527</f>
        <v>г. Астрахань</v>
      </c>
      <c r="C1525" s="35">
        <f t="shared" si="48"/>
        <v>183.25320675675673</v>
      </c>
      <c r="D1525" s="35">
        <f t="shared" si="49"/>
        <v>7.7430932432432407</v>
      </c>
      <c r="E1525" s="26">
        <v>0</v>
      </c>
      <c r="F1525" s="27">
        <v>7.7430932432432407</v>
      </c>
      <c r="G1525" s="28">
        <v>0</v>
      </c>
      <c r="H1525" s="28">
        <v>0</v>
      </c>
      <c r="I1525" s="28">
        <v>0</v>
      </c>
      <c r="J1525" s="271"/>
      <c r="K1525" s="281">
        <f>Лист4!E1527/1000-J1525</f>
        <v>190.99629999999996</v>
      </c>
    </row>
    <row r="1526" spans="1:11" s="29" customFormat="1" ht="21.75" customHeight="1" x14ac:dyDescent="0.25">
      <c r="A1526" s="21" t="str">
        <f>Лист4!A1528</f>
        <v xml:space="preserve">Перевозная 1-я ул. д.114 </v>
      </c>
      <c r="B1526" s="56" t="str">
        <f>Лист4!C1528</f>
        <v>г. Астрахань</v>
      </c>
      <c r="C1526" s="35">
        <f t="shared" si="48"/>
        <v>270.65809256756745</v>
      </c>
      <c r="D1526" s="35">
        <f t="shared" si="49"/>
        <v>11.436257432432427</v>
      </c>
      <c r="E1526" s="26">
        <v>0</v>
      </c>
      <c r="F1526" s="27">
        <v>11.436257432432427</v>
      </c>
      <c r="G1526" s="28">
        <v>0</v>
      </c>
      <c r="H1526" s="28">
        <v>0</v>
      </c>
      <c r="I1526" s="28">
        <v>0</v>
      </c>
      <c r="J1526" s="271"/>
      <c r="K1526" s="281">
        <f>Лист4!E1528/1000</f>
        <v>282.09434999999991</v>
      </c>
    </row>
    <row r="1527" spans="1:11" s="29" customFormat="1" ht="21.75" customHeight="1" x14ac:dyDescent="0.25">
      <c r="A1527" s="21" t="str">
        <f>Лист4!A1529</f>
        <v xml:space="preserve">Перевозная 1-я ул. д.116 </v>
      </c>
      <c r="B1527" s="56" t="str">
        <f>Лист4!C1529</f>
        <v>г. Астрахань</v>
      </c>
      <c r="C1527" s="35">
        <f t="shared" si="48"/>
        <v>745.84554932432411</v>
      </c>
      <c r="D1527" s="35">
        <f t="shared" si="49"/>
        <v>31.514600675675666</v>
      </c>
      <c r="E1527" s="26">
        <v>0</v>
      </c>
      <c r="F1527" s="27">
        <v>31.514600675675666</v>
      </c>
      <c r="G1527" s="28">
        <v>0</v>
      </c>
      <c r="H1527" s="28">
        <v>0</v>
      </c>
      <c r="I1527" s="28">
        <v>0</v>
      </c>
      <c r="J1527" s="271"/>
      <c r="K1527" s="281">
        <f>Лист4!E1529/1000-J1527</f>
        <v>777.36014999999975</v>
      </c>
    </row>
    <row r="1528" spans="1:11" s="29" customFormat="1" ht="21.75" customHeight="1" x14ac:dyDescent="0.25">
      <c r="A1528" s="21" t="str">
        <f>Лист4!A1530</f>
        <v xml:space="preserve">Перевозная 1-я ул. д.118 - корп. 2 </v>
      </c>
      <c r="B1528" s="56" t="str">
        <f>Лист4!C1530</f>
        <v>г. Астрахань</v>
      </c>
      <c r="C1528" s="35">
        <f t="shared" si="48"/>
        <v>1171.8346690540541</v>
      </c>
      <c r="D1528" s="35">
        <f t="shared" si="49"/>
        <v>49.51414094594594</v>
      </c>
      <c r="E1528" s="26">
        <v>0</v>
      </c>
      <c r="F1528" s="27">
        <v>49.51414094594594</v>
      </c>
      <c r="G1528" s="28">
        <v>0</v>
      </c>
      <c r="H1528" s="28">
        <v>0</v>
      </c>
      <c r="I1528" s="28">
        <v>0</v>
      </c>
      <c r="J1528" s="271">
        <v>276.64</v>
      </c>
      <c r="K1528" s="281">
        <f>Лист4!E1530/1000-J1528</f>
        <v>944.70880999999997</v>
      </c>
    </row>
    <row r="1529" spans="1:11" s="29" customFormat="1" ht="21.75" customHeight="1" x14ac:dyDescent="0.25">
      <c r="A1529" s="21" t="str">
        <f>Лист4!A1531</f>
        <v xml:space="preserve">Перевозная 1-я ул. д.129 </v>
      </c>
      <c r="B1529" s="56" t="str">
        <f>Лист4!C1531</f>
        <v>г. Астрахань</v>
      </c>
      <c r="C1529" s="35">
        <f t="shared" si="48"/>
        <v>15.655500000000004</v>
      </c>
      <c r="D1529" s="35">
        <f t="shared" si="49"/>
        <v>0.6615000000000002</v>
      </c>
      <c r="E1529" s="26">
        <v>0</v>
      </c>
      <c r="F1529" s="27">
        <v>0.6615000000000002</v>
      </c>
      <c r="G1529" s="28">
        <v>0</v>
      </c>
      <c r="H1529" s="28">
        <v>0</v>
      </c>
      <c r="I1529" s="28">
        <v>0</v>
      </c>
      <c r="J1529" s="271"/>
      <c r="K1529" s="281">
        <f>Лист4!E1531/1000-J1529</f>
        <v>16.317000000000004</v>
      </c>
    </row>
    <row r="1530" spans="1:11" s="29" customFormat="1" ht="21.75" customHeight="1" x14ac:dyDescent="0.25">
      <c r="A1530" s="21" t="str">
        <f>Лист4!A1532</f>
        <v xml:space="preserve">Перевозная 1-я ул. д.131 </v>
      </c>
      <c r="B1530" s="56" t="str">
        <f>Лист4!C1532</f>
        <v>г. Астрахань</v>
      </c>
      <c r="C1530" s="35">
        <f t="shared" si="48"/>
        <v>93.624437837837846</v>
      </c>
      <c r="D1530" s="35">
        <f t="shared" si="49"/>
        <v>3.9559621621621623</v>
      </c>
      <c r="E1530" s="26">
        <v>0</v>
      </c>
      <c r="F1530" s="27">
        <v>3.9559621621621623</v>
      </c>
      <c r="G1530" s="28">
        <v>0</v>
      </c>
      <c r="H1530" s="28">
        <v>0</v>
      </c>
      <c r="I1530" s="28">
        <v>0</v>
      </c>
      <c r="J1530" s="271"/>
      <c r="K1530" s="281">
        <f>Лист4!E1532/1000</f>
        <v>97.580400000000012</v>
      </c>
    </row>
    <row r="1531" spans="1:11" s="29" customFormat="1" ht="21.75" customHeight="1" x14ac:dyDescent="0.25">
      <c r="A1531" s="21" t="str">
        <f>Лист4!A1533</f>
        <v xml:space="preserve">Перевозная 1-я ул. д.98 </v>
      </c>
      <c r="B1531" s="56" t="str">
        <f>Лист4!C1533</f>
        <v>г. Астрахань</v>
      </c>
      <c r="C1531" s="35">
        <f t="shared" si="48"/>
        <v>133.28350270270266</v>
      </c>
      <c r="D1531" s="35">
        <f t="shared" si="49"/>
        <v>5.6316972972972961</v>
      </c>
      <c r="E1531" s="26">
        <v>0</v>
      </c>
      <c r="F1531" s="27">
        <v>5.6316972972972961</v>
      </c>
      <c r="G1531" s="28">
        <v>0</v>
      </c>
      <c r="H1531" s="28">
        <v>0</v>
      </c>
      <c r="I1531" s="28">
        <v>0</v>
      </c>
      <c r="J1531" s="271"/>
      <c r="K1531" s="281">
        <f>Лист4!E1533/1000-J1531</f>
        <v>138.91519999999997</v>
      </c>
    </row>
    <row r="1532" spans="1:11" s="29" customFormat="1" ht="21.75" customHeight="1" x14ac:dyDescent="0.25">
      <c r="A1532" s="21" t="str">
        <f>Лист4!A1534</f>
        <v xml:space="preserve">Перевозная 1-я ул. д.98В </v>
      </c>
      <c r="B1532" s="56" t="str">
        <f>Лист4!C1534</f>
        <v>г. Астрахань</v>
      </c>
      <c r="C1532" s="35">
        <f t="shared" si="48"/>
        <v>409.33036094594593</v>
      </c>
      <c r="D1532" s="35">
        <f t="shared" si="49"/>
        <v>17.295649054054053</v>
      </c>
      <c r="E1532" s="26">
        <v>0</v>
      </c>
      <c r="F1532" s="27">
        <v>17.295649054054053</v>
      </c>
      <c r="G1532" s="28">
        <v>0</v>
      </c>
      <c r="H1532" s="28">
        <v>0</v>
      </c>
      <c r="I1532" s="28">
        <v>0</v>
      </c>
      <c r="J1532" s="271"/>
      <c r="K1532" s="281">
        <f>Лист4!E1534/1000</f>
        <v>426.62601000000001</v>
      </c>
    </row>
    <row r="1533" spans="1:11" s="29" customFormat="1" ht="21.75" customHeight="1" x14ac:dyDescent="0.25">
      <c r="A1533" s="21" t="str">
        <f>Лист4!A1535</f>
        <v xml:space="preserve">Пестеля ул. д.12 </v>
      </c>
      <c r="B1533" s="56" t="str">
        <f>Лист4!C1535</f>
        <v>г. Астрахань</v>
      </c>
      <c r="C1533" s="35">
        <f t="shared" si="48"/>
        <v>0.93455189189189192</v>
      </c>
      <c r="D1533" s="35">
        <f t="shared" si="49"/>
        <v>3.9488108108108114E-2</v>
      </c>
      <c r="E1533" s="26">
        <v>0</v>
      </c>
      <c r="F1533" s="27">
        <v>3.9488108108108114E-2</v>
      </c>
      <c r="G1533" s="28">
        <v>0</v>
      </c>
      <c r="H1533" s="28">
        <v>0</v>
      </c>
      <c r="I1533" s="28">
        <v>0</v>
      </c>
      <c r="J1533" s="271"/>
      <c r="K1533" s="281">
        <f>Лист4!E1535/1000</f>
        <v>0.97404000000000002</v>
      </c>
    </row>
    <row r="1534" spans="1:11" s="29" customFormat="1" ht="18.75" customHeight="1" x14ac:dyDescent="0.25">
      <c r="A1534" s="21" t="str">
        <f>Лист4!A1536</f>
        <v xml:space="preserve">Пестеля ул. д.2 </v>
      </c>
      <c r="B1534" s="56" t="str">
        <f>Лист4!C1536</f>
        <v>г. Астрахань</v>
      </c>
      <c r="C1534" s="35">
        <f t="shared" si="48"/>
        <v>0</v>
      </c>
      <c r="D1534" s="35">
        <f t="shared" si="49"/>
        <v>0</v>
      </c>
      <c r="E1534" s="26">
        <v>0</v>
      </c>
      <c r="F1534" s="27">
        <v>0</v>
      </c>
      <c r="G1534" s="28">
        <v>0</v>
      </c>
      <c r="H1534" s="28">
        <v>0</v>
      </c>
      <c r="I1534" s="28">
        <v>0</v>
      </c>
      <c r="J1534" s="271"/>
      <c r="K1534" s="281">
        <f>Лист4!E1536/1000</f>
        <v>0</v>
      </c>
    </row>
    <row r="1535" spans="1:11" s="29" customFormat="1" ht="18.75" customHeight="1" x14ac:dyDescent="0.25">
      <c r="A1535" s="21" t="str">
        <f>Лист4!A1537</f>
        <v xml:space="preserve">Пестеля ул. д.24 </v>
      </c>
      <c r="B1535" s="56" t="str">
        <f>Лист4!C1537</f>
        <v>г. Астрахань</v>
      </c>
      <c r="C1535" s="35">
        <f t="shared" si="48"/>
        <v>3.1351777027027028</v>
      </c>
      <c r="D1535" s="35">
        <f t="shared" si="49"/>
        <v>0.13247229729729731</v>
      </c>
      <c r="E1535" s="26">
        <v>0</v>
      </c>
      <c r="F1535" s="27">
        <v>0.13247229729729731</v>
      </c>
      <c r="G1535" s="28">
        <v>0</v>
      </c>
      <c r="H1535" s="28">
        <v>0</v>
      </c>
      <c r="I1535" s="28">
        <v>0</v>
      </c>
      <c r="J1535" s="271"/>
      <c r="K1535" s="281">
        <f>Лист4!E1537/1000</f>
        <v>3.2676500000000002</v>
      </c>
    </row>
    <row r="1536" spans="1:11" s="29" customFormat="1" ht="18.75" customHeight="1" x14ac:dyDescent="0.25">
      <c r="A1536" s="21" t="str">
        <f>Лист4!A1538</f>
        <v xml:space="preserve">Пионерский пер. д.13 </v>
      </c>
      <c r="B1536" s="56" t="str">
        <f>Лист4!C1538</f>
        <v>г. Астрахань</v>
      </c>
      <c r="C1536" s="35">
        <f t="shared" si="48"/>
        <v>8.59742837837838</v>
      </c>
      <c r="D1536" s="35">
        <f t="shared" si="49"/>
        <v>0.36327162162162163</v>
      </c>
      <c r="E1536" s="26">
        <v>0</v>
      </c>
      <c r="F1536" s="27">
        <v>0.36327162162162163</v>
      </c>
      <c r="G1536" s="28">
        <v>0</v>
      </c>
      <c r="H1536" s="28">
        <v>0</v>
      </c>
      <c r="I1536" s="28">
        <v>0</v>
      </c>
      <c r="J1536" s="271"/>
      <c r="K1536" s="281">
        <f>Лист4!E1538/1000</f>
        <v>8.960700000000001</v>
      </c>
    </row>
    <row r="1537" spans="1:11" s="29" customFormat="1" ht="18.75" customHeight="1" x14ac:dyDescent="0.25">
      <c r="A1537" s="21" t="str">
        <f>Лист4!A1539</f>
        <v xml:space="preserve">Пирогова ул. д.194 </v>
      </c>
      <c r="B1537" s="56" t="str">
        <f>Лист4!C1539</f>
        <v>г. Астрахань</v>
      </c>
      <c r="C1537" s="35">
        <f t="shared" si="48"/>
        <v>123.9328027027027</v>
      </c>
      <c r="D1537" s="35">
        <f t="shared" si="49"/>
        <v>5.2365972972972976</v>
      </c>
      <c r="E1537" s="26">
        <v>0</v>
      </c>
      <c r="F1537" s="27">
        <v>5.2365972972972976</v>
      </c>
      <c r="G1537" s="28">
        <v>0</v>
      </c>
      <c r="H1537" s="28">
        <v>0</v>
      </c>
      <c r="I1537" s="28">
        <v>0</v>
      </c>
      <c r="J1537" s="271"/>
      <c r="K1537" s="281">
        <f>Лист4!E1539/1000</f>
        <v>129.1694</v>
      </c>
    </row>
    <row r="1538" spans="1:11" s="29" customFormat="1" ht="18.75" customHeight="1" x14ac:dyDescent="0.25">
      <c r="A1538" s="21" t="str">
        <f>Лист4!A1540</f>
        <v xml:space="preserve">Пирогова ул. д.194А </v>
      </c>
      <c r="B1538" s="56" t="str">
        <f>Лист4!C1540</f>
        <v>г. Астрахань</v>
      </c>
      <c r="C1538" s="35">
        <f t="shared" si="48"/>
        <v>1.7807567567567568</v>
      </c>
      <c r="D1538" s="35">
        <f t="shared" si="49"/>
        <v>7.5243243243243246E-2</v>
      </c>
      <c r="E1538" s="26">
        <v>0</v>
      </c>
      <c r="F1538" s="27">
        <v>7.5243243243243246E-2</v>
      </c>
      <c r="G1538" s="28">
        <v>0</v>
      </c>
      <c r="H1538" s="28">
        <v>0</v>
      </c>
      <c r="I1538" s="28">
        <v>0</v>
      </c>
      <c r="J1538" s="271"/>
      <c r="K1538" s="281">
        <f>Лист4!E1540/1000-J1538</f>
        <v>1.8560000000000001</v>
      </c>
    </row>
    <row r="1539" spans="1:11" s="29" customFormat="1" ht="18.75" customHeight="1" x14ac:dyDescent="0.25">
      <c r="A1539" s="21" t="str">
        <f>Лист4!A1541</f>
        <v xml:space="preserve">Победы ул. д.1 </v>
      </c>
      <c r="B1539" s="56" t="str">
        <f>Лист4!C1541</f>
        <v>г. Астрахань</v>
      </c>
      <c r="C1539" s="35">
        <f t="shared" si="48"/>
        <v>39.229610810810826</v>
      </c>
      <c r="D1539" s="35">
        <f t="shared" si="49"/>
        <v>1.6575891891891898</v>
      </c>
      <c r="E1539" s="26">
        <v>0</v>
      </c>
      <c r="F1539" s="27">
        <v>1.6575891891891898</v>
      </c>
      <c r="G1539" s="28">
        <v>0</v>
      </c>
      <c r="H1539" s="28">
        <v>0</v>
      </c>
      <c r="I1539" s="28">
        <v>0</v>
      </c>
      <c r="J1539" s="271"/>
      <c r="K1539" s="281">
        <f>Лист4!E1541/1000</f>
        <v>40.887200000000014</v>
      </c>
    </row>
    <row r="1540" spans="1:11" s="29" customFormat="1" ht="18.75" customHeight="1" x14ac:dyDescent="0.25">
      <c r="A1540" s="21" t="str">
        <f>Лист4!A1542</f>
        <v xml:space="preserve">Победы ул. д.17 </v>
      </c>
      <c r="B1540" s="56" t="str">
        <f>Лист4!C1542</f>
        <v>г. Астрахань</v>
      </c>
      <c r="C1540" s="35">
        <f t="shared" si="48"/>
        <v>101.56003108108112</v>
      </c>
      <c r="D1540" s="35">
        <f t="shared" si="49"/>
        <v>4.2912689189189201</v>
      </c>
      <c r="E1540" s="26">
        <v>0</v>
      </c>
      <c r="F1540" s="27">
        <v>4.2912689189189201</v>
      </c>
      <c r="G1540" s="28">
        <v>0</v>
      </c>
      <c r="H1540" s="28">
        <v>0</v>
      </c>
      <c r="I1540" s="28">
        <v>0</v>
      </c>
      <c r="J1540" s="271"/>
      <c r="K1540" s="281">
        <f>Лист4!E1542/1000</f>
        <v>105.85130000000004</v>
      </c>
    </row>
    <row r="1541" spans="1:11" s="29" customFormat="1" ht="18.75" customHeight="1" x14ac:dyDescent="0.25">
      <c r="A1541" s="21" t="str">
        <f>Лист4!A1543</f>
        <v xml:space="preserve">Победы ул. д.23 </v>
      </c>
      <c r="B1541" s="56" t="str">
        <f>Лист4!C1543</f>
        <v>г. Астрахань</v>
      </c>
      <c r="C1541" s="35">
        <f t="shared" si="48"/>
        <v>11.387728378378371</v>
      </c>
      <c r="D1541" s="35">
        <f t="shared" si="49"/>
        <v>0.4811716216216213</v>
      </c>
      <c r="E1541" s="26">
        <v>0</v>
      </c>
      <c r="F1541" s="27">
        <v>0.4811716216216213</v>
      </c>
      <c r="G1541" s="28">
        <v>0</v>
      </c>
      <c r="H1541" s="28">
        <v>0</v>
      </c>
      <c r="I1541" s="28">
        <v>0</v>
      </c>
      <c r="J1541" s="271"/>
      <c r="K1541" s="281">
        <f>Лист4!E1543/1000-J1541</f>
        <v>11.868899999999993</v>
      </c>
    </row>
    <row r="1542" spans="1:11" s="29" customFormat="1" ht="18.75" customHeight="1" x14ac:dyDescent="0.25">
      <c r="A1542" s="21" t="str">
        <f>Лист4!A1544</f>
        <v xml:space="preserve">Победы ул. д.29 </v>
      </c>
      <c r="B1542" s="56" t="str">
        <f>Лист4!C1544</f>
        <v>г. Астрахань</v>
      </c>
      <c r="C1542" s="35">
        <f t="shared" si="48"/>
        <v>1.4425472972972972</v>
      </c>
      <c r="D1542" s="35">
        <f t="shared" si="49"/>
        <v>6.0952702702702699E-2</v>
      </c>
      <c r="E1542" s="26">
        <v>0</v>
      </c>
      <c r="F1542" s="27">
        <v>6.0952702702702699E-2</v>
      </c>
      <c r="G1542" s="28">
        <v>0</v>
      </c>
      <c r="H1542" s="28">
        <v>0</v>
      </c>
      <c r="I1542" s="28">
        <v>0</v>
      </c>
      <c r="J1542" s="271"/>
      <c r="K1542" s="281">
        <f>Лист4!E1544/1000</f>
        <v>1.5035000000000001</v>
      </c>
    </row>
    <row r="1543" spans="1:11" s="29" customFormat="1" ht="18.75" customHeight="1" x14ac:dyDescent="0.25">
      <c r="A1543" s="21" t="str">
        <f>Лист4!A1545</f>
        <v xml:space="preserve">Победы ул. д.39 </v>
      </c>
      <c r="B1543" s="56" t="str">
        <f>Лист4!C1545</f>
        <v>г. Астрахань</v>
      </c>
      <c r="C1543" s="35">
        <f t="shared" si="48"/>
        <v>0</v>
      </c>
      <c r="D1543" s="35">
        <f t="shared" si="49"/>
        <v>0</v>
      </c>
      <c r="E1543" s="26">
        <v>0</v>
      </c>
      <c r="F1543" s="27">
        <v>0</v>
      </c>
      <c r="G1543" s="28">
        <v>0</v>
      </c>
      <c r="H1543" s="28">
        <v>0</v>
      </c>
      <c r="I1543" s="28">
        <v>0</v>
      </c>
      <c r="J1543" s="271"/>
      <c r="K1543" s="281">
        <f>Лист4!E1545/1000</f>
        <v>0</v>
      </c>
    </row>
    <row r="1544" spans="1:11" s="29" customFormat="1" ht="18.75" customHeight="1" x14ac:dyDescent="0.25">
      <c r="A1544" s="21" t="str">
        <f>Лист4!A1546</f>
        <v xml:space="preserve">Победы ул. д.50 </v>
      </c>
      <c r="B1544" s="56" t="str">
        <f>Лист4!C1546</f>
        <v>г. Астрахань</v>
      </c>
      <c r="C1544" s="35">
        <f t="shared" si="48"/>
        <v>2440.2513481081073</v>
      </c>
      <c r="D1544" s="35">
        <f t="shared" si="49"/>
        <v>103.10921189189185</v>
      </c>
      <c r="E1544" s="26">
        <v>0</v>
      </c>
      <c r="F1544" s="27">
        <v>103.10921189189185</v>
      </c>
      <c r="G1544" s="28">
        <v>0</v>
      </c>
      <c r="H1544" s="28">
        <v>0</v>
      </c>
      <c r="I1544" s="28">
        <v>0</v>
      </c>
      <c r="J1544" s="271"/>
      <c r="K1544" s="281">
        <f>Лист4!E1546/1000</f>
        <v>2543.3605599999992</v>
      </c>
    </row>
    <row r="1545" spans="1:11" s="29" customFormat="1" ht="18.75" customHeight="1" x14ac:dyDescent="0.25">
      <c r="A1545" s="21" t="str">
        <f>Лист4!A1547</f>
        <v xml:space="preserve">Победы ул. д.52 - корп. 1 </v>
      </c>
      <c r="B1545" s="56" t="str">
        <f>Лист4!C1547</f>
        <v>г. Астрахань</v>
      </c>
      <c r="C1545" s="35">
        <f t="shared" si="48"/>
        <v>1066.4455504054054</v>
      </c>
      <c r="D1545" s="35">
        <f t="shared" si="49"/>
        <v>45.061079594594588</v>
      </c>
      <c r="E1545" s="26">
        <v>0</v>
      </c>
      <c r="F1545" s="27">
        <v>45.061079594594588</v>
      </c>
      <c r="G1545" s="28">
        <v>0</v>
      </c>
      <c r="H1545" s="28">
        <v>0</v>
      </c>
      <c r="I1545" s="28">
        <v>0</v>
      </c>
      <c r="J1545" s="271"/>
      <c r="K1545" s="281">
        <f>Лист4!E1547/1000</f>
        <v>1111.5066299999999</v>
      </c>
    </row>
    <row r="1546" spans="1:11" s="29" customFormat="1" ht="18.75" customHeight="1" x14ac:dyDescent="0.25">
      <c r="A1546" s="21" t="str">
        <f>Лист4!A1548</f>
        <v xml:space="preserve">Победы ул. д.54 - корп. 3 </v>
      </c>
      <c r="B1546" s="56" t="str">
        <f>Лист4!C1548</f>
        <v>г. Астрахань</v>
      </c>
      <c r="C1546" s="35">
        <f t="shared" si="48"/>
        <v>535.70529499999998</v>
      </c>
      <c r="D1546" s="35">
        <f t="shared" si="49"/>
        <v>22.635435000000001</v>
      </c>
      <c r="E1546" s="26">
        <v>0</v>
      </c>
      <c r="F1546" s="27">
        <v>22.635435000000001</v>
      </c>
      <c r="G1546" s="28">
        <v>0</v>
      </c>
      <c r="H1546" s="28">
        <v>0</v>
      </c>
      <c r="I1546" s="28">
        <v>0</v>
      </c>
      <c r="J1546" s="272"/>
      <c r="K1546" s="281">
        <f>Лист4!E1548/1000-J1546</f>
        <v>558.34073000000001</v>
      </c>
    </row>
    <row r="1547" spans="1:11" s="29" customFormat="1" ht="18.75" customHeight="1" x14ac:dyDescent="0.25">
      <c r="A1547" s="21" t="str">
        <f>Лист4!A1549</f>
        <v xml:space="preserve">Победы ул. д.54 - корп. 4 </v>
      </c>
      <c r="B1547" s="56" t="str">
        <f>Лист4!C1549</f>
        <v>г. Астрахань</v>
      </c>
      <c r="C1547" s="35">
        <f t="shared" si="48"/>
        <v>747.2295408108107</v>
      </c>
      <c r="D1547" s="35">
        <f t="shared" si="49"/>
        <v>31.573079189189187</v>
      </c>
      <c r="E1547" s="26">
        <v>0</v>
      </c>
      <c r="F1547" s="27">
        <v>31.573079189189187</v>
      </c>
      <c r="G1547" s="28">
        <v>0</v>
      </c>
      <c r="H1547" s="28">
        <v>0</v>
      </c>
      <c r="I1547" s="28">
        <v>0</v>
      </c>
      <c r="J1547" s="271"/>
      <c r="K1547" s="281">
        <f>Лист4!E1549/1000</f>
        <v>778.80261999999993</v>
      </c>
    </row>
    <row r="1548" spans="1:11" s="29" customFormat="1" ht="18.75" customHeight="1" x14ac:dyDescent="0.25">
      <c r="A1548" s="21" t="str">
        <f>Лист4!A1550</f>
        <v xml:space="preserve">Победы ул. д.54 - корп. 5 </v>
      </c>
      <c r="B1548" s="56" t="str">
        <f>Лист4!C1550</f>
        <v>г. Астрахань</v>
      </c>
      <c r="C1548" s="35">
        <f t="shared" si="48"/>
        <v>843.23774608108101</v>
      </c>
      <c r="D1548" s="35">
        <f t="shared" si="49"/>
        <v>35.629763918918918</v>
      </c>
      <c r="E1548" s="26">
        <v>0</v>
      </c>
      <c r="F1548" s="27">
        <v>35.629763918918918</v>
      </c>
      <c r="G1548" s="28">
        <v>0</v>
      </c>
      <c r="H1548" s="28">
        <v>0</v>
      </c>
      <c r="I1548" s="28">
        <v>0</v>
      </c>
      <c r="J1548" s="271"/>
      <c r="K1548" s="281">
        <f>Лист4!E1550/1000-J1548</f>
        <v>878.86750999999992</v>
      </c>
    </row>
    <row r="1549" spans="1:11" s="29" customFormat="1" ht="18.75" customHeight="1" x14ac:dyDescent="0.25">
      <c r="A1549" s="21" t="str">
        <f>Лист4!A1551</f>
        <v xml:space="preserve">Победы ул. д.58 </v>
      </c>
      <c r="B1549" s="56" t="str">
        <f>Лист4!C1551</f>
        <v>г. Астрахань</v>
      </c>
      <c r="C1549" s="35">
        <f t="shared" si="48"/>
        <v>2677.3890837837844</v>
      </c>
      <c r="D1549" s="35">
        <f t="shared" si="49"/>
        <v>113.12911621621623</v>
      </c>
      <c r="E1549" s="26">
        <v>0</v>
      </c>
      <c r="F1549" s="27">
        <v>113.12911621621623</v>
      </c>
      <c r="G1549" s="28">
        <v>0</v>
      </c>
      <c r="H1549" s="28">
        <v>0</v>
      </c>
      <c r="I1549" s="28">
        <v>0</v>
      </c>
      <c r="J1549" s="271"/>
      <c r="K1549" s="281">
        <f>Лист4!E1551/1000</f>
        <v>2790.5182000000004</v>
      </c>
    </row>
    <row r="1550" spans="1:11" s="29" customFormat="1" ht="18.75" customHeight="1" x14ac:dyDescent="0.25">
      <c r="A1550" s="21" t="str">
        <f>Лист4!A1552</f>
        <v xml:space="preserve">Ползунова ул. д.1 </v>
      </c>
      <c r="B1550" s="56" t="str">
        <f>Лист4!C1552</f>
        <v>г. Астрахань</v>
      </c>
      <c r="C1550" s="35">
        <f t="shared" si="48"/>
        <v>271.42916216216207</v>
      </c>
      <c r="D1550" s="35">
        <f t="shared" si="49"/>
        <v>11.468837837837835</v>
      </c>
      <c r="E1550" s="26">
        <v>0</v>
      </c>
      <c r="F1550" s="27">
        <v>11.468837837837835</v>
      </c>
      <c r="G1550" s="28">
        <v>0</v>
      </c>
      <c r="H1550" s="28">
        <v>0</v>
      </c>
      <c r="I1550" s="28">
        <v>0</v>
      </c>
      <c r="J1550" s="271"/>
      <c r="K1550" s="281">
        <f>Лист4!E1552/1000-J1550</f>
        <v>282.89799999999991</v>
      </c>
    </row>
    <row r="1551" spans="1:11" s="29" customFormat="1" ht="18.75" customHeight="1" x14ac:dyDescent="0.25">
      <c r="A1551" s="21" t="str">
        <f>Лист4!A1553</f>
        <v xml:space="preserve">Ползунова ул. д.5 </v>
      </c>
      <c r="B1551" s="56" t="str">
        <f>Лист4!C1553</f>
        <v>г. Астрахань</v>
      </c>
      <c r="C1551" s="35">
        <f t="shared" si="48"/>
        <v>239.08228175675674</v>
      </c>
      <c r="D1551" s="35">
        <f t="shared" si="49"/>
        <v>10.102068243243243</v>
      </c>
      <c r="E1551" s="26">
        <v>0</v>
      </c>
      <c r="F1551" s="27">
        <v>10.102068243243243</v>
      </c>
      <c r="G1551" s="28">
        <v>0</v>
      </c>
      <c r="H1551" s="28">
        <v>0</v>
      </c>
      <c r="I1551" s="28">
        <v>0</v>
      </c>
      <c r="J1551" s="271"/>
      <c r="K1551" s="281">
        <f>Лист4!E1553/1000</f>
        <v>249.18434999999999</v>
      </c>
    </row>
    <row r="1552" spans="1:11" s="29" customFormat="1" ht="18.75" customHeight="1" x14ac:dyDescent="0.25">
      <c r="A1552" s="21" t="str">
        <f>Лист4!A1554</f>
        <v xml:space="preserve">Ползунова ул. д.7 - корп. 1 </v>
      </c>
      <c r="B1552" s="56" t="str">
        <f>Лист4!C1554</f>
        <v>г. Астрахань</v>
      </c>
      <c r="C1552" s="35">
        <f t="shared" si="48"/>
        <v>607.25923891891898</v>
      </c>
      <c r="D1552" s="35">
        <f t="shared" si="49"/>
        <v>25.658841081081082</v>
      </c>
      <c r="E1552" s="26">
        <v>0</v>
      </c>
      <c r="F1552" s="27">
        <v>25.658841081081082</v>
      </c>
      <c r="G1552" s="28">
        <v>0</v>
      </c>
      <c r="H1552" s="28">
        <v>0</v>
      </c>
      <c r="I1552" s="28">
        <v>0</v>
      </c>
      <c r="J1552" s="271"/>
      <c r="K1552" s="281">
        <f>Лист4!E1554/1000</f>
        <v>632.91808000000003</v>
      </c>
    </row>
    <row r="1553" spans="1:11" s="29" customFormat="1" ht="18.75" customHeight="1" x14ac:dyDescent="0.25">
      <c r="A1553" s="21" t="str">
        <f>Лист4!A1555</f>
        <v xml:space="preserve">Ползунова ул. д.7 - корп. 2 </v>
      </c>
      <c r="B1553" s="56" t="str">
        <f>Лист4!C1555</f>
        <v>г. Астрахань</v>
      </c>
      <c r="C1553" s="35">
        <f t="shared" si="48"/>
        <v>579.98590337837834</v>
      </c>
      <c r="D1553" s="35">
        <f t="shared" si="49"/>
        <v>24.50644662162162</v>
      </c>
      <c r="E1553" s="26">
        <v>0</v>
      </c>
      <c r="F1553" s="27">
        <v>24.50644662162162</v>
      </c>
      <c r="G1553" s="28">
        <v>0</v>
      </c>
      <c r="H1553" s="28">
        <v>0</v>
      </c>
      <c r="I1553" s="28">
        <v>0</v>
      </c>
      <c r="J1553" s="271"/>
      <c r="K1553" s="281">
        <f>Лист4!E1555/1000</f>
        <v>604.49234999999999</v>
      </c>
    </row>
    <row r="1554" spans="1:11" s="29" customFormat="1" ht="18.75" customHeight="1" x14ac:dyDescent="0.25">
      <c r="A1554" s="21" t="str">
        <f>Лист4!A1556</f>
        <v xml:space="preserve">Политехническая ул. д.1А </v>
      </c>
      <c r="B1554" s="56" t="str">
        <f>Лист4!C1556</f>
        <v>г. Астрахань</v>
      </c>
      <c r="C1554" s="35">
        <f t="shared" si="48"/>
        <v>251.50188</v>
      </c>
      <c r="D1554" s="35">
        <f t="shared" si="49"/>
        <v>10.62684</v>
      </c>
      <c r="E1554" s="26">
        <v>0</v>
      </c>
      <c r="F1554" s="27">
        <v>10.62684</v>
      </c>
      <c r="G1554" s="28">
        <v>0</v>
      </c>
      <c r="H1554" s="28">
        <v>0</v>
      </c>
      <c r="I1554" s="28">
        <v>0</v>
      </c>
      <c r="J1554" s="271"/>
      <c r="K1554" s="281">
        <f>Лист4!E1556/1000-J1554</f>
        <v>262.12871999999999</v>
      </c>
    </row>
    <row r="1555" spans="1:11" s="29" customFormat="1" ht="18.75" customHeight="1" x14ac:dyDescent="0.25">
      <c r="A1555" s="21" t="str">
        <f>Лист4!A1557</f>
        <v xml:space="preserve">Политехническая ул. д.3А </v>
      </c>
      <c r="B1555" s="56" t="str">
        <f>Лист4!C1557</f>
        <v>г. Астрахань</v>
      </c>
      <c r="C1555" s="35">
        <f t="shared" si="48"/>
        <v>44.211891891891881</v>
      </c>
      <c r="D1555" s="35">
        <f t="shared" si="49"/>
        <v>1.8681081081081077</v>
      </c>
      <c r="E1555" s="26">
        <v>0</v>
      </c>
      <c r="F1555" s="27">
        <v>1.8681081081081077</v>
      </c>
      <c r="G1555" s="28">
        <v>0</v>
      </c>
      <c r="H1555" s="28">
        <v>0</v>
      </c>
      <c r="I1555" s="28">
        <v>0</v>
      </c>
      <c r="J1555" s="271"/>
      <c r="K1555" s="281">
        <f>Лист4!E1557/1000-J1555</f>
        <v>46.079999999999991</v>
      </c>
    </row>
    <row r="1556" spans="1:11" s="29" customFormat="1" ht="18.75" customHeight="1" x14ac:dyDescent="0.25">
      <c r="A1556" s="21" t="str">
        <f>Лист4!A1558</f>
        <v xml:space="preserve">Пороховая ул. д.16А </v>
      </c>
      <c r="B1556" s="56" t="str">
        <f>Лист4!C1558</f>
        <v>г. Астрахань</v>
      </c>
      <c r="C1556" s="35">
        <f t="shared" si="48"/>
        <v>482.5546374324324</v>
      </c>
      <c r="D1556" s="35">
        <f t="shared" si="49"/>
        <v>20.389632567567567</v>
      </c>
      <c r="E1556" s="26">
        <v>0</v>
      </c>
      <c r="F1556" s="27">
        <v>20.389632567567567</v>
      </c>
      <c r="G1556" s="28">
        <v>0</v>
      </c>
      <c r="H1556" s="28">
        <v>0</v>
      </c>
      <c r="I1556" s="28">
        <v>0</v>
      </c>
      <c r="J1556" s="271"/>
      <c r="K1556" s="281">
        <f>Лист4!E1558/1000</f>
        <v>502.94426999999996</v>
      </c>
    </row>
    <row r="1557" spans="1:11" s="29" customFormat="1" ht="18.75" customHeight="1" x14ac:dyDescent="0.25">
      <c r="A1557" s="21" t="str">
        <f>Лист4!A1559</f>
        <v xml:space="preserve">Пороховая ул. д.4 </v>
      </c>
      <c r="B1557" s="56" t="str">
        <f>Лист4!C1559</f>
        <v>г. Астрахань</v>
      </c>
      <c r="C1557" s="35">
        <f t="shared" si="48"/>
        <v>86.611105810810812</v>
      </c>
      <c r="D1557" s="35">
        <f t="shared" si="49"/>
        <v>3.6596241891891887</v>
      </c>
      <c r="E1557" s="26">
        <v>0</v>
      </c>
      <c r="F1557" s="27">
        <v>3.6596241891891887</v>
      </c>
      <c r="G1557" s="28">
        <v>0</v>
      </c>
      <c r="H1557" s="28">
        <v>0</v>
      </c>
      <c r="I1557" s="28">
        <v>0</v>
      </c>
      <c r="J1557" s="271"/>
      <c r="K1557" s="281">
        <f>Лист4!E1559/1000-J1557</f>
        <v>90.27073</v>
      </c>
    </row>
    <row r="1558" spans="1:11" s="29" customFormat="1" ht="18.75" customHeight="1" x14ac:dyDescent="0.25">
      <c r="A1558" s="21" t="str">
        <f>Лист4!A1560</f>
        <v xml:space="preserve">Прибрежная ул. д.53А </v>
      </c>
      <c r="B1558" s="56" t="str">
        <f>Лист4!C1560</f>
        <v>г. Астрахань</v>
      </c>
      <c r="C1558" s="35">
        <f t="shared" si="48"/>
        <v>1113.7724425675676</v>
      </c>
      <c r="D1558" s="35">
        <f t="shared" si="49"/>
        <v>47.060807432432441</v>
      </c>
      <c r="E1558" s="26">
        <v>0</v>
      </c>
      <c r="F1558" s="27">
        <v>47.060807432432441</v>
      </c>
      <c r="G1558" s="28">
        <v>0</v>
      </c>
      <c r="H1558" s="28">
        <v>0</v>
      </c>
      <c r="I1558" s="28">
        <v>0</v>
      </c>
      <c r="J1558" s="271"/>
      <c r="K1558" s="281">
        <f>Лист4!E1560/1000</f>
        <v>1160.8332500000001</v>
      </c>
    </row>
    <row r="1559" spans="1:11" s="29" customFormat="1" ht="18.75" customHeight="1" x14ac:dyDescent="0.25">
      <c r="A1559" s="21" t="str">
        <f>Лист4!A1561</f>
        <v xml:space="preserve">Промышленная ул. д.10А </v>
      </c>
      <c r="B1559" s="56" t="str">
        <f>Лист4!C1561</f>
        <v>г. Астрахань</v>
      </c>
      <c r="C1559" s="35">
        <f t="shared" si="48"/>
        <v>175.43562702702704</v>
      </c>
      <c r="D1559" s="35">
        <f t="shared" si="49"/>
        <v>7.4127729729729746</v>
      </c>
      <c r="E1559" s="26">
        <v>0</v>
      </c>
      <c r="F1559" s="27">
        <v>7.4127729729729746</v>
      </c>
      <c r="G1559" s="28">
        <v>0</v>
      </c>
      <c r="H1559" s="28">
        <v>0</v>
      </c>
      <c r="I1559" s="28">
        <v>0</v>
      </c>
      <c r="J1559" s="271"/>
      <c r="K1559" s="281">
        <f>Лист4!E1561/1000</f>
        <v>182.84840000000003</v>
      </c>
    </row>
    <row r="1560" spans="1:11" s="29" customFormat="1" ht="18.75" customHeight="1" x14ac:dyDescent="0.25">
      <c r="A1560" s="21" t="str">
        <f>Лист4!A1562</f>
        <v xml:space="preserve">Промышленная ул. д.4 </v>
      </c>
      <c r="B1560" s="56" t="str">
        <f>Лист4!C1562</f>
        <v>г. Астрахань</v>
      </c>
      <c r="C1560" s="35">
        <f t="shared" si="48"/>
        <v>109.76042554054052</v>
      </c>
      <c r="D1560" s="35">
        <f t="shared" si="49"/>
        <v>4.6377644594594587</v>
      </c>
      <c r="E1560" s="26">
        <v>0</v>
      </c>
      <c r="F1560" s="27">
        <v>4.6377644594594587</v>
      </c>
      <c r="G1560" s="28">
        <v>0</v>
      </c>
      <c r="H1560" s="28">
        <v>0</v>
      </c>
      <c r="I1560" s="28">
        <v>0</v>
      </c>
      <c r="J1560" s="271"/>
      <c r="K1560" s="281">
        <f>Лист4!E1562/1000</f>
        <v>114.39818999999999</v>
      </c>
    </row>
    <row r="1561" spans="1:11" s="29" customFormat="1" ht="18.75" customHeight="1" x14ac:dyDescent="0.25">
      <c r="A1561" s="21" t="str">
        <f>Лист4!A1563</f>
        <v xml:space="preserve">Промышленная ул. д.6 </v>
      </c>
      <c r="B1561" s="56" t="str">
        <f>Лист4!C1563</f>
        <v>г. Астрахань</v>
      </c>
      <c r="C1561" s="35">
        <f t="shared" si="48"/>
        <v>73.346837837837839</v>
      </c>
      <c r="D1561" s="35">
        <f t="shared" si="49"/>
        <v>3.0991621621621621</v>
      </c>
      <c r="E1561" s="26">
        <v>0</v>
      </c>
      <c r="F1561" s="27">
        <v>3.0991621621621621</v>
      </c>
      <c r="G1561" s="28">
        <v>0</v>
      </c>
      <c r="H1561" s="28">
        <v>0</v>
      </c>
      <c r="I1561" s="28">
        <v>0</v>
      </c>
      <c r="J1561" s="271"/>
      <c r="K1561" s="281">
        <f>Лист4!E1563/1000</f>
        <v>76.445999999999998</v>
      </c>
    </row>
    <row r="1562" spans="1:11" s="29" customFormat="1" ht="18.75" customHeight="1" x14ac:dyDescent="0.25">
      <c r="A1562" s="21" t="str">
        <f>Лист4!A1564</f>
        <v xml:space="preserve">Профессиональная ул. д.44 </v>
      </c>
      <c r="B1562" s="56" t="str">
        <f>Лист4!C1564</f>
        <v>г. Астрахань</v>
      </c>
      <c r="C1562" s="35">
        <f t="shared" si="48"/>
        <v>76.411744729729733</v>
      </c>
      <c r="D1562" s="35">
        <f t="shared" si="49"/>
        <v>3.2286652702702701</v>
      </c>
      <c r="E1562" s="26">
        <v>0</v>
      </c>
      <c r="F1562" s="27">
        <v>3.2286652702702701</v>
      </c>
      <c r="G1562" s="28">
        <v>0</v>
      </c>
      <c r="H1562" s="28">
        <v>0</v>
      </c>
      <c r="I1562" s="28">
        <v>0</v>
      </c>
      <c r="J1562" s="272"/>
      <c r="K1562" s="281">
        <f>Лист4!E1564/1000-J1562</f>
        <v>79.640410000000003</v>
      </c>
    </row>
    <row r="1563" spans="1:11" s="29" customFormat="1" ht="18.75" customHeight="1" x14ac:dyDescent="0.25">
      <c r="A1563" s="21" t="str">
        <f>Лист4!A1565</f>
        <v xml:space="preserve">Профессиональная ул. д.46 </v>
      </c>
      <c r="B1563" s="56" t="str">
        <f>Лист4!C1565</f>
        <v>г. Астрахань</v>
      </c>
      <c r="C1563" s="35">
        <f t="shared" si="48"/>
        <v>9.8234736486486458</v>
      </c>
      <c r="D1563" s="35">
        <f t="shared" si="49"/>
        <v>0.41507635135135124</v>
      </c>
      <c r="E1563" s="26">
        <v>0</v>
      </c>
      <c r="F1563" s="27">
        <v>0.41507635135135124</v>
      </c>
      <c r="G1563" s="28">
        <v>0</v>
      </c>
      <c r="H1563" s="28">
        <v>0</v>
      </c>
      <c r="I1563" s="28">
        <v>0</v>
      </c>
      <c r="J1563" s="271"/>
      <c r="K1563" s="281">
        <f>Лист4!E1565/1000</f>
        <v>10.238549999999996</v>
      </c>
    </row>
    <row r="1564" spans="1:11" s="29" customFormat="1" ht="18.75" customHeight="1" x14ac:dyDescent="0.25">
      <c r="A1564" s="21" t="str">
        <f>Лист4!A1566</f>
        <v xml:space="preserve">Профсоюзная ул. д.8 </v>
      </c>
      <c r="B1564" s="56" t="str">
        <f>Лист4!C1566</f>
        <v>г. Астрахань</v>
      </c>
      <c r="C1564" s="35">
        <f t="shared" si="48"/>
        <v>1360.0287370270269</v>
      </c>
      <c r="D1564" s="35">
        <f t="shared" si="49"/>
        <v>57.466002972972966</v>
      </c>
      <c r="E1564" s="26">
        <v>0</v>
      </c>
      <c r="F1564" s="27">
        <v>57.466002972972966</v>
      </c>
      <c r="G1564" s="28">
        <v>0</v>
      </c>
      <c r="H1564" s="28">
        <v>0</v>
      </c>
      <c r="I1564" s="28">
        <v>0</v>
      </c>
      <c r="J1564" s="271"/>
      <c r="K1564" s="281">
        <f>Лист4!E1566/1000</f>
        <v>1417.4947399999999</v>
      </c>
    </row>
    <row r="1565" spans="1:11" s="29" customFormat="1" ht="18.75" customHeight="1" x14ac:dyDescent="0.25">
      <c r="A1565" s="21" t="str">
        <f>Лист4!A1567</f>
        <v xml:space="preserve">Профсоюзная ул. д.8 - корп. 2 </v>
      </c>
      <c r="B1565" s="56" t="str">
        <f>Лист4!C1567</f>
        <v>г. Астрахань</v>
      </c>
      <c r="C1565" s="35">
        <f t="shared" si="48"/>
        <v>753.8528141891893</v>
      </c>
      <c r="D1565" s="35">
        <f t="shared" si="49"/>
        <v>31.852935810810813</v>
      </c>
      <c r="E1565" s="26">
        <v>0</v>
      </c>
      <c r="F1565" s="27">
        <v>31.852935810810813</v>
      </c>
      <c r="G1565" s="28">
        <v>0</v>
      </c>
      <c r="H1565" s="28">
        <v>0</v>
      </c>
      <c r="I1565" s="28">
        <v>0</v>
      </c>
      <c r="J1565" s="271"/>
      <c r="K1565" s="281">
        <f>Лист4!E1567/1000</f>
        <v>785.70575000000008</v>
      </c>
    </row>
    <row r="1566" spans="1:11" s="29" customFormat="1" ht="18.75" customHeight="1" x14ac:dyDescent="0.25">
      <c r="A1566" s="21" t="str">
        <f>Лист4!A1568</f>
        <v xml:space="preserve">Профсоюзная ул. д.8 - корп. 3 </v>
      </c>
      <c r="B1566" s="56" t="str">
        <f>Лист4!C1568</f>
        <v>г. Астрахань</v>
      </c>
      <c r="C1566" s="35">
        <f t="shared" si="48"/>
        <v>1084.9732690540538</v>
      </c>
      <c r="D1566" s="35">
        <f t="shared" si="49"/>
        <v>45.843940945945931</v>
      </c>
      <c r="E1566" s="26">
        <v>0</v>
      </c>
      <c r="F1566" s="27">
        <v>45.843940945945931</v>
      </c>
      <c r="G1566" s="28">
        <v>0</v>
      </c>
      <c r="H1566" s="28">
        <v>0</v>
      </c>
      <c r="I1566" s="28">
        <v>0</v>
      </c>
      <c r="J1566" s="271"/>
      <c r="K1566" s="281">
        <f>Лист4!E1568/1000</f>
        <v>1130.8172099999997</v>
      </c>
    </row>
    <row r="1567" spans="1:11" s="29" customFormat="1" ht="18.75" customHeight="1" x14ac:dyDescent="0.25">
      <c r="A1567" s="21" t="str">
        <f>Лист4!A1569</f>
        <v xml:space="preserve">Псковская ул. д.32 </v>
      </c>
      <c r="B1567" s="56" t="str">
        <f>Лист4!C1569</f>
        <v>г. Астрахань</v>
      </c>
      <c r="C1567" s="35">
        <f t="shared" si="48"/>
        <v>0</v>
      </c>
      <c r="D1567" s="35">
        <f t="shared" si="49"/>
        <v>0</v>
      </c>
      <c r="E1567" s="26">
        <v>0</v>
      </c>
      <c r="F1567" s="27">
        <v>0</v>
      </c>
      <c r="G1567" s="28">
        <v>0</v>
      </c>
      <c r="H1567" s="28">
        <v>0</v>
      </c>
      <c r="I1567" s="28">
        <v>0</v>
      </c>
      <c r="J1567" s="271"/>
      <c r="K1567" s="281">
        <f>Лист4!E1569/1000</f>
        <v>0</v>
      </c>
    </row>
    <row r="1568" spans="1:11" s="29" customFormat="1" ht="18.75" customHeight="1" x14ac:dyDescent="0.25">
      <c r="A1568" s="21" t="str">
        <f>Лист4!A1570</f>
        <v xml:space="preserve">Пугачева ул. д.11 </v>
      </c>
      <c r="B1568" s="56" t="str">
        <f>Лист4!C1570</f>
        <v>г. Астрахань</v>
      </c>
      <c r="C1568" s="35">
        <f t="shared" si="48"/>
        <v>2.1410625675675679</v>
      </c>
      <c r="D1568" s="35">
        <f t="shared" si="49"/>
        <v>9.0467432432432437E-2</v>
      </c>
      <c r="E1568" s="26">
        <v>0</v>
      </c>
      <c r="F1568" s="27">
        <v>9.0467432432432437E-2</v>
      </c>
      <c r="G1568" s="28">
        <v>0</v>
      </c>
      <c r="H1568" s="28">
        <v>0</v>
      </c>
      <c r="I1568" s="28">
        <v>0</v>
      </c>
      <c r="J1568" s="271"/>
      <c r="K1568" s="281">
        <f>Лист4!E1570/1000</f>
        <v>2.2315300000000002</v>
      </c>
    </row>
    <row r="1569" spans="1:11" s="29" customFormat="1" ht="18.75" customHeight="1" x14ac:dyDescent="0.25">
      <c r="A1569" s="21" t="str">
        <f>Лист4!A1571</f>
        <v xml:space="preserve">Пугачева ул. д.3/37 </v>
      </c>
      <c r="B1569" s="56" t="str">
        <f>Лист4!C1571</f>
        <v>г. Астрахань</v>
      </c>
      <c r="C1569" s="35">
        <f t="shared" si="48"/>
        <v>80.967920270270255</v>
      </c>
      <c r="D1569" s="35">
        <f t="shared" si="49"/>
        <v>3.4211797297297295</v>
      </c>
      <c r="E1569" s="26">
        <v>0</v>
      </c>
      <c r="F1569" s="27">
        <v>3.4211797297297295</v>
      </c>
      <c r="G1569" s="28">
        <v>0</v>
      </c>
      <c r="H1569" s="28">
        <v>0</v>
      </c>
      <c r="I1569" s="28">
        <v>0</v>
      </c>
      <c r="J1569" s="271"/>
      <c r="K1569" s="281">
        <f>Лист4!E1571/1000</f>
        <v>84.389099999999985</v>
      </c>
    </row>
    <row r="1570" spans="1:11" s="29" customFormat="1" ht="18.75" customHeight="1" x14ac:dyDescent="0.25">
      <c r="A1570" s="21" t="str">
        <f>Лист4!A1572</f>
        <v xml:space="preserve">Пугачева ул. д.5/40 </v>
      </c>
      <c r="B1570" s="56" t="str">
        <f>Лист4!C1572</f>
        <v>г. Астрахань</v>
      </c>
      <c r="C1570" s="35">
        <f t="shared" si="48"/>
        <v>32.838411486486486</v>
      </c>
      <c r="D1570" s="35">
        <f t="shared" si="49"/>
        <v>1.3875385135135134</v>
      </c>
      <c r="E1570" s="26">
        <v>0</v>
      </c>
      <c r="F1570" s="27">
        <v>1.3875385135135134</v>
      </c>
      <c r="G1570" s="28">
        <v>0</v>
      </c>
      <c r="H1570" s="28">
        <v>0</v>
      </c>
      <c r="I1570" s="28">
        <v>0</v>
      </c>
      <c r="J1570" s="271"/>
      <c r="K1570" s="281">
        <f>Лист4!E1572/1000</f>
        <v>34.225949999999997</v>
      </c>
    </row>
    <row r="1571" spans="1:11" s="29" customFormat="1" ht="18.75" customHeight="1" x14ac:dyDescent="0.25">
      <c r="A1571" s="21" t="str">
        <f>Лист4!A1573</f>
        <v xml:space="preserve">Пугачева ул. д.9 </v>
      </c>
      <c r="B1571" s="56" t="str">
        <f>Лист4!C1573</f>
        <v>г. Астрахань</v>
      </c>
      <c r="C1571" s="35">
        <f t="shared" si="48"/>
        <v>14.267411621621623</v>
      </c>
      <c r="D1571" s="35">
        <f t="shared" si="49"/>
        <v>0.60284837837837846</v>
      </c>
      <c r="E1571" s="26">
        <v>0</v>
      </c>
      <c r="F1571" s="27">
        <v>0.60284837837837846</v>
      </c>
      <c r="G1571" s="28">
        <v>0</v>
      </c>
      <c r="H1571" s="28">
        <v>0</v>
      </c>
      <c r="I1571" s="28">
        <v>0</v>
      </c>
      <c r="J1571" s="271"/>
      <c r="K1571" s="281">
        <f>Лист4!E1573/1000</f>
        <v>14.870260000000002</v>
      </c>
    </row>
    <row r="1572" spans="1:11" s="29" customFormat="1" ht="18.75" customHeight="1" x14ac:dyDescent="0.25">
      <c r="A1572" s="21" t="str">
        <f>Лист4!A1574</f>
        <v xml:space="preserve">Рабочая ул. д.18 </v>
      </c>
      <c r="B1572" s="56" t="str">
        <f>Лист4!C1574</f>
        <v>г. Астрахань</v>
      </c>
      <c r="C1572" s="35">
        <f t="shared" si="48"/>
        <v>0.90550905405405402</v>
      </c>
      <c r="D1572" s="35">
        <f t="shared" si="49"/>
        <v>3.8260945945945944E-2</v>
      </c>
      <c r="E1572" s="26">
        <v>0</v>
      </c>
      <c r="F1572" s="27">
        <v>3.8260945945945944E-2</v>
      </c>
      <c r="G1572" s="28">
        <v>0</v>
      </c>
      <c r="H1572" s="28">
        <v>0</v>
      </c>
      <c r="I1572" s="28">
        <v>0</v>
      </c>
      <c r="J1572" s="271"/>
      <c r="K1572" s="281">
        <f>Лист4!E1574/1000</f>
        <v>0.94377</v>
      </c>
    </row>
    <row r="1573" spans="1:11" s="29" customFormat="1" ht="18.75" customHeight="1" x14ac:dyDescent="0.25">
      <c r="A1573" s="21" t="str">
        <f>Лист4!A1575</f>
        <v xml:space="preserve">Раскольникова ул. д.10 </v>
      </c>
      <c r="B1573" s="56" t="str">
        <f>Лист4!C1575</f>
        <v>г. Астрахань</v>
      </c>
      <c r="C1573" s="35">
        <f t="shared" si="48"/>
        <v>205.11330081081078</v>
      </c>
      <c r="D1573" s="35">
        <f t="shared" si="49"/>
        <v>8.6667591891891878</v>
      </c>
      <c r="E1573" s="26">
        <v>0</v>
      </c>
      <c r="F1573" s="27">
        <v>8.6667591891891878</v>
      </c>
      <c r="G1573" s="28">
        <v>0</v>
      </c>
      <c r="H1573" s="28">
        <v>0</v>
      </c>
      <c r="I1573" s="28">
        <v>0</v>
      </c>
      <c r="J1573" s="271"/>
      <c r="K1573" s="281">
        <f>Лист4!E1575/1000</f>
        <v>213.78005999999996</v>
      </c>
    </row>
    <row r="1574" spans="1:11" s="29" customFormat="1" ht="18.75" customHeight="1" x14ac:dyDescent="0.25">
      <c r="A1574" s="21" t="str">
        <f>Лист4!A1576</f>
        <v xml:space="preserve">Раскольникова ул. д.10А </v>
      </c>
      <c r="B1574" s="56" t="str">
        <f>Лист4!C1576</f>
        <v>г. Астрахань</v>
      </c>
      <c r="C1574" s="35">
        <f t="shared" si="48"/>
        <v>485.139497972973</v>
      </c>
      <c r="D1574" s="35">
        <f t="shared" si="49"/>
        <v>20.498852027027031</v>
      </c>
      <c r="E1574" s="26">
        <v>0</v>
      </c>
      <c r="F1574" s="27">
        <v>20.498852027027031</v>
      </c>
      <c r="G1574" s="28">
        <v>0</v>
      </c>
      <c r="H1574" s="28">
        <v>0</v>
      </c>
      <c r="I1574" s="28">
        <v>0</v>
      </c>
      <c r="J1574" s="271"/>
      <c r="K1574" s="281">
        <f>Лист4!E1576/1000</f>
        <v>505.63835000000006</v>
      </c>
    </row>
    <row r="1575" spans="1:11" s="29" customFormat="1" ht="18.75" customHeight="1" x14ac:dyDescent="0.25">
      <c r="A1575" s="21" t="str">
        <f>Лист4!A1577</f>
        <v xml:space="preserve">Раскольникова ул. д.13 </v>
      </c>
      <c r="B1575" s="56" t="str">
        <f>Лист4!C1577</f>
        <v>г. Астрахань</v>
      </c>
      <c r="C1575" s="35">
        <f t="shared" si="48"/>
        <v>88.451416216216188</v>
      </c>
      <c r="D1575" s="35">
        <f t="shared" si="49"/>
        <v>3.7373837837837831</v>
      </c>
      <c r="E1575" s="26">
        <v>0</v>
      </c>
      <c r="F1575" s="27">
        <v>3.7373837837837831</v>
      </c>
      <c r="G1575" s="28">
        <v>0</v>
      </c>
      <c r="H1575" s="28">
        <v>0</v>
      </c>
      <c r="I1575" s="28">
        <v>0</v>
      </c>
      <c r="J1575" s="271"/>
      <c r="K1575" s="281">
        <f>Лист4!E1577/1000</f>
        <v>92.188799999999972</v>
      </c>
    </row>
    <row r="1576" spans="1:11" s="29" customFormat="1" ht="18.75" customHeight="1" x14ac:dyDescent="0.25">
      <c r="A1576" s="21" t="str">
        <f>Лист4!A1578</f>
        <v xml:space="preserve">Раскольникова ул. д.3 </v>
      </c>
      <c r="B1576" s="56" t="str">
        <f>Лист4!C1578</f>
        <v>г. Астрахань</v>
      </c>
      <c r="C1576" s="35">
        <f t="shared" si="48"/>
        <v>32.319104054054051</v>
      </c>
      <c r="D1576" s="35">
        <f t="shared" si="49"/>
        <v>1.3655959459459459</v>
      </c>
      <c r="E1576" s="26">
        <v>0</v>
      </c>
      <c r="F1576" s="27">
        <v>1.3655959459459459</v>
      </c>
      <c r="G1576" s="28">
        <v>0</v>
      </c>
      <c r="H1576" s="28">
        <v>0</v>
      </c>
      <c r="I1576" s="28">
        <v>0</v>
      </c>
      <c r="J1576" s="271"/>
      <c r="K1576" s="281">
        <f>Лист4!E1578/1000-J1576</f>
        <v>33.684699999999999</v>
      </c>
    </row>
    <row r="1577" spans="1:11" s="29" customFormat="1" ht="18.75" customHeight="1" x14ac:dyDescent="0.25">
      <c r="A1577" s="21" t="str">
        <f>Лист4!A1579</f>
        <v xml:space="preserve">Ровная 2-я ул. д.1 </v>
      </c>
      <c r="B1577" s="56" t="str">
        <f>Лист4!C1579</f>
        <v>г. Астрахань</v>
      </c>
      <c r="C1577" s="35">
        <f t="shared" si="48"/>
        <v>565.823802027027</v>
      </c>
      <c r="D1577" s="35">
        <f t="shared" si="49"/>
        <v>23.908047972972973</v>
      </c>
      <c r="E1577" s="26">
        <v>0</v>
      </c>
      <c r="F1577" s="27">
        <v>23.908047972972973</v>
      </c>
      <c r="G1577" s="28">
        <v>0</v>
      </c>
      <c r="H1577" s="28">
        <v>0</v>
      </c>
      <c r="I1577" s="28">
        <v>0</v>
      </c>
      <c r="J1577" s="271"/>
      <c r="K1577" s="281">
        <f>Лист4!E1579/1000</f>
        <v>589.73185000000001</v>
      </c>
    </row>
    <row r="1578" spans="1:11" s="29" customFormat="1" ht="18.75" customHeight="1" x14ac:dyDescent="0.25">
      <c r="A1578" s="21" t="str">
        <f>Лист4!A1580</f>
        <v xml:space="preserve">Рождественского ул. д.9 </v>
      </c>
      <c r="B1578" s="56" t="str">
        <f>Лист4!C1580</f>
        <v>г. Астрахань</v>
      </c>
      <c r="C1578" s="35">
        <f t="shared" ref="C1578:C1639" si="50">K1578+J1578-F1578</f>
        <v>143.6801958108108</v>
      </c>
      <c r="D1578" s="35">
        <f t="shared" ref="D1578:D1639" si="51">F1578</f>
        <v>6.0709941891891894</v>
      </c>
      <c r="E1578" s="26">
        <v>0</v>
      </c>
      <c r="F1578" s="27">
        <v>6.0709941891891894</v>
      </c>
      <c r="G1578" s="28">
        <v>0</v>
      </c>
      <c r="H1578" s="28">
        <v>0</v>
      </c>
      <c r="I1578" s="28">
        <v>0</v>
      </c>
      <c r="J1578" s="271"/>
      <c r="K1578" s="281">
        <f>Лист4!E1580/1000</f>
        <v>149.75118999999998</v>
      </c>
    </row>
    <row r="1579" spans="1:11" s="29" customFormat="1" ht="18.75" customHeight="1" x14ac:dyDescent="0.25">
      <c r="A1579" s="21" t="str">
        <f>Лист4!A1581</f>
        <v xml:space="preserve">Ростовский (Трусовский р-н) пер. д.12 </v>
      </c>
      <c r="B1579" s="56" t="str">
        <f>Лист4!C1581</f>
        <v>г. Астрахань</v>
      </c>
      <c r="C1579" s="35">
        <f t="shared" si="50"/>
        <v>123.15141891891894</v>
      </c>
      <c r="D1579" s="35">
        <f t="shared" si="51"/>
        <v>5.2035810810810812</v>
      </c>
      <c r="E1579" s="26">
        <v>0</v>
      </c>
      <c r="F1579" s="27">
        <v>5.2035810810810812</v>
      </c>
      <c r="G1579" s="28">
        <v>0</v>
      </c>
      <c r="H1579" s="28">
        <v>0</v>
      </c>
      <c r="I1579" s="28">
        <v>0</v>
      </c>
      <c r="J1579" s="271"/>
      <c r="K1579" s="281">
        <f>Лист4!E1581/1000</f>
        <v>128.35500000000002</v>
      </c>
    </row>
    <row r="1580" spans="1:11" s="29" customFormat="1" ht="18.75" customHeight="1" x14ac:dyDescent="0.25">
      <c r="A1580" s="21" t="str">
        <f>Лист4!A1582</f>
        <v xml:space="preserve">Ростовский (Трусовский р-н) пер. д.13 </v>
      </c>
      <c r="B1580" s="56" t="str">
        <f>Лист4!C1582</f>
        <v>г. Астрахань</v>
      </c>
      <c r="C1580" s="35">
        <f t="shared" si="50"/>
        <v>461.39388378378374</v>
      </c>
      <c r="D1580" s="35">
        <f t="shared" si="51"/>
        <v>19.495516216216217</v>
      </c>
      <c r="E1580" s="26">
        <v>0</v>
      </c>
      <c r="F1580" s="27">
        <v>19.495516216216217</v>
      </c>
      <c r="G1580" s="28">
        <v>0</v>
      </c>
      <c r="H1580" s="28">
        <v>0</v>
      </c>
      <c r="I1580" s="28">
        <v>0</v>
      </c>
      <c r="J1580" s="271"/>
      <c r="K1580" s="281">
        <f>Лист4!E1582/1000-J1580</f>
        <v>480.88939999999997</v>
      </c>
    </row>
    <row r="1581" spans="1:11" s="29" customFormat="1" ht="18.75" customHeight="1" x14ac:dyDescent="0.25">
      <c r="A1581" s="21" t="str">
        <f>Лист4!A1583</f>
        <v xml:space="preserve">Ростовский (Трусовский р-н) пер. д.14 </v>
      </c>
      <c r="B1581" s="56" t="str">
        <f>Лист4!C1583</f>
        <v>г. Астрахань</v>
      </c>
      <c r="C1581" s="35">
        <f t="shared" si="50"/>
        <v>555.04273986486498</v>
      </c>
      <c r="D1581" s="35">
        <f t="shared" si="51"/>
        <v>23.452510135135142</v>
      </c>
      <c r="E1581" s="26">
        <v>0</v>
      </c>
      <c r="F1581" s="27">
        <v>23.452510135135142</v>
      </c>
      <c r="G1581" s="28">
        <v>0</v>
      </c>
      <c r="H1581" s="28">
        <v>0</v>
      </c>
      <c r="I1581" s="28">
        <v>0</v>
      </c>
      <c r="J1581" s="271"/>
      <c r="K1581" s="281">
        <f>Лист4!E1583/1000-J1581</f>
        <v>578.49525000000017</v>
      </c>
    </row>
    <row r="1582" spans="1:11" s="29" customFormat="1" ht="18.75" customHeight="1" x14ac:dyDescent="0.25">
      <c r="A1582" s="21" t="str">
        <f>Лист4!A1584</f>
        <v xml:space="preserve">Ростовский (Трусовский р-н) пер. д.15 </v>
      </c>
      <c r="B1582" s="56" t="str">
        <f>Лист4!C1584</f>
        <v>г. Астрахань</v>
      </c>
      <c r="C1582" s="35">
        <f t="shared" si="50"/>
        <v>344.43741635135137</v>
      </c>
      <c r="D1582" s="35">
        <f t="shared" si="51"/>
        <v>14.55369364864865</v>
      </c>
      <c r="E1582" s="26">
        <v>0</v>
      </c>
      <c r="F1582" s="27">
        <v>14.55369364864865</v>
      </c>
      <c r="G1582" s="28">
        <v>0</v>
      </c>
      <c r="H1582" s="28">
        <v>0</v>
      </c>
      <c r="I1582" s="28">
        <v>0</v>
      </c>
      <c r="J1582" s="271"/>
      <c r="K1582" s="281">
        <f>Лист4!E1584/1000</f>
        <v>358.99111000000005</v>
      </c>
    </row>
    <row r="1583" spans="1:11" s="29" customFormat="1" ht="18.75" customHeight="1" x14ac:dyDescent="0.25">
      <c r="A1583" s="21" t="str">
        <f>Лист4!A1585</f>
        <v xml:space="preserve">Ростовский (Трусовский р-н) пер. д.17 </v>
      </c>
      <c r="B1583" s="56" t="str">
        <f>Лист4!C1585</f>
        <v>г. Астрахань</v>
      </c>
      <c r="C1583" s="35">
        <f t="shared" si="50"/>
        <v>467.44823608108118</v>
      </c>
      <c r="D1583" s="35">
        <f t="shared" si="51"/>
        <v>19.751333918918924</v>
      </c>
      <c r="E1583" s="26">
        <v>0</v>
      </c>
      <c r="F1583" s="27">
        <v>19.751333918918924</v>
      </c>
      <c r="G1583" s="28">
        <v>0</v>
      </c>
      <c r="H1583" s="28">
        <v>0</v>
      </c>
      <c r="I1583" s="28">
        <v>0</v>
      </c>
      <c r="J1583" s="271"/>
      <c r="K1583" s="281">
        <f>Лист4!E1585/1000-J1583</f>
        <v>487.19957000000011</v>
      </c>
    </row>
    <row r="1584" spans="1:11" s="29" customFormat="1" ht="18.75" customHeight="1" x14ac:dyDescent="0.25">
      <c r="A1584" s="21" t="str">
        <f>Лист4!A1586</f>
        <v xml:space="preserve">Ростовский (Трусовский р-н) пер. д.19 </v>
      </c>
      <c r="B1584" s="56" t="str">
        <f>Лист4!C1586</f>
        <v>г. Астрахань</v>
      </c>
      <c r="C1584" s="35">
        <f t="shared" si="50"/>
        <v>793.22312972973009</v>
      </c>
      <c r="D1584" s="35">
        <f t="shared" si="51"/>
        <v>33.516470270270283</v>
      </c>
      <c r="E1584" s="26">
        <v>0</v>
      </c>
      <c r="F1584" s="27">
        <v>33.516470270270283</v>
      </c>
      <c r="G1584" s="28">
        <v>0</v>
      </c>
      <c r="H1584" s="28">
        <v>0</v>
      </c>
      <c r="I1584" s="28">
        <v>0</v>
      </c>
      <c r="J1584" s="271"/>
      <c r="K1584" s="281">
        <f>Лист4!E1586/1000</f>
        <v>826.73960000000034</v>
      </c>
    </row>
    <row r="1585" spans="1:11" s="29" customFormat="1" ht="18.75" customHeight="1" x14ac:dyDescent="0.25">
      <c r="A1585" s="21" t="str">
        <f>Лист4!A1587</f>
        <v xml:space="preserve">Ростовский (Трусовский р-н) пер. д.20 </v>
      </c>
      <c r="B1585" s="56" t="str">
        <f>Лист4!C1587</f>
        <v>г. Астрахань</v>
      </c>
      <c r="C1585" s="35">
        <f t="shared" si="50"/>
        <v>703.07214621621642</v>
      </c>
      <c r="D1585" s="35">
        <f t="shared" si="51"/>
        <v>29.707273783783791</v>
      </c>
      <c r="E1585" s="26">
        <v>0</v>
      </c>
      <c r="F1585" s="27">
        <v>29.707273783783791</v>
      </c>
      <c r="G1585" s="28">
        <v>0</v>
      </c>
      <c r="H1585" s="28">
        <v>0</v>
      </c>
      <c r="I1585" s="28">
        <v>0</v>
      </c>
      <c r="J1585" s="271"/>
      <c r="K1585" s="281">
        <f>Лист4!E1587/1000-J1585</f>
        <v>732.77942000000019</v>
      </c>
    </row>
    <row r="1586" spans="1:11" s="29" customFormat="1" ht="18.75" customHeight="1" x14ac:dyDescent="0.25">
      <c r="A1586" s="21" t="str">
        <f>Лист4!A1588</f>
        <v xml:space="preserve">Ростовский (Трусовский р-н) пер. д.3 </v>
      </c>
      <c r="B1586" s="56" t="str">
        <f>Лист4!C1588</f>
        <v>г. Астрахань</v>
      </c>
      <c r="C1586" s="35">
        <f t="shared" si="50"/>
        <v>85.404844594594593</v>
      </c>
      <c r="D1586" s="35">
        <f t="shared" si="51"/>
        <v>3.608655405405405</v>
      </c>
      <c r="E1586" s="26">
        <v>0</v>
      </c>
      <c r="F1586" s="27">
        <v>3.608655405405405</v>
      </c>
      <c r="G1586" s="28">
        <v>0</v>
      </c>
      <c r="H1586" s="28">
        <v>0</v>
      </c>
      <c r="I1586" s="28">
        <v>0</v>
      </c>
      <c r="J1586" s="271"/>
      <c r="K1586" s="281">
        <f>Лист4!E1588/1000</f>
        <v>89.013499999999993</v>
      </c>
    </row>
    <row r="1587" spans="1:11" s="29" customFormat="1" ht="18.75" customHeight="1" x14ac:dyDescent="0.25">
      <c r="A1587" s="21" t="str">
        <f>Лист4!A1589</f>
        <v xml:space="preserve">Ростовский (Трусовский р-н) пер. д.5 </v>
      </c>
      <c r="B1587" s="56" t="str">
        <f>Лист4!C1589</f>
        <v>г. Астрахань</v>
      </c>
      <c r="C1587" s="35">
        <f t="shared" si="50"/>
        <v>212.50199256756758</v>
      </c>
      <c r="D1587" s="35">
        <f t="shared" si="51"/>
        <v>8.9789574324324324</v>
      </c>
      <c r="E1587" s="26">
        <v>0</v>
      </c>
      <c r="F1587" s="27">
        <v>8.9789574324324324</v>
      </c>
      <c r="G1587" s="28">
        <v>0</v>
      </c>
      <c r="H1587" s="28">
        <v>0</v>
      </c>
      <c r="I1587" s="28">
        <v>0</v>
      </c>
      <c r="J1587" s="271"/>
      <c r="K1587" s="281">
        <f>Лист4!E1589/1000-J1587</f>
        <v>221.48095000000001</v>
      </c>
    </row>
    <row r="1588" spans="1:11" s="29" customFormat="1" ht="18.75" customHeight="1" x14ac:dyDescent="0.25">
      <c r="A1588" s="21" t="str">
        <f>Лист4!A1590</f>
        <v xml:space="preserve">Ростовский (Трусовский р-н) пер. д.8 </v>
      </c>
      <c r="B1588" s="56" t="str">
        <f>Лист4!C1590</f>
        <v>г. Астрахань</v>
      </c>
      <c r="C1588" s="35">
        <f t="shared" si="50"/>
        <v>129.27399837837837</v>
      </c>
      <c r="D1588" s="35">
        <f t="shared" si="51"/>
        <v>5.4622816216216217</v>
      </c>
      <c r="E1588" s="26">
        <v>0</v>
      </c>
      <c r="F1588" s="27">
        <v>5.4622816216216217</v>
      </c>
      <c r="G1588" s="28">
        <v>0</v>
      </c>
      <c r="H1588" s="28">
        <v>0</v>
      </c>
      <c r="I1588" s="28">
        <v>0</v>
      </c>
      <c r="J1588" s="271"/>
      <c r="K1588" s="281">
        <f>Лист4!E1590/1000</f>
        <v>134.73627999999999</v>
      </c>
    </row>
    <row r="1589" spans="1:11" s="29" customFormat="1" ht="18.75" customHeight="1" x14ac:dyDescent="0.25">
      <c r="A1589" s="21" t="str">
        <f>Лист4!A1591</f>
        <v xml:space="preserve">Румынская ул. д.11 - корп. 1 </v>
      </c>
      <c r="B1589" s="56" t="str">
        <f>Лист4!C1591</f>
        <v>г. Астрахань</v>
      </c>
      <c r="C1589" s="35">
        <f t="shared" si="50"/>
        <v>1180.5882878378382</v>
      </c>
      <c r="D1589" s="35">
        <f t="shared" si="51"/>
        <v>49.884012162162179</v>
      </c>
      <c r="E1589" s="26">
        <v>0</v>
      </c>
      <c r="F1589" s="27">
        <v>49.884012162162179</v>
      </c>
      <c r="G1589" s="28">
        <v>0</v>
      </c>
      <c r="H1589" s="28">
        <v>0</v>
      </c>
      <c r="I1589" s="28">
        <v>0</v>
      </c>
      <c r="J1589" s="271"/>
      <c r="K1589" s="281">
        <f>Лист4!E1591/1000</f>
        <v>1230.4723000000004</v>
      </c>
    </row>
    <row r="1590" spans="1:11" s="29" customFormat="1" ht="18.75" customHeight="1" x14ac:dyDescent="0.25">
      <c r="A1590" s="21" t="str">
        <f>Лист4!A1592</f>
        <v xml:space="preserve">Румынская ул. д.18 </v>
      </c>
      <c r="B1590" s="56" t="str">
        <f>Лист4!C1592</f>
        <v>г. Астрахань</v>
      </c>
      <c r="C1590" s="35">
        <f t="shared" si="50"/>
        <v>2316.4123901351354</v>
      </c>
      <c r="D1590" s="35">
        <f t="shared" si="51"/>
        <v>97.876579864864894</v>
      </c>
      <c r="E1590" s="26">
        <v>0</v>
      </c>
      <c r="F1590" s="27">
        <v>97.876579864864894</v>
      </c>
      <c r="G1590" s="28">
        <v>0</v>
      </c>
      <c r="H1590" s="28">
        <v>0</v>
      </c>
      <c r="I1590" s="28">
        <v>0</v>
      </c>
      <c r="J1590" s="271"/>
      <c r="K1590" s="281">
        <f>Лист4!E1592/1000</f>
        <v>2414.2889700000005</v>
      </c>
    </row>
    <row r="1591" spans="1:11" s="29" customFormat="1" ht="18.75" customHeight="1" x14ac:dyDescent="0.25">
      <c r="A1591" s="21" t="str">
        <f>Лист4!A1593</f>
        <v xml:space="preserve">Румынская ул. д.9 - корп. 2 </v>
      </c>
      <c r="B1591" s="56" t="str">
        <f>Лист4!C1593</f>
        <v>г. Астрахань</v>
      </c>
      <c r="C1591" s="35">
        <f t="shared" si="50"/>
        <v>2434.0896610810814</v>
      </c>
      <c r="D1591" s="35">
        <f t="shared" si="51"/>
        <v>102.84885891891894</v>
      </c>
      <c r="E1591" s="26">
        <v>0</v>
      </c>
      <c r="F1591" s="27">
        <v>102.84885891891894</v>
      </c>
      <c r="G1591" s="28">
        <v>0</v>
      </c>
      <c r="H1591" s="28">
        <v>0</v>
      </c>
      <c r="I1591" s="28">
        <v>0</v>
      </c>
      <c r="J1591" s="271"/>
      <c r="K1591" s="281">
        <f>Лист4!E1593/1000</f>
        <v>2536.9385200000002</v>
      </c>
    </row>
    <row r="1592" spans="1:11" s="29" customFormat="1" ht="18.75" customHeight="1" x14ac:dyDescent="0.25">
      <c r="A1592" s="21" t="str">
        <f>Лист4!A1594</f>
        <v xml:space="preserve">Рыбацкий 1-й пер. д.8 </v>
      </c>
      <c r="B1592" s="56" t="str">
        <f>Лист4!C1594</f>
        <v>г. Астрахань</v>
      </c>
      <c r="C1592" s="35">
        <f t="shared" si="50"/>
        <v>16.98871689189189</v>
      </c>
      <c r="D1592" s="35">
        <f t="shared" si="51"/>
        <v>0.71783310810810819</v>
      </c>
      <c r="E1592" s="26">
        <v>0</v>
      </c>
      <c r="F1592" s="27">
        <v>0.71783310810810819</v>
      </c>
      <c r="G1592" s="28">
        <v>0</v>
      </c>
      <c r="H1592" s="28">
        <v>0</v>
      </c>
      <c r="I1592" s="28">
        <v>0</v>
      </c>
      <c r="J1592" s="271"/>
      <c r="K1592" s="281">
        <f>Лист4!E1594/1000</f>
        <v>17.70655</v>
      </c>
    </row>
    <row r="1593" spans="1:11" s="29" customFormat="1" ht="18.75" customHeight="1" x14ac:dyDescent="0.25">
      <c r="A1593" s="21" t="str">
        <f>Лист4!A1595</f>
        <v xml:space="preserve">Рылеева ул. д.10 </v>
      </c>
      <c r="B1593" s="56" t="str">
        <f>Лист4!C1595</f>
        <v>г. Астрахань</v>
      </c>
      <c r="C1593" s="35">
        <f t="shared" si="50"/>
        <v>14.423266216216213</v>
      </c>
      <c r="D1593" s="35">
        <f t="shared" si="51"/>
        <v>0.60943378378378366</v>
      </c>
      <c r="E1593" s="26">
        <v>0</v>
      </c>
      <c r="F1593" s="27">
        <v>0.60943378378378366</v>
      </c>
      <c r="G1593" s="28">
        <v>0</v>
      </c>
      <c r="H1593" s="28">
        <v>0</v>
      </c>
      <c r="I1593" s="28">
        <v>0</v>
      </c>
      <c r="J1593" s="271"/>
      <c r="K1593" s="281">
        <f>Лист4!E1595/1000</f>
        <v>15.032699999999997</v>
      </c>
    </row>
    <row r="1594" spans="1:11" s="29" customFormat="1" ht="18.75" customHeight="1" x14ac:dyDescent="0.25">
      <c r="A1594" s="21" t="str">
        <f>Лист4!A1596</f>
        <v xml:space="preserve">Рылеева ул. д.32А </v>
      </c>
      <c r="B1594" s="56" t="str">
        <f>Лист4!C1596</f>
        <v>г. Астрахань</v>
      </c>
      <c r="C1594" s="35">
        <f t="shared" si="50"/>
        <v>627.07138594594619</v>
      </c>
      <c r="D1594" s="35">
        <f t="shared" si="51"/>
        <v>26.495974054054059</v>
      </c>
      <c r="E1594" s="26">
        <v>0</v>
      </c>
      <c r="F1594" s="27">
        <v>26.495974054054059</v>
      </c>
      <c r="G1594" s="28">
        <v>0</v>
      </c>
      <c r="H1594" s="28">
        <v>0</v>
      </c>
      <c r="I1594" s="28">
        <v>0</v>
      </c>
      <c r="J1594" s="271">
        <v>2562.2199999999998</v>
      </c>
      <c r="K1594" s="281">
        <f>Лист4!E1596/1000-J1594</f>
        <v>-1908.6526399999996</v>
      </c>
    </row>
    <row r="1595" spans="1:11" s="29" customFormat="1" ht="18.75" customHeight="1" x14ac:dyDescent="0.25">
      <c r="A1595" s="21" t="str">
        <f>Лист4!A1597</f>
        <v xml:space="preserve">Рылеева ул. д.34А </v>
      </c>
      <c r="B1595" s="56" t="str">
        <f>Лист4!C1597</f>
        <v>г. Астрахань</v>
      </c>
      <c r="C1595" s="35">
        <f t="shared" si="50"/>
        <v>1212.9151827027029</v>
      </c>
      <c r="D1595" s="35">
        <f t="shared" si="51"/>
        <v>51.249937297297294</v>
      </c>
      <c r="E1595" s="26">
        <v>0</v>
      </c>
      <c r="F1595" s="27">
        <v>51.249937297297294</v>
      </c>
      <c r="G1595" s="28">
        <v>0</v>
      </c>
      <c r="H1595" s="28">
        <v>0</v>
      </c>
      <c r="I1595" s="28">
        <v>0</v>
      </c>
      <c r="J1595" s="271"/>
      <c r="K1595" s="281">
        <f>Лист4!E1597/1000-J1595</f>
        <v>1264.1651200000001</v>
      </c>
    </row>
    <row r="1596" spans="1:11" s="29" customFormat="1" ht="18.75" customHeight="1" x14ac:dyDescent="0.25">
      <c r="A1596" s="21" t="str">
        <f>Лист4!A1598</f>
        <v xml:space="preserve">Рылеева ул. д.6 - корп. 2 </v>
      </c>
      <c r="B1596" s="56" t="str">
        <f>Лист4!C1598</f>
        <v>г. Астрахань</v>
      </c>
      <c r="C1596" s="35">
        <f t="shared" si="50"/>
        <v>24.333187162162176</v>
      </c>
      <c r="D1596" s="35">
        <f t="shared" si="51"/>
        <v>1.0281628378378382</v>
      </c>
      <c r="E1596" s="26">
        <v>0</v>
      </c>
      <c r="F1596" s="27">
        <v>1.0281628378378382</v>
      </c>
      <c r="G1596" s="28">
        <v>0</v>
      </c>
      <c r="H1596" s="28">
        <v>0</v>
      </c>
      <c r="I1596" s="28">
        <v>0</v>
      </c>
      <c r="J1596" s="271"/>
      <c r="K1596" s="281">
        <f>Лист4!E1598/1000</f>
        <v>25.361350000000012</v>
      </c>
    </row>
    <row r="1597" spans="1:11" s="29" customFormat="1" ht="18.75" customHeight="1" x14ac:dyDescent="0.25">
      <c r="A1597" s="21" t="str">
        <f>Лист4!A1599</f>
        <v xml:space="preserve">Рылеева ул. д.82 </v>
      </c>
      <c r="B1597" s="56" t="str">
        <f>Лист4!C1599</f>
        <v>г. Астрахань</v>
      </c>
      <c r="C1597" s="35">
        <f t="shared" si="50"/>
        <v>1648.0760248648648</v>
      </c>
      <c r="D1597" s="35">
        <f t="shared" si="51"/>
        <v>69.63701513513513</v>
      </c>
      <c r="E1597" s="26">
        <v>0</v>
      </c>
      <c r="F1597" s="27">
        <v>69.63701513513513</v>
      </c>
      <c r="G1597" s="28">
        <v>0</v>
      </c>
      <c r="H1597" s="28">
        <v>0</v>
      </c>
      <c r="I1597" s="28">
        <v>0</v>
      </c>
      <c r="J1597" s="271"/>
      <c r="K1597" s="281">
        <f>Лист4!E1599/1000</f>
        <v>1717.7130399999999</v>
      </c>
    </row>
    <row r="1598" spans="1:11" s="29" customFormat="1" ht="18.75" customHeight="1" x14ac:dyDescent="0.25">
      <c r="A1598" s="21" t="str">
        <f>Лист4!A1600</f>
        <v xml:space="preserve">Рылеева ул. д.82 - корп. 1 </v>
      </c>
      <c r="B1598" s="56" t="str">
        <f>Лист4!C1600</f>
        <v>г. Астрахань</v>
      </c>
      <c r="C1598" s="35">
        <f t="shared" si="50"/>
        <v>1186.2958531081081</v>
      </c>
      <c r="D1598" s="35">
        <f t="shared" si="51"/>
        <v>50.125176891891897</v>
      </c>
      <c r="E1598" s="26">
        <v>0</v>
      </c>
      <c r="F1598" s="27">
        <v>50.125176891891897</v>
      </c>
      <c r="G1598" s="28">
        <v>0</v>
      </c>
      <c r="H1598" s="28">
        <v>0</v>
      </c>
      <c r="I1598" s="28">
        <v>0</v>
      </c>
      <c r="J1598" s="271"/>
      <c r="K1598" s="281">
        <f>Лист4!E1600/1000</f>
        <v>1236.42103</v>
      </c>
    </row>
    <row r="1599" spans="1:11" s="29" customFormat="1" ht="18.75" customHeight="1" x14ac:dyDescent="0.25">
      <c r="A1599" s="21" t="str">
        <f>Лист4!A1601</f>
        <v xml:space="preserve">Рылеева ул. д.86 </v>
      </c>
      <c r="B1599" s="56" t="str">
        <f>Лист4!C1601</f>
        <v>г. Астрахань</v>
      </c>
      <c r="C1599" s="35">
        <f t="shared" si="50"/>
        <v>2294.1670443243247</v>
      </c>
      <c r="D1599" s="35">
        <f t="shared" si="51"/>
        <v>96.936635675675689</v>
      </c>
      <c r="E1599" s="26">
        <v>0</v>
      </c>
      <c r="F1599" s="27">
        <v>96.936635675675689</v>
      </c>
      <c r="G1599" s="28">
        <v>0</v>
      </c>
      <c r="H1599" s="28">
        <v>0</v>
      </c>
      <c r="I1599" s="28">
        <v>0</v>
      </c>
      <c r="J1599" s="271"/>
      <c r="K1599" s="281">
        <f>Лист4!E1601/1000</f>
        <v>2391.1036800000006</v>
      </c>
    </row>
    <row r="1600" spans="1:11" s="29" customFormat="1" ht="18.75" customHeight="1" x14ac:dyDescent="0.25">
      <c r="A1600" s="21" t="str">
        <f>Лист4!A1602</f>
        <v xml:space="preserve">Сабанс-Яр ул. д.1 </v>
      </c>
      <c r="B1600" s="56" t="str">
        <f>Лист4!C1602</f>
        <v>г. Астрахань</v>
      </c>
      <c r="C1600" s="35">
        <f t="shared" si="50"/>
        <v>94.295627702702731</v>
      </c>
      <c r="D1600" s="35">
        <f t="shared" si="51"/>
        <v>3.9843222972972985</v>
      </c>
      <c r="E1600" s="26">
        <v>0</v>
      </c>
      <c r="F1600" s="27">
        <v>3.9843222972972985</v>
      </c>
      <c r="G1600" s="28">
        <v>0</v>
      </c>
      <c r="H1600" s="28">
        <v>0</v>
      </c>
      <c r="I1600" s="28">
        <v>0</v>
      </c>
      <c r="J1600" s="271"/>
      <c r="K1600" s="281">
        <f>Лист4!E1602/1000</f>
        <v>98.279950000000028</v>
      </c>
    </row>
    <row r="1601" spans="1:11" s="29" customFormat="1" ht="18.75" customHeight="1" x14ac:dyDescent="0.25">
      <c r="A1601" s="21" t="str">
        <f>Лист4!A1603</f>
        <v xml:space="preserve">Сабанс-Яр ул. д.1 - корп. 1 </v>
      </c>
      <c r="B1601" s="56" t="str">
        <f>Лист4!C1603</f>
        <v>г. Астрахань</v>
      </c>
      <c r="C1601" s="35">
        <f t="shared" si="50"/>
        <v>160.83661662162166</v>
      </c>
      <c r="D1601" s="35">
        <f t="shared" si="51"/>
        <v>6.7959133783783798</v>
      </c>
      <c r="E1601" s="26">
        <v>0</v>
      </c>
      <c r="F1601" s="27">
        <v>6.7959133783783798</v>
      </c>
      <c r="G1601" s="28">
        <v>0</v>
      </c>
      <c r="H1601" s="28">
        <v>0</v>
      </c>
      <c r="I1601" s="28">
        <v>0</v>
      </c>
      <c r="J1601" s="271"/>
      <c r="K1601" s="281">
        <f>Лист4!E1603/1000</f>
        <v>167.63253000000003</v>
      </c>
    </row>
    <row r="1602" spans="1:11" s="29" customFormat="1" ht="18.75" customHeight="1" x14ac:dyDescent="0.25">
      <c r="A1602" s="21" t="str">
        <f>Лист4!A1604</f>
        <v xml:space="preserve">Сабанс-Яр ул. д.2 </v>
      </c>
      <c r="B1602" s="56" t="str">
        <f>Лист4!C1604</f>
        <v>г. Астрахань</v>
      </c>
      <c r="C1602" s="35">
        <f t="shared" si="50"/>
        <v>85.741518918918914</v>
      </c>
      <c r="D1602" s="35">
        <f t="shared" si="51"/>
        <v>3.6228810810810805</v>
      </c>
      <c r="E1602" s="26">
        <v>0</v>
      </c>
      <c r="F1602" s="27">
        <v>3.6228810810810805</v>
      </c>
      <c r="G1602" s="28">
        <v>0</v>
      </c>
      <c r="H1602" s="28">
        <v>0</v>
      </c>
      <c r="I1602" s="28">
        <v>0</v>
      </c>
      <c r="J1602" s="271"/>
      <c r="K1602" s="281">
        <f>Лист4!E1604/1000-J1602</f>
        <v>89.364399999999989</v>
      </c>
    </row>
    <row r="1603" spans="1:11" s="29" customFormat="1" ht="18.75" customHeight="1" x14ac:dyDescent="0.25">
      <c r="A1603" s="21" t="str">
        <f>Лист4!A1605</f>
        <v xml:space="preserve">Сабанс-Яр ул. д.3 </v>
      </c>
      <c r="B1603" s="56" t="str">
        <f>Лист4!C1605</f>
        <v>г. Астрахань</v>
      </c>
      <c r="C1603" s="35">
        <f t="shared" si="50"/>
        <v>127.31897500000001</v>
      </c>
      <c r="D1603" s="35">
        <f t="shared" si="51"/>
        <v>5.3796750000000007</v>
      </c>
      <c r="E1603" s="26">
        <v>0</v>
      </c>
      <c r="F1603" s="27">
        <v>5.3796750000000007</v>
      </c>
      <c r="G1603" s="28">
        <v>0</v>
      </c>
      <c r="H1603" s="28">
        <v>0</v>
      </c>
      <c r="I1603" s="28">
        <v>0</v>
      </c>
      <c r="J1603" s="271"/>
      <c r="K1603" s="281">
        <f>Лист4!E1605/1000</f>
        <v>132.69865000000001</v>
      </c>
    </row>
    <row r="1604" spans="1:11" s="29" customFormat="1" ht="18.75" customHeight="1" x14ac:dyDescent="0.25">
      <c r="A1604" s="21" t="str">
        <f>Лист4!A1606</f>
        <v xml:space="preserve">Сабанс-Яр ул. д.4 </v>
      </c>
      <c r="B1604" s="56" t="str">
        <f>Лист4!C1606</f>
        <v>г. Астрахань</v>
      </c>
      <c r="C1604" s="35">
        <f t="shared" si="50"/>
        <v>6.1332870270270279</v>
      </c>
      <c r="D1604" s="35">
        <f t="shared" si="51"/>
        <v>0.25915297297297302</v>
      </c>
      <c r="E1604" s="26"/>
      <c r="F1604" s="27">
        <v>0.25915297297297302</v>
      </c>
      <c r="G1604" s="28"/>
      <c r="H1604" s="28"/>
      <c r="I1604" s="28"/>
      <c r="J1604" s="271"/>
      <c r="K1604" s="281">
        <f>Лист4!E1606/1000</f>
        <v>6.3924400000000006</v>
      </c>
    </row>
    <row r="1605" spans="1:11" s="29" customFormat="1" ht="18.75" customHeight="1" x14ac:dyDescent="0.25">
      <c r="A1605" s="21" t="str">
        <f>Лист4!A1607</f>
        <v xml:space="preserve">Сабанс-Яр ул. д.5 </v>
      </c>
      <c r="B1605" s="56" t="str">
        <f>Лист4!C1607</f>
        <v>г. Астрахань</v>
      </c>
      <c r="C1605" s="35">
        <f t="shared" si="50"/>
        <v>213.51068189189186</v>
      </c>
      <c r="D1605" s="35">
        <f t="shared" si="51"/>
        <v>9.0215781081081072</v>
      </c>
      <c r="E1605" s="26"/>
      <c r="F1605" s="27">
        <v>9.0215781081081072</v>
      </c>
      <c r="G1605" s="28"/>
      <c r="H1605" s="28"/>
      <c r="I1605" s="28"/>
      <c r="J1605" s="271"/>
      <c r="K1605" s="281">
        <f>Лист4!E1607/1000-J1605</f>
        <v>222.53225999999998</v>
      </c>
    </row>
    <row r="1606" spans="1:11" s="29" customFormat="1" ht="18.75" customHeight="1" x14ac:dyDescent="0.25">
      <c r="A1606" s="21" t="str">
        <f>Лист4!A1608</f>
        <v xml:space="preserve">Савушкина ул. д.11 </v>
      </c>
      <c r="B1606" s="56" t="str">
        <f>Лист4!C1608</f>
        <v>г. Астрахань</v>
      </c>
      <c r="C1606" s="35">
        <f t="shared" si="50"/>
        <v>1029.8574849999998</v>
      </c>
      <c r="D1606" s="35">
        <f t="shared" si="51"/>
        <v>43.515104999999991</v>
      </c>
      <c r="E1606" s="26">
        <v>0</v>
      </c>
      <c r="F1606" s="27">
        <v>43.515104999999991</v>
      </c>
      <c r="G1606" s="28">
        <v>0</v>
      </c>
      <c r="H1606" s="28">
        <v>0</v>
      </c>
      <c r="I1606" s="28">
        <v>0</v>
      </c>
      <c r="J1606" s="271"/>
      <c r="K1606" s="281">
        <f>Лист4!E1608/1000-J1606</f>
        <v>1073.3725899999997</v>
      </c>
    </row>
    <row r="1607" spans="1:11" s="29" customFormat="1" ht="18.75" customHeight="1" x14ac:dyDescent="0.25">
      <c r="A1607" s="21" t="str">
        <f>Лист4!A1609</f>
        <v xml:space="preserve">Савушкина ул. д.13 </v>
      </c>
      <c r="B1607" s="56" t="str">
        <f>Лист4!C1609</f>
        <v>г. Астрахань</v>
      </c>
      <c r="C1607" s="35">
        <f t="shared" si="50"/>
        <v>975.00304810810803</v>
      </c>
      <c r="D1607" s="35">
        <f t="shared" si="51"/>
        <v>41.197311891891893</v>
      </c>
      <c r="E1607" s="26">
        <v>0</v>
      </c>
      <c r="F1607" s="27">
        <v>41.197311891891893</v>
      </c>
      <c r="G1607" s="28">
        <v>0</v>
      </c>
      <c r="H1607" s="28">
        <v>0</v>
      </c>
      <c r="I1607" s="28">
        <v>0</v>
      </c>
      <c r="J1607" s="271"/>
      <c r="K1607" s="281">
        <f>Лист4!E1609/1000-J1607</f>
        <v>1016.2003599999999</v>
      </c>
    </row>
    <row r="1608" spans="1:11" s="29" customFormat="1" ht="18.75" customHeight="1" x14ac:dyDescent="0.25">
      <c r="A1608" s="21" t="str">
        <f>Лист4!A1610</f>
        <v xml:space="preserve">Савушкина ул. д.14 </v>
      </c>
      <c r="B1608" s="56" t="str">
        <f>Лист4!C1610</f>
        <v>г. Астрахань</v>
      </c>
      <c r="C1608" s="35">
        <f t="shared" si="50"/>
        <v>1281.6004387837841</v>
      </c>
      <c r="D1608" s="35">
        <f t="shared" si="51"/>
        <v>54.152131216216233</v>
      </c>
      <c r="E1608" s="26">
        <v>0</v>
      </c>
      <c r="F1608" s="27">
        <v>54.152131216216233</v>
      </c>
      <c r="G1608" s="28">
        <v>0</v>
      </c>
      <c r="H1608" s="28">
        <v>0</v>
      </c>
      <c r="I1608" s="28">
        <v>0</v>
      </c>
      <c r="J1608" s="271"/>
      <c r="K1608" s="281">
        <f>Лист4!E1610/1000</f>
        <v>1335.7525700000003</v>
      </c>
    </row>
    <row r="1609" spans="1:11" s="29" customFormat="1" ht="18.75" customHeight="1" x14ac:dyDescent="0.25">
      <c r="A1609" s="21" t="str">
        <f>Лист4!A1611</f>
        <v xml:space="preserve">Савушкина ул. д.18/11 </v>
      </c>
      <c r="B1609" s="56" t="str">
        <f>Лист4!C1611</f>
        <v>г. Астрахань</v>
      </c>
      <c r="C1609" s="35">
        <f t="shared" si="50"/>
        <v>1366.3320018918921</v>
      </c>
      <c r="D1609" s="35">
        <f t="shared" si="51"/>
        <v>57.73233810810811</v>
      </c>
      <c r="E1609" s="26">
        <v>0</v>
      </c>
      <c r="F1609" s="27">
        <v>57.73233810810811</v>
      </c>
      <c r="G1609" s="28">
        <v>0</v>
      </c>
      <c r="H1609" s="28">
        <v>0</v>
      </c>
      <c r="I1609" s="28">
        <v>0</v>
      </c>
      <c r="J1609" s="271"/>
      <c r="K1609" s="281">
        <f>Лист4!E1611/1000</f>
        <v>1424.0643400000001</v>
      </c>
    </row>
    <row r="1610" spans="1:11" s="29" customFormat="1" ht="18.75" customHeight="1" x14ac:dyDescent="0.25">
      <c r="A1610" s="21" t="str">
        <f>Лист4!A1612</f>
        <v xml:space="preserve">Савушкина ул. д.19 - корп. 2 </v>
      </c>
      <c r="B1610" s="56" t="str">
        <f>Лист4!C1612</f>
        <v>г. Астрахань</v>
      </c>
      <c r="C1610" s="35">
        <f t="shared" si="50"/>
        <v>516.28486648648641</v>
      </c>
      <c r="D1610" s="35">
        <f t="shared" si="51"/>
        <v>21.814853513513512</v>
      </c>
      <c r="E1610" s="26">
        <v>0</v>
      </c>
      <c r="F1610" s="27">
        <v>21.814853513513512</v>
      </c>
      <c r="G1610" s="28">
        <v>0</v>
      </c>
      <c r="H1610" s="28">
        <v>0</v>
      </c>
      <c r="I1610" s="28">
        <v>0</v>
      </c>
      <c r="J1610" s="271"/>
      <c r="K1610" s="281">
        <f>Лист4!E1612/1000-J1610</f>
        <v>538.09971999999993</v>
      </c>
    </row>
    <row r="1611" spans="1:11" s="29" customFormat="1" ht="18.75" customHeight="1" x14ac:dyDescent="0.25">
      <c r="A1611" s="21" t="str">
        <f>Лист4!A1613</f>
        <v xml:space="preserve">Савушкина ул. д.20/10 </v>
      </c>
      <c r="B1611" s="56" t="str">
        <f>Лист4!C1613</f>
        <v>г. Астрахань</v>
      </c>
      <c r="C1611" s="35">
        <f t="shared" si="50"/>
        <v>1362.7073367567564</v>
      </c>
      <c r="D1611" s="35">
        <f t="shared" si="51"/>
        <v>57.579183243243229</v>
      </c>
      <c r="E1611" s="26">
        <v>0</v>
      </c>
      <c r="F1611" s="27">
        <v>57.579183243243229</v>
      </c>
      <c r="G1611" s="28">
        <v>0</v>
      </c>
      <c r="H1611" s="28">
        <v>0</v>
      </c>
      <c r="I1611" s="28">
        <v>0</v>
      </c>
      <c r="J1611" s="271">
        <v>262.79000000000002</v>
      </c>
      <c r="K1611" s="281">
        <f>Лист4!E1613/1000-J1611</f>
        <v>1157.4965199999997</v>
      </c>
    </row>
    <row r="1612" spans="1:11" s="29" customFormat="1" ht="18.75" customHeight="1" x14ac:dyDescent="0.25">
      <c r="A1612" s="21" t="str">
        <f>Лист4!A1614</f>
        <v xml:space="preserve">Савушкина ул. д.21 </v>
      </c>
      <c r="B1612" s="56" t="str">
        <f>Лист4!C1614</f>
        <v>г. Астрахань</v>
      </c>
      <c r="C1612" s="35">
        <f t="shared" si="50"/>
        <v>32.505200810810805</v>
      </c>
      <c r="D1612" s="35">
        <f t="shared" si="51"/>
        <v>1.373459189189189</v>
      </c>
      <c r="E1612" s="26">
        <v>0</v>
      </c>
      <c r="F1612" s="27">
        <v>1.373459189189189</v>
      </c>
      <c r="G1612" s="28">
        <v>0</v>
      </c>
      <c r="H1612" s="28">
        <v>0</v>
      </c>
      <c r="I1612" s="28">
        <v>0</v>
      </c>
      <c r="J1612" s="271"/>
      <c r="K1612" s="281">
        <f>Лист4!E1614/1000</f>
        <v>33.878659999999996</v>
      </c>
    </row>
    <row r="1613" spans="1:11" s="29" customFormat="1" ht="18.75" customHeight="1" x14ac:dyDescent="0.25">
      <c r="A1613" s="21" t="str">
        <f>Лист4!A1615</f>
        <v xml:space="preserve">Савушкина ул. д.23 </v>
      </c>
      <c r="B1613" s="56" t="str">
        <f>Лист4!C1615</f>
        <v>г. Астрахань</v>
      </c>
      <c r="C1613" s="35">
        <f t="shared" si="50"/>
        <v>623.3268939189187</v>
      </c>
      <c r="D1613" s="35">
        <f t="shared" si="51"/>
        <v>26.337756081081071</v>
      </c>
      <c r="E1613" s="26">
        <v>0</v>
      </c>
      <c r="F1613" s="27">
        <v>26.337756081081071</v>
      </c>
      <c r="G1613" s="28">
        <v>0</v>
      </c>
      <c r="H1613" s="28">
        <v>0</v>
      </c>
      <c r="I1613" s="28">
        <v>0</v>
      </c>
      <c r="J1613" s="271"/>
      <c r="K1613" s="281">
        <f>Лист4!E1615/1000-J1613</f>
        <v>649.66464999999982</v>
      </c>
    </row>
    <row r="1614" spans="1:11" s="29" customFormat="1" ht="18.75" customHeight="1" x14ac:dyDescent="0.25">
      <c r="A1614" s="21" t="str">
        <f>Лист4!A1616</f>
        <v xml:space="preserve">Савушкина ул. д.25 - корп. 2 </v>
      </c>
      <c r="B1614" s="56" t="str">
        <f>Лист4!C1616</f>
        <v>г. Астрахань</v>
      </c>
      <c r="C1614" s="35">
        <f t="shared" si="50"/>
        <v>1031.5991533783781</v>
      </c>
      <c r="D1614" s="35">
        <f t="shared" si="51"/>
        <v>43.588696621621615</v>
      </c>
      <c r="E1614" s="26">
        <v>0</v>
      </c>
      <c r="F1614" s="27">
        <v>43.588696621621615</v>
      </c>
      <c r="G1614" s="28">
        <v>0</v>
      </c>
      <c r="H1614" s="28">
        <v>0</v>
      </c>
      <c r="I1614" s="28">
        <v>0</v>
      </c>
      <c r="J1614" s="271"/>
      <c r="K1614" s="281">
        <f>Лист4!E1616/1000</f>
        <v>1075.1878499999998</v>
      </c>
    </row>
    <row r="1615" spans="1:11" s="29" customFormat="1" ht="18.75" customHeight="1" x14ac:dyDescent="0.25">
      <c r="A1615" s="21" t="str">
        <f>Лист4!A1617</f>
        <v xml:space="preserve">Савушкина ул. д.27 </v>
      </c>
      <c r="B1615" s="56" t="str">
        <f>Лист4!C1617</f>
        <v>г. Астрахань</v>
      </c>
      <c r="C1615" s="35">
        <f t="shared" si="50"/>
        <v>1045.5399841891892</v>
      </c>
      <c r="D1615" s="35">
        <f t="shared" si="51"/>
        <v>44.177745810810812</v>
      </c>
      <c r="E1615" s="26">
        <v>0</v>
      </c>
      <c r="F1615" s="27">
        <v>44.177745810810812</v>
      </c>
      <c r="G1615" s="28">
        <v>0</v>
      </c>
      <c r="H1615" s="28">
        <v>0</v>
      </c>
      <c r="I1615" s="28">
        <v>0</v>
      </c>
      <c r="J1615" s="272"/>
      <c r="K1615" s="281">
        <f>Лист4!E1617/1000-J1615</f>
        <v>1089.7177300000001</v>
      </c>
    </row>
    <row r="1616" spans="1:11" s="29" customFormat="1" ht="18.75" customHeight="1" x14ac:dyDescent="0.25">
      <c r="A1616" s="21" t="str">
        <f>Лист4!A1618</f>
        <v xml:space="preserve">Савушкина ул. д.3 - корп. 2 </v>
      </c>
      <c r="B1616" s="56" t="str">
        <f>Лист4!C1618</f>
        <v>г. Астрахань</v>
      </c>
      <c r="C1616" s="35">
        <f t="shared" si="50"/>
        <v>703.84621891891902</v>
      </c>
      <c r="D1616" s="35">
        <f t="shared" si="51"/>
        <v>29.739981081081083</v>
      </c>
      <c r="E1616" s="26">
        <v>0</v>
      </c>
      <c r="F1616" s="27">
        <v>29.739981081081083</v>
      </c>
      <c r="G1616" s="28">
        <v>0</v>
      </c>
      <c r="H1616" s="28">
        <v>0</v>
      </c>
      <c r="I1616" s="28">
        <v>0</v>
      </c>
      <c r="J1616" s="271"/>
      <c r="K1616" s="281">
        <f>Лист4!E1618/1000</f>
        <v>733.58620000000008</v>
      </c>
    </row>
    <row r="1617" spans="1:11" s="29" customFormat="1" ht="18.75" customHeight="1" x14ac:dyDescent="0.25">
      <c r="A1617" s="21" t="str">
        <f>Лист4!A1619</f>
        <v xml:space="preserve">Савушкина ул. д.33 - корп. 2 </v>
      </c>
      <c r="B1617" s="56" t="str">
        <f>Лист4!C1619</f>
        <v>г. Астрахань</v>
      </c>
      <c r="C1617" s="35">
        <f t="shared" si="50"/>
        <v>1052.1639675675679</v>
      </c>
      <c r="D1617" s="35">
        <f t="shared" si="51"/>
        <v>44.457632432432447</v>
      </c>
      <c r="E1617" s="26">
        <v>0</v>
      </c>
      <c r="F1617" s="27">
        <v>44.457632432432447</v>
      </c>
      <c r="G1617" s="28">
        <v>0</v>
      </c>
      <c r="H1617" s="28">
        <v>0</v>
      </c>
      <c r="I1617" s="28">
        <v>0</v>
      </c>
      <c r="J1617" s="271"/>
      <c r="K1617" s="281">
        <f>Лист4!E1619/1000</f>
        <v>1096.6216000000004</v>
      </c>
    </row>
    <row r="1618" spans="1:11" s="29" customFormat="1" ht="18.75" customHeight="1" x14ac:dyDescent="0.25">
      <c r="A1618" s="21" t="str">
        <f>Лист4!A1620</f>
        <v xml:space="preserve">Савушкина ул. д.37 - корп. 1 </v>
      </c>
      <c r="B1618" s="56" t="str">
        <f>Лист4!C1620</f>
        <v>г. Астрахань</v>
      </c>
      <c r="C1618" s="35">
        <f t="shared" si="50"/>
        <v>1674.8066037837834</v>
      </c>
      <c r="D1618" s="35">
        <f t="shared" si="51"/>
        <v>70.766476216216205</v>
      </c>
      <c r="E1618" s="26">
        <v>0</v>
      </c>
      <c r="F1618" s="27">
        <v>70.766476216216205</v>
      </c>
      <c r="G1618" s="28">
        <v>0</v>
      </c>
      <c r="H1618" s="28">
        <v>0</v>
      </c>
      <c r="I1618" s="28">
        <v>0</v>
      </c>
      <c r="J1618" s="271"/>
      <c r="K1618" s="281">
        <f>Лист4!E1620/1000</f>
        <v>1745.5730799999997</v>
      </c>
    </row>
    <row r="1619" spans="1:11" s="29" customFormat="1" ht="18.75" customHeight="1" x14ac:dyDescent="0.25">
      <c r="A1619" s="21" t="str">
        <f>Лист4!A1621</f>
        <v xml:space="preserve">Савушкина ул. д.37 - корп. 2 </v>
      </c>
      <c r="B1619" s="56" t="str">
        <f>Лист4!C1621</f>
        <v>г. Астрахань</v>
      </c>
      <c r="C1619" s="35">
        <f t="shared" si="50"/>
        <v>1269.0163028378381</v>
      </c>
      <c r="D1619" s="35">
        <f t="shared" si="51"/>
        <v>53.620407162162167</v>
      </c>
      <c r="E1619" s="26">
        <v>0</v>
      </c>
      <c r="F1619" s="27">
        <v>53.620407162162167</v>
      </c>
      <c r="G1619" s="28">
        <v>0</v>
      </c>
      <c r="H1619" s="28">
        <v>0</v>
      </c>
      <c r="I1619" s="28">
        <v>0</v>
      </c>
      <c r="J1619" s="271"/>
      <c r="K1619" s="281">
        <f>Лист4!E1621/1000</f>
        <v>1322.6367100000002</v>
      </c>
    </row>
    <row r="1620" spans="1:11" s="29" customFormat="1" ht="18.75" customHeight="1" x14ac:dyDescent="0.25">
      <c r="A1620" s="21" t="str">
        <f>Лист4!A1622</f>
        <v xml:space="preserve">Савушкина ул. д.4 - корп. 1 </v>
      </c>
      <c r="B1620" s="56" t="str">
        <f>Лист4!C1622</f>
        <v>г. Астрахань</v>
      </c>
      <c r="C1620" s="35">
        <f t="shared" si="50"/>
        <v>4978.0915341891896</v>
      </c>
      <c r="D1620" s="35">
        <f t="shared" si="51"/>
        <v>210.3418958108108</v>
      </c>
      <c r="E1620" s="26">
        <v>0</v>
      </c>
      <c r="F1620" s="27">
        <v>210.3418958108108</v>
      </c>
      <c r="G1620" s="28">
        <v>0</v>
      </c>
      <c r="H1620" s="28">
        <v>0</v>
      </c>
      <c r="I1620" s="28">
        <v>0</v>
      </c>
      <c r="J1620" s="271"/>
      <c r="K1620" s="281">
        <f>Лист4!E1622/1000</f>
        <v>5188.43343</v>
      </c>
    </row>
    <row r="1621" spans="1:11" s="29" customFormat="1" ht="18.75" customHeight="1" x14ac:dyDescent="0.25">
      <c r="A1621" s="21" t="str">
        <f>Лист4!A1623</f>
        <v xml:space="preserve">Савушкина ул. д.40 </v>
      </c>
      <c r="B1621" s="56" t="str">
        <f>Лист4!C1623</f>
        <v>г. Астрахань</v>
      </c>
      <c r="C1621" s="35">
        <f t="shared" si="50"/>
        <v>27.63388121621621</v>
      </c>
      <c r="D1621" s="35">
        <f t="shared" si="51"/>
        <v>1.1676287837837833</v>
      </c>
      <c r="E1621" s="26">
        <v>0</v>
      </c>
      <c r="F1621" s="27">
        <v>1.1676287837837833</v>
      </c>
      <c r="G1621" s="28">
        <v>0</v>
      </c>
      <c r="H1621" s="28">
        <v>0</v>
      </c>
      <c r="I1621" s="28">
        <v>0</v>
      </c>
      <c r="J1621" s="271"/>
      <c r="K1621" s="281">
        <f>Лист4!E1623/1000</f>
        <v>28.801509999999993</v>
      </c>
    </row>
    <row r="1622" spans="1:11" s="29" customFormat="1" ht="18.75" customHeight="1" x14ac:dyDescent="0.25">
      <c r="A1622" s="21" t="str">
        <f>Лист4!A1624</f>
        <v xml:space="preserve">Савушкина ул. д.42/4А </v>
      </c>
      <c r="B1622" s="56" t="str">
        <f>Лист4!C1624</f>
        <v>г. Астрахань</v>
      </c>
      <c r="C1622" s="35">
        <f t="shared" si="50"/>
        <v>4.3118204054054061</v>
      </c>
      <c r="D1622" s="35">
        <f t="shared" si="51"/>
        <v>0.18218959459459461</v>
      </c>
      <c r="E1622" s="26">
        <v>0</v>
      </c>
      <c r="F1622" s="27">
        <v>0.18218959459459461</v>
      </c>
      <c r="G1622" s="28">
        <v>0</v>
      </c>
      <c r="H1622" s="28">
        <v>0</v>
      </c>
      <c r="I1622" s="28">
        <v>0</v>
      </c>
      <c r="J1622" s="271"/>
      <c r="K1622" s="281">
        <f>Лист4!E1624/1000</f>
        <v>4.4940100000000003</v>
      </c>
    </row>
    <row r="1623" spans="1:11" s="29" customFormat="1" ht="18.75" customHeight="1" x14ac:dyDescent="0.25">
      <c r="A1623" s="21" t="str">
        <f>Лист4!A1625</f>
        <v xml:space="preserve">Савушкина ул. д.42/4Б </v>
      </c>
      <c r="B1623" s="56" t="str">
        <f>Лист4!C1625</f>
        <v>г. Астрахань</v>
      </c>
      <c r="C1623" s="35">
        <f t="shared" si="50"/>
        <v>9.671351351351351E-2</v>
      </c>
      <c r="D1623" s="35">
        <f t="shared" si="51"/>
        <v>4.0864864864864868E-3</v>
      </c>
      <c r="E1623" s="26">
        <v>0</v>
      </c>
      <c r="F1623" s="27">
        <v>4.0864864864864868E-3</v>
      </c>
      <c r="G1623" s="28">
        <v>0</v>
      </c>
      <c r="H1623" s="28">
        <v>0</v>
      </c>
      <c r="I1623" s="28">
        <v>0</v>
      </c>
      <c r="J1623" s="271"/>
      <c r="K1623" s="281">
        <f>Лист4!E1625/1000</f>
        <v>0.1008</v>
      </c>
    </row>
    <row r="1624" spans="1:11" s="29" customFormat="1" ht="18.75" customHeight="1" x14ac:dyDescent="0.25">
      <c r="A1624" s="21" t="str">
        <f>Лист4!A1626</f>
        <v xml:space="preserve">Савушкина ул. д.46 </v>
      </c>
      <c r="B1624" s="56" t="str">
        <f>Лист4!C1626</f>
        <v>г. Астрахань</v>
      </c>
      <c r="C1624" s="35">
        <f t="shared" si="50"/>
        <v>3363.0456016216194</v>
      </c>
      <c r="D1624" s="35">
        <f t="shared" si="51"/>
        <v>142.1005183783783</v>
      </c>
      <c r="E1624" s="26">
        <v>0</v>
      </c>
      <c r="F1624" s="27">
        <v>142.1005183783783</v>
      </c>
      <c r="G1624" s="28">
        <v>0</v>
      </c>
      <c r="H1624" s="28">
        <v>0</v>
      </c>
      <c r="I1624" s="28">
        <v>0</v>
      </c>
      <c r="J1624" s="271"/>
      <c r="K1624" s="281">
        <f>Лист4!E1626/1000-J1624</f>
        <v>3505.1461199999976</v>
      </c>
    </row>
    <row r="1625" spans="1:11" s="29" customFormat="1" ht="18.75" customHeight="1" x14ac:dyDescent="0.25">
      <c r="A1625" s="21" t="str">
        <f>Лист4!A1627</f>
        <v xml:space="preserve">Савушкина ул. д.50 </v>
      </c>
      <c r="B1625" s="56" t="str">
        <f>Лист4!C1627</f>
        <v>г. Астрахань</v>
      </c>
      <c r="C1625" s="35">
        <f t="shared" si="50"/>
        <v>652.9705644594593</v>
      </c>
      <c r="D1625" s="35">
        <f t="shared" si="51"/>
        <v>27.590305540540534</v>
      </c>
      <c r="E1625" s="26">
        <v>0</v>
      </c>
      <c r="F1625" s="27">
        <v>27.590305540540534</v>
      </c>
      <c r="G1625" s="28">
        <v>0</v>
      </c>
      <c r="H1625" s="28">
        <v>0</v>
      </c>
      <c r="I1625" s="28">
        <v>0</v>
      </c>
      <c r="J1625" s="271"/>
      <c r="K1625" s="281">
        <f>Лист4!E1627/1000</f>
        <v>680.5608699999998</v>
      </c>
    </row>
    <row r="1626" spans="1:11" s="29" customFormat="1" ht="18.75" customHeight="1" x14ac:dyDescent="0.25">
      <c r="A1626" s="21" t="str">
        <f>Лист4!A1628</f>
        <v xml:space="preserve">Савушкина ул. д.52 </v>
      </c>
      <c r="B1626" s="56" t="str">
        <f>Лист4!C1628</f>
        <v>г. Астрахань</v>
      </c>
      <c r="C1626" s="35">
        <f t="shared" si="50"/>
        <v>756.5666548648652</v>
      </c>
      <c r="D1626" s="35">
        <f t="shared" si="51"/>
        <v>31.967605135135148</v>
      </c>
      <c r="E1626" s="26">
        <v>0</v>
      </c>
      <c r="F1626" s="27">
        <v>31.967605135135148</v>
      </c>
      <c r="G1626" s="28">
        <v>0</v>
      </c>
      <c r="H1626" s="28">
        <v>0</v>
      </c>
      <c r="I1626" s="28">
        <v>0</v>
      </c>
      <c r="J1626" s="271"/>
      <c r="K1626" s="281">
        <f>Лист4!E1628/1000-J1626</f>
        <v>788.53426000000036</v>
      </c>
    </row>
    <row r="1627" spans="1:11" s="29" customFormat="1" ht="18.75" customHeight="1" x14ac:dyDescent="0.25">
      <c r="A1627" s="21" t="str">
        <f>Лист4!A1629</f>
        <v xml:space="preserve">Савушкина ул. д.7/2 </v>
      </c>
      <c r="B1627" s="56" t="str">
        <f>Лист4!C1629</f>
        <v>г. Астрахань</v>
      </c>
      <c r="C1627" s="35">
        <f t="shared" si="50"/>
        <v>1089.1684767567569</v>
      </c>
      <c r="D1627" s="35">
        <f t="shared" si="51"/>
        <v>46.021203243243249</v>
      </c>
      <c r="E1627" s="26">
        <v>0</v>
      </c>
      <c r="F1627" s="27">
        <v>46.021203243243249</v>
      </c>
      <c r="G1627" s="28">
        <v>0</v>
      </c>
      <c r="H1627" s="28">
        <v>0</v>
      </c>
      <c r="I1627" s="28">
        <v>0</v>
      </c>
      <c r="J1627" s="271"/>
      <c r="K1627" s="281">
        <f>Лист4!E1629/1000</f>
        <v>1135.1896800000002</v>
      </c>
    </row>
    <row r="1628" spans="1:11" s="29" customFormat="1" ht="18.75" customHeight="1" x14ac:dyDescent="0.25">
      <c r="A1628" s="21" t="str">
        <f>Лист4!A1630</f>
        <v xml:space="preserve">Савушкина ул. д.9 </v>
      </c>
      <c r="B1628" s="56" t="str">
        <f>Лист4!C1630</f>
        <v>г. Астрахань</v>
      </c>
      <c r="C1628" s="35">
        <f t="shared" si="50"/>
        <v>1167.5571781081085</v>
      </c>
      <c r="D1628" s="35">
        <f t="shared" si="51"/>
        <v>49.33340189189191</v>
      </c>
      <c r="E1628" s="26">
        <v>0</v>
      </c>
      <c r="F1628" s="27">
        <v>49.33340189189191</v>
      </c>
      <c r="G1628" s="28">
        <v>0</v>
      </c>
      <c r="H1628" s="28">
        <v>0</v>
      </c>
      <c r="I1628" s="28">
        <v>0</v>
      </c>
      <c r="J1628" s="272"/>
      <c r="K1628" s="281">
        <f>Лист4!E1630/1000-J1628</f>
        <v>1216.8905800000005</v>
      </c>
    </row>
    <row r="1629" spans="1:11" s="29" customFormat="1" ht="18.75" customHeight="1" x14ac:dyDescent="0.25">
      <c r="A1629" s="21" t="str">
        <f>Лист4!A1631</f>
        <v xml:space="preserve">Садовый 2-й пер. д.4 </v>
      </c>
      <c r="B1629" s="56" t="str">
        <f>Лист4!C1631</f>
        <v>г. Астрахань</v>
      </c>
      <c r="C1629" s="35">
        <f t="shared" si="50"/>
        <v>834.75812972972972</v>
      </c>
      <c r="D1629" s="35">
        <f t="shared" si="51"/>
        <v>35.271470270270271</v>
      </c>
      <c r="E1629" s="26">
        <v>0</v>
      </c>
      <c r="F1629" s="27">
        <v>35.271470270270271</v>
      </c>
      <c r="G1629" s="28">
        <v>0</v>
      </c>
      <c r="H1629" s="28">
        <v>0</v>
      </c>
      <c r="I1629" s="28">
        <v>0</v>
      </c>
      <c r="J1629" s="271"/>
      <c r="K1629" s="281">
        <f>Лист4!E1631/1000</f>
        <v>870.02959999999996</v>
      </c>
    </row>
    <row r="1630" spans="1:11" s="29" customFormat="1" ht="18.75" customHeight="1" x14ac:dyDescent="0.25">
      <c r="A1630" s="21" t="str">
        <f>Лист4!A1632</f>
        <v xml:space="preserve">Санаторная (Тинаки -2) ул. д.4 </v>
      </c>
      <c r="B1630" s="56" t="str">
        <f>Лист4!C1632</f>
        <v>г. Астрахань</v>
      </c>
      <c r="C1630" s="35">
        <f t="shared" si="50"/>
        <v>19.316989189189197</v>
      </c>
      <c r="D1630" s="35">
        <f t="shared" si="51"/>
        <v>0.81621081081081126</v>
      </c>
      <c r="E1630" s="26">
        <v>0</v>
      </c>
      <c r="F1630" s="27">
        <v>0.81621081081081126</v>
      </c>
      <c r="G1630" s="28">
        <v>0</v>
      </c>
      <c r="H1630" s="28">
        <v>0</v>
      </c>
      <c r="I1630" s="28">
        <v>0</v>
      </c>
      <c r="J1630" s="272"/>
      <c r="K1630" s="281">
        <f>Лист4!E1632/1000-J1630</f>
        <v>20.133200000000009</v>
      </c>
    </row>
    <row r="1631" spans="1:11" s="29" customFormat="1" ht="18.75" customHeight="1" x14ac:dyDescent="0.25">
      <c r="A1631" s="21" t="str">
        <f>Лист4!A1633</f>
        <v xml:space="preserve">Саратовская ул. д.12 </v>
      </c>
      <c r="B1631" s="56" t="str">
        <f>Лист4!C1633</f>
        <v>г. Астрахань</v>
      </c>
      <c r="C1631" s="35">
        <f t="shared" si="50"/>
        <v>45.414487972972971</v>
      </c>
      <c r="D1631" s="35">
        <f t="shared" si="51"/>
        <v>1.9189220270270271</v>
      </c>
      <c r="E1631" s="26">
        <v>0</v>
      </c>
      <c r="F1631" s="27">
        <v>1.9189220270270271</v>
      </c>
      <c r="G1631" s="28">
        <v>0</v>
      </c>
      <c r="H1631" s="28">
        <v>0</v>
      </c>
      <c r="I1631" s="28">
        <v>0</v>
      </c>
      <c r="J1631" s="272"/>
      <c r="K1631" s="281">
        <f>Лист4!E1633/1000-J1631</f>
        <v>47.333410000000001</v>
      </c>
    </row>
    <row r="1632" spans="1:11" s="29" customFormat="1" ht="18.75" customHeight="1" x14ac:dyDescent="0.25">
      <c r="A1632" s="21" t="str">
        <f>Лист4!A1634</f>
        <v xml:space="preserve">Сахалинская ул. д.9 </v>
      </c>
      <c r="B1632" s="56" t="str">
        <f>Лист4!C1634</f>
        <v>г. Астрахань</v>
      </c>
      <c r="C1632" s="35">
        <f t="shared" si="50"/>
        <v>769.74975256756738</v>
      </c>
      <c r="D1632" s="35">
        <f t="shared" si="51"/>
        <v>32.524637432432428</v>
      </c>
      <c r="E1632" s="26">
        <v>0</v>
      </c>
      <c r="F1632" s="27">
        <v>32.524637432432428</v>
      </c>
      <c r="G1632" s="28">
        <v>0</v>
      </c>
      <c r="H1632" s="28">
        <v>0</v>
      </c>
      <c r="I1632" s="28">
        <v>0</v>
      </c>
      <c r="J1632" s="271"/>
      <c r="K1632" s="281">
        <f>Лист4!E1634/1000</f>
        <v>802.27438999999981</v>
      </c>
    </row>
    <row r="1633" spans="1:11" s="29" customFormat="1" ht="18.75" customHeight="1" x14ac:dyDescent="0.25">
      <c r="A1633" s="21" t="str">
        <f>Лист4!A1635</f>
        <v xml:space="preserve">Сахалинская ул. д.9 - корп. 1 </v>
      </c>
      <c r="B1633" s="56" t="str">
        <f>Лист4!C1635</f>
        <v>г. Астрахань</v>
      </c>
      <c r="C1633" s="35">
        <f t="shared" si="50"/>
        <v>1420.3710325675677</v>
      </c>
      <c r="D1633" s="35">
        <f t="shared" si="51"/>
        <v>60.01567743243244</v>
      </c>
      <c r="E1633" s="26">
        <v>0</v>
      </c>
      <c r="F1633" s="27">
        <v>60.01567743243244</v>
      </c>
      <c r="G1633" s="28">
        <v>0</v>
      </c>
      <c r="H1633" s="28">
        <v>0</v>
      </c>
      <c r="I1633" s="28">
        <v>0</v>
      </c>
      <c r="J1633" s="271"/>
      <c r="K1633" s="281">
        <f>Лист4!E1635/1000</f>
        <v>1480.3867100000002</v>
      </c>
    </row>
    <row r="1634" spans="1:11" s="29" customFormat="1" ht="18.75" customHeight="1" x14ac:dyDescent="0.25">
      <c r="A1634" s="21" t="str">
        <f>Лист4!A1636</f>
        <v xml:space="preserve">Свердлова ул. д. 46 </v>
      </c>
      <c r="B1634" s="56" t="str">
        <f>Лист4!C1636</f>
        <v>г. Астрахань</v>
      </c>
      <c r="C1634" s="35">
        <f t="shared" si="50"/>
        <v>143.98106310810809</v>
      </c>
      <c r="D1634" s="35">
        <f t="shared" si="51"/>
        <v>6.0837068918918913</v>
      </c>
      <c r="E1634" s="26">
        <v>0</v>
      </c>
      <c r="F1634" s="27">
        <v>6.0837068918918913</v>
      </c>
      <c r="G1634" s="28">
        <v>0</v>
      </c>
      <c r="H1634" s="28">
        <v>0</v>
      </c>
      <c r="I1634" s="28">
        <v>0</v>
      </c>
      <c r="J1634" s="271"/>
      <c r="K1634" s="281">
        <f>Лист4!E1636/1000</f>
        <v>150.06476999999998</v>
      </c>
    </row>
    <row r="1635" spans="1:11" s="29" customFormat="1" ht="18.75" customHeight="1" x14ac:dyDescent="0.25">
      <c r="A1635" s="21" t="str">
        <f>Лист4!A1637</f>
        <v xml:space="preserve">Свердлова ул. д.103 </v>
      </c>
      <c r="B1635" s="56" t="str">
        <f>Лист4!C1637</f>
        <v>г. Астрахань</v>
      </c>
      <c r="C1635" s="35">
        <f t="shared" si="50"/>
        <v>3.6292321621621619</v>
      </c>
      <c r="D1635" s="35">
        <f t="shared" si="51"/>
        <v>0.15334783783783784</v>
      </c>
      <c r="E1635" s="26">
        <v>0</v>
      </c>
      <c r="F1635" s="27">
        <v>0.15334783783783784</v>
      </c>
      <c r="G1635" s="28">
        <v>0</v>
      </c>
      <c r="H1635" s="28">
        <v>0</v>
      </c>
      <c r="I1635" s="28">
        <v>0</v>
      </c>
      <c r="J1635" s="271"/>
      <c r="K1635" s="281">
        <f>Лист4!E1637/1000</f>
        <v>3.7825799999999998</v>
      </c>
    </row>
    <row r="1636" spans="1:11" s="29" customFormat="1" ht="18.75" customHeight="1" x14ac:dyDescent="0.25">
      <c r="A1636" s="21" t="str">
        <f>Лист4!A1638</f>
        <v xml:space="preserve">Свердлова ул. д.105 </v>
      </c>
      <c r="B1636" s="56" t="str">
        <f>Лист4!C1638</f>
        <v>г. Астрахань</v>
      </c>
      <c r="C1636" s="35">
        <f t="shared" si="50"/>
        <v>86.514315540540537</v>
      </c>
      <c r="D1636" s="35">
        <f t="shared" si="51"/>
        <v>3.6555344594594597</v>
      </c>
      <c r="E1636" s="26">
        <v>0</v>
      </c>
      <c r="F1636" s="27">
        <v>3.6555344594594597</v>
      </c>
      <c r="G1636" s="28">
        <v>0</v>
      </c>
      <c r="H1636" s="28">
        <v>0</v>
      </c>
      <c r="I1636" s="28">
        <v>0</v>
      </c>
      <c r="J1636" s="271"/>
      <c r="K1636" s="281">
        <f>Лист4!E1638/1000</f>
        <v>90.169849999999997</v>
      </c>
    </row>
    <row r="1637" spans="1:11" s="29" customFormat="1" ht="18.75" customHeight="1" x14ac:dyDescent="0.25">
      <c r="A1637" s="21" t="str">
        <f>Лист4!A1639</f>
        <v xml:space="preserve">Свердлова ул. д.109 </v>
      </c>
      <c r="B1637" s="56" t="str">
        <f>Лист4!C1639</f>
        <v>г. Астрахань</v>
      </c>
      <c r="C1637" s="35">
        <f t="shared" si="50"/>
        <v>45.294449999999998</v>
      </c>
      <c r="D1637" s="35">
        <f t="shared" si="51"/>
        <v>1.9138500000000001</v>
      </c>
      <c r="E1637" s="26">
        <v>0</v>
      </c>
      <c r="F1637" s="27">
        <v>1.9138500000000001</v>
      </c>
      <c r="G1637" s="28">
        <v>0</v>
      </c>
      <c r="H1637" s="28">
        <v>0</v>
      </c>
      <c r="I1637" s="28">
        <v>0</v>
      </c>
      <c r="J1637" s="271"/>
      <c r="K1637" s="281">
        <f>Лист4!E1639/1000</f>
        <v>47.208300000000001</v>
      </c>
    </row>
    <row r="1638" spans="1:11" s="29" customFormat="1" ht="18.75" customHeight="1" x14ac:dyDescent="0.25">
      <c r="A1638" s="21" t="str">
        <f>Лист4!A1640</f>
        <v xml:space="preserve">Свердлова ул. д.115 </v>
      </c>
      <c r="B1638" s="56" t="str">
        <f>Лист4!C1640</f>
        <v>г. Астрахань</v>
      </c>
      <c r="C1638" s="35">
        <f t="shared" si="50"/>
        <v>29.912491891891893</v>
      </c>
      <c r="D1638" s="35">
        <f t="shared" si="51"/>
        <v>1.2639081081081081</v>
      </c>
      <c r="E1638" s="26">
        <v>0</v>
      </c>
      <c r="F1638" s="27">
        <v>1.2639081081081081</v>
      </c>
      <c r="G1638" s="28">
        <v>0</v>
      </c>
      <c r="H1638" s="28">
        <v>0</v>
      </c>
      <c r="I1638" s="28">
        <v>0</v>
      </c>
      <c r="J1638" s="271"/>
      <c r="K1638" s="281">
        <f>Лист4!E1640/1000</f>
        <v>31.176400000000001</v>
      </c>
    </row>
    <row r="1639" spans="1:11" s="29" customFormat="1" ht="18.75" customHeight="1" x14ac:dyDescent="0.25">
      <c r="A1639" s="21" t="str">
        <f>Лист4!A1641</f>
        <v xml:space="preserve">Свердлова ул. д.12 </v>
      </c>
      <c r="B1639" s="56" t="str">
        <f>Лист4!C1641</f>
        <v>г. Астрахань</v>
      </c>
      <c r="C1639" s="35">
        <f t="shared" si="50"/>
        <v>716.83155283783788</v>
      </c>
      <c r="D1639" s="35">
        <f t="shared" si="51"/>
        <v>30.288657162162167</v>
      </c>
      <c r="E1639" s="26">
        <v>0</v>
      </c>
      <c r="F1639" s="27">
        <v>30.288657162162167</v>
      </c>
      <c r="G1639" s="28">
        <v>0</v>
      </c>
      <c r="H1639" s="28">
        <v>0</v>
      </c>
      <c r="I1639" s="28">
        <v>0</v>
      </c>
      <c r="J1639" s="271">
        <v>420.75</v>
      </c>
      <c r="K1639" s="281">
        <f>Лист4!E1641/1000-J1639</f>
        <v>326.37021000000004</v>
      </c>
    </row>
    <row r="1640" spans="1:11" s="29" customFormat="1" ht="18.75" customHeight="1" x14ac:dyDescent="0.25">
      <c r="A1640" s="21" t="str">
        <f>Лист4!A1642</f>
        <v xml:space="preserve">Свердлова ул. д.15 </v>
      </c>
      <c r="B1640" s="56" t="str">
        <f>Лист4!C1642</f>
        <v>г. Астрахань</v>
      </c>
      <c r="C1640" s="35">
        <f t="shared" ref="C1640:C1703" si="52">K1640+J1640-F1640</f>
        <v>97.514806081081062</v>
      </c>
      <c r="D1640" s="35">
        <f t="shared" ref="D1640:D1703" si="53">F1640</f>
        <v>4.1203439189189179</v>
      </c>
      <c r="E1640" s="26">
        <v>0</v>
      </c>
      <c r="F1640" s="27">
        <v>4.1203439189189179</v>
      </c>
      <c r="G1640" s="28">
        <v>0</v>
      </c>
      <c r="H1640" s="28">
        <v>0</v>
      </c>
      <c r="I1640" s="28">
        <v>0</v>
      </c>
      <c r="J1640" s="271"/>
      <c r="K1640" s="281">
        <f>Лист4!E1642/1000</f>
        <v>101.63514999999998</v>
      </c>
    </row>
    <row r="1641" spans="1:11" s="29" customFormat="1" ht="18.75" customHeight="1" x14ac:dyDescent="0.25">
      <c r="A1641" s="21" t="str">
        <f>Лист4!A1643</f>
        <v xml:space="preserve">Свердлова ул. д.18 </v>
      </c>
      <c r="B1641" s="56" t="str">
        <f>Лист4!C1643</f>
        <v>г. Астрахань</v>
      </c>
      <c r="C1641" s="35">
        <f t="shared" si="52"/>
        <v>144.4996317567568</v>
      </c>
      <c r="D1641" s="35">
        <f t="shared" si="53"/>
        <v>6.105618243243244</v>
      </c>
      <c r="E1641" s="26">
        <v>0</v>
      </c>
      <c r="F1641" s="27">
        <v>6.105618243243244</v>
      </c>
      <c r="G1641" s="28">
        <v>0</v>
      </c>
      <c r="H1641" s="28">
        <v>0</v>
      </c>
      <c r="I1641" s="28">
        <v>0</v>
      </c>
      <c r="J1641" s="271"/>
      <c r="K1641" s="281">
        <f>Лист4!E1643/1000-J1641</f>
        <v>150.60525000000004</v>
      </c>
    </row>
    <row r="1642" spans="1:11" s="29" customFormat="1" ht="18.75" customHeight="1" x14ac:dyDescent="0.25">
      <c r="A1642" s="21" t="str">
        <f>Лист4!A1644</f>
        <v xml:space="preserve">Свердлова ул. д.19 </v>
      </c>
      <c r="B1642" s="56" t="str">
        <f>Лист4!C1644</f>
        <v>г. Астрахань</v>
      </c>
      <c r="C1642" s="35">
        <f t="shared" si="52"/>
        <v>59.006574459459458</v>
      </c>
      <c r="D1642" s="35">
        <f t="shared" si="53"/>
        <v>2.4932355405405406</v>
      </c>
      <c r="E1642" s="26">
        <v>0</v>
      </c>
      <c r="F1642" s="27">
        <v>2.4932355405405406</v>
      </c>
      <c r="G1642" s="28">
        <v>0</v>
      </c>
      <c r="H1642" s="28">
        <v>0</v>
      </c>
      <c r="I1642" s="28">
        <v>0</v>
      </c>
      <c r="J1642" s="271"/>
      <c r="K1642" s="281">
        <f>Лист4!E1644/1000-J1642</f>
        <v>61.499809999999997</v>
      </c>
    </row>
    <row r="1643" spans="1:11" s="29" customFormat="1" ht="18.75" customHeight="1" x14ac:dyDescent="0.25">
      <c r="A1643" s="21" t="str">
        <f>Лист4!A1645</f>
        <v xml:space="preserve">Свердлова ул. д.21 </v>
      </c>
      <c r="B1643" s="56" t="str">
        <f>Лист4!C1645</f>
        <v>г. Астрахань</v>
      </c>
      <c r="C1643" s="35">
        <f t="shared" si="52"/>
        <v>47.040167297297288</v>
      </c>
      <c r="D1643" s="35">
        <f t="shared" si="53"/>
        <v>1.9876127027027022</v>
      </c>
      <c r="E1643" s="26">
        <v>0</v>
      </c>
      <c r="F1643" s="27">
        <v>1.9876127027027022</v>
      </c>
      <c r="G1643" s="28">
        <v>0</v>
      </c>
      <c r="H1643" s="28">
        <v>0</v>
      </c>
      <c r="I1643" s="28">
        <v>0</v>
      </c>
      <c r="J1643" s="271"/>
      <c r="K1643" s="281">
        <f>Лист4!E1645/1000-J1643</f>
        <v>49.027779999999993</v>
      </c>
    </row>
    <row r="1644" spans="1:11" s="29" customFormat="1" ht="18.75" customHeight="1" x14ac:dyDescent="0.25">
      <c r="A1644" s="21" t="str">
        <f>Лист4!A1646</f>
        <v xml:space="preserve">Свердлова ул. д.31 </v>
      </c>
      <c r="B1644" s="56" t="str">
        <f>Лист4!C1646</f>
        <v>г. Астрахань</v>
      </c>
      <c r="C1644" s="35">
        <f t="shared" si="52"/>
        <v>2173.5741200000002</v>
      </c>
      <c r="D1644" s="35">
        <f t="shared" si="53"/>
        <v>91.841160000000002</v>
      </c>
      <c r="E1644" s="26">
        <v>0</v>
      </c>
      <c r="F1644" s="27">
        <v>91.841160000000002</v>
      </c>
      <c r="G1644" s="28">
        <v>0</v>
      </c>
      <c r="H1644" s="28">
        <v>0</v>
      </c>
      <c r="I1644" s="28">
        <v>0</v>
      </c>
      <c r="J1644" s="271"/>
      <c r="K1644" s="281">
        <f>Лист4!E1646/1000-J1644</f>
        <v>2265.4152800000002</v>
      </c>
    </row>
    <row r="1645" spans="1:11" s="29" customFormat="1" ht="18.75" customHeight="1" x14ac:dyDescent="0.25">
      <c r="A1645" s="21" t="str">
        <f>Лист4!A1647</f>
        <v xml:space="preserve">Свердлова ул. д.41 </v>
      </c>
      <c r="B1645" s="56" t="str">
        <f>Лист4!C1647</f>
        <v>г. Астрахань</v>
      </c>
      <c r="C1645" s="35">
        <f t="shared" si="52"/>
        <v>209.15084054054054</v>
      </c>
      <c r="D1645" s="35">
        <f t="shared" si="53"/>
        <v>8.83735945945946</v>
      </c>
      <c r="E1645" s="26">
        <v>0</v>
      </c>
      <c r="F1645" s="27">
        <v>8.83735945945946</v>
      </c>
      <c r="G1645" s="28">
        <v>0</v>
      </c>
      <c r="H1645" s="28">
        <v>0</v>
      </c>
      <c r="I1645" s="28">
        <v>0</v>
      </c>
      <c r="J1645" s="271"/>
      <c r="K1645" s="281">
        <f>Лист4!E1647/1000</f>
        <v>217.98820000000001</v>
      </c>
    </row>
    <row r="1646" spans="1:11" s="29" customFormat="1" ht="18.75" customHeight="1" x14ac:dyDescent="0.25">
      <c r="A1646" s="21" t="str">
        <f>Лист4!A1648</f>
        <v xml:space="preserve">Свердлова ул. д.44 </v>
      </c>
      <c r="B1646" s="56" t="str">
        <f>Лист4!C1648</f>
        <v>г. Астрахань</v>
      </c>
      <c r="C1646" s="35">
        <f t="shared" si="52"/>
        <v>180.53942364864864</v>
      </c>
      <c r="D1646" s="35">
        <f t="shared" si="53"/>
        <v>7.6284263513513508</v>
      </c>
      <c r="E1646" s="26">
        <v>0</v>
      </c>
      <c r="F1646" s="27">
        <v>7.6284263513513508</v>
      </c>
      <c r="G1646" s="28">
        <v>0</v>
      </c>
      <c r="H1646" s="28">
        <v>0</v>
      </c>
      <c r="I1646" s="28">
        <v>0</v>
      </c>
      <c r="J1646" s="271"/>
      <c r="K1646" s="281">
        <f>Лист4!E1648/1000</f>
        <v>188.16784999999999</v>
      </c>
    </row>
    <row r="1647" spans="1:11" s="29" customFormat="1" ht="18.75" customHeight="1" x14ac:dyDescent="0.25">
      <c r="A1647" s="21" t="str">
        <f>Лист4!A1649</f>
        <v xml:space="preserve">Свердлова ул. д.47 </v>
      </c>
      <c r="B1647" s="56" t="str">
        <f>Лист4!C1649</f>
        <v>г. Астрахань</v>
      </c>
      <c r="C1647" s="35">
        <f t="shared" si="52"/>
        <v>41.785610810810788</v>
      </c>
      <c r="D1647" s="35">
        <f t="shared" si="53"/>
        <v>1.7655891891891882</v>
      </c>
      <c r="E1647" s="26">
        <v>0</v>
      </c>
      <c r="F1647" s="27">
        <v>1.7655891891891882</v>
      </c>
      <c r="G1647" s="28">
        <v>0</v>
      </c>
      <c r="H1647" s="28">
        <v>0</v>
      </c>
      <c r="I1647" s="28">
        <v>0</v>
      </c>
      <c r="J1647" s="271"/>
      <c r="K1647" s="281">
        <f>Лист4!E1649/1000-J1647</f>
        <v>43.551199999999973</v>
      </c>
    </row>
    <row r="1648" spans="1:11" s="29" customFormat="1" ht="18.75" customHeight="1" x14ac:dyDescent="0.25">
      <c r="A1648" s="21" t="str">
        <f>Лист4!A1650</f>
        <v xml:space="preserve">Свердлова ул. д.48 </v>
      </c>
      <c r="B1648" s="56" t="str">
        <f>Лист4!C1650</f>
        <v>г. Астрахань</v>
      </c>
      <c r="C1648" s="35">
        <f t="shared" si="52"/>
        <v>149.52859054054053</v>
      </c>
      <c r="D1648" s="35">
        <f t="shared" si="53"/>
        <v>6.3181094594594605</v>
      </c>
      <c r="E1648" s="26">
        <v>0</v>
      </c>
      <c r="F1648" s="27">
        <v>6.3181094594594605</v>
      </c>
      <c r="G1648" s="28">
        <v>0</v>
      </c>
      <c r="H1648" s="28">
        <v>0</v>
      </c>
      <c r="I1648" s="28">
        <v>0</v>
      </c>
      <c r="J1648" s="271"/>
      <c r="K1648" s="281">
        <f>Лист4!E1650/1000</f>
        <v>155.8467</v>
      </c>
    </row>
    <row r="1649" spans="1:11" s="29" customFormat="1" ht="18.75" customHeight="1" x14ac:dyDescent="0.25">
      <c r="A1649" s="21" t="str">
        <f>Лист4!A1651</f>
        <v xml:space="preserve">Свердлова ул. д.51 </v>
      </c>
      <c r="B1649" s="56" t="str">
        <f>Лист4!C1651</f>
        <v>г. Астрахань</v>
      </c>
      <c r="C1649" s="35">
        <f t="shared" si="52"/>
        <v>9.36566756756757</v>
      </c>
      <c r="D1649" s="35">
        <f t="shared" si="53"/>
        <v>0.3957324324324325</v>
      </c>
      <c r="E1649" s="26">
        <v>0</v>
      </c>
      <c r="F1649" s="27">
        <v>0.3957324324324325</v>
      </c>
      <c r="G1649" s="28">
        <v>0</v>
      </c>
      <c r="H1649" s="28">
        <v>0</v>
      </c>
      <c r="I1649" s="28">
        <v>0</v>
      </c>
      <c r="J1649" s="271"/>
      <c r="K1649" s="281">
        <f>Лист4!E1651/1000</f>
        <v>9.7614000000000019</v>
      </c>
    </row>
    <row r="1650" spans="1:11" s="29" customFormat="1" ht="18.75" customHeight="1" x14ac:dyDescent="0.25">
      <c r="A1650" s="21" t="str">
        <f>Лист4!A1652</f>
        <v xml:space="preserve">Свердлова ул. д.53 </v>
      </c>
      <c r="B1650" s="56" t="str">
        <f>Лист4!C1652</f>
        <v>г. Астрахань</v>
      </c>
      <c r="C1650" s="35">
        <f t="shared" si="52"/>
        <v>125.96047635135132</v>
      </c>
      <c r="D1650" s="35">
        <f t="shared" si="53"/>
        <v>5.3222736486486468</v>
      </c>
      <c r="E1650" s="26">
        <v>0</v>
      </c>
      <c r="F1650" s="27">
        <v>5.3222736486486468</v>
      </c>
      <c r="G1650" s="28">
        <v>0</v>
      </c>
      <c r="H1650" s="28">
        <v>0</v>
      </c>
      <c r="I1650" s="28">
        <v>0</v>
      </c>
      <c r="J1650" s="271"/>
      <c r="K1650" s="281">
        <f>Лист4!E1652/1000</f>
        <v>131.28274999999996</v>
      </c>
    </row>
    <row r="1651" spans="1:11" s="29" customFormat="1" ht="18.75" customHeight="1" x14ac:dyDescent="0.25">
      <c r="A1651" s="21" t="str">
        <f>Лист4!A1653</f>
        <v xml:space="preserve">Свердлова ул. д.54 </v>
      </c>
      <c r="B1651" s="56" t="str">
        <f>Лист4!C1653</f>
        <v>г. Астрахань</v>
      </c>
      <c r="C1651" s="35">
        <f t="shared" si="52"/>
        <v>71.993328378378379</v>
      </c>
      <c r="D1651" s="35">
        <f t="shared" si="53"/>
        <v>3.0419716216216219</v>
      </c>
      <c r="E1651" s="26">
        <v>0</v>
      </c>
      <c r="F1651" s="27">
        <v>3.0419716216216219</v>
      </c>
      <c r="G1651" s="28">
        <v>0</v>
      </c>
      <c r="H1651" s="28">
        <v>0</v>
      </c>
      <c r="I1651" s="28">
        <v>0</v>
      </c>
      <c r="J1651" s="271"/>
      <c r="K1651" s="281">
        <f>Лист4!E1653/1000-J1651</f>
        <v>75.035300000000007</v>
      </c>
    </row>
    <row r="1652" spans="1:11" s="29" customFormat="1" ht="18.75" customHeight="1" x14ac:dyDescent="0.25">
      <c r="A1652" s="21" t="str">
        <f>Лист4!A1654</f>
        <v xml:space="preserve">Свердлова ул. д.55 </v>
      </c>
      <c r="B1652" s="56" t="str">
        <f>Лист4!C1654</f>
        <v>г. Астрахань</v>
      </c>
      <c r="C1652" s="35">
        <f t="shared" si="52"/>
        <v>214.8103560810811</v>
      </c>
      <c r="D1652" s="35">
        <f t="shared" si="53"/>
        <v>9.0764939189189189</v>
      </c>
      <c r="E1652" s="26">
        <v>0</v>
      </c>
      <c r="F1652" s="27">
        <v>9.0764939189189189</v>
      </c>
      <c r="G1652" s="28">
        <v>0</v>
      </c>
      <c r="H1652" s="28">
        <v>0</v>
      </c>
      <c r="I1652" s="28">
        <v>0</v>
      </c>
      <c r="J1652" s="271"/>
      <c r="K1652" s="281">
        <f>Лист4!E1654/1000</f>
        <v>223.88685000000001</v>
      </c>
    </row>
    <row r="1653" spans="1:11" s="29" customFormat="1" ht="18.75" customHeight="1" x14ac:dyDescent="0.25">
      <c r="A1653" s="21" t="str">
        <f>Лист4!A1655</f>
        <v xml:space="preserve">Свердлова ул. д.57 </v>
      </c>
      <c r="B1653" s="56" t="str">
        <f>Лист4!C1655</f>
        <v>г. Астрахань</v>
      </c>
      <c r="C1653" s="35">
        <f t="shared" si="52"/>
        <v>1.8145297297297298</v>
      </c>
      <c r="D1653" s="35">
        <f t="shared" si="53"/>
        <v>7.6670270270270291E-2</v>
      </c>
      <c r="E1653" s="26">
        <v>0</v>
      </c>
      <c r="F1653" s="27">
        <v>7.6670270270270291E-2</v>
      </c>
      <c r="G1653" s="28">
        <v>0</v>
      </c>
      <c r="H1653" s="28">
        <v>0</v>
      </c>
      <c r="I1653" s="28">
        <v>0</v>
      </c>
      <c r="J1653" s="272"/>
      <c r="K1653" s="281">
        <f>Лист4!E1655/1000-J1653</f>
        <v>1.8912000000000002</v>
      </c>
    </row>
    <row r="1654" spans="1:11" s="29" customFormat="1" ht="18.75" customHeight="1" x14ac:dyDescent="0.25">
      <c r="A1654" s="21" t="str">
        <f>Лист4!A1656</f>
        <v xml:space="preserve">Свердлова ул. д.58 </v>
      </c>
      <c r="B1654" s="56" t="str">
        <f>Лист4!C1656</f>
        <v>г. Астрахань</v>
      </c>
      <c r="C1654" s="35">
        <f t="shared" si="52"/>
        <v>0</v>
      </c>
      <c r="D1654" s="35">
        <f t="shared" si="53"/>
        <v>0</v>
      </c>
      <c r="E1654" s="26">
        <v>0</v>
      </c>
      <c r="F1654" s="27">
        <v>0</v>
      </c>
      <c r="G1654" s="28">
        <v>0</v>
      </c>
      <c r="H1654" s="28">
        <v>0</v>
      </c>
      <c r="I1654" s="28">
        <v>0</v>
      </c>
      <c r="J1654" s="271"/>
      <c r="K1654" s="281">
        <f>Лист4!E1656/1000</f>
        <v>0</v>
      </c>
    </row>
    <row r="1655" spans="1:11" s="29" customFormat="1" ht="18.75" customHeight="1" x14ac:dyDescent="0.25">
      <c r="A1655" s="21" t="str">
        <f>Лист4!A1657</f>
        <v xml:space="preserve">Свердлова ул. д.59 </v>
      </c>
      <c r="B1655" s="56" t="str">
        <f>Лист4!C1657</f>
        <v>г. Астрахань</v>
      </c>
      <c r="C1655" s="35">
        <f t="shared" si="52"/>
        <v>0</v>
      </c>
      <c r="D1655" s="35">
        <f t="shared" si="53"/>
        <v>0</v>
      </c>
      <c r="E1655" s="26">
        <v>0</v>
      </c>
      <c r="F1655" s="27">
        <v>0</v>
      </c>
      <c r="G1655" s="28">
        <v>0</v>
      </c>
      <c r="H1655" s="28">
        <v>0</v>
      </c>
      <c r="I1655" s="28">
        <v>0</v>
      </c>
      <c r="J1655" s="271"/>
      <c r="K1655" s="281">
        <f>Лист4!E1657/1000-J1655</f>
        <v>0</v>
      </c>
    </row>
    <row r="1656" spans="1:11" s="29" customFormat="1" ht="18.75" customHeight="1" x14ac:dyDescent="0.25">
      <c r="A1656" s="21" t="str">
        <f>Лист4!A1658</f>
        <v xml:space="preserve">Свердлова ул. д.60 </v>
      </c>
      <c r="B1656" s="56" t="str">
        <f>Лист4!C1658</f>
        <v>г. Астрахань</v>
      </c>
      <c r="C1656" s="35">
        <f t="shared" si="52"/>
        <v>43.125035405405406</v>
      </c>
      <c r="D1656" s="35">
        <f t="shared" si="53"/>
        <v>1.8221845945945949</v>
      </c>
      <c r="E1656" s="26">
        <v>0</v>
      </c>
      <c r="F1656" s="27">
        <v>1.8221845945945949</v>
      </c>
      <c r="G1656" s="28">
        <v>0</v>
      </c>
      <c r="H1656" s="28">
        <v>0</v>
      </c>
      <c r="I1656" s="28">
        <v>0</v>
      </c>
      <c r="J1656" s="271"/>
      <c r="K1656" s="281">
        <f>Лист4!E1658/1000</f>
        <v>44.947220000000002</v>
      </c>
    </row>
    <row r="1657" spans="1:11" s="29" customFormat="1" ht="18.75" customHeight="1" x14ac:dyDescent="0.25">
      <c r="A1657" s="21" t="str">
        <f>Лист4!A1659</f>
        <v xml:space="preserve">Свердлова ул. д.61А </v>
      </c>
      <c r="B1657" s="56" t="str">
        <f>Лист4!C1659</f>
        <v>г. Астрахань</v>
      </c>
      <c r="C1657" s="35">
        <f t="shared" si="52"/>
        <v>23.379340540540539</v>
      </c>
      <c r="D1657" s="35">
        <f t="shared" si="53"/>
        <v>0.98785945945945952</v>
      </c>
      <c r="E1657" s="26">
        <v>0</v>
      </c>
      <c r="F1657" s="27">
        <v>0.98785945945945952</v>
      </c>
      <c r="G1657" s="28">
        <v>0</v>
      </c>
      <c r="H1657" s="28">
        <v>0</v>
      </c>
      <c r="I1657" s="28">
        <v>0</v>
      </c>
      <c r="J1657" s="271"/>
      <c r="K1657" s="281">
        <f>Лист4!E1659/1000</f>
        <v>24.3672</v>
      </c>
    </row>
    <row r="1658" spans="1:11" s="29" customFormat="1" ht="18.75" customHeight="1" x14ac:dyDescent="0.25">
      <c r="A1658" s="21" t="str">
        <f>Лист4!A1660</f>
        <v xml:space="preserve">Свердлова ул. д.62 </v>
      </c>
      <c r="B1658" s="56" t="str">
        <f>Лист4!C1660</f>
        <v>г. Астрахань</v>
      </c>
      <c r="C1658" s="35">
        <f t="shared" si="52"/>
        <v>11.051821621621619</v>
      </c>
      <c r="D1658" s="35">
        <f t="shared" si="53"/>
        <v>0.46697837837837824</v>
      </c>
      <c r="E1658" s="26">
        <v>0</v>
      </c>
      <c r="F1658" s="27">
        <v>0.46697837837837824</v>
      </c>
      <c r="G1658" s="28">
        <v>0</v>
      </c>
      <c r="H1658" s="28">
        <v>0</v>
      </c>
      <c r="I1658" s="28">
        <v>0</v>
      </c>
      <c r="J1658" s="272"/>
      <c r="K1658" s="281">
        <f>Лист4!E1660/1000-J1658</f>
        <v>11.518799999999997</v>
      </c>
    </row>
    <row r="1659" spans="1:11" s="29" customFormat="1" ht="18.75" customHeight="1" x14ac:dyDescent="0.25">
      <c r="A1659" s="21" t="str">
        <f>Лист4!A1661</f>
        <v xml:space="preserve">Свердлова ул. д.66 </v>
      </c>
      <c r="B1659" s="56" t="str">
        <f>Лист4!C1661</f>
        <v>г. Астрахань</v>
      </c>
      <c r="C1659" s="35">
        <f t="shared" si="52"/>
        <v>26.766270810810802</v>
      </c>
      <c r="D1659" s="35">
        <f t="shared" si="53"/>
        <v>1.1309691891891889</v>
      </c>
      <c r="E1659" s="26">
        <v>0</v>
      </c>
      <c r="F1659" s="27">
        <v>1.1309691891891889</v>
      </c>
      <c r="G1659" s="28">
        <v>0</v>
      </c>
      <c r="H1659" s="28">
        <v>0</v>
      </c>
      <c r="I1659" s="28">
        <v>0</v>
      </c>
      <c r="J1659" s="271"/>
      <c r="K1659" s="281">
        <f>Лист4!E1661/1000</f>
        <v>27.897239999999989</v>
      </c>
    </row>
    <row r="1660" spans="1:11" s="29" customFormat="1" ht="18.75" customHeight="1" x14ac:dyDescent="0.25">
      <c r="A1660" s="21" t="str">
        <f>Лист4!A1662</f>
        <v xml:space="preserve">Свердлова ул. д.70 </v>
      </c>
      <c r="B1660" s="56" t="str">
        <f>Лист4!C1662</f>
        <v>г. Астрахань</v>
      </c>
      <c r="C1660" s="35">
        <f t="shared" si="52"/>
        <v>81.639350000000022</v>
      </c>
      <c r="D1660" s="35">
        <f t="shared" si="53"/>
        <v>3.4495500000000008</v>
      </c>
      <c r="E1660" s="26">
        <v>0</v>
      </c>
      <c r="F1660" s="27">
        <v>3.4495500000000008</v>
      </c>
      <c r="G1660" s="28">
        <v>0</v>
      </c>
      <c r="H1660" s="28">
        <v>0</v>
      </c>
      <c r="I1660" s="28">
        <v>0</v>
      </c>
      <c r="J1660" s="271"/>
      <c r="K1660" s="281">
        <f>Лист4!E1662/1000-J1660</f>
        <v>85.088900000000024</v>
      </c>
    </row>
    <row r="1661" spans="1:11" s="29" customFormat="1" ht="18.75" customHeight="1" x14ac:dyDescent="0.25">
      <c r="A1661" s="21" t="str">
        <f>Лист4!A1663</f>
        <v xml:space="preserve">Свердлова ул. д.76 </v>
      </c>
      <c r="B1661" s="56" t="str">
        <f>Лист4!C1663</f>
        <v>г. Астрахань</v>
      </c>
      <c r="C1661" s="35">
        <f t="shared" si="52"/>
        <v>53.514139189189194</v>
      </c>
      <c r="D1661" s="35">
        <f t="shared" si="53"/>
        <v>2.2611608108108108</v>
      </c>
      <c r="E1661" s="26">
        <v>0</v>
      </c>
      <c r="F1661" s="27">
        <v>2.2611608108108108</v>
      </c>
      <c r="G1661" s="28">
        <v>0</v>
      </c>
      <c r="H1661" s="28">
        <v>0</v>
      </c>
      <c r="I1661" s="28">
        <v>0</v>
      </c>
      <c r="J1661" s="271"/>
      <c r="K1661" s="281">
        <f>Лист4!E1663/1000</f>
        <v>55.775300000000001</v>
      </c>
    </row>
    <row r="1662" spans="1:11" s="29" customFormat="1" ht="18.75" customHeight="1" x14ac:dyDescent="0.25">
      <c r="A1662" s="21" t="str">
        <f>Лист4!A1664</f>
        <v xml:space="preserve">Свердлова ул. д.77 </v>
      </c>
      <c r="B1662" s="56" t="str">
        <f>Лист4!C1664</f>
        <v>г. Астрахань</v>
      </c>
      <c r="C1662" s="35">
        <f t="shared" si="52"/>
        <v>46.267773648648649</v>
      </c>
      <c r="D1662" s="35">
        <f t="shared" si="53"/>
        <v>1.9549763513513512</v>
      </c>
      <c r="E1662" s="26">
        <v>0</v>
      </c>
      <c r="F1662" s="27">
        <v>1.9549763513513512</v>
      </c>
      <c r="G1662" s="28">
        <v>0</v>
      </c>
      <c r="H1662" s="28">
        <v>0</v>
      </c>
      <c r="I1662" s="28">
        <v>0</v>
      </c>
      <c r="J1662" s="271"/>
      <c r="K1662" s="281">
        <f>Лист4!E1664/1000</f>
        <v>48.222749999999998</v>
      </c>
    </row>
    <row r="1663" spans="1:11" s="29" customFormat="1" ht="18.75" customHeight="1" x14ac:dyDescent="0.25">
      <c r="A1663" s="21" t="str">
        <f>Лист4!A1665</f>
        <v xml:space="preserve">Свердлова ул. д.78 </v>
      </c>
      <c r="B1663" s="56" t="str">
        <f>Лист4!C1665</f>
        <v>г. Астрахань</v>
      </c>
      <c r="C1663" s="35">
        <f t="shared" si="52"/>
        <v>56.477583243243245</v>
      </c>
      <c r="D1663" s="35">
        <f t="shared" si="53"/>
        <v>2.3863767567567571</v>
      </c>
      <c r="E1663" s="26">
        <v>0</v>
      </c>
      <c r="F1663" s="27">
        <v>2.3863767567567571</v>
      </c>
      <c r="G1663" s="28">
        <v>0</v>
      </c>
      <c r="H1663" s="28">
        <v>0</v>
      </c>
      <c r="I1663" s="28">
        <v>0</v>
      </c>
      <c r="J1663" s="271"/>
      <c r="K1663" s="281">
        <f>Лист4!E1665/1000</f>
        <v>58.863959999999999</v>
      </c>
    </row>
    <row r="1664" spans="1:11" s="29" customFormat="1" ht="18.75" customHeight="1" x14ac:dyDescent="0.25">
      <c r="A1664" s="21" t="str">
        <f>Лист4!A1666</f>
        <v xml:space="preserve">Свердлова ул. д.79 </v>
      </c>
      <c r="B1664" s="56" t="str">
        <f>Лист4!C1666</f>
        <v>г. Астрахань</v>
      </c>
      <c r="C1664" s="35">
        <f t="shared" si="52"/>
        <v>25.897633783783778</v>
      </c>
      <c r="D1664" s="35">
        <f t="shared" si="53"/>
        <v>1.0942662162162158</v>
      </c>
      <c r="E1664" s="26">
        <v>0</v>
      </c>
      <c r="F1664" s="27">
        <v>1.0942662162162158</v>
      </c>
      <c r="G1664" s="28">
        <v>0</v>
      </c>
      <c r="H1664" s="28">
        <v>0</v>
      </c>
      <c r="I1664" s="28">
        <v>0</v>
      </c>
      <c r="J1664" s="271"/>
      <c r="K1664" s="281">
        <f>Лист4!E1666/1000</f>
        <v>26.991899999999994</v>
      </c>
    </row>
    <row r="1665" spans="1:11" s="29" customFormat="1" ht="18.75" customHeight="1" x14ac:dyDescent="0.25">
      <c r="A1665" s="21" t="str">
        <f>Лист4!A1667</f>
        <v xml:space="preserve">Свердлова ул. д.83 </v>
      </c>
      <c r="B1665" s="56" t="str">
        <f>Лист4!C1667</f>
        <v>г. Астрахань</v>
      </c>
      <c r="C1665" s="35">
        <f t="shared" si="52"/>
        <v>23.943310810810811</v>
      </c>
      <c r="D1665" s="35">
        <f t="shared" si="53"/>
        <v>1.011689189189189</v>
      </c>
      <c r="E1665" s="26">
        <v>0</v>
      </c>
      <c r="F1665" s="27">
        <v>1.011689189189189</v>
      </c>
      <c r="G1665" s="28">
        <v>0</v>
      </c>
      <c r="H1665" s="28">
        <v>0</v>
      </c>
      <c r="I1665" s="28">
        <v>0</v>
      </c>
      <c r="J1665" s="271"/>
      <c r="K1665" s="281">
        <f>Лист4!E1667/1000-J1665</f>
        <v>24.954999999999998</v>
      </c>
    </row>
    <row r="1666" spans="1:11" s="29" customFormat="1" ht="18.75" customHeight="1" x14ac:dyDescent="0.25">
      <c r="A1666" s="21" t="str">
        <f>Лист4!A1668</f>
        <v xml:space="preserve">Свердлова ул. д.91 </v>
      </c>
      <c r="B1666" s="56" t="str">
        <f>Лист4!C1668</f>
        <v>г. Астрахань</v>
      </c>
      <c r="C1666" s="35">
        <f t="shared" si="52"/>
        <v>1.1599864864864866</v>
      </c>
      <c r="D1666" s="35">
        <f t="shared" si="53"/>
        <v>4.9013513513513518E-2</v>
      </c>
      <c r="E1666" s="26">
        <v>0</v>
      </c>
      <c r="F1666" s="27">
        <v>4.9013513513513518E-2</v>
      </c>
      <c r="G1666" s="28">
        <v>0</v>
      </c>
      <c r="H1666" s="28">
        <v>0</v>
      </c>
      <c r="I1666" s="28">
        <v>0</v>
      </c>
      <c r="J1666" s="271"/>
      <c r="K1666" s="281">
        <f>Лист4!E1668/1000-J1666</f>
        <v>1.2090000000000001</v>
      </c>
    </row>
    <row r="1667" spans="1:11" s="29" customFormat="1" ht="18.75" customHeight="1" x14ac:dyDescent="0.25">
      <c r="A1667" s="21" t="str">
        <f>Лист4!A1669</f>
        <v xml:space="preserve">Свердлова ул. д.93 </v>
      </c>
      <c r="B1667" s="56" t="str">
        <f>Лист4!C1669</f>
        <v>г. Астрахань</v>
      </c>
      <c r="C1667" s="35">
        <f t="shared" si="52"/>
        <v>11.311019594594592</v>
      </c>
      <c r="D1667" s="35">
        <f t="shared" si="53"/>
        <v>0.47793040540540532</v>
      </c>
      <c r="E1667" s="26">
        <v>0</v>
      </c>
      <c r="F1667" s="27">
        <v>0.47793040540540532</v>
      </c>
      <c r="G1667" s="28">
        <v>0</v>
      </c>
      <c r="H1667" s="28">
        <v>0</v>
      </c>
      <c r="I1667" s="28">
        <v>0</v>
      </c>
      <c r="J1667" s="271"/>
      <c r="K1667" s="281">
        <f>Лист4!E1669/1000</f>
        <v>11.788949999999998</v>
      </c>
    </row>
    <row r="1668" spans="1:11" s="29" customFormat="1" ht="18.75" customHeight="1" x14ac:dyDescent="0.25">
      <c r="A1668" s="21" t="str">
        <f>Лист4!A1670</f>
        <v xml:space="preserve">Свердлова ул. д.95 </v>
      </c>
      <c r="B1668" s="56" t="str">
        <f>Лист4!C1670</f>
        <v>г. Астрахань</v>
      </c>
      <c r="C1668" s="35">
        <f t="shared" si="52"/>
        <v>72.622733783783787</v>
      </c>
      <c r="D1668" s="35">
        <f t="shared" si="53"/>
        <v>3.0685662162162162</v>
      </c>
      <c r="E1668" s="26">
        <v>0</v>
      </c>
      <c r="F1668" s="27">
        <v>3.0685662162162162</v>
      </c>
      <c r="G1668" s="28">
        <v>0</v>
      </c>
      <c r="H1668" s="28">
        <v>0</v>
      </c>
      <c r="I1668" s="28">
        <v>0</v>
      </c>
      <c r="J1668" s="271"/>
      <c r="K1668" s="281">
        <f>Лист4!E1670/1000</f>
        <v>75.691299999999998</v>
      </c>
    </row>
    <row r="1669" spans="1:11" s="29" customFormat="1" ht="18.75" customHeight="1" x14ac:dyDescent="0.25">
      <c r="A1669" s="21" t="str">
        <f>Лист4!A1671</f>
        <v xml:space="preserve">Свердлова ул. д.96 </v>
      </c>
      <c r="B1669" s="56" t="str">
        <f>Лист4!C1671</f>
        <v>г. Астрахань</v>
      </c>
      <c r="C1669" s="35">
        <f t="shared" si="52"/>
        <v>187.81939905405403</v>
      </c>
      <c r="D1669" s="35">
        <f t="shared" si="53"/>
        <v>7.9360309459459462</v>
      </c>
      <c r="E1669" s="26">
        <v>0</v>
      </c>
      <c r="F1669" s="27">
        <v>7.9360309459459462</v>
      </c>
      <c r="G1669" s="28">
        <v>0</v>
      </c>
      <c r="H1669" s="28">
        <v>0</v>
      </c>
      <c r="I1669" s="28">
        <v>0</v>
      </c>
      <c r="J1669" s="272"/>
      <c r="K1669" s="281">
        <f>Лист4!E1671/1000-J1669</f>
        <v>195.75542999999999</v>
      </c>
    </row>
    <row r="1670" spans="1:11" s="29" customFormat="1" ht="18.75" customHeight="1" x14ac:dyDescent="0.25">
      <c r="A1670" s="21" t="str">
        <f>Лист4!A1672</f>
        <v xml:space="preserve">Свердлова ул. д.97 </v>
      </c>
      <c r="B1670" s="56" t="str">
        <f>Лист4!C1672</f>
        <v>г. Астрахань</v>
      </c>
      <c r="C1670" s="35">
        <f t="shared" si="52"/>
        <v>263.75120297297292</v>
      </c>
      <c r="D1670" s="35">
        <f t="shared" si="53"/>
        <v>11.144417027027025</v>
      </c>
      <c r="E1670" s="26">
        <v>0</v>
      </c>
      <c r="F1670" s="27">
        <v>11.144417027027025</v>
      </c>
      <c r="G1670" s="28">
        <v>0</v>
      </c>
      <c r="H1670" s="28">
        <v>0</v>
      </c>
      <c r="I1670" s="28">
        <v>0</v>
      </c>
      <c r="J1670" s="271"/>
      <c r="K1670" s="281">
        <f>Лист4!E1672/1000</f>
        <v>274.89561999999995</v>
      </c>
    </row>
    <row r="1671" spans="1:11" s="29" customFormat="1" ht="18.75" customHeight="1" x14ac:dyDescent="0.25">
      <c r="A1671" s="21" t="str">
        <f>Лист4!A1673</f>
        <v xml:space="preserve">Свободы пл д.13 </v>
      </c>
      <c r="B1671" s="56" t="str">
        <f>Лист4!C1673</f>
        <v>г. Астрахань</v>
      </c>
      <c r="C1671" s="35">
        <f t="shared" si="52"/>
        <v>7.6762513513513522</v>
      </c>
      <c r="D1671" s="35">
        <f t="shared" si="53"/>
        <v>0.32434864864864865</v>
      </c>
      <c r="E1671" s="26">
        <v>0</v>
      </c>
      <c r="F1671" s="27">
        <v>0.32434864864864865</v>
      </c>
      <c r="G1671" s="28">
        <v>0</v>
      </c>
      <c r="H1671" s="28">
        <v>0</v>
      </c>
      <c r="I1671" s="28">
        <v>0</v>
      </c>
      <c r="J1671" s="271"/>
      <c r="K1671" s="281">
        <f>Лист4!E1673/1000</f>
        <v>8.0006000000000004</v>
      </c>
    </row>
    <row r="1672" spans="1:11" s="29" customFormat="1" ht="18.75" customHeight="1" x14ac:dyDescent="0.25">
      <c r="A1672" s="21" t="str">
        <f>Лист4!A1674</f>
        <v xml:space="preserve">Сен-Симона ул. д.35/8 </v>
      </c>
      <c r="B1672" s="56" t="str">
        <f>Лист4!C1674</f>
        <v>г. Астрахань</v>
      </c>
      <c r="C1672" s="35">
        <f t="shared" si="52"/>
        <v>756.2073660810812</v>
      </c>
      <c r="D1672" s="35">
        <f t="shared" si="53"/>
        <v>31.952423918918925</v>
      </c>
      <c r="E1672" s="26">
        <v>0</v>
      </c>
      <c r="F1672" s="27">
        <v>31.952423918918925</v>
      </c>
      <c r="G1672" s="28">
        <v>0</v>
      </c>
      <c r="H1672" s="28">
        <v>0</v>
      </c>
      <c r="I1672" s="28">
        <v>0</v>
      </c>
      <c r="J1672" s="271"/>
      <c r="K1672" s="281">
        <f>Лист4!E1674/1000</f>
        <v>788.15979000000016</v>
      </c>
    </row>
    <row r="1673" spans="1:11" s="29" customFormat="1" ht="18.75" customHeight="1" x14ac:dyDescent="0.25">
      <c r="A1673" s="21" t="str">
        <f>Лист4!A1675</f>
        <v xml:space="preserve">Сен-Симона ул. д.38 </v>
      </c>
      <c r="B1673" s="56" t="str">
        <f>Лист4!C1675</f>
        <v>г. Астрахань</v>
      </c>
      <c r="C1673" s="35">
        <f t="shared" si="52"/>
        <v>1642.7289189189182</v>
      </c>
      <c r="D1673" s="35">
        <f t="shared" si="53"/>
        <v>69.411081081081051</v>
      </c>
      <c r="E1673" s="26">
        <v>0</v>
      </c>
      <c r="F1673" s="27">
        <v>69.411081081081051</v>
      </c>
      <c r="G1673" s="28">
        <v>0</v>
      </c>
      <c r="H1673" s="28">
        <v>0</v>
      </c>
      <c r="I1673" s="28">
        <v>0</v>
      </c>
      <c r="J1673" s="271"/>
      <c r="K1673" s="281">
        <f>Лист4!E1675/1000</f>
        <v>1712.1399999999992</v>
      </c>
    </row>
    <row r="1674" spans="1:11" s="29" customFormat="1" ht="18.75" customHeight="1" x14ac:dyDescent="0.25">
      <c r="A1674" s="21" t="str">
        <f>Лист4!A1676</f>
        <v xml:space="preserve">Сен-Симона ул. д.42 - корп. 2 </v>
      </c>
      <c r="B1674" s="56" t="str">
        <f>Лист4!C1676</f>
        <v>г. Астрахань</v>
      </c>
      <c r="C1674" s="35">
        <f t="shared" si="52"/>
        <v>1409.9227877027033</v>
      </c>
      <c r="D1674" s="35">
        <f t="shared" si="53"/>
        <v>59.574202297297319</v>
      </c>
      <c r="E1674" s="26">
        <v>0</v>
      </c>
      <c r="F1674" s="27">
        <v>59.574202297297319</v>
      </c>
      <c r="G1674" s="28">
        <v>0</v>
      </c>
      <c r="H1674" s="28">
        <v>0</v>
      </c>
      <c r="I1674" s="28">
        <v>0</v>
      </c>
      <c r="J1674" s="271"/>
      <c r="K1674" s="281">
        <f>Лист4!E1676/1000</f>
        <v>1469.4969900000006</v>
      </c>
    </row>
    <row r="1675" spans="1:11" s="29" customFormat="1" ht="18.75" customHeight="1" x14ac:dyDescent="0.25">
      <c r="A1675" s="21" t="str">
        <f>Лист4!A1677</f>
        <v xml:space="preserve">Сен-Симона ул. д.6 </v>
      </c>
      <c r="B1675" s="56" t="str">
        <f>Лист4!C1677</f>
        <v>г. Астрахань</v>
      </c>
      <c r="C1675" s="35">
        <f t="shared" si="52"/>
        <v>103.43049729729731</v>
      </c>
      <c r="D1675" s="35">
        <f t="shared" si="53"/>
        <v>4.3703027027027037</v>
      </c>
      <c r="E1675" s="26">
        <v>0</v>
      </c>
      <c r="F1675" s="27">
        <v>4.3703027027027037</v>
      </c>
      <c r="G1675" s="28">
        <v>0</v>
      </c>
      <c r="H1675" s="28">
        <v>0</v>
      </c>
      <c r="I1675" s="28">
        <v>0</v>
      </c>
      <c r="J1675" s="271"/>
      <c r="K1675" s="281">
        <f>Лист4!E1677/1000-J1675</f>
        <v>107.80080000000001</v>
      </c>
    </row>
    <row r="1676" spans="1:11" s="29" customFormat="1" ht="18.75" customHeight="1" x14ac:dyDescent="0.25">
      <c r="A1676" s="21" t="str">
        <f>Лист4!A1678</f>
        <v xml:space="preserve">Сеченова ул. д.6 </v>
      </c>
      <c r="B1676" s="56" t="str">
        <f>Лист4!C1678</f>
        <v>г. Астрахань</v>
      </c>
      <c r="C1676" s="35">
        <f t="shared" si="52"/>
        <v>13.593813513513519</v>
      </c>
      <c r="D1676" s="35">
        <f t="shared" si="53"/>
        <v>0.57438648648648671</v>
      </c>
      <c r="E1676" s="26">
        <v>0</v>
      </c>
      <c r="F1676" s="27">
        <v>0.57438648648648671</v>
      </c>
      <c r="G1676" s="28">
        <v>0</v>
      </c>
      <c r="H1676" s="28">
        <v>0</v>
      </c>
      <c r="I1676" s="28">
        <v>0</v>
      </c>
      <c r="J1676" s="271"/>
      <c r="K1676" s="281">
        <f>Лист4!E1678/1000</f>
        <v>14.168200000000006</v>
      </c>
    </row>
    <row r="1677" spans="1:11" s="29" customFormat="1" ht="18.75" customHeight="1" x14ac:dyDescent="0.25">
      <c r="A1677" s="21" t="str">
        <f>Лист4!A1679</f>
        <v xml:space="preserve">Силикатная ул. д.26 </v>
      </c>
      <c r="B1677" s="56" t="str">
        <f>Лист4!C1679</f>
        <v>г. Астрахань</v>
      </c>
      <c r="C1677" s="35">
        <f t="shared" si="52"/>
        <v>1464.6103650000002</v>
      </c>
      <c r="D1677" s="35">
        <f t="shared" si="53"/>
        <v>61.884945000000016</v>
      </c>
      <c r="E1677" s="26">
        <v>0</v>
      </c>
      <c r="F1677" s="27">
        <v>61.884945000000016</v>
      </c>
      <c r="G1677" s="28">
        <v>0</v>
      </c>
      <c r="H1677" s="28">
        <v>0</v>
      </c>
      <c r="I1677" s="28">
        <v>0</v>
      </c>
      <c r="J1677" s="271"/>
      <c r="K1677" s="281">
        <f>Лист4!E1679/1000-J1677</f>
        <v>1526.4953100000002</v>
      </c>
    </row>
    <row r="1678" spans="1:11" s="29" customFormat="1" ht="18.75" customHeight="1" x14ac:dyDescent="0.25">
      <c r="A1678" s="21" t="str">
        <f>Лист4!A1680</f>
        <v xml:space="preserve">Симферопольская ул. д.18 </v>
      </c>
      <c r="B1678" s="56" t="str">
        <f>Лист4!C1680</f>
        <v>г. Астрахань</v>
      </c>
      <c r="C1678" s="35">
        <f t="shared" si="52"/>
        <v>52.377131756756761</v>
      </c>
      <c r="D1678" s="35">
        <f t="shared" si="53"/>
        <v>2.2131182432432435</v>
      </c>
      <c r="E1678" s="26">
        <v>0</v>
      </c>
      <c r="F1678" s="27">
        <v>2.2131182432432435</v>
      </c>
      <c r="G1678" s="28">
        <v>0</v>
      </c>
      <c r="H1678" s="28">
        <v>0</v>
      </c>
      <c r="I1678" s="28">
        <v>0</v>
      </c>
      <c r="J1678" s="271"/>
      <c r="K1678" s="281">
        <f>Лист4!E1680/1000</f>
        <v>54.590250000000005</v>
      </c>
    </row>
    <row r="1679" spans="1:11" s="29" customFormat="1" ht="18.75" customHeight="1" x14ac:dyDescent="0.25">
      <c r="A1679" s="21" t="str">
        <f>Лист4!A1681</f>
        <v xml:space="preserve">Славянская ул. д.31 </v>
      </c>
      <c r="B1679" s="56" t="str">
        <f>Лист4!C1681</f>
        <v>г. Астрахань</v>
      </c>
      <c r="C1679" s="35">
        <f t="shared" si="52"/>
        <v>0</v>
      </c>
      <c r="D1679" s="35">
        <f t="shared" si="53"/>
        <v>0</v>
      </c>
      <c r="E1679" s="26">
        <v>0</v>
      </c>
      <c r="F1679" s="27">
        <v>0</v>
      </c>
      <c r="G1679" s="28">
        <v>0</v>
      </c>
      <c r="H1679" s="28">
        <v>0</v>
      </c>
      <c r="I1679" s="28">
        <v>0</v>
      </c>
      <c r="J1679" s="271"/>
      <c r="K1679" s="281">
        <f>Лист4!E1681/1000</f>
        <v>0</v>
      </c>
    </row>
    <row r="1680" spans="1:11" s="29" customFormat="1" ht="18.75" customHeight="1" x14ac:dyDescent="0.25">
      <c r="A1680" s="21" t="str">
        <f>Лист4!A1682</f>
        <v xml:space="preserve">Смоляной пер. д.6 </v>
      </c>
      <c r="B1680" s="56" t="str">
        <f>Лист4!C1682</f>
        <v>г. Астрахань</v>
      </c>
      <c r="C1680" s="35">
        <f t="shared" si="52"/>
        <v>903.54088608108134</v>
      </c>
      <c r="D1680" s="35">
        <f t="shared" si="53"/>
        <v>38.177783918918934</v>
      </c>
      <c r="E1680" s="26">
        <v>0</v>
      </c>
      <c r="F1680" s="27">
        <v>38.177783918918934</v>
      </c>
      <c r="G1680" s="28">
        <v>0</v>
      </c>
      <c r="H1680" s="28">
        <v>0</v>
      </c>
      <c r="I1680" s="28">
        <v>0</v>
      </c>
      <c r="J1680" s="271"/>
      <c r="K1680" s="281">
        <f>Лист4!E1682/1000</f>
        <v>941.71867000000032</v>
      </c>
    </row>
    <row r="1681" spans="1:11" s="29" customFormat="1" ht="18.75" customHeight="1" x14ac:dyDescent="0.25">
      <c r="A1681" s="21" t="str">
        <f>Лист4!A1683</f>
        <v xml:space="preserve">Советская ул. д.10 </v>
      </c>
      <c r="B1681" s="56" t="str">
        <f>Лист4!C1683</f>
        <v>г. Астрахань</v>
      </c>
      <c r="C1681" s="35">
        <f t="shared" si="52"/>
        <v>558.28101148648636</v>
      </c>
      <c r="D1681" s="35">
        <f t="shared" si="53"/>
        <v>23.589338513513511</v>
      </c>
      <c r="E1681" s="26">
        <v>0</v>
      </c>
      <c r="F1681" s="27">
        <v>23.589338513513511</v>
      </c>
      <c r="G1681" s="28">
        <v>0</v>
      </c>
      <c r="H1681" s="28">
        <v>0</v>
      </c>
      <c r="I1681" s="28">
        <v>0</v>
      </c>
      <c r="J1681" s="271"/>
      <c r="K1681" s="281">
        <f>Лист4!E1683/1000</f>
        <v>581.87034999999992</v>
      </c>
    </row>
    <row r="1682" spans="1:11" s="29" customFormat="1" ht="18.75" customHeight="1" x14ac:dyDescent="0.25">
      <c r="A1682" s="21" t="str">
        <f>Лист4!A1684</f>
        <v xml:space="preserve">Советская ул. д.11 </v>
      </c>
      <c r="B1682" s="56" t="str">
        <f>Лист4!C1684</f>
        <v>г. Астрахань</v>
      </c>
      <c r="C1682" s="35">
        <f t="shared" si="52"/>
        <v>508.48686932432429</v>
      </c>
      <c r="D1682" s="35">
        <f t="shared" si="53"/>
        <v>21.485360675675672</v>
      </c>
      <c r="E1682" s="26">
        <v>0</v>
      </c>
      <c r="F1682" s="27">
        <v>21.485360675675672</v>
      </c>
      <c r="G1682" s="28">
        <v>0</v>
      </c>
      <c r="H1682" s="28">
        <v>0</v>
      </c>
      <c r="I1682" s="28">
        <v>0</v>
      </c>
      <c r="J1682" s="271"/>
      <c r="K1682" s="281">
        <f>Лист4!E1684/1000</f>
        <v>529.97222999999997</v>
      </c>
    </row>
    <row r="1683" spans="1:11" s="29" customFormat="1" ht="18.75" customHeight="1" x14ac:dyDescent="0.25">
      <c r="A1683" s="21" t="str">
        <f>Лист4!A1685</f>
        <v xml:space="preserve">Советская ул. д.11/16 </v>
      </c>
      <c r="B1683" s="56" t="str">
        <f>Лист4!C1685</f>
        <v>г. Астрахань</v>
      </c>
      <c r="C1683" s="35">
        <f t="shared" si="52"/>
        <v>1.4660540540540541</v>
      </c>
      <c r="D1683" s="35">
        <f t="shared" si="53"/>
        <v>6.1945945945945942E-2</v>
      </c>
      <c r="E1683" s="26">
        <v>0</v>
      </c>
      <c r="F1683" s="27">
        <v>6.1945945945945942E-2</v>
      </c>
      <c r="G1683" s="28">
        <v>0</v>
      </c>
      <c r="H1683" s="28">
        <v>0</v>
      </c>
      <c r="I1683" s="28">
        <v>0</v>
      </c>
      <c r="J1683" s="271"/>
      <c r="K1683" s="281">
        <f>Лист4!E1685/1000-J1683</f>
        <v>1.528</v>
      </c>
    </row>
    <row r="1684" spans="1:11" s="29" customFormat="1" ht="18.75" customHeight="1" x14ac:dyDescent="0.25">
      <c r="A1684" s="21" t="str">
        <f>Лист4!A1686</f>
        <v xml:space="preserve">Советская ул. д.17 </v>
      </c>
      <c r="B1684" s="56" t="str">
        <f>Лист4!C1686</f>
        <v>г. Астрахань</v>
      </c>
      <c r="C1684" s="35">
        <f t="shared" si="52"/>
        <v>910.75128148648628</v>
      </c>
      <c r="D1684" s="35">
        <f t="shared" si="53"/>
        <v>38.482448513513503</v>
      </c>
      <c r="E1684" s="26">
        <v>0</v>
      </c>
      <c r="F1684" s="27">
        <v>38.482448513513503</v>
      </c>
      <c r="G1684" s="28">
        <v>0</v>
      </c>
      <c r="H1684" s="28">
        <v>0</v>
      </c>
      <c r="I1684" s="28">
        <v>0</v>
      </c>
      <c r="J1684" s="271"/>
      <c r="K1684" s="281">
        <f>Лист4!E1686/1000</f>
        <v>949.23372999999981</v>
      </c>
    </row>
    <row r="1685" spans="1:11" s="29" customFormat="1" ht="18.75" customHeight="1" x14ac:dyDescent="0.25">
      <c r="A1685" s="21" t="str">
        <f>Лист4!A1687</f>
        <v xml:space="preserve">Советская ул. д.2 </v>
      </c>
      <c r="B1685" s="56" t="str">
        <f>Лист4!C1687</f>
        <v>г. Астрахань</v>
      </c>
      <c r="C1685" s="35">
        <f t="shared" si="52"/>
        <v>282.88830310810806</v>
      </c>
      <c r="D1685" s="35">
        <f t="shared" si="53"/>
        <v>11.953026891891891</v>
      </c>
      <c r="E1685" s="26">
        <v>0</v>
      </c>
      <c r="F1685" s="27">
        <v>11.953026891891891</v>
      </c>
      <c r="G1685" s="28">
        <v>0</v>
      </c>
      <c r="H1685" s="28">
        <v>0</v>
      </c>
      <c r="I1685" s="28">
        <v>0</v>
      </c>
      <c r="J1685" s="271"/>
      <c r="K1685" s="281">
        <f>Лист4!E1687/1000</f>
        <v>294.84132999999997</v>
      </c>
    </row>
    <row r="1686" spans="1:11" s="29" customFormat="1" ht="18.75" customHeight="1" x14ac:dyDescent="0.25">
      <c r="A1686" s="21" t="str">
        <f>Лист4!A1688</f>
        <v xml:space="preserve">Советская ул. д.24 </v>
      </c>
      <c r="B1686" s="56" t="str">
        <f>Лист4!C1688</f>
        <v>г. Астрахань</v>
      </c>
      <c r="C1686" s="35">
        <f t="shared" si="52"/>
        <v>6.8605189189189186</v>
      </c>
      <c r="D1686" s="35">
        <f t="shared" si="53"/>
        <v>0.28988108108108107</v>
      </c>
      <c r="E1686" s="26">
        <v>0</v>
      </c>
      <c r="F1686" s="27">
        <v>0.28988108108108107</v>
      </c>
      <c r="G1686" s="28">
        <v>0</v>
      </c>
      <c r="H1686" s="28">
        <v>0</v>
      </c>
      <c r="I1686" s="28">
        <v>0</v>
      </c>
      <c r="J1686" s="271"/>
      <c r="K1686" s="281">
        <f>Лист4!E1688/1000</f>
        <v>7.1503999999999994</v>
      </c>
    </row>
    <row r="1687" spans="1:11" s="29" customFormat="1" ht="18.75" customHeight="1" x14ac:dyDescent="0.25">
      <c r="A1687" s="21" t="str">
        <f>Лист4!A1689</f>
        <v xml:space="preserve">Советская ул. д.25 </v>
      </c>
      <c r="B1687" s="56" t="str">
        <f>Лист4!C1689</f>
        <v>г. Астрахань</v>
      </c>
      <c r="C1687" s="35">
        <f t="shared" si="52"/>
        <v>742.02651689189179</v>
      </c>
      <c r="D1687" s="35">
        <f t="shared" si="53"/>
        <v>31.353233108108103</v>
      </c>
      <c r="E1687" s="26">
        <v>0</v>
      </c>
      <c r="F1687" s="27">
        <v>31.353233108108103</v>
      </c>
      <c r="G1687" s="28">
        <v>0</v>
      </c>
      <c r="H1687" s="28">
        <v>0</v>
      </c>
      <c r="I1687" s="28">
        <v>0</v>
      </c>
      <c r="J1687" s="272"/>
      <c r="K1687" s="281">
        <f>Лист4!E1689/1000-J1687</f>
        <v>773.37974999999994</v>
      </c>
    </row>
    <row r="1688" spans="1:11" s="29" customFormat="1" ht="18.75" customHeight="1" x14ac:dyDescent="0.25">
      <c r="A1688" s="21" t="str">
        <f>Лист4!A1690</f>
        <v xml:space="preserve">Советская ул. д.32 </v>
      </c>
      <c r="B1688" s="56" t="str">
        <f>Лист4!C1690</f>
        <v>г. Астрахань</v>
      </c>
      <c r="C1688" s="35">
        <f t="shared" si="52"/>
        <v>111.21725918918919</v>
      </c>
      <c r="D1688" s="35">
        <f t="shared" si="53"/>
        <v>4.6993208108108115</v>
      </c>
      <c r="E1688" s="26">
        <v>0</v>
      </c>
      <c r="F1688" s="27">
        <v>4.6993208108108115</v>
      </c>
      <c r="G1688" s="28">
        <v>0</v>
      </c>
      <c r="H1688" s="28">
        <v>0</v>
      </c>
      <c r="I1688" s="28">
        <v>0</v>
      </c>
      <c r="J1688" s="272"/>
      <c r="K1688" s="281">
        <f>Лист4!E1690/1000-J1688</f>
        <v>115.91658000000001</v>
      </c>
    </row>
    <row r="1689" spans="1:11" s="29" customFormat="1" ht="18.75" customHeight="1" x14ac:dyDescent="0.25">
      <c r="A1689" s="21" t="str">
        <f>Лист4!A1691</f>
        <v xml:space="preserve">Советская ул. д.36 </v>
      </c>
      <c r="B1689" s="56" t="str">
        <f>Лист4!C1691</f>
        <v>г. Астрахань</v>
      </c>
      <c r="C1689" s="35">
        <f t="shared" si="52"/>
        <v>1134.3179428378378</v>
      </c>
      <c r="D1689" s="35">
        <f t="shared" si="53"/>
        <v>47.928927162162154</v>
      </c>
      <c r="E1689" s="26">
        <v>0</v>
      </c>
      <c r="F1689" s="27">
        <v>47.928927162162154</v>
      </c>
      <c r="G1689" s="28">
        <v>0</v>
      </c>
      <c r="H1689" s="28">
        <v>0</v>
      </c>
      <c r="I1689" s="28">
        <v>0</v>
      </c>
      <c r="J1689" s="271"/>
      <c r="K1689" s="281">
        <f>Лист4!E1691/1000</f>
        <v>1182.2468699999999</v>
      </c>
    </row>
    <row r="1690" spans="1:11" s="29" customFormat="1" ht="18.75" customHeight="1" x14ac:dyDescent="0.25">
      <c r="A1690" s="21" t="str">
        <f>Лист4!A1692</f>
        <v xml:space="preserve">Советская ул. д.8 </v>
      </c>
      <c r="B1690" s="56" t="str">
        <f>Лист4!C1692</f>
        <v>г. Астрахань</v>
      </c>
      <c r="C1690" s="35">
        <f t="shared" si="52"/>
        <v>0</v>
      </c>
      <c r="D1690" s="35">
        <f t="shared" si="53"/>
        <v>0</v>
      </c>
      <c r="E1690" s="26">
        <v>0</v>
      </c>
      <c r="F1690" s="27">
        <v>0</v>
      </c>
      <c r="G1690" s="28">
        <v>0</v>
      </c>
      <c r="H1690" s="28">
        <v>0</v>
      </c>
      <c r="I1690" s="28">
        <v>0</v>
      </c>
      <c r="J1690" s="271"/>
      <c r="K1690" s="281">
        <f>Лист4!E1692/1000</f>
        <v>0</v>
      </c>
    </row>
    <row r="1691" spans="1:11" s="29" customFormat="1" ht="18.75" customHeight="1" x14ac:dyDescent="0.25">
      <c r="A1691" s="21" t="str">
        <f>Лист4!A1693</f>
        <v xml:space="preserve">Советская ул. д.9 </v>
      </c>
      <c r="B1691" s="56" t="str">
        <f>Лист4!C1693</f>
        <v>г. Астрахань</v>
      </c>
      <c r="C1691" s="35">
        <f t="shared" si="52"/>
        <v>211.30257229729727</v>
      </c>
      <c r="D1691" s="35">
        <f t="shared" si="53"/>
        <v>8.9282777027027009</v>
      </c>
      <c r="E1691" s="26">
        <v>0</v>
      </c>
      <c r="F1691" s="27">
        <v>8.9282777027027009</v>
      </c>
      <c r="G1691" s="28">
        <v>0</v>
      </c>
      <c r="H1691" s="28">
        <v>0</v>
      </c>
      <c r="I1691" s="28">
        <v>0</v>
      </c>
      <c r="J1691" s="271"/>
      <c r="K1691" s="281">
        <f>Лист4!E1693/1000</f>
        <v>220.23084999999998</v>
      </c>
    </row>
    <row r="1692" spans="1:11" s="29" customFormat="1" ht="18.75" customHeight="1" x14ac:dyDescent="0.25">
      <c r="A1692" s="21" t="str">
        <f>Лист4!A1694</f>
        <v xml:space="preserve">Советской Гвардии ул. д.1 </v>
      </c>
      <c r="B1692" s="56" t="str">
        <f>Лист4!C1694</f>
        <v>г. Астрахань</v>
      </c>
      <c r="C1692" s="35">
        <f t="shared" si="52"/>
        <v>466.72177175675694</v>
      </c>
      <c r="D1692" s="35">
        <f t="shared" si="53"/>
        <v>19.720638243243251</v>
      </c>
      <c r="E1692" s="26">
        <v>0</v>
      </c>
      <c r="F1692" s="27">
        <v>19.720638243243251</v>
      </c>
      <c r="G1692" s="28">
        <v>0</v>
      </c>
      <c r="H1692" s="28">
        <v>0</v>
      </c>
      <c r="I1692" s="28">
        <v>0</v>
      </c>
      <c r="J1692" s="271"/>
      <c r="K1692" s="281">
        <f>Лист4!E1694/1000</f>
        <v>486.44241000000017</v>
      </c>
    </row>
    <row r="1693" spans="1:11" s="29" customFormat="1" ht="18.75" customHeight="1" x14ac:dyDescent="0.25">
      <c r="A1693" s="21" t="str">
        <f>Лист4!A1695</f>
        <v xml:space="preserve">Советской Милиции ул. д.1 </v>
      </c>
      <c r="B1693" s="56" t="str">
        <f>Лист4!C1695</f>
        <v>г. Астрахань</v>
      </c>
      <c r="C1693" s="35">
        <f t="shared" si="52"/>
        <v>845.26567878378376</v>
      </c>
      <c r="D1693" s="35">
        <f t="shared" si="53"/>
        <v>35.715451216216216</v>
      </c>
      <c r="E1693" s="26">
        <v>0</v>
      </c>
      <c r="F1693" s="27">
        <v>35.715451216216216</v>
      </c>
      <c r="G1693" s="28">
        <v>0</v>
      </c>
      <c r="H1693" s="28">
        <v>0</v>
      </c>
      <c r="I1693" s="28">
        <v>0</v>
      </c>
      <c r="J1693" s="271"/>
      <c r="K1693" s="281">
        <f>Лист4!E1695/1000</f>
        <v>880.98113000000001</v>
      </c>
    </row>
    <row r="1694" spans="1:11" s="29" customFormat="1" ht="18.75" customHeight="1" x14ac:dyDescent="0.25">
      <c r="A1694" s="21" t="str">
        <f>Лист4!A1696</f>
        <v xml:space="preserve">Советской Милиции ул. д.2 </v>
      </c>
      <c r="B1694" s="56" t="str">
        <f>Лист4!C1696</f>
        <v>г. Астрахань</v>
      </c>
      <c r="C1694" s="35">
        <f t="shared" si="52"/>
        <v>98.981493378378346</v>
      </c>
      <c r="D1694" s="35">
        <f t="shared" si="53"/>
        <v>4.1823166216216201</v>
      </c>
      <c r="E1694" s="26">
        <v>0</v>
      </c>
      <c r="F1694" s="27">
        <v>4.1823166216216201</v>
      </c>
      <c r="G1694" s="28">
        <v>0</v>
      </c>
      <c r="H1694" s="28">
        <v>0</v>
      </c>
      <c r="I1694" s="28">
        <v>0</v>
      </c>
      <c r="J1694" s="272"/>
      <c r="K1694" s="281">
        <f>Лист4!E1696/1000-J1694</f>
        <v>103.16380999999997</v>
      </c>
    </row>
    <row r="1695" spans="1:11" s="29" customFormat="1" ht="18.75" customHeight="1" x14ac:dyDescent="0.25">
      <c r="A1695" s="21" t="str">
        <f>Лист4!A1697</f>
        <v xml:space="preserve">Советской Милиции ул. д.3 </v>
      </c>
      <c r="B1695" s="56" t="str">
        <f>Лист4!C1697</f>
        <v>г. Астрахань</v>
      </c>
      <c r="C1695" s="35">
        <f t="shared" si="52"/>
        <v>76.227566891891868</v>
      </c>
      <c r="D1695" s="35">
        <f t="shared" si="53"/>
        <v>3.2208831081081071</v>
      </c>
      <c r="E1695" s="26">
        <v>0</v>
      </c>
      <c r="F1695" s="27">
        <v>3.2208831081081071</v>
      </c>
      <c r="G1695" s="28">
        <v>0</v>
      </c>
      <c r="H1695" s="28">
        <v>0</v>
      </c>
      <c r="I1695" s="28">
        <v>0</v>
      </c>
      <c r="J1695" s="271"/>
      <c r="K1695" s="281">
        <f>Лист4!E1697/1000</f>
        <v>79.44844999999998</v>
      </c>
    </row>
    <row r="1696" spans="1:11" s="29" customFormat="1" ht="18.75" customHeight="1" x14ac:dyDescent="0.25">
      <c r="A1696" s="21" t="str">
        <f>Лист4!A1698</f>
        <v xml:space="preserve">Советской Милиции ул. д.4 </v>
      </c>
      <c r="B1696" s="56" t="str">
        <f>Лист4!C1698</f>
        <v>г. Астрахань</v>
      </c>
      <c r="C1696" s="35">
        <f t="shared" si="52"/>
        <v>21.602469594594602</v>
      </c>
      <c r="D1696" s="35">
        <f t="shared" si="53"/>
        <v>0.91278040540540584</v>
      </c>
      <c r="E1696" s="26">
        <v>0</v>
      </c>
      <c r="F1696" s="27">
        <v>0.91278040540540584</v>
      </c>
      <c r="G1696" s="28">
        <v>0</v>
      </c>
      <c r="H1696" s="28">
        <v>0</v>
      </c>
      <c r="I1696" s="28">
        <v>0</v>
      </c>
      <c r="J1696" s="271"/>
      <c r="K1696" s="281">
        <f>Лист4!E1698/1000</f>
        <v>22.515250000000009</v>
      </c>
    </row>
    <row r="1697" spans="1:11" s="29" customFormat="1" ht="18.75" customHeight="1" x14ac:dyDescent="0.25">
      <c r="A1697" s="21" t="str">
        <f>Лист4!A1699</f>
        <v xml:space="preserve">Советской Милиции ул. д.6 </v>
      </c>
      <c r="B1697" s="56" t="str">
        <f>Лист4!C1699</f>
        <v>г. Астрахань</v>
      </c>
      <c r="C1697" s="35">
        <f t="shared" si="52"/>
        <v>4.307205405405405</v>
      </c>
      <c r="D1697" s="35">
        <f t="shared" si="53"/>
        <v>0.18199459459459458</v>
      </c>
      <c r="E1697" s="26">
        <v>0</v>
      </c>
      <c r="F1697" s="27">
        <v>0.18199459459459458</v>
      </c>
      <c r="G1697" s="28">
        <v>0</v>
      </c>
      <c r="H1697" s="28">
        <v>0</v>
      </c>
      <c r="I1697" s="28">
        <v>0</v>
      </c>
      <c r="J1697" s="271"/>
      <c r="K1697" s="281">
        <f>Лист4!E1699/1000</f>
        <v>4.4891999999999994</v>
      </c>
    </row>
    <row r="1698" spans="1:11" s="29" customFormat="1" ht="18.75" customHeight="1" x14ac:dyDescent="0.25">
      <c r="A1698" s="21" t="str">
        <f>Лист4!A1700</f>
        <v xml:space="preserve">Советской Милиции ул. д.8 </v>
      </c>
      <c r="B1698" s="56" t="str">
        <f>Лист4!C1700</f>
        <v>г. Астрахань</v>
      </c>
      <c r="C1698" s="35">
        <f t="shared" si="52"/>
        <v>132.11641621621621</v>
      </c>
      <c r="D1698" s="35">
        <f t="shared" si="53"/>
        <v>5.5823837837837846</v>
      </c>
      <c r="E1698" s="26">
        <v>0</v>
      </c>
      <c r="F1698" s="27">
        <v>5.5823837837837846</v>
      </c>
      <c r="G1698" s="28">
        <v>0</v>
      </c>
      <c r="H1698" s="28">
        <v>0</v>
      </c>
      <c r="I1698" s="28">
        <v>0</v>
      </c>
      <c r="J1698" s="272"/>
      <c r="K1698" s="281">
        <f>Лист4!E1700/1000-J1698</f>
        <v>137.69880000000001</v>
      </c>
    </row>
    <row r="1699" spans="1:11" s="29" customFormat="1" ht="18.75" customHeight="1" x14ac:dyDescent="0.25">
      <c r="A1699" s="21" t="str">
        <f>Лист4!A1701</f>
        <v xml:space="preserve">Советской Милиции ул. д.9 </v>
      </c>
      <c r="B1699" s="56" t="str">
        <f>Лист4!C1701</f>
        <v>г. Астрахань</v>
      </c>
      <c r="C1699" s="35">
        <f t="shared" si="52"/>
        <v>91.095878378378373</v>
      </c>
      <c r="D1699" s="35">
        <f t="shared" si="53"/>
        <v>3.8491216216216215</v>
      </c>
      <c r="E1699" s="26">
        <v>0</v>
      </c>
      <c r="F1699" s="27">
        <v>3.8491216216216215</v>
      </c>
      <c r="G1699" s="28">
        <v>0</v>
      </c>
      <c r="H1699" s="28">
        <v>0</v>
      </c>
      <c r="I1699" s="28">
        <v>0</v>
      </c>
      <c r="J1699" s="271"/>
      <c r="K1699" s="281">
        <f>Лист4!E1701/1000</f>
        <v>94.944999999999993</v>
      </c>
    </row>
    <row r="1700" spans="1:11" s="29" customFormat="1" ht="18.75" customHeight="1" x14ac:dyDescent="0.25">
      <c r="A1700" s="21" t="str">
        <f>Лист4!A1702</f>
        <v xml:space="preserve">Софьи Перовской ул. д.101/10 </v>
      </c>
      <c r="B1700" s="56" t="str">
        <f>Лист4!C1702</f>
        <v>г. Астрахань</v>
      </c>
      <c r="C1700" s="35">
        <f t="shared" si="52"/>
        <v>685.09600162162189</v>
      </c>
      <c r="D1700" s="35">
        <f t="shared" si="53"/>
        <v>28.947718378378386</v>
      </c>
      <c r="E1700" s="26">
        <v>0</v>
      </c>
      <c r="F1700" s="27">
        <v>28.947718378378386</v>
      </c>
      <c r="G1700" s="28">
        <v>0</v>
      </c>
      <c r="H1700" s="28">
        <v>0</v>
      </c>
      <c r="I1700" s="28">
        <v>0</v>
      </c>
      <c r="J1700" s="272"/>
      <c r="K1700" s="281">
        <f>Лист4!E1702/1000-J1700</f>
        <v>714.04372000000023</v>
      </c>
    </row>
    <row r="1701" spans="1:11" s="29" customFormat="1" ht="18.75" customHeight="1" x14ac:dyDescent="0.25">
      <c r="A1701" s="21" t="str">
        <f>Лист4!A1703</f>
        <v xml:space="preserve">Софьи Перовской ул. д.101/11 </v>
      </c>
      <c r="B1701" s="56" t="str">
        <f>Лист4!C1703</f>
        <v>г. Астрахань</v>
      </c>
      <c r="C1701" s="35">
        <f t="shared" si="52"/>
        <v>1039.1473648648648</v>
      </c>
      <c r="D1701" s="35">
        <f t="shared" si="53"/>
        <v>43.907635135135124</v>
      </c>
      <c r="E1701" s="26">
        <v>0</v>
      </c>
      <c r="F1701" s="27">
        <v>43.907635135135124</v>
      </c>
      <c r="G1701" s="28">
        <v>0</v>
      </c>
      <c r="H1701" s="28">
        <v>0</v>
      </c>
      <c r="I1701" s="28">
        <v>0</v>
      </c>
      <c r="J1701" s="271"/>
      <c r="K1701" s="281">
        <f>Лист4!E1703/1000</f>
        <v>1083.0549999999998</v>
      </c>
    </row>
    <row r="1702" spans="1:11" s="29" customFormat="1" ht="18.75" customHeight="1" x14ac:dyDescent="0.25">
      <c r="A1702" s="21" t="str">
        <f>Лист4!A1704</f>
        <v xml:space="preserve">Софьи Перовской ул. д.101/12 </v>
      </c>
      <c r="B1702" s="56" t="str">
        <f>Лист4!C1704</f>
        <v>г. Астрахань</v>
      </c>
      <c r="C1702" s="35">
        <f t="shared" si="52"/>
        <v>1744.4483929729734</v>
      </c>
      <c r="D1702" s="35">
        <f t="shared" si="53"/>
        <v>73.709087027027039</v>
      </c>
      <c r="E1702" s="26">
        <v>0</v>
      </c>
      <c r="F1702" s="27">
        <v>73.709087027027039</v>
      </c>
      <c r="G1702" s="28">
        <v>0</v>
      </c>
      <c r="H1702" s="28">
        <v>0</v>
      </c>
      <c r="I1702" s="28">
        <v>0</v>
      </c>
      <c r="J1702" s="271"/>
      <c r="K1702" s="281">
        <f>Лист4!E1704/1000-J1702</f>
        <v>1818.1574800000003</v>
      </c>
    </row>
    <row r="1703" spans="1:11" s="29" customFormat="1" ht="18.75" customHeight="1" x14ac:dyDescent="0.25">
      <c r="A1703" s="21" t="str">
        <f>Лист4!A1705</f>
        <v xml:space="preserve">Софьи Перовской ул. д.101/7 </v>
      </c>
      <c r="B1703" s="56" t="str">
        <f>Лист4!C1705</f>
        <v>г. Астрахань</v>
      </c>
      <c r="C1703" s="35">
        <f t="shared" si="52"/>
        <v>203.084802027027</v>
      </c>
      <c r="D1703" s="35">
        <f t="shared" si="53"/>
        <v>8.5810479729729714</v>
      </c>
      <c r="E1703" s="26">
        <v>0</v>
      </c>
      <c r="F1703" s="27">
        <v>8.5810479729729714</v>
      </c>
      <c r="G1703" s="28">
        <v>0</v>
      </c>
      <c r="H1703" s="28">
        <v>0</v>
      </c>
      <c r="I1703" s="28">
        <v>0</v>
      </c>
      <c r="J1703" s="271"/>
      <c r="K1703" s="281">
        <f>Лист4!E1705/1000-J1703</f>
        <v>211.66584999999998</v>
      </c>
    </row>
    <row r="1704" spans="1:11" s="29" customFormat="1" ht="18.75" customHeight="1" x14ac:dyDescent="0.25">
      <c r="A1704" s="21" t="str">
        <f>Лист4!A1706</f>
        <v xml:space="preserve">Софьи Перовской ул. д.101/8 </v>
      </c>
      <c r="B1704" s="56" t="str">
        <f>Лист4!C1706</f>
        <v>г. Астрахань</v>
      </c>
      <c r="C1704" s="35">
        <f t="shared" ref="C1704:C1767" si="54">K1704+J1704-F1704</f>
        <v>1008.389493243243</v>
      </c>
      <c r="D1704" s="35">
        <f t="shared" ref="D1704:D1767" si="55">F1704</f>
        <v>42.608006756756744</v>
      </c>
      <c r="E1704" s="26">
        <v>0</v>
      </c>
      <c r="F1704" s="27">
        <v>42.608006756756744</v>
      </c>
      <c r="G1704" s="28">
        <v>0</v>
      </c>
      <c r="H1704" s="28">
        <v>0</v>
      </c>
      <c r="I1704" s="28">
        <v>0</v>
      </c>
      <c r="J1704" s="271"/>
      <c r="K1704" s="281">
        <f>Лист4!E1706/1000</f>
        <v>1050.9974999999997</v>
      </c>
    </row>
    <row r="1705" spans="1:11" s="29" customFormat="1" ht="18.75" customHeight="1" x14ac:dyDescent="0.25">
      <c r="A1705" s="21" t="str">
        <f>Лист4!A1707</f>
        <v xml:space="preserve">Софьи Перовской ул. д.101/9 </v>
      </c>
      <c r="B1705" s="56" t="str">
        <f>Лист4!C1707</f>
        <v>г. Астрахань</v>
      </c>
      <c r="C1705" s="35">
        <f t="shared" si="54"/>
        <v>722.92829405405382</v>
      </c>
      <c r="D1705" s="35">
        <f t="shared" si="55"/>
        <v>30.54626594594594</v>
      </c>
      <c r="E1705" s="26">
        <v>0</v>
      </c>
      <c r="F1705" s="27">
        <v>30.54626594594594</v>
      </c>
      <c r="G1705" s="28">
        <v>0</v>
      </c>
      <c r="H1705" s="28">
        <v>0</v>
      </c>
      <c r="I1705" s="28">
        <v>0</v>
      </c>
      <c r="J1705" s="271"/>
      <c r="K1705" s="281">
        <f>Лист4!E1707/1000</f>
        <v>753.47455999999977</v>
      </c>
    </row>
    <row r="1706" spans="1:11" s="29" customFormat="1" ht="18.75" customHeight="1" x14ac:dyDescent="0.25">
      <c r="A1706" s="21" t="str">
        <f>Лист4!A1708</f>
        <v xml:space="preserve">Софьи Перовской ул. д.103 - корп. 25 </v>
      </c>
      <c r="B1706" s="56" t="str">
        <f>Лист4!C1708</f>
        <v>г. Астрахань</v>
      </c>
      <c r="C1706" s="35">
        <f t="shared" si="54"/>
        <v>999.8586417567567</v>
      </c>
      <c r="D1706" s="35">
        <f t="shared" si="55"/>
        <v>42.247548243243244</v>
      </c>
      <c r="E1706" s="26">
        <v>0</v>
      </c>
      <c r="F1706" s="27">
        <v>42.247548243243244</v>
      </c>
      <c r="G1706" s="28">
        <v>0</v>
      </c>
      <c r="H1706" s="28">
        <v>0</v>
      </c>
      <c r="I1706" s="28">
        <v>0</v>
      </c>
      <c r="J1706" s="271"/>
      <c r="K1706" s="281">
        <f>Лист4!E1708/1000</f>
        <v>1042.10619</v>
      </c>
    </row>
    <row r="1707" spans="1:11" s="29" customFormat="1" ht="18.75" customHeight="1" x14ac:dyDescent="0.25">
      <c r="A1707" s="21" t="str">
        <f>Лист4!A1709</f>
        <v xml:space="preserve">Софьи Перовской ул. д.103/20 </v>
      </c>
      <c r="B1707" s="56" t="str">
        <f>Лист4!C1709</f>
        <v>г. Астрахань</v>
      </c>
      <c r="C1707" s="35">
        <f t="shared" si="54"/>
        <v>272.34434256756759</v>
      </c>
      <c r="D1707" s="35">
        <f t="shared" si="55"/>
        <v>11.507507432432433</v>
      </c>
      <c r="E1707" s="26">
        <v>0</v>
      </c>
      <c r="F1707" s="27">
        <v>11.507507432432433</v>
      </c>
      <c r="G1707" s="28">
        <v>0</v>
      </c>
      <c r="H1707" s="28">
        <v>0</v>
      </c>
      <c r="I1707" s="28">
        <v>0</v>
      </c>
      <c r="J1707" s="271"/>
      <c r="K1707" s="281">
        <f>Лист4!E1709/1000</f>
        <v>283.85185000000001</v>
      </c>
    </row>
    <row r="1708" spans="1:11" s="29" customFormat="1" ht="18.75" customHeight="1" x14ac:dyDescent="0.25">
      <c r="A1708" s="21" t="str">
        <f>Лист4!A1710</f>
        <v xml:space="preserve">Софьи Перовской ул. д.103/21 </v>
      </c>
      <c r="B1708" s="56" t="str">
        <f>Лист4!C1710</f>
        <v>г. Астрахань</v>
      </c>
      <c r="C1708" s="35">
        <f t="shared" si="54"/>
        <v>337.0956133783784</v>
      </c>
      <c r="D1708" s="35">
        <f t="shared" si="55"/>
        <v>14.243476621621623</v>
      </c>
      <c r="E1708" s="26">
        <v>0</v>
      </c>
      <c r="F1708" s="27">
        <v>14.243476621621623</v>
      </c>
      <c r="G1708" s="28">
        <v>0</v>
      </c>
      <c r="H1708" s="28">
        <v>0</v>
      </c>
      <c r="I1708" s="28">
        <v>0</v>
      </c>
      <c r="J1708" s="271"/>
      <c r="K1708" s="281">
        <f>Лист4!E1710/1000</f>
        <v>351.33909</v>
      </c>
    </row>
    <row r="1709" spans="1:11" s="29" customFormat="1" ht="18.75" customHeight="1" x14ac:dyDescent="0.25">
      <c r="A1709" s="21" t="str">
        <f>Лист4!A1711</f>
        <v xml:space="preserve">Софьи Перовской ул. д.103/26 </v>
      </c>
      <c r="B1709" s="56" t="str">
        <f>Лист4!C1711</f>
        <v>г. Астрахань</v>
      </c>
      <c r="C1709" s="35">
        <f t="shared" si="54"/>
        <v>664.22689486486513</v>
      </c>
      <c r="D1709" s="35">
        <f t="shared" si="55"/>
        <v>28.065925135135146</v>
      </c>
      <c r="E1709" s="26">
        <v>0</v>
      </c>
      <c r="F1709" s="27">
        <v>28.065925135135146</v>
      </c>
      <c r="G1709" s="28">
        <v>0</v>
      </c>
      <c r="H1709" s="28">
        <v>0</v>
      </c>
      <c r="I1709" s="28">
        <v>0</v>
      </c>
      <c r="J1709" s="272">
        <v>507.45</v>
      </c>
      <c r="K1709" s="281">
        <f>Лист4!E1711/1000-J1709</f>
        <v>184.84282000000024</v>
      </c>
    </row>
    <row r="1710" spans="1:11" s="29" customFormat="1" ht="18.75" customHeight="1" x14ac:dyDescent="0.25">
      <c r="A1710" s="21" t="str">
        <f>Лист4!A1712</f>
        <v xml:space="preserve">Софьи Перовской ул. д.105 </v>
      </c>
      <c r="B1710" s="56" t="str">
        <f>Лист4!C1712</f>
        <v>г. Астрахань</v>
      </c>
      <c r="C1710" s="35">
        <f t="shared" si="54"/>
        <v>1134.8255160810813</v>
      </c>
      <c r="D1710" s="35">
        <f t="shared" si="55"/>
        <v>47.950373918918935</v>
      </c>
      <c r="E1710" s="26">
        <v>0</v>
      </c>
      <c r="F1710" s="27">
        <v>47.950373918918935</v>
      </c>
      <c r="G1710" s="28">
        <v>0</v>
      </c>
      <c r="H1710" s="28">
        <v>0</v>
      </c>
      <c r="I1710" s="28">
        <v>0</v>
      </c>
      <c r="J1710" s="271"/>
      <c r="K1710" s="281">
        <f>Лист4!E1712/1000</f>
        <v>1182.7758900000003</v>
      </c>
    </row>
    <row r="1711" spans="1:11" s="29" customFormat="1" ht="18.75" customHeight="1" x14ac:dyDescent="0.25">
      <c r="A1711" s="21" t="str">
        <f>Лист4!A1713</f>
        <v xml:space="preserve">Софьи Перовской ул. д.109 </v>
      </c>
      <c r="B1711" s="56" t="str">
        <f>Лист4!C1713</f>
        <v>г. Астрахань</v>
      </c>
      <c r="C1711" s="35">
        <f t="shared" si="54"/>
        <v>948.6209736486486</v>
      </c>
      <c r="D1711" s="35">
        <f t="shared" si="55"/>
        <v>40.082576351351349</v>
      </c>
      <c r="E1711" s="26">
        <v>0</v>
      </c>
      <c r="F1711" s="27">
        <v>40.082576351351349</v>
      </c>
      <c r="G1711" s="28">
        <v>0</v>
      </c>
      <c r="H1711" s="28">
        <v>0</v>
      </c>
      <c r="I1711" s="28">
        <v>0</v>
      </c>
      <c r="J1711" s="271"/>
      <c r="K1711" s="281">
        <f>Лист4!E1713/1000</f>
        <v>988.70354999999995</v>
      </c>
    </row>
    <row r="1712" spans="1:11" s="29" customFormat="1" ht="18.75" customHeight="1" x14ac:dyDescent="0.25">
      <c r="A1712" s="21" t="str">
        <f>Лист4!A1714</f>
        <v xml:space="preserve">Софьи Перовской ул. д.111 </v>
      </c>
      <c r="B1712" s="56" t="str">
        <f>Лист4!C1714</f>
        <v>г. Астрахань</v>
      </c>
      <c r="C1712" s="35">
        <f t="shared" si="54"/>
        <v>384.66664000000009</v>
      </c>
      <c r="D1712" s="35">
        <f t="shared" si="55"/>
        <v>16.253520000000002</v>
      </c>
      <c r="E1712" s="26">
        <v>0</v>
      </c>
      <c r="F1712" s="27">
        <v>16.253520000000002</v>
      </c>
      <c r="G1712" s="28">
        <v>0</v>
      </c>
      <c r="H1712" s="28">
        <v>0</v>
      </c>
      <c r="I1712" s="28">
        <v>0</v>
      </c>
      <c r="J1712" s="271"/>
      <c r="K1712" s="281">
        <f>Лист4!E1714/1000-J1712</f>
        <v>400.92016000000007</v>
      </c>
    </row>
    <row r="1713" spans="1:11" s="29" customFormat="1" ht="18.75" customHeight="1" x14ac:dyDescent="0.25">
      <c r="A1713" s="21" t="str">
        <f>Лист4!A1715</f>
        <v xml:space="preserve">Софьи Перовской ул. д.6 - корп. 3 </v>
      </c>
      <c r="B1713" s="56" t="str">
        <f>Лист4!C1715</f>
        <v>г. Астрахань</v>
      </c>
      <c r="C1713" s="35">
        <f t="shared" si="54"/>
        <v>1353.7996479729732</v>
      </c>
      <c r="D1713" s="35">
        <f t="shared" si="55"/>
        <v>57.202802027027033</v>
      </c>
      <c r="E1713" s="26">
        <v>0</v>
      </c>
      <c r="F1713" s="27">
        <v>57.202802027027033</v>
      </c>
      <c r="G1713" s="28">
        <v>0</v>
      </c>
      <c r="H1713" s="28">
        <v>0</v>
      </c>
      <c r="I1713" s="28">
        <v>0</v>
      </c>
      <c r="J1713" s="271"/>
      <c r="K1713" s="281">
        <f>Лист4!E1715/1000-J1713</f>
        <v>1411.0024500000002</v>
      </c>
    </row>
    <row r="1714" spans="1:11" s="29" customFormat="1" ht="18.75" customHeight="1" x14ac:dyDescent="0.25">
      <c r="A1714" s="21" t="str">
        <f>Лист4!A1716</f>
        <v xml:space="preserve">Софьи Перовской ул. д.71 </v>
      </c>
      <c r="B1714" s="56" t="str">
        <f>Лист4!C1716</f>
        <v>г. Астрахань</v>
      </c>
      <c r="C1714" s="35">
        <f t="shared" si="54"/>
        <v>674.50796351351369</v>
      </c>
      <c r="D1714" s="35">
        <f t="shared" si="55"/>
        <v>28.500336486486493</v>
      </c>
      <c r="E1714" s="26">
        <v>0</v>
      </c>
      <c r="F1714" s="27">
        <v>28.500336486486493</v>
      </c>
      <c r="G1714" s="28">
        <v>0</v>
      </c>
      <c r="H1714" s="28">
        <v>0</v>
      </c>
      <c r="I1714" s="28">
        <v>0</v>
      </c>
      <c r="J1714" s="271"/>
      <c r="K1714" s="281">
        <f>Лист4!E1716/1000</f>
        <v>703.00830000000019</v>
      </c>
    </row>
    <row r="1715" spans="1:11" s="29" customFormat="1" ht="18.75" customHeight="1" x14ac:dyDescent="0.25">
      <c r="A1715" s="21" t="str">
        <f>Лист4!A1717</f>
        <v xml:space="preserve">Софьи Перовской ул. д.73 </v>
      </c>
      <c r="B1715" s="56" t="str">
        <f>Лист4!C1717</f>
        <v>г. Астрахань</v>
      </c>
      <c r="C1715" s="35">
        <f t="shared" si="54"/>
        <v>594.01374756756775</v>
      </c>
      <c r="D1715" s="35">
        <f t="shared" si="55"/>
        <v>25.099172432432439</v>
      </c>
      <c r="E1715" s="26">
        <v>0</v>
      </c>
      <c r="F1715" s="27">
        <v>25.099172432432439</v>
      </c>
      <c r="G1715" s="28">
        <v>0</v>
      </c>
      <c r="H1715" s="28">
        <v>0</v>
      </c>
      <c r="I1715" s="28">
        <v>0</v>
      </c>
      <c r="J1715" s="271"/>
      <c r="K1715" s="281">
        <f>Лист4!E1717/1000-J1715</f>
        <v>619.11292000000014</v>
      </c>
    </row>
    <row r="1716" spans="1:11" s="29" customFormat="1" ht="18.75" customHeight="1" x14ac:dyDescent="0.25">
      <c r="A1716" s="21" t="str">
        <f>Лист4!A1718</f>
        <v xml:space="preserve">Софьи Перовской ул. д.75 </v>
      </c>
      <c r="B1716" s="56" t="str">
        <f>Лист4!C1718</f>
        <v>г. Астрахань</v>
      </c>
      <c r="C1716" s="35">
        <f t="shared" si="54"/>
        <v>688.10105743243275</v>
      </c>
      <c r="D1716" s="35">
        <f t="shared" si="55"/>
        <v>29.074692567567581</v>
      </c>
      <c r="E1716" s="26">
        <v>0</v>
      </c>
      <c r="F1716" s="27">
        <v>29.074692567567581</v>
      </c>
      <c r="G1716" s="28">
        <v>0</v>
      </c>
      <c r="H1716" s="28">
        <v>0</v>
      </c>
      <c r="I1716" s="28">
        <v>0</v>
      </c>
      <c r="J1716" s="271"/>
      <c r="K1716" s="281">
        <f>Лист4!E1718/1000</f>
        <v>717.17575000000033</v>
      </c>
    </row>
    <row r="1717" spans="1:11" s="29" customFormat="1" ht="18.75" customHeight="1" x14ac:dyDescent="0.25">
      <c r="A1717" s="21" t="str">
        <f>Лист4!A1719</f>
        <v xml:space="preserve">Софьи Перовской ул. д.77 </v>
      </c>
      <c r="B1717" s="56" t="str">
        <f>Лист4!C1719</f>
        <v>г. Астрахань</v>
      </c>
      <c r="C1717" s="35">
        <f t="shared" si="54"/>
        <v>573.32327297297297</v>
      </c>
      <c r="D1717" s="35">
        <f t="shared" si="55"/>
        <v>24.224927027027029</v>
      </c>
      <c r="E1717" s="26">
        <v>0</v>
      </c>
      <c r="F1717" s="27">
        <v>24.224927027027029</v>
      </c>
      <c r="G1717" s="28">
        <v>0</v>
      </c>
      <c r="H1717" s="28">
        <v>0</v>
      </c>
      <c r="I1717" s="28">
        <v>0</v>
      </c>
      <c r="J1717" s="271"/>
      <c r="K1717" s="281">
        <f>Лист4!E1719/1000</f>
        <v>597.54819999999995</v>
      </c>
    </row>
    <row r="1718" spans="1:11" s="29" customFormat="1" ht="18.75" customHeight="1" x14ac:dyDescent="0.25">
      <c r="A1718" s="21" t="str">
        <f>Лист4!A1720</f>
        <v xml:space="preserve">Софьи Перовской ул. д.77 - корп. 1 </v>
      </c>
      <c r="B1718" s="56" t="str">
        <f>Лист4!C1720</f>
        <v>г. Астрахань</v>
      </c>
      <c r="C1718" s="35">
        <f t="shared" si="54"/>
        <v>470.18369337837845</v>
      </c>
      <c r="D1718" s="35">
        <f t="shared" si="55"/>
        <v>19.866916621621623</v>
      </c>
      <c r="E1718" s="26">
        <v>0</v>
      </c>
      <c r="F1718" s="27">
        <v>19.866916621621623</v>
      </c>
      <c r="G1718" s="28">
        <v>0</v>
      </c>
      <c r="H1718" s="28">
        <v>0</v>
      </c>
      <c r="I1718" s="28">
        <v>0</v>
      </c>
      <c r="J1718" s="271"/>
      <c r="K1718" s="281">
        <f>Лист4!E1720/1000</f>
        <v>490.05061000000006</v>
      </c>
    </row>
    <row r="1719" spans="1:11" s="29" customFormat="1" ht="18.75" customHeight="1" x14ac:dyDescent="0.25">
      <c r="A1719" s="21" t="str">
        <f>Лист4!A1721</f>
        <v xml:space="preserve">Софьи Перовской ул. д.79 </v>
      </c>
      <c r="B1719" s="56" t="str">
        <f>Лист4!C1721</f>
        <v>г. Астрахань</v>
      </c>
      <c r="C1719" s="35">
        <f t="shared" si="54"/>
        <v>766.22336486486495</v>
      </c>
      <c r="D1719" s="35">
        <f t="shared" si="55"/>
        <v>32.375635135135141</v>
      </c>
      <c r="E1719" s="26">
        <v>0</v>
      </c>
      <c r="F1719" s="27">
        <v>32.375635135135141</v>
      </c>
      <c r="G1719" s="28">
        <v>0</v>
      </c>
      <c r="H1719" s="28">
        <v>0</v>
      </c>
      <c r="I1719" s="28">
        <v>0</v>
      </c>
      <c r="J1719" s="271"/>
      <c r="K1719" s="281">
        <f>Лист4!E1721/1000</f>
        <v>798.59900000000005</v>
      </c>
    </row>
    <row r="1720" spans="1:11" s="29" customFormat="1" ht="18.75" customHeight="1" x14ac:dyDescent="0.25">
      <c r="A1720" s="21" t="str">
        <f>Лист4!A1722</f>
        <v xml:space="preserve">Софьи Перовской ул. д.79 - корп. 1 </v>
      </c>
      <c r="B1720" s="56" t="str">
        <f>Лист4!C1722</f>
        <v>г. Астрахань</v>
      </c>
      <c r="C1720" s="35">
        <f t="shared" si="54"/>
        <v>483.41251891891886</v>
      </c>
      <c r="D1720" s="35">
        <f t="shared" si="55"/>
        <v>20.42588108108108</v>
      </c>
      <c r="E1720" s="26">
        <v>0</v>
      </c>
      <c r="F1720" s="27">
        <v>20.42588108108108</v>
      </c>
      <c r="G1720" s="28">
        <v>0</v>
      </c>
      <c r="H1720" s="28">
        <v>0</v>
      </c>
      <c r="I1720" s="28">
        <v>0</v>
      </c>
      <c r="J1720" s="271"/>
      <c r="K1720" s="281">
        <f>Лист4!E1722/1000</f>
        <v>503.83839999999992</v>
      </c>
    </row>
    <row r="1721" spans="1:11" s="29" customFormat="1" ht="18.75" customHeight="1" x14ac:dyDescent="0.25">
      <c r="A1721" s="21" t="str">
        <f>Лист4!A1723</f>
        <v xml:space="preserve">Софьи Перовской ул. д.80 - корп. 1 </v>
      </c>
      <c r="B1721" s="56" t="str">
        <f>Лист4!C1723</f>
        <v>г. Астрахань</v>
      </c>
      <c r="C1721" s="35">
        <f t="shared" si="54"/>
        <v>744.93262364864836</v>
      </c>
      <c r="D1721" s="35">
        <f t="shared" si="55"/>
        <v>31.476026351351337</v>
      </c>
      <c r="E1721" s="26">
        <v>0</v>
      </c>
      <c r="F1721" s="27">
        <v>31.476026351351337</v>
      </c>
      <c r="G1721" s="28">
        <v>0</v>
      </c>
      <c r="H1721" s="28">
        <v>0</v>
      </c>
      <c r="I1721" s="28">
        <v>0</v>
      </c>
      <c r="J1721" s="271"/>
      <c r="K1721" s="281">
        <f>Лист4!E1723/1000</f>
        <v>776.40864999999974</v>
      </c>
    </row>
    <row r="1722" spans="1:11" s="29" customFormat="1" ht="18.75" customHeight="1" x14ac:dyDescent="0.25">
      <c r="A1722" s="21" t="str">
        <f>Лист4!A1724</f>
        <v xml:space="preserve">Софьи Перовской ул. д.81 </v>
      </c>
      <c r="B1722" s="56" t="str">
        <f>Лист4!C1724</f>
        <v>г. Астрахань</v>
      </c>
      <c r="C1722" s="35">
        <f t="shared" si="54"/>
        <v>3169.5645378378372</v>
      </c>
      <c r="D1722" s="35">
        <f t="shared" si="55"/>
        <v>133.92526216216214</v>
      </c>
      <c r="E1722" s="26">
        <v>0</v>
      </c>
      <c r="F1722" s="27">
        <v>133.92526216216214</v>
      </c>
      <c r="G1722" s="28">
        <v>0</v>
      </c>
      <c r="H1722" s="28">
        <v>0</v>
      </c>
      <c r="I1722" s="28">
        <v>0</v>
      </c>
      <c r="J1722" s="272"/>
      <c r="K1722" s="281">
        <f>Лист4!E1724/1000-J1722</f>
        <v>3303.4897999999994</v>
      </c>
    </row>
    <row r="1723" spans="1:11" s="29" customFormat="1" ht="18.75" customHeight="1" x14ac:dyDescent="0.25">
      <c r="A1723" s="21" t="str">
        <f>Лист4!A1725</f>
        <v xml:space="preserve">Софьи Перовской ул. д.82 - корп. 1 </v>
      </c>
      <c r="B1723" s="56" t="str">
        <f>Лист4!C1725</f>
        <v>г. Астрахань</v>
      </c>
      <c r="C1723" s="35">
        <f t="shared" si="54"/>
        <v>808.73379932432408</v>
      </c>
      <c r="D1723" s="35">
        <f t="shared" si="55"/>
        <v>34.171850675675671</v>
      </c>
      <c r="E1723" s="26">
        <v>0</v>
      </c>
      <c r="F1723" s="27">
        <v>34.171850675675671</v>
      </c>
      <c r="G1723" s="28">
        <v>0</v>
      </c>
      <c r="H1723" s="28">
        <v>0</v>
      </c>
      <c r="I1723" s="28">
        <v>0</v>
      </c>
      <c r="J1723" s="271"/>
      <c r="K1723" s="281">
        <f>Лист4!E1725/1000</f>
        <v>842.90564999999981</v>
      </c>
    </row>
    <row r="1724" spans="1:11" s="29" customFormat="1" ht="18.75" customHeight="1" x14ac:dyDescent="0.25">
      <c r="A1724" s="21" t="str">
        <f>Лист4!A1726</f>
        <v xml:space="preserve">Софьи Перовской ул. д.82 - корп. 2 </v>
      </c>
      <c r="B1724" s="56" t="str">
        <f>Лист4!C1726</f>
        <v>г. Астрахань</v>
      </c>
      <c r="C1724" s="35">
        <f t="shared" si="54"/>
        <v>739.38167094594587</v>
      </c>
      <c r="D1724" s="35">
        <f t="shared" si="55"/>
        <v>31.24147905405405</v>
      </c>
      <c r="E1724" s="26">
        <v>0</v>
      </c>
      <c r="F1724" s="27">
        <v>31.24147905405405</v>
      </c>
      <c r="G1724" s="28">
        <v>0</v>
      </c>
      <c r="H1724" s="28">
        <v>0</v>
      </c>
      <c r="I1724" s="28">
        <v>0</v>
      </c>
      <c r="J1724" s="272"/>
      <c r="K1724" s="281">
        <f>Лист4!E1726/1000-J1724</f>
        <v>770.6231499999999</v>
      </c>
    </row>
    <row r="1725" spans="1:11" s="29" customFormat="1" ht="18.75" customHeight="1" x14ac:dyDescent="0.25">
      <c r="A1725" s="21" t="str">
        <f>Лист4!A1727</f>
        <v xml:space="preserve">Софьи Перовской ул. д.84 - корп. 1 </v>
      </c>
      <c r="B1725" s="56" t="str">
        <f>Лист4!C1727</f>
        <v>г. Астрахань</v>
      </c>
      <c r="C1725" s="35">
        <f t="shared" si="54"/>
        <v>766.71379256756757</v>
      </c>
      <c r="D1725" s="35">
        <f t="shared" si="55"/>
        <v>32.396357432432431</v>
      </c>
      <c r="E1725" s="26">
        <v>0</v>
      </c>
      <c r="F1725" s="27">
        <v>32.396357432432431</v>
      </c>
      <c r="G1725" s="28">
        <v>0</v>
      </c>
      <c r="H1725" s="28">
        <v>0</v>
      </c>
      <c r="I1725" s="28">
        <v>0</v>
      </c>
      <c r="J1725" s="271"/>
      <c r="K1725" s="281">
        <f>Лист4!E1727/1000-J1725</f>
        <v>799.11014999999998</v>
      </c>
    </row>
    <row r="1726" spans="1:11" s="29" customFormat="1" ht="18.75" customHeight="1" x14ac:dyDescent="0.25">
      <c r="A1726" s="21" t="str">
        <f>Лист4!A1728</f>
        <v xml:space="preserve">Софьи Перовской ул. д.91 </v>
      </c>
      <c r="B1726" s="56" t="str">
        <f>Лист4!C1728</f>
        <v>г. Астрахань</v>
      </c>
      <c r="C1726" s="35">
        <f t="shared" si="54"/>
        <v>321.92388243243244</v>
      </c>
      <c r="D1726" s="35">
        <f t="shared" si="55"/>
        <v>13.602417567567567</v>
      </c>
      <c r="E1726" s="26">
        <v>0</v>
      </c>
      <c r="F1726" s="27">
        <v>13.602417567567567</v>
      </c>
      <c r="G1726" s="28">
        <v>0</v>
      </c>
      <c r="H1726" s="28">
        <v>0</v>
      </c>
      <c r="I1726" s="28">
        <v>0</v>
      </c>
      <c r="J1726" s="271"/>
      <c r="K1726" s="281">
        <f>Лист4!E1728/1000-J1726</f>
        <v>335.52629999999999</v>
      </c>
    </row>
    <row r="1727" spans="1:11" s="29" customFormat="1" ht="18.75" customHeight="1" x14ac:dyDescent="0.25">
      <c r="A1727" s="21" t="str">
        <f>Лист4!A1729</f>
        <v xml:space="preserve">Софьи Перовской ул. д.94/1а </v>
      </c>
      <c r="B1727" s="56" t="str">
        <f>Лист4!C1729</f>
        <v>г. Астрахань</v>
      </c>
      <c r="C1727" s="35">
        <f t="shared" si="54"/>
        <v>1377.0840500000002</v>
      </c>
      <c r="D1727" s="35">
        <f t="shared" si="55"/>
        <v>58.186650000000014</v>
      </c>
      <c r="E1727" s="26">
        <v>0</v>
      </c>
      <c r="F1727" s="27">
        <v>58.186650000000014</v>
      </c>
      <c r="G1727" s="28">
        <v>0</v>
      </c>
      <c r="H1727" s="28">
        <v>0</v>
      </c>
      <c r="I1727" s="28">
        <v>0</v>
      </c>
      <c r="J1727" s="272">
        <v>507.45</v>
      </c>
      <c r="K1727" s="281">
        <f>Лист4!E1729/1000-J1727</f>
        <v>927.82070000000022</v>
      </c>
    </row>
    <row r="1728" spans="1:11" s="29" customFormat="1" ht="18.75" customHeight="1" x14ac:dyDescent="0.25">
      <c r="A1728" s="21" t="str">
        <f>Лист4!A1730</f>
        <v xml:space="preserve">Спортивная ул. д.41Б </v>
      </c>
      <c r="B1728" s="56" t="str">
        <f>Лист4!C1730</f>
        <v>г. Астрахань</v>
      </c>
      <c r="C1728" s="35">
        <f t="shared" si="54"/>
        <v>736.78421270270292</v>
      </c>
      <c r="D1728" s="35">
        <f t="shared" si="55"/>
        <v>31.131727297297306</v>
      </c>
      <c r="E1728" s="26">
        <v>0</v>
      </c>
      <c r="F1728" s="27">
        <v>31.131727297297306</v>
      </c>
      <c r="G1728" s="28">
        <v>0</v>
      </c>
      <c r="H1728" s="28">
        <v>0</v>
      </c>
      <c r="I1728" s="28">
        <v>0</v>
      </c>
      <c r="J1728" s="272"/>
      <c r="K1728" s="281">
        <f>Лист4!E1730/1000-J1728</f>
        <v>767.91594000000021</v>
      </c>
    </row>
    <row r="1729" spans="1:11" s="29" customFormat="1" ht="18.75" customHeight="1" x14ac:dyDescent="0.25">
      <c r="A1729" s="21" t="str">
        <f>Лист4!A1731</f>
        <v xml:space="preserve">Ставропольская ул. д.29 </v>
      </c>
      <c r="B1729" s="56" t="str">
        <f>Лист4!C1731</f>
        <v>г. Астрахань</v>
      </c>
      <c r="C1729" s="35">
        <f t="shared" si="54"/>
        <v>172.26581283783787</v>
      </c>
      <c r="D1729" s="35">
        <f t="shared" si="55"/>
        <v>7.2788371621621621</v>
      </c>
      <c r="E1729" s="26">
        <v>0</v>
      </c>
      <c r="F1729" s="27">
        <v>7.2788371621621621</v>
      </c>
      <c r="G1729" s="28">
        <v>0</v>
      </c>
      <c r="H1729" s="28">
        <v>0</v>
      </c>
      <c r="I1729" s="28">
        <v>0</v>
      </c>
      <c r="J1729" s="271"/>
      <c r="K1729" s="281">
        <f>Лист4!E1731/1000</f>
        <v>179.54465000000002</v>
      </c>
    </row>
    <row r="1730" spans="1:11" s="29" customFormat="1" ht="18.75" customHeight="1" x14ac:dyDescent="0.25">
      <c r="A1730" s="21" t="str">
        <f>Лист4!A1732</f>
        <v xml:space="preserve">Ставропольская ул. д.29А </v>
      </c>
      <c r="B1730" s="56" t="str">
        <f>Лист4!C1732</f>
        <v>г. Астрахань</v>
      </c>
      <c r="C1730" s="35">
        <f t="shared" si="54"/>
        <v>115.88464567567567</v>
      </c>
      <c r="D1730" s="35">
        <f t="shared" si="55"/>
        <v>4.8965343243243238</v>
      </c>
      <c r="E1730" s="26">
        <v>0</v>
      </c>
      <c r="F1730" s="27">
        <v>4.8965343243243238</v>
      </c>
      <c r="G1730" s="28">
        <v>0</v>
      </c>
      <c r="H1730" s="28">
        <v>0</v>
      </c>
      <c r="I1730" s="28">
        <v>0</v>
      </c>
      <c r="J1730" s="272"/>
      <c r="K1730" s="281">
        <f>Лист4!E1732/1000-J1730</f>
        <v>120.78117999999999</v>
      </c>
    </row>
    <row r="1731" spans="1:11" s="29" customFormat="1" ht="18.75" customHeight="1" x14ac:dyDescent="0.25">
      <c r="A1731" s="21" t="str">
        <f>Лист4!A1733</f>
        <v xml:space="preserve">Ставропольская ул. д.31 </v>
      </c>
      <c r="B1731" s="56" t="str">
        <f>Лист4!C1733</f>
        <v>г. Астрахань</v>
      </c>
      <c r="C1731" s="35">
        <f t="shared" si="54"/>
        <v>231.7240432432433</v>
      </c>
      <c r="D1731" s="35">
        <f t="shared" si="55"/>
        <v>9.7911567567567594</v>
      </c>
      <c r="E1731" s="26">
        <v>0</v>
      </c>
      <c r="F1731" s="27">
        <v>9.7911567567567594</v>
      </c>
      <c r="G1731" s="28">
        <v>0</v>
      </c>
      <c r="H1731" s="28">
        <v>0</v>
      </c>
      <c r="I1731" s="28">
        <v>0</v>
      </c>
      <c r="J1731" s="271"/>
      <c r="K1731" s="281">
        <f>Лист4!E1733/1000</f>
        <v>241.51520000000005</v>
      </c>
    </row>
    <row r="1732" spans="1:11" s="29" customFormat="1" ht="18.75" customHeight="1" x14ac:dyDescent="0.25">
      <c r="A1732" s="21" t="str">
        <f>Лист4!A1734</f>
        <v xml:space="preserve">Ставропольская ул. д.31А </v>
      </c>
      <c r="B1732" s="56" t="str">
        <f>Лист4!C1734</f>
        <v>г. Астрахань</v>
      </c>
      <c r="C1732" s="35">
        <f t="shared" si="54"/>
        <v>49.007126351351346</v>
      </c>
      <c r="D1732" s="35">
        <f t="shared" si="55"/>
        <v>2.0707236486486487</v>
      </c>
      <c r="E1732" s="26">
        <v>0</v>
      </c>
      <c r="F1732" s="27">
        <v>2.0707236486486487</v>
      </c>
      <c r="G1732" s="28">
        <v>0</v>
      </c>
      <c r="H1732" s="28">
        <v>0</v>
      </c>
      <c r="I1732" s="28">
        <v>0</v>
      </c>
      <c r="J1732" s="271"/>
      <c r="K1732" s="281">
        <f>Лист4!E1734/1000</f>
        <v>51.077849999999998</v>
      </c>
    </row>
    <row r="1733" spans="1:11" s="29" customFormat="1" ht="17.25" customHeight="1" x14ac:dyDescent="0.25">
      <c r="A1733" s="21" t="str">
        <f>Лист4!A1735</f>
        <v xml:space="preserve">Ставропольская ул. д.33 </v>
      </c>
      <c r="B1733" s="56" t="str">
        <f>Лист4!C1735</f>
        <v>г. Астрахань</v>
      </c>
      <c r="C1733" s="35">
        <f t="shared" si="54"/>
        <v>222.19968108108108</v>
      </c>
      <c r="D1733" s="35">
        <f t="shared" si="55"/>
        <v>9.3887189189189186</v>
      </c>
      <c r="E1733" s="26">
        <v>0</v>
      </c>
      <c r="F1733" s="27">
        <v>9.3887189189189186</v>
      </c>
      <c r="G1733" s="28">
        <v>0</v>
      </c>
      <c r="H1733" s="28">
        <v>0</v>
      </c>
      <c r="I1733" s="28">
        <v>0</v>
      </c>
      <c r="J1733" s="271"/>
      <c r="K1733" s="281">
        <f>Лист4!E1735/1000-J1733</f>
        <v>231.58840000000001</v>
      </c>
    </row>
    <row r="1734" spans="1:11" s="29" customFormat="1" ht="17.25" customHeight="1" x14ac:dyDescent="0.25">
      <c r="A1734" s="21" t="str">
        <f>Лист4!A1736</f>
        <v xml:space="preserve">Ставропольская ул. д.33А </v>
      </c>
      <c r="B1734" s="56" t="str">
        <f>Лист4!C1736</f>
        <v>г. Астрахань</v>
      </c>
      <c r="C1734" s="35">
        <f t="shared" si="54"/>
        <v>248.21387959459454</v>
      </c>
      <c r="D1734" s="35">
        <f t="shared" si="55"/>
        <v>10.487910405405403</v>
      </c>
      <c r="E1734" s="26">
        <v>0</v>
      </c>
      <c r="F1734" s="27">
        <v>10.487910405405403</v>
      </c>
      <c r="G1734" s="28">
        <v>0</v>
      </c>
      <c r="H1734" s="28">
        <v>0</v>
      </c>
      <c r="I1734" s="28">
        <v>0</v>
      </c>
      <c r="J1734" s="271"/>
      <c r="K1734" s="281">
        <f>Лист4!E1736/1000</f>
        <v>258.70178999999996</v>
      </c>
    </row>
    <row r="1735" spans="1:11" s="29" customFormat="1" ht="17.25" customHeight="1" x14ac:dyDescent="0.25">
      <c r="A1735" s="21" t="str">
        <f>Лист4!A1737</f>
        <v xml:space="preserve">Ставропольская ул. д.37 </v>
      </c>
      <c r="B1735" s="56" t="str">
        <f>Лист4!C1737</f>
        <v>г. Астрахань</v>
      </c>
      <c r="C1735" s="35">
        <f t="shared" si="54"/>
        <v>225.1187405405405</v>
      </c>
      <c r="D1735" s="35">
        <f t="shared" si="55"/>
        <v>9.5120594594594579</v>
      </c>
      <c r="E1735" s="26">
        <v>0</v>
      </c>
      <c r="F1735" s="27">
        <v>9.5120594594594579</v>
      </c>
      <c r="G1735" s="28">
        <v>0</v>
      </c>
      <c r="H1735" s="28">
        <v>0</v>
      </c>
      <c r="I1735" s="28">
        <v>0</v>
      </c>
      <c r="J1735" s="271"/>
      <c r="K1735" s="281">
        <f>Лист4!E1737/1000-J1735</f>
        <v>234.63079999999997</v>
      </c>
    </row>
    <row r="1736" spans="1:11" s="29" customFormat="1" ht="17.25" customHeight="1" x14ac:dyDescent="0.25">
      <c r="A1736" s="21" t="str">
        <f>Лист4!A1738</f>
        <v xml:space="preserve">Ставропольская ул. д.60 </v>
      </c>
      <c r="B1736" s="56" t="str">
        <f>Лист4!C1738</f>
        <v>г. Астрахань</v>
      </c>
      <c r="C1736" s="35">
        <f t="shared" si="54"/>
        <v>15.206664864864868</v>
      </c>
      <c r="D1736" s="35">
        <f t="shared" si="55"/>
        <v>0.64253513513513527</v>
      </c>
      <c r="E1736" s="26">
        <v>0</v>
      </c>
      <c r="F1736" s="27">
        <v>0.64253513513513527</v>
      </c>
      <c r="G1736" s="28">
        <v>0</v>
      </c>
      <c r="H1736" s="28">
        <v>0</v>
      </c>
      <c r="I1736" s="28">
        <v>0</v>
      </c>
      <c r="J1736" s="271"/>
      <c r="K1736" s="281">
        <f>Лист4!E1738/1000</f>
        <v>15.849200000000003</v>
      </c>
    </row>
    <row r="1737" spans="1:11" s="29" customFormat="1" ht="17.25" customHeight="1" x14ac:dyDescent="0.25">
      <c r="A1737" s="21" t="str">
        <f>Лист4!A1739</f>
        <v xml:space="preserve">Степана Здоровцева ул. д.10 </v>
      </c>
      <c r="B1737" s="56" t="str">
        <f>Лист4!C1739</f>
        <v>г. Астрахань</v>
      </c>
      <c r="C1737" s="35">
        <f t="shared" si="54"/>
        <v>858.3894722972974</v>
      </c>
      <c r="D1737" s="35">
        <f t="shared" si="55"/>
        <v>36.269977702702704</v>
      </c>
      <c r="E1737" s="26">
        <v>0</v>
      </c>
      <c r="F1737" s="27">
        <v>36.269977702702704</v>
      </c>
      <c r="G1737" s="28">
        <v>0</v>
      </c>
      <c r="H1737" s="28">
        <v>0</v>
      </c>
      <c r="I1737" s="28">
        <v>0</v>
      </c>
      <c r="J1737" s="271"/>
      <c r="K1737" s="281">
        <f>Лист4!E1739/1000-J1737</f>
        <v>894.65945000000011</v>
      </c>
    </row>
    <row r="1738" spans="1:11" s="29" customFormat="1" ht="17.25" customHeight="1" x14ac:dyDescent="0.25">
      <c r="A1738" s="21" t="str">
        <f>Лист4!A1740</f>
        <v xml:space="preserve">Степана Здоровцева ул. д.2/37 </v>
      </c>
      <c r="B1738" s="56" t="str">
        <f>Лист4!C1740</f>
        <v>г. Астрахань</v>
      </c>
      <c r="C1738" s="35">
        <f t="shared" si="54"/>
        <v>458.63155202702706</v>
      </c>
      <c r="D1738" s="35">
        <f t="shared" si="55"/>
        <v>19.378797972972976</v>
      </c>
      <c r="E1738" s="26">
        <v>0</v>
      </c>
      <c r="F1738" s="27">
        <v>19.378797972972976</v>
      </c>
      <c r="G1738" s="28">
        <v>0</v>
      </c>
      <c r="H1738" s="28">
        <v>0</v>
      </c>
      <c r="I1738" s="28">
        <v>0</v>
      </c>
      <c r="J1738" s="271"/>
      <c r="K1738" s="281">
        <f>Лист4!E1740/1000-J1738</f>
        <v>478.01035000000002</v>
      </c>
    </row>
    <row r="1739" spans="1:11" s="29" customFormat="1" ht="17.25" customHeight="1" x14ac:dyDescent="0.25">
      <c r="A1739" s="21" t="str">
        <f>Лист4!A1741</f>
        <v xml:space="preserve">Степана Здоровцева ул. д.3 </v>
      </c>
      <c r="B1739" s="56" t="str">
        <f>Лист4!C1741</f>
        <v>г. Астрахань</v>
      </c>
      <c r="C1739" s="35">
        <f t="shared" si="54"/>
        <v>460.62400391891896</v>
      </c>
      <c r="D1739" s="35">
        <f t="shared" si="55"/>
        <v>19.46298608108108</v>
      </c>
      <c r="E1739" s="26">
        <v>0</v>
      </c>
      <c r="F1739" s="27">
        <v>19.46298608108108</v>
      </c>
      <c r="G1739" s="28">
        <v>0</v>
      </c>
      <c r="H1739" s="28">
        <v>0</v>
      </c>
      <c r="I1739" s="28">
        <v>0</v>
      </c>
      <c r="J1739" s="271"/>
      <c r="K1739" s="281">
        <f>Лист4!E1741/1000-J1739</f>
        <v>480.08699000000001</v>
      </c>
    </row>
    <row r="1740" spans="1:11" s="29" customFormat="1" ht="17.25" customHeight="1" x14ac:dyDescent="0.25">
      <c r="A1740" s="21" t="str">
        <f>Лист4!A1742</f>
        <v xml:space="preserve">Степана Здоровцева ул. д.4 </v>
      </c>
      <c r="B1740" s="56" t="str">
        <f>Лист4!C1742</f>
        <v>г. Астрахань</v>
      </c>
      <c r="C1740" s="35">
        <f t="shared" si="54"/>
        <v>593.6046244594595</v>
      </c>
      <c r="D1740" s="35">
        <f t="shared" si="55"/>
        <v>25.08188554054054</v>
      </c>
      <c r="E1740" s="26">
        <v>0</v>
      </c>
      <c r="F1740" s="27">
        <v>25.08188554054054</v>
      </c>
      <c r="G1740" s="28">
        <v>0</v>
      </c>
      <c r="H1740" s="28">
        <v>0</v>
      </c>
      <c r="I1740" s="28">
        <v>0</v>
      </c>
      <c r="J1740" s="271"/>
      <c r="K1740" s="281">
        <f>Лист4!E1742/1000-J1740</f>
        <v>618.68651</v>
      </c>
    </row>
    <row r="1741" spans="1:11" s="29" customFormat="1" ht="17.25" customHeight="1" x14ac:dyDescent="0.25">
      <c r="A1741" s="21" t="str">
        <f>Лист4!A1743</f>
        <v xml:space="preserve">Степана Здоровцева ул. д.5 </v>
      </c>
      <c r="B1741" s="56" t="str">
        <f>Лист4!C1743</f>
        <v>г. Астрахань</v>
      </c>
      <c r="C1741" s="35">
        <f t="shared" si="54"/>
        <v>714.20588648648652</v>
      </c>
      <c r="D1741" s="35">
        <f t="shared" si="55"/>
        <v>30.177713513513513</v>
      </c>
      <c r="E1741" s="26">
        <v>0</v>
      </c>
      <c r="F1741" s="27">
        <v>30.177713513513513</v>
      </c>
      <c r="G1741" s="28">
        <v>0</v>
      </c>
      <c r="H1741" s="28">
        <v>0</v>
      </c>
      <c r="I1741" s="28">
        <v>0</v>
      </c>
      <c r="J1741" s="271"/>
      <c r="K1741" s="281">
        <f>Лист4!E1743/1000-J1741</f>
        <v>744.3836</v>
      </c>
    </row>
    <row r="1742" spans="1:11" s="29" customFormat="1" ht="17.25" customHeight="1" x14ac:dyDescent="0.25">
      <c r="A1742" s="21" t="str">
        <f>Лист4!A1744</f>
        <v xml:space="preserve">Степана Здоровцева ул. д.6 </v>
      </c>
      <c r="B1742" s="56" t="str">
        <f>Лист4!C1744</f>
        <v>г. Астрахань</v>
      </c>
      <c r="C1742" s="35">
        <f t="shared" si="54"/>
        <v>890.06058621621639</v>
      </c>
      <c r="D1742" s="35">
        <f t="shared" si="55"/>
        <v>37.60819378378379</v>
      </c>
      <c r="E1742" s="26">
        <v>0</v>
      </c>
      <c r="F1742" s="27">
        <v>37.60819378378379</v>
      </c>
      <c r="G1742" s="28">
        <v>0</v>
      </c>
      <c r="H1742" s="28">
        <v>0</v>
      </c>
      <c r="I1742" s="28">
        <v>0</v>
      </c>
      <c r="J1742" s="271"/>
      <c r="K1742" s="281">
        <f>Лист4!E1744/1000</f>
        <v>927.6687800000002</v>
      </c>
    </row>
    <row r="1743" spans="1:11" s="29" customFormat="1" ht="17.25" customHeight="1" x14ac:dyDescent="0.25">
      <c r="A1743" s="21" t="str">
        <f>Лист4!A1745</f>
        <v xml:space="preserve">Степана Здоровцева ул. д.6А </v>
      </c>
      <c r="B1743" s="56" t="str">
        <f>Лист4!C1745</f>
        <v>г. Астрахань</v>
      </c>
      <c r="C1743" s="35">
        <f t="shared" si="54"/>
        <v>867.33952121621621</v>
      </c>
      <c r="D1743" s="35">
        <f t="shared" si="55"/>
        <v>36.648148783783782</v>
      </c>
      <c r="E1743" s="26">
        <v>0</v>
      </c>
      <c r="F1743" s="27">
        <v>36.648148783783782</v>
      </c>
      <c r="G1743" s="28">
        <v>0</v>
      </c>
      <c r="H1743" s="28">
        <v>0</v>
      </c>
      <c r="I1743" s="28">
        <v>0</v>
      </c>
      <c r="J1743" s="271"/>
      <c r="K1743" s="281">
        <f>Лист4!E1745/1000</f>
        <v>903.98766999999998</v>
      </c>
    </row>
    <row r="1744" spans="1:11" s="29" customFormat="1" ht="17.25" customHeight="1" x14ac:dyDescent="0.25">
      <c r="A1744" s="21" t="str">
        <f>Лист4!A1746</f>
        <v xml:space="preserve">Степана Здоровцева ул. д.8 </v>
      </c>
      <c r="B1744" s="56" t="str">
        <f>Лист4!C1746</f>
        <v>г. Астрахань</v>
      </c>
      <c r="C1744" s="35">
        <f t="shared" si="54"/>
        <v>404.84236459459459</v>
      </c>
      <c r="D1744" s="35">
        <f t="shared" si="55"/>
        <v>17.106015405405405</v>
      </c>
      <c r="E1744" s="26">
        <v>0</v>
      </c>
      <c r="F1744" s="27">
        <v>17.106015405405405</v>
      </c>
      <c r="G1744" s="28">
        <v>0</v>
      </c>
      <c r="H1744" s="28">
        <v>0</v>
      </c>
      <c r="I1744" s="28">
        <v>0</v>
      </c>
      <c r="J1744" s="271">
        <v>314.91000000000003</v>
      </c>
      <c r="K1744" s="281">
        <f>Лист4!E1746/1000-J1744</f>
        <v>107.03837999999996</v>
      </c>
    </row>
    <row r="1745" spans="1:11" s="29" customFormat="1" ht="17.25" customHeight="1" x14ac:dyDescent="0.25">
      <c r="A1745" s="21" t="str">
        <f>Лист4!A1747</f>
        <v xml:space="preserve">Степана Разина пер. д.7 </v>
      </c>
      <c r="B1745" s="56" t="str">
        <f>Лист4!C1747</f>
        <v>г. Астрахань</v>
      </c>
      <c r="C1745" s="35">
        <f t="shared" si="54"/>
        <v>0.16464324324324325</v>
      </c>
      <c r="D1745" s="35">
        <f t="shared" si="55"/>
        <v>6.9567567567567568E-3</v>
      </c>
      <c r="E1745" s="26">
        <v>0</v>
      </c>
      <c r="F1745" s="27">
        <v>6.9567567567567568E-3</v>
      </c>
      <c r="G1745" s="28">
        <v>0</v>
      </c>
      <c r="H1745" s="28">
        <v>0</v>
      </c>
      <c r="I1745" s="28">
        <v>0</v>
      </c>
      <c r="J1745" s="271"/>
      <c r="K1745" s="281">
        <f>Лист4!E1747/1000-J1745</f>
        <v>0.1716</v>
      </c>
    </row>
    <row r="1746" spans="1:11" s="29" customFormat="1" ht="17.25" customHeight="1" x14ac:dyDescent="0.25">
      <c r="A1746" s="21" t="str">
        <f>Лист4!A1748</f>
        <v xml:space="preserve">Степана Разина ул. д.17 </v>
      </c>
      <c r="B1746" s="56" t="str">
        <f>Лист4!C1748</f>
        <v>г. Астрахань</v>
      </c>
      <c r="C1746" s="35">
        <f t="shared" si="54"/>
        <v>155.62403648648649</v>
      </c>
      <c r="D1746" s="35">
        <f t="shared" si="55"/>
        <v>6.5756635135135149</v>
      </c>
      <c r="E1746" s="26">
        <v>0</v>
      </c>
      <c r="F1746" s="27">
        <v>6.5756635135135149</v>
      </c>
      <c r="G1746" s="28">
        <v>0</v>
      </c>
      <c r="H1746" s="28">
        <v>0</v>
      </c>
      <c r="I1746" s="28">
        <v>0</v>
      </c>
      <c r="J1746" s="271"/>
      <c r="K1746" s="281">
        <f>Лист4!E1748/1000</f>
        <v>162.19970000000001</v>
      </c>
    </row>
    <row r="1747" spans="1:11" s="29" customFormat="1" ht="17.25" customHeight="1" x14ac:dyDescent="0.25">
      <c r="A1747" s="21" t="str">
        <f>Лист4!A1749</f>
        <v xml:space="preserve">Степана Разина ул. д.20 </v>
      </c>
      <c r="B1747" s="56" t="str">
        <f>Лист4!C1749</f>
        <v>г. Астрахань</v>
      </c>
      <c r="C1747" s="35">
        <f t="shared" si="54"/>
        <v>84.175028648648649</v>
      </c>
      <c r="D1747" s="35">
        <f t="shared" si="55"/>
        <v>3.5566913513513514</v>
      </c>
      <c r="E1747" s="26">
        <v>0</v>
      </c>
      <c r="F1747" s="27">
        <v>3.5566913513513514</v>
      </c>
      <c r="G1747" s="28">
        <v>0</v>
      </c>
      <c r="H1747" s="28">
        <v>0</v>
      </c>
      <c r="I1747" s="28">
        <v>0</v>
      </c>
      <c r="J1747" s="271"/>
      <c r="K1747" s="281">
        <f>Лист4!E1749/1000</f>
        <v>87.731719999999996</v>
      </c>
    </row>
    <row r="1748" spans="1:11" s="29" customFormat="1" ht="17.25" customHeight="1" x14ac:dyDescent="0.25">
      <c r="A1748" s="21" t="str">
        <f>Лист4!A1750</f>
        <v xml:space="preserve">Степная 2-я ул. д.15 </v>
      </c>
      <c r="B1748" s="56" t="str">
        <f>Лист4!C1750</f>
        <v>г. Астрахань</v>
      </c>
      <c r="C1748" s="35">
        <f t="shared" si="54"/>
        <v>32.375904054054061</v>
      </c>
      <c r="D1748" s="35">
        <f t="shared" si="55"/>
        <v>1.3679959459459465</v>
      </c>
      <c r="E1748" s="26">
        <v>0</v>
      </c>
      <c r="F1748" s="27">
        <v>1.3679959459459465</v>
      </c>
      <c r="G1748" s="28">
        <v>0</v>
      </c>
      <c r="H1748" s="28">
        <v>0</v>
      </c>
      <c r="I1748" s="28">
        <v>0</v>
      </c>
      <c r="J1748" s="271"/>
      <c r="K1748" s="281">
        <f>Лист4!E1750/1000</f>
        <v>33.743900000000011</v>
      </c>
    </row>
    <row r="1749" spans="1:11" s="29" customFormat="1" ht="17.25" customHeight="1" x14ac:dyDescent="0.25">
      <c r="A1749" s="21" t="str">
        <f>Лист4!A1751</f>
        <v xml:space="preserve">Степная 2-я ул. д.17 </v>
      </c>
      <c r="B1749" s="56" t="str">
        <f>Лист4!C1751</f>
        <v>г. Астрахань</v>
      </c>
      <c r="C1749" s="35">
        <f t="shared" si="54"/>
        <v>7.7331952702702704</v>
      </c>
      <c r="D1749" s="35">
        <f t="shared" si="55"/>
        <v>0.32675472972972974</v>
      </c>
      <c r="E1749" s="26">
        <v>0</v>
      </c>
      <c r="F1749" s="27">
        <v>0.32675472972972974</v>
      </c>
      <c r="G1749" s="28">
        <v>0</v>
      </c>
      <c r="H1749" s="28">
        <v>0</v>
      </c>
      <c r="I1749" s="28">
        <v>0</v>
      </c>
      <c r="J1749" s="271"/>
      <c r="K1749" s="281">
        <f>Лист4!E1751/1000</f>
        <v>8.0599500000000006</v>
      </c>
    </row>
    <row r="1750" spans="1:11" s="29" customFormat="1" ht="17.25" customHeight="1" x14ac:dyDescent="0.25">
      <c r="A1750" s="21" t="str">
        <f>Лист4!A1752</f>
        <v xml:space="preserve">Степная 2-я ул. д.27 </v>
      </c>
      <c r="B1750" s="56" t="str">
        <f>Лист4!C1752</f>
        <v>г. Астрахань</v>
      </c>
      <c r="C1750" s="35">
        <f t="shared" si="54"/>
        <v>53.743449999999996</v>
      </c>
      <c r="D1750" s="35">
        <f t="shared" si="55"/>
        <v>2.2708500000000003</v>
      </c>
      <c r="E1750" s="26">
        <v>0</v>
      </c>
      <c r="F1750" s="27">
        <v>2.2708500000000003</v>
      </c>
      <c r="G1750" s="28">
        <v>0</v>
      </c>
      <c r="H1750" s="28">
        <v>0</v>
      </c>
      <c r="I1750" s="28">
        <v>0</v>
      </c>
      <c r="J1750" s="271"/>
      <c r="K1750" s="281">
        <f>Лист4!E1752/1000</f>
        <v>56.014299999999999</v>
      </c>
    </row>
    <row r="1751" spans="1:11" s="29" customFormat="1" ht="17.25" customHeight="1" x14ac:dyDescent="0.25">
      <c r="A1751" s="21" t="str">
        <f>Лист4!A1753</f>
        <v xml:space="preserve">Степная 2-я ул. д.29 </v>
      </c>
      <c r="B1751" s="56" t="str">
        <f>Лист4!C1753</f>
        <v>г. Астрахань</v>
      </c>
      <c r="C1751" s="35">
        <f t="shared" si="54"/>
        <v>19.859995270270268</v>
      </c>
      <c r="D1751" s="35">
        <f t="shared" si="55"/>
        <v>0.83915472972972971</v>
      </c>
      <c r="E1751" s="26">
        <v>0</v>
      </c>
      <c r="F1751" s="27">
        <v>0.83915472972972971</v>
      </c>
      <c r="G1751" s="28">
        <v>0</v>
      </c>
      <c r="H1751" s="28">
        <v>0</v>
      </c>
      <c r="I1751" s="28">
        <v>0</v>
      </c>
      <c r="J1751" s="271"/>
      <c r="K1751" s="281">
        <f>Лист4!E1753/1000</f>
        <v>20.699149999999999</v>
      </c>
    </row>
    <row r="1752" spans="1:11" s="29" customFormat="1" ht="17.25" customHeight="1" x14ac:dyDescent="0.25">
      <c r="A1752" s="21" t="str">
        <f>Лист4!A1754</f>
        <v xml:space="preserve">Степная 2-я ул. д.33 </v>
      </c>
      <c r="B1752" s="56" t="str">
        <f>Лист4!C1754</f>
        <v>г. Астрахань</v>
      </c>
      <c r="C1752" s="35">
        <f t="shared" si="54"/>
        <v>84.339288108108093</v>
      </c>
      <c r="D1752" s="35">
        <f t="shared" si="55"/>
        <v>3.563631891891891</v>
      </c>
      <c r="E1752" s="26">
        <v>0</v>
      </c>
      <c r="F1752" s="27">
        <v>3.563631891891891</v>
      </c>
      <c r="G1752" s="28">
        <v>0</v>
      </c>
      <c r="H1752" s="28">
        <v>0</v>
      </c>
      <c r="I1752" s="28">
        <v>0</v>
      </c>
      <c r="J1752" s="271"/>
      <c r="K1752" s="281">
        <f>Лист4!E1754/1000</f>
        <v>87.90291999999998</v>
      </c>
    </row>
    <row r="1753" spans="1:11" s="29" customFormat="1" ht="17.25" customHeight="1" x14ac:dyDescent="0.25">
      <c r="A1753" s="21" t="str">
        <f>Лист4!A1755</f>
        <v xml:space="preserve">Степная 2-я ул. д.39 </v>
      </c>
      <c r="B1753" s="56" t="str">
        <f>Лист4!C1755</f>
        <v>г. Астрахань</v>
      </c>
      <c r="C1753" s="35">
        <f t="shared" si="54"/>
        <v>53.486602702702712</v>
      </c>
      <c r="D1753" s="35">
        <f t="shared" si="55"/>
        <v>2.2599972972972977</v>
      </c>
      <c r="E1753" s="26">
        <v>0</v>
      </c>
      <c r="F1753" s="27">
        <v>2.2599972972972977</v>
      </c>
      <c r="G1753" s="28">
        <v>0</v>
      </c>
      <c r="H1753" s="28">
        <v>0</v>
      </c>
      <c r="I1753" s="28">
        <v>0</v>
      </c>
      <c r="J1753" s="271"/>
      <c r="K1753" s="281">
        <f>Лист4!E1755/1000</f>
        <v>55.746600000000008</v>
      </c>
    </row>
    <row r="1754" spans="1:11" s="29" customFormat="1" ht="17.25" customHeight="1" x14ac:dyDescent="0.25">
      <c r="A1754" s="21" t="str">
        <f>Лист4!A1756</f>
        <v xml:space="preserve">Степная 2-я ул. д.41 </v>
      </c>
      <c r="B1754" s="56" t="str">
        <f>Лист4!C1756</f>
        <v>г. Астрахань</v>
      </c>
      <c r="C1754" s="35">
        <f t="shared" si="54"/>
        <v>42.953944594594581</v>
      </c>
      <c r="D1754" s="35">
        <f t="shared" si="55"/>
        <v>1.8149554054054049</v>
      </c>
      <c r="E1754" s="26">
        <v>0</v>
      </c>
      <c r="F1754" s="27">
        <v>1.8149554054054049</v>
      </c>
      <c r="G1754" s="28">
        <v>0</v>
      </c>
      <c r="H1754" s="28">
        <v>0</v>
      </c>
      <c r="I1754" s="28">
        <v>0</v>
      </c>
      <c r="J1754" s="271"/>
      <c r="K1754" s="281">
        <f>Лист4!E1756/1000</f>
        <v>44.768899999999988</v>
      </c>
    </row>
    <row r="1755" spans="1:11" s="29" customFormat="1" ht="17.25" customHeight="1" x14ac:dyDescent="0.25">
      <c r="A1755" s="21" t="str">
        <f>Лист4!A1757</f>
        <v xml:space="preserve">Строителей ул. д.2 </v>
      </c>
      <c r="B1755" s="56" t="str">
        <f>Лист4!C1757</f>
        <v>г. Астрахань</v>
      </c>
      <c r="C1755" s="35">
        <f t="shared" si="54"/>
        <v>220.04895675675675</v>
      </c>
      <c r="D1755" s="35">
        <f t="shared" si="55"/>
        <v>9.2978432432432427</v>
      </c>
      <c r="E1755" s="26">
        <v>0</v>
      </c>
      <c r="F1755" s="27">
        <v>9.2978432432432427</v>
      </c>
      <c r="G1755" s="28">
        <v>0</v>
      </c>
      <c r="H1755" s="28">
        <v>0</v>
      </c>
      <c r="I1755" s="28">
        <v>0</v>
      </c>
      <c r="J1755" s="271"/>
      <c r="K1755" s="281">
        <f>Лист4!E1757/1000</f>
        <v>229.3468</v>
      </c>
    </row>
    <row r="1756" spans="1:11" s="29" customFormat="1" ht="17.25" customHeight="1" x14ac:dyDescent="0.25">
      <c r="A1756" s="21" t="str">
        <f>Лист4!A1758</f>
        <v xml:space="preserve">Строителей ул. д.4 </v>
      </c>
      <c r="B1756" s="56" t="str">
        <f>Лист4!C1758</f>
        <v>г. Астрахань</v>
      </c>
      <c r="C1756" s="35">
        <f t="shared" si="54"/>
        <v>261.77191486486481</v>
      </c>
      <c r="D1756" s="35">
        <f t="shared" si="55"/>
        <v>11.060785135135133</v>
      </c>
      <c r="E1756" s="26">
        <v>0</v>
      </c>
      <c r="F1756" s="27">
        <v>11.060785135135133</v>
      </c>
      <c r="G1756" s="28">
        <v>0</v>
      </c>
      <c r="H1756" s="28">
        <v>0</v>
      </c>
      <c r="I1756" s="28">
        <v>0</v>
      </c>
      <c r="J1756" s="271"/>
      <c r="K1756" s="281">
        <f>Лист4!E1758/1000</f>
        <v>272.83269999999993</v>
      </c>
    </row>
    <row r="1757" spans="1:11" s="29" customFormat="1" ht="17.25" customHeight="1" x14ac:dyDescent="0.25">
      <c r="A1757" s="21" t="str">
        <f>Лист4!A1759</f>
        <v xml:space="preserve">Строителей ул. д.6 </v>
      </c>
      <c r="B1757" s="56" t="str">
        <f>Лист4!C1759</f>
        <v>г. Астрахань</v>
      </c>
      <c r="C1757" s="35">
        <f t="shared" si="54"/>
        <v>241.6443263513514</v>
      </c>
      <c r="D1757" s="35">
        <f t="shared" si="55"/>
        <v>10.21032364864865</v>
      </c>
      <c r="E1757" s="26">
        <v>0</v>
      </c>
      <c r="F1757" s="27">
        <v>10.21032364864865</v>
      </c>
      <c r="G1757" s="28">
        <v>0</v>
      </c>
      <c r="H1757" s="28">
        <v>0</v>
      </c>
      <c r="I1757" s="28">
        <v>0</v>
      </c>
      <c r="J1757" s="271"/>
      <c r="K1757" s="281">
        <f>Лист4!E1759/1000</f>
        <v>251.85465000000005</v>
      </c>
    </row>
    <row r="1758" spans="1:11" s="29" customFormat="1" ht="17.25" customHeight="1" x14ac:dyDescent="0.25">
      <c r="A1758" s="21" t="str">
        <f>Лист4!A1760</f>
        <v xml:space="preserve">Строителей ул. д.8 </v>
      </c>
      <c r="B1758" s="56" t="str">
        <f>Лист4!C1760</f>
        <v>г. Астрахань</v>
      </c>
      <c r="C1758" s="35">
        <f t="shared" si="54"/>
        <v>206.45522959459461</v>
      </c>
      <c r="D1758" s="35">
        <f t="shared" si="55"/>
        <v>8.7234604054054046</v>
      </c>
      <c r="E1758" s="26">
        <v>0</v>
      </c>
      <c r="F1758" s="27">
        <v>8.7234604054054046</v>
      </c>
      <c r="G1758" s="28">
        <v>0</v>
      </c>
      <c r="H1758" s="28">
        <v>0</v>
      </c>
      <c r="I1758" s="28">
        <v>0</v>
      </c>
      <c r="J1758" s="271"/>
      <c r="K1758" s="281">
        <f>Лист4!E1760/1000</f>
        <v>215.17869000000002</v>
      </c>
    </row>
    <row r="1759" spans="1:11" s="29" customFormat="1" ht="17.25" customHeight="1" x14ac:dyDescent="0.25">
      <c r="A1759" s="21" t="str">
        <f>Лист4!A1761</f>
        <v xml:space="preserve">Студенческая ул. д.1 </v>
      </c>
      <c r="B1759" s="56" t="str">
        <f>Лист4!C1761</f>
        <v>г. Астрахань</v>
      </c>
      <c r="C1759" s="35">
        <f t="shared" si="54"/>
        <v>1677.2194812162161</v>
      </c>
      <c r="D1759" s="35">
        <f t="shared" si="55"/>
        <v>70.86842878378377</v>
      </c>
      <c r="E1759" s="26">
        <v>0</v>
      </c>
      <c r="F1759" s="27">
        <v>70.86842878378377</v>
      </c>
      <c r="G1759" s="28">
        <v>0</v>
      </c>
      <c r="H1759" s="28">
        <v>0</v>
      </c>
      <c r="I1759" s="28">
        <v>0</v>
      </c>
      <c r="J1759" s="271"/>
      <c r="K1759" s="281">
        <f>Лист4!E1761/1000</f>
        <v>1748.08791</v>
      </c>
    </row>
    <row r="1760" spans="1:11" s="29" customFormat="1" ht="17.25" customHeight="1" x14ac:dyDescent="0.25">
      <c r="A1760" s="21" t="str">
        <f>Лист4!A1762</f>
        <v xml:space="preserve">Студенческая ул. д.4 </v>
      </c>
      <c r="B1760" s="56" t="str">
        <f>Лист4!C1762</f>
        <v>г. Астрахань</v>
      </c>
      <c r="C1760" s="35">
        <f t="shared" si="54"/>
        <v>3237.1320620270276</v>
      </c>
      <c r="D1760" s="35">
        <f t="shared" si="55"/>
        <v>136.78022797297299</v>
      </c>
      <c r="E1760" s="26">
        <v>0</v>
      </c>
      <c r="F1760" s="27">
        <v>136.78022797297299</v>
      </c>
      <c r="G1760" s="28">
        <v>0</v>
      </c>
      <c r="H1760" s="28">
        <v>0</v>
      </c>
      <c r="I1760" s="28">
        <v>0</v>
      </c>
      <c r="J1760" s="271"/>
      <c r="K1760" s="281">
        <f>Лист4!E1762/1000</f>
        <v>3373.9122900000007</v>
      </c>
    </row>
    <row r="1761" spans="1:11" s="29" customFormat="1" ht="17.25" customHeight="1" x14ac:dyDescent="0.25">
      <c r="A1761" s="21" t="str">
        <f>Лист4!A1763</f>
        <v xml:space="preserve">Студенческая ул. д.6 </v>
      </c>
      <c r="B1761" s="56" t="str">
        <f>Лист4!C1763</f>
        <v>г. Астрахань</v>
      </c>
      <c r="C1761" s="35">
        <f t="shared" si="54"/>
        <v>2560.5233620270287</v>
      </c>
      <c r="D1761" s="35">
        <f t="shared" si="55"/>
        <v>108.19112797297305</v>
      </c>
      <c r="E1761" s="26">
        <v>0</v>
      </c>
      <c r="F1761" s="27">
        <v>108.19112797297305</v>
      </c>
      <c r="G1761" s="28">
        <v>0</v>
      </c>
      <c r="H1761" s="28">
        <v>0</v>
      </c>
      <c r="I1761" s="28">
        <v>0</v>
      </c>
      <c r="J1761" s="271"/>
      <c r="K1761" s="281">
        <f>Лист4!E1763/1000</f>
        <v>2668.7144900000017</v>
      </c>
    </row>
    <row r="1762" spans="1:11" s="29" customFormat="1" ht="17.25" customHeight="1" x14ac:dyDescent="0.25">
      <c r="A1762" s="21" t="str">
        <f>Лист4!A1764</f>
        <v xml:space="preserve">Сун-Ят-Сена ул. д.2А </v>
      </c>
      <c r="B1762" s="56" t="str">
        <f>Лист4!C1764</f>
        <v>г. Астрахань</v>
      </c>
      <c r="C1762" s="35">
        <f t="shared" si="54"/>
        <v>929.3132720270271</v>
      </c>
      <c r="D1762" s="35">
        <f t="shared" si="55"/>
        <v>39.266757972972982</v>
      </c>
      <c r="E1762" s="26">
        <v>0</v>
      </c>
      <c r="F1762" s="27">
        <v>39.266757972972982</v>
      </c>
      <c r="G1762" s="28">
        <v>0</v>
      </c>
      <c r="H1762" s="28">
        <v>0</v>
      </c>
      <c r="I1762" s="28">
        <v>0</v>
      </c>
      <c r="J1762" s="271"/>
      <c r="K1762" s="281">
        <f>Лист4!E1764/1000</f>
        <v>968.58003000000008</v>
      </c>
    </row>
    <row r="1763" spans="1:11" s="29" customFormat="1" ht="17.25" customHeight="1" x14ac:dyDescent="0.25">
      <c r="A1763" s="21" t="str">
        <f>Лист4!A1765</f>
        <v xml:space="preserve">Сун-Ят-Сена ул. д.41А,Б </v>
      </c>
      <c r="B1763" s="56" t="str">
        <f>Лист4!C1765</f>
        <v>г. Астрахань</v>
      </c>
      <c r="C1763" s="35">
        <f t="shared" si="54"/>
        <v>122.43821432432431</v>
      </c>
      <c r="D1763" s="35">
        <f t="shared" si="55"/>
        <v>5.1734456756756746</v>
      </c>
      <c r="E1763" s="26">
        <v>0</v>
      </c>
      <c r="F1763" s="27">
        <v>5.1734456756756746</v>
      </c>
      <c r="G1763" s="28">
        <v>0</v>
      </c>
      <c r="H1763" s="28">
        <v>0</v>
      </c>
      <c r="I1763" s="28">
        <v>0</v>
      </c>
      <c r="J1763" s="271"/>
      <c r="K1763" s="281">
        <f>Лист4!E1765/1000</f>
        <v>127.61165999999999</v>
      </c>
    </row>
    <row r="1764" spans="1:11" s="29" customFormat="1" ht="17.25" customHeight="1" x14ac:dyDescent="0.25">
      <c r="A1764" s="21" t="str">
        <f>Лист4!A1766</f>
        <v xml:space="preserve">Сун-Ят-Сена ул. д.43А </v>
      </c>
      <c r="B1764" s="56" t="str">
        <f>Лист4!C1766</f>
        <v>г. Астрахань</v>
      </c>
      <c r="C1764" s="35">
        <f t="shared" si="54"/>
        <v>606.33664189189187</v>
      </c>
      <c r="D1764" s="35">
        <f t="shared" si="55"/>
        <v>25.619858108108108</v>
      </c>
      <c r="E1764" s="26">
        <v>0</v>
      </c>
      <c r="F1764" s="27">
        <v>25.619858108108108</v>
      </c>
      <c r="G1764" s="28">
        <v>0</v>
      </c>
      <c r="H1764" s="28">
        <v>0</v>
      </c>
      <c r="I1764" s="28">
        <v>0</v>
      </c>
      <c r="J1764" s="271">
        <v>429.91</v>
      </c>
      <c r="K1764" s="281">
        <f>Лист4!E1766/1000-J1764</f>
        <v>202.04649999999998</v>
      </c>
    </row>
    <row r="1765" spans="1:11" s="29" customFormat="1" ht="17.25" customHeight="1" x14ac:dyDescent="0.25">
      <c r="A1765" s="21" t="str">
        <f>Лист4!A1767</f>
        <v xml:space="preserve">Сун-Ят-Сена ул. д.64 </v>
      </c>
      <c r="B1765" s="56" t="str">
        <f>Лист4!C1767</f>
        <v>г. Астрахань</v>
      </c>
      <c r="C1765" s="35">
        <f t="shared" si="54"/>
        <v>1347.4098878378379</v>
      </c>
      <c r="D1765" s="35">
        <f t="shared" si="55"/>
        <v>56.932812162162165</v>
      </c>
      <c r="E1765" s="26">
        <v>0</v>
      </c>
      <c r="F1765" s="27">
        <v>56.932812162162165</v>
      </c>
      <c r="G1765" s="28">
        <v>0</v>
      </c>
      <c r="H1765" s="28">
        <v>0</v>
      </c>
      <c r="I1765" s="28">
        <v>0</v>
      </c>
      <c r="J1765" s="271"/>
      <c r="K1765" s="281">
        <f>Лист4!E1767/1000</f>
        <v>1404.3427000000001</v>
      </c>
    </row>
    <row r="1766" spans="1:11" s="29" customFormat="1" ht="17.25" customHeight="1" x14ac:dyDescent="0.25">
      <c r="A1766" s="21" t="str">
        <f>Лист4!A1768</f>
        <v xml:space="preserve">Сун-Ят-Сена ул. д.64А </v>
      </c>
      <c r="B1766" s="56" t="str">
        <f>Лист4!C1768</f>
        <v>г. Астрахань</v>
      </c>
      <c r="C1766" s="35">
        <f t="shared" si="54"/>
        <v>470.9269098648648</v>
      </c>
      <c r="D1766" s="35">
        <f t="shared" si="55"/>
        <v>19.89832013513513</v>
      </c>
      <c r="E1766" s="26">
        <v>0</v>
      </c>
      <c r="F1766" s="27">
        <v>19.89832013513513</v>
      </c>
      <c r="G1766" s="28">
        <v>0</v>
      </c>
      <c r="H1766" s="28">
        <v>0</v>
      </c>
      <c r="I1766" s="28">
        <v>0</v>
      </c>
      <c r="J1766" s="271"/>
      <c r="K1766" s="281">
        <f>Лист4!E1768/1000</f>
        <v>490.82522999999992</v>
      </c>
    </row>
    <row r="1767" spans="1:11" s="29" customFormat="1" ht="17.25" customHeight="1" x14ac:dyDescent="0.25">
      <c r="A1767" s="21" t="str">
        <f>Лист4!A1769</f>
        <v xml:space="preserve">Сун-Ят-Сена ул. д.64Б </v>
      </c>
      <c r="B1767" s="56" t="str">
        <f>Лист4!C1769</f>
        <v>г. Астрахань</v>
      </c>
      <c r="C1767" s="35">
        <f t="shared" si="54"/>
        <v>532.22248594594589</v>
      </c>
      <c r="D1767" s="35">
        <f t="shared" si="55"/>
        <v>22.488274054054052</v>
      </c>
      <c r="E1767" s="26">
        <v>0</v>
      </c>
      <c r="F1767" s="27">
        <v>22.488274054054052</v>
      </c>
      <c r="G1767" s="28">
        <v>0</v>
      </c>
      <c r="H1767" s="28">
        <v>0</v>
      </c>
      <c r="I1767" s="28">
        <v>0</v>
      </c>
      <c r="J1767" s="271"/>
      <c r="K1767" s="281">
        <f>Лист4!E1769/1000</f>
        <v>554.71075999999994</v>
      </c>
    </row>
    <row r="1768" spans="1:11" s="29" customFormat="1" ht="17.25" customHeight="1" x14ac:dyDescent="0.25">
      <c r="A1768" s="21" t="str">
        <f>Лист4!A1770</f>
        <v xml:space="preserve">Сун-Ят-Сена ул. д.66А </v>
      </c>
      <c r="B1768" s="56" t="str">
        <f>Лист4!C1770</f>
        <v>г. Астрахань</v>
      </c>
      <c r="C1768" s="35">
        <f t="shared" ref="C1768:C1831" si="56">K1768+J1768-F1768</f>
        <v>1304.5365090540542</v>
      </c>
      <c r="D1768" s="35">
        <f t="shared" ref="D1768:D1831" si="57">F1768</f>
        <v>55.121260945945956</v>
      </c>
      <c r="E1768" s="26">
        <v>0</v>
      </c>
      <c r="F1768" s="27">
        <v>55.121260945945956</v>
      </c>
      <c r="G1768" s="28">
        <v>0</v>
      </c>
      <c r="H1768" s="28">
        <v>0</v>
      </c>
      <c r="I1768" s="28">
        <v>0</v>
      </c>
      <c r="J1768" s="271"/>
      <c r="K1768" s="281">
        <f>Лист4!E1770/1000-J1768</f>
        <v>1359.6577700000003</v>
      </c>
    </row>
    <row r="1769" spans="1:11" s="29" customFormat="1" ht="17.25" customHeight="1" x14ac:dyDescent="0.25">
      <c r="A1769" s="21" t="str">
        <f>Лист4!A1771</f>
        <v xml:space="preserve">Таганская ул. д.17 </v>
      </c>
      <c r="B1769" s="56" t="str">
        <f>Лист4!C1771</f>
        <v>г. Астрахань</v>
      </c>
      <c r="C1769" s="35">
        <f t="shared" si="56"/>
        <v>2.8901317567567566</v>
      </c>
      <c r="D1769" s="35">
        <f t="shared" si="57"/>
        <v>0.12211824324324323</v>
      </c>
      <c r="E1769" s="26">
        <v>0</v>
      </c>
      <c r="F1769" s="27">
        <v>0.12211824324324323</v>
      </c>
      <c r="G1769" s="28">
        <v>0</v>
      </c>
      <c r="H1769" s="28">
        <v>0</v>
      </c>
      <c r="I1769" s="28">
        <v>0</v>
      </c>
      <c r="J1769" s="271"/>
      <c r="K1769" s="281">
        <f>Лист4!E1771/1000</f>
        <v>3.0122499999999999</v>
      </c>
    </row>
    <row r="1770" spans="1:11" s="29" customFormat="1" ht="17.25" customHeight="1" x14ac:dyDescent="0.25">
      <c r="A1770" s="21" t="str">
        <f>Лист4!A1772</f>
        <v xml:space="preserve">Таганская ул. д.18 </v>
      </c>
      <c r="B1770" s="56" t="str">
        <f>Лист4!C1772</f>
        <v>г. Астрахань</v>
      </c>
      <c r="C1770" s="35">
        <f t="shared" si="56"/>
        <v>11.817326351351351</v>
      </c>
      <c r="D1770" s="35">
        <f t="shared" si="57"/>
        <v>0.49932364864864864</v>
      </c>
      <c r="E1770" s="26">
        <v>0</v>
      </c>
      <c r="F1770" s="27">
        <v>0.49932364864864864</v>
      </c>
      <c r="G1770" s="28">
        <v>0</v>
      </c>
      <c r="H1770" s="28">
        <v>0</v>
      </c>
      <c r="I1770" s="28">
        <v>0</v>
      </c>
      <c r="J1770" s="271"/>
      <c r="K1770" s="281">
        <f>Лист4!E1772/1000</f>
        <v>12.316649999999999</v>
      </c>
    </row>
    <row r="1771" spans="1:11" s="29" customFormat="1" ht="17.25" customHeight="1" x14ac:dyDescent="0.25">
      <c r="A1771" s="21" t="str">
        <f>Лист4!A1773</f>
        <v xml:space="preserve">Таганская ул. д.20 </v>
      </c>
      <c r="B1771" s="56" t="str">
        <f>Лист4!C1773</f>
        <v>г. Астрахань</v>
      </c>
      <c r="C1771" s="35">
        <f t="shared" si="56"/>
        <v>12.379473648648652</v>
      </c>
      <c r="D1771" s="35">
        <f t="shared" si="57"/>
        <v>0.52307635135135144</v>
      </c>
      <c r="E1771" s="26">
        <v>0</v>
      </c>
      <c r="F1771" s="27">
        <v>0.52307635135135144</v>
      </c>
      <c r="G1771" s="28">
        <v>0</v>
      </c>
      <c r="H1771" s="28">
        <v>0</v>
      </c>
      <c r="I1771" s="28">
        <v>0</v>
      </c>
      <c r="J1771" s="272"/>
      <c r="K1771" s="281">
        <f>Лист4!E1773/1000-J1771</f>
        <v>12.902550000000003</v>
      </c>
    </row>
    <row r="1772" spans="1:11" s="29" customFormat="1" ht="17.25" customHeight="1" x14ac:dyDescent="0.25">
      <c r="A1772" s="21" t="str">
        <f>Лист4!A1774</f>
        <v xml:space="preserve">Таганская ул. д.27 </v>
      </c>
      <c r="B1772" s="56" t="str">
        <f>Лист4!C1774</f>
        <v>г. Астрахань</v>
      </c>
      <c r="C1772" s="35">
        <f t="shared" si="56"/>
        <v>51.258114189189193</v>
      </c>
      <c r="D1772" s="35">
        <f t="shared" si="57"/>
        <v>2.1658358108108109</v>
      </c>
      <c r="E1772" s="26">
        <v>0</v>
      </c>
      <c r="F1772" s="27">
        <v>2.1658358108108109</v>
      </c>
      <c r="G1772" s="28">
        <v>0</v>
      </c>
      <c r="H1772" s="28">
        <v>0</v>
      </c>
      <c r="I1772" s="28">
        <v>0</v>
      </c>
      <c r="J1772" s="271"/>
      <c r="K1772" s="281">
        <f>Лист4!E1774/1000</f>
        <v>53.423950000000005</v>
      </c>
    </row>
    <row r="1773" spans="1:11" s="29" customFormat="1" ht="17.25" customHeight="1" x14ac:dyDescent="0.25">
      <c r="A1773" s="21" t="str">
        <f>Лист4!A1775</f>
        <v xml:space="preserve">Таганская ул. д.29 </v>
      </c>
      <c r="B1773" s="56" t="str">
        <f>Лист4!C1775</f>
        <v>г. Астрахань</v>
      </c>
      <c r="C1773" s="35">
        <f t="shared" si="56"/>
        <v>55.646058108108107</v>
      </c>
      <c r="D1773" s="35">
        <f t="shared" si="57"/>
        <v>2.3512418918918918</v>
      </c>
      <c r="E1773" s="26">
        <v>0</v>
      </c>
      <c r="F1773" s="27">
        <v>2.3512418918918918</v>
      </c>
      <c r="G1773" s="28">
        <v>0</v>
      </c>
      <c r="H1773" s="28">
        <v>0</v>
      </c>
      <c r="I1773" s="28">
        <v>0</v>
      </c>
      <c r="J1773" s="271"/>
      <c r="K1773" s="281">
        <f>Лист4!E1775/1000</f>
        <v>57.997300000000003</v>
      </c>
    </row>
    <row r="1774" spans="1:11" s="29" customFormat="1" ht="17.25" customHeight="1" x14ac:dyDescent="0.25">
      <c r="A1774" s="21" t="str">
        <f>Лист4!A1776</f>
        <v xml:space="preserve">Таганская ул. д.32 </v>
      </c>
      <c r="B1774" s="56" t="str">
        <f>Лист4!C1776</f>
        <v>г. Астрахань</v>
      </c>
      <c r="C1774" s="35">
        <f t="shared" si="56"/>
        <v>70.583450675675692</v>
      </c>
      <c r="D1774" s="35">
        <f t="shared" si="57"/>
        <v>2.9823993243243248</v>
      </c>
      <c r="E1774" s="26">
        <v>0</v>
      </c>
      <c r="F1774" s="27">
        <v>2.9823993243243248</v>
      </c>
      <c r="G1774" s="28">
        <v>0</v>
      </c>
      <c r="H1774" s="28">
        <v>0</v>
      </c>
      <c r="I1774" s="28">
        <v>0</v>
      </c>
      <c r="J1774" s="271"/>
      <c r="K1774" s="281">
        <f>Лист4!E1776/1000</f>
        <v>73.565850000000012</v>
      </c>
    </row>
    <row r="1775" spans="1:11" s="29" customFormat="1" ht="17.25" customHeight="1" x14ac:dyDescent="0.25">
      <c r="A1775" s="21" t="str">
        <f>Лист4!A1777</f>
        <v xml:space="preserve">Таганская ул. д.37 </v>
      </c>
      <c r="B1775" s="56" t="str">
        <f>Лист4!C1777</f>
        <v>г. Астрахань</v>
      </c>
      <c r="C1775" s="35">
        <f t="shared" si="56"/>
        <v>49.979874324324328</v>
      </c>
      <c r="D1775" s="35">
        <f t="shared" si="57"/>
        <v>2.1118256756756759</v>
      </c>
      <c r="E1775" s="26">
        <v>0</v>
      </c>
      <c r="F1775" s="27">
        <v>2.1118256756756759</v>
      </c>
      <c r="G1775" s="28">
        <v>0</v>
      </c>
      <c r="H1775" s="28">
        <v>0</v>
      </c>
      <c r="I1775" s="28">
        <v>0</v>
      </c>
      <c r="J1775" s="271"/>
      <c r="K1775" s="281">
        <f>Лист4!E1777/1000</f>
        <v>52.091700000000003</v>
      </c>
    </row>
    <row r="1776" spans="1:11" s="29" customFormat="1" ht="17.25" customHeight="1" x14ac:dyDescent="0.25">
      <c r="A1776" s="21" t="str">
        <f>Лист4!A1778</f>
        <v xml:space="preserve">Таганская ул. д.39 </v>
      </c>
      <c r="B1776" s="56" t="str">
        <f>Лист4!C1778</f>
        <v>г. Астрахань</v>
      </c>
      <c r="C1776" s="35">
        <f t="shared" si="56"/>
        <v>309.81637716216221</v>
      </c>
      <c r="D1776" s="35">
        <f t="shared" si="57"/>
        <v>13.090832837837841</v>
      </c>
      <c r="E1776" s="26">
        <v>0</v>
      </c>
      <c r="F1776" s="27">
        <v>13.090832837837841</v>
      </c>
      <c r="G1776" s="28">
        <v>0</v>
      </c>
      <c r="H1776" s="28">
        <v>0</v>
      </c>
      <c r="I1776" s="28">
        <v>0</v>
      </c>
      <c r="J1776" s="271"/>
      <c r="K1776" s="281">
        <f>Лист4!E1778/1000</f>
        <v>322.90721000000008</v>
      </c>
    </row>
    <row r="1777" spans="1:11" s="29" customFormat="1" ht="17.25" customHeight="1" x14ac:dyDescent="0.25">
      <c r="A1777" s="21" t="str">
        <f>Лист4!A1779</f>
        <v xml:space="preserve">Таганская ул. д.4 </v>
      </c>
      <c r="B1777" s="56" t="str">
        <f>Лист4!C1779</f>
        <v>г. Астрахань</v>
      </c>
      <c r="C1777" s="35">
        <f t="shared" si="56"/>
        <v>55.075515540540536</v>
      </c>
      <c r="D1777" s="35">
        <f t="shared" si="57"/>
        <v>2.327134459459459</v>
      </c>
      <c r="E1777" s="26">
        <v>0</v>
      </c>
      <c r="F1777" s="27">
        <v>2.327134459459459</v>
      </c>
      <c r="G1777" s="28">
        <v>0</v>
      </c>
      <c r="H1777" s="28">
        <v>0</v>
      </c>
      <c r="I1777" s="28">
        <v>0</v>
      </c>
      <c r="J1777" s="271"/>
      <c r="K1777" s="281">
        <f>Лист4!E1779/1000-J1777</f>
        <v>57.402649999999994</v>
      </c>
    </row>
    <row r="1778" spans="1:11" s="29" customFormat="1" ht="17.25" customHeight="1" x14ac:dyDescent="0.25">
      <c r="A1778" s="21" t="str">
        <f>Лист4!A1780</f>
        <v xml:space="preserve">Таганская ул. д.41 </v>
      </c>
      <c r="B1778" s="56" t="str">
        <f>Лист4!C1780</f>
        <v>г. Астрахань</v>
      </c>
      <c r="C1778" s="35">
        <f t="shared" si="56"/>
        <v>102.27847432432434</v>
      </c>
      <c r="D1778" s="35">
        <f t="shared" si="57"/>
        <v>4.3216256756756763</v>
      </c>
      <c r="E1778" s="26">
        <v>0</v>
      </c>
      <c r="F1778" s="27">
        <v>4.3216256756756763</v>
      </c>
      <c r="G1778" s="28">
        <v>0</v>
      </c>
      <c r="H1778" s="28">
        <v>0</v>
      </c>
      <c r="I1778" s="28">
        <v>0</v>
      </c>
      <c r="J1778" s="271"/>
      <c r="K1778" s="281">
        <f>Лист4!E1780/1000</f>
        <v>106.60010000000001</v>
      </c>
    </row>
    <row r="1779" spans="1:11" s="29" customFormat="1" ht="17.25" customHeight="1" x14ac:dyDescent="0.25">
      <c r="A1779" s="21" t="str">
        <f>Лист4!A1781</f>
        <v xml:space="preserve">Таганская ул. д.45 </v>
      </c>
      <c r="B1779" s="56" t="str">
        <f>Лист4!C1781</f>
        <v>г. Астрахань</v>
      </c>
      <c r="C1779" s="35">
        <f t="shared" si="56"/>
        <v>73.265907432432456</v>
      </c>
      <c r="D1779" s="35">
        <f t="shared" si="57"/>
        <v>3.0957425675675689</v>
      </c>
      <c r="E1779" s="26">
        <v>0</v>
      </c>
      <c r="F1779" s="27">
        <v>3.0957425675675689</v>
      </c>
      <c r="G1779" s="28">
        <v>0</v>
      </c>
      <c r="H1779" s="28">
        <v>0</v>
      </c>
      <c r="I1779" s="28">
        <v>0</v>
      </c>
      <c r="J1779" s="271"/>
      <c r="K1779" s="281">
        <f>Лист4!E1781/1000</f>
        <v>76.361650000000026</v>
      </c>
    </row>
    <row r="1780" spans="1:11" s="29" customFormat="1" ht="17.25" customHeight="1" x14ac:dyDescent="0.25">
      <c r="A1780" s="21" t="str">
        <f>Лист4!A1782</f>
        <v xml:space="preserve">Таманский 1-й пер. д.2 </v>
      </c>
      <c r="B1780" s="56" t="str">
        <f>Лист4!C1782</f>
        <v>г. Астрахань</v>
      </c>
      <c r="C1780" s="35">
        <f t="shared" si="56"/>
        <v>194.99377635135133</v>
      </c>
      <c r="D1780" s="35">
        <f t="shared" si="57"/>
        <v>8.2391736486486487</v>
      </c>
      <c r="E1780" s="26">
        <v>0</v>
      </c>
      <c r="F1780" s="27">
        <v>8.2391736486486487</v>
      </c>
      <c r="G1780" s="28">
        <v>0</v>
      </c>
      <c r="H1780" s="28">
        <v>0</v>
      </c>
      <c r="I1780" s="28">
        <v>0</v>
      </c>
      <c r="J1780" s="271"/>
      <c r="K1780" s="281">
        <f>Лист4!E1782/1000</f>
        <v>203.23294999999999</v>
      </c>
    </row>
    <row r="1781" spans="1:11" s="29" customFormat="1" ht="17.25" customHeight="1" x14ac:dyDescent="0.25">
      <c r="A1781" s="21" t="str">
        <f>Лист4!A1783</f>
        <v xml:space="preserve">Таманский 1-й пер. д.3 </v>
      </c>
      <c r="B1781" s="56" t="str">
        <f>Лист4!C1783</f>
        <v>г. Астрахань</v>
      </c>
      <c r="C1781" s="35">
        <f t="shared" si="56"/>
        <v>97.480946756756737</v>
      </c>
      <c r="D1781" s="35">
        <f t="shared" si="57"/>
        <v>4.1189132432432416</v>
      </c>
      <c r="E1781" s="26">
        <v>0</v>
      </c>
      <c r="F1781" s="27">
        <v>4.1189132432432416</v>
      </c>
      <c r="G1781" s="28">
        <v>0</v>
      </c>
      <c r="H1781" s="28">
        <v>0</v>
      </c>
      <c r="I1781" s="28">
        <v>0</v>
      </c>
      <c r="J1781" s="271"/>
      <c r="K1781" s="281">
        <f>Лист4!E1783/1000</f>
        <v>101.59985999999998</v>
      </c>
    </row>
    <row r="1782" spans="1:11" s="29" customFormat="1" ht="17.25" customHeight="1" x14ac:dyDescent="0.25">
      <c r="A1782" s="21" t="str">
        <f>Лист4!A1784</f>
        <v xml:space="preserve">Таманский 1-й пер. д.5 </v>
      </c>
      <c r="B1782" s="56" t="str">
        <f>Лист4!C1784</f>
        <v>г. Астрахань</v>
      </c>
      <c r="C1782" s="35">
        <f t="shared" si="56"/>
        <v>120.35579391891892</v>
      </c>
      <c r="D1782" s="35">
        <f t="shared" si="57"/>
        <v>5.0854560810810812</v>
      </c>
      <c r="E1782" s="26">
        <v>0</v>
      </c>
      <c r="F1782" s="27">
        <v>5.0854560810810812</v>
      </c>
      <c r="G1782" s="28">
        <v>0</v>
      </c>
      <c r="H1782" s="28">
        <v>0</v>
      </c>
      <c r="I1782" s="28">
        <v>0</v>
      </c>
      <c r="J1782" s="271"/>
      <c r="K1782" s="281">
        <f>Лист4!E1784/1000</f>
        <v>125.44125</v>
      </c>
    </row>
    <row r="1783" spans="1:11" s="29" customFormat="1" ht="17.25" customHeight="1" x14ac:dyDescent="0.25">
      <c r="A1783" s="21" t="str">
        <f>Лист4!A1785</f>
        <v xml:space="preserve">Таманский 1-й пер. д.6 </v>
      </c>
      <c r="B1783" s="56" t="str">
        <f>Лист4!C1785</f>
        <v>г. Астрахань</v>
      </c>
      <c r="C1783" s="35">
        <f t="shared" si="56"/>
        <v>49.011252027026998</v>
      </c>
      <c r="D1783" s="35">
        <f t="shared" si="57"/>
        <v>2.070897972972972</v>
      </c>
      <c r="E1783" s="26">
        <v>0</v>
      </c>
      <c r="F1783" s="27">
        <v>2.070897972972972</v>
      </c>
      <c r="G1783" s="28">
        <v>0</v>
      </c>
      <c r="H1783" s="28">
        <v>0</v>
      </c>
      <c r="I1783" s="28">
        <v>0</v>
      </c>
      <c r="J1783" s="272"/>
      <c r="K1783" s="281">
        <f>Лист4!E1785/1000-J1783</f>
        <v>51.08214999999997</v>
      </c>
    </row>
    <row r="1784" spans="1:11" s="29" customFormat="1" ht="17.25" customHeight="1" x14ac:dyDescent="0.25">
      <c r="A1784" s="21" t="str">
        <f>Лист4!A1786</f>
        <v xml:space="preserve">Таманский 1-й пер. д.8 </v>
      </c>
      <c r="B1784" s="56" t="str">
        <f>Лист4!C1786</f>
        <v>г. Астрахань</v>
      </c>
      <c r="C1784" s="35">
        <f t="shared" si="56"/>
        <v>90.023807162162143</v>
      </c>
      <c r="D1784" s="35">
        <f t="shared" si="57"/>
        <v>3.8038228378378367</v>
      </c>
      <c r="E1784" s="26">
        <v>0</v>
      </c>
      <c r="F1784" s="27">
        <v>3.8038228378378367</v>
      </c>
      <c r="G1784" s="28">
        <v>0</v>
      </c>
      <c r="H1784" s="28">
        <v>0</v>
      </c>
      <c r="I1784" s="28">
        <v>0</v>
      </c>
      <c r="J1784" s="271"/>
      <c r="K1784" s="281">
        <f>Лист4!E1786/1000</f>
        <v>93.827629999999985</v>
      </c>
    </row>
    <row r="1785" spans="1:11" s="29" customFormat="1" ht="17.25" customHeight="1" x14ac:dyDescent="0.25">
      <c r="A1785" s="21" t="str">
        <f>Лист4!A1787</f>
        <v xml:space="preserve">Таманский пер. д.10/11 </v>
      </c>
      <c r="B1785" s="56" t="str">
        <f>Лист4!C1787</f>
        <v>г. Астрахань</v>
      </c>
      <c r="C1785" s="35">
        <f t="shared" si="56"/>
        <v>135.0058283783784</v>
      </c>
      <c r="D1785" s="35">
        <f t="shared" si="57"/>
        <v>5.7044716216216216</v>
      </c>
      <c r="E1785" s="26">
        <v>0</v>
      </c>
      <c r="F1785" s="27">
        <v>5.7044716216216216</v>
      </c>
      <c r="G1785" s="28">
        <v>0</v>
      </c>
      <c r="H1785" s="28">
        <v>0</v>
      </c>
      <c r="I1785" s="28">
        <v>0</v>
      </c>
      <c r="J1785" s="271"/>
      <c r="K1785" s="281">
        <f>Лист4!E1787/1000</f>
        <v>140.71030000000002</v>
      </c>
    </row>
    <row r="1786" spans="1:11" s="29" customFormat="1" ht="17.25" customHeight="1" x14ac:dyDescent="0.25">
      <c r="A1786" s="21" t="str">
        <f>Лист4!A1788</f>
        <v xml:space="preserve">Таманский пер. д.8/9 </v>
      </c>
      <c r="B1786" s="56" t="str">
        <f>Лист4!C1788</f>
        <v>г. Астрахань</v>
      </c>
      <c r="C1786" s="35">
        <f t="shared" si="56"/>
        <v>32.314642567567567</v>
      </c>
      <c r="D1786" s="35">
        <f t="shared" si="57"/>
        <v>1.3654074324324326</v>
      </c>
      <c r="E1786" s="26">
        <v>0</v>
      </c>
      <c r="F1786" s="27">
        <v>1.3654074324324326</v>
      </c>
      <c r="G1786" s="28">
        <v>0</v>
      </c>
      <c r="H1786" s="28">
        <v>0</v>
      </c>
      <c r="I1786" s="28">
        <v>0</v>
      </c>
      <c r="J1786" s="271"/>
      <c r="K1786" s="281">
        <f>Лист4!E1788/1000-J1786</f>
        <v>33.680050000000001</v>
      </c>
    </row>
    <row r="1787" spans="1:11" s="29" customFormat="1" ht="17.25" customHeight="1" x14ac:dyDescent="0.25">
      <c r="A1787" s="21" t="str">
        <f>Лист4!A1789</f>
        <v xml:space="preserve">Тамбовская ул. д.13 </v>
      </c>
      <c r="B1787" s="56" t="str">
        <f>Лист4!C1789</f>
        <v>г. Астрахань</v>
      </c>
      <c r="C1787" s="35">
        <f t="shared" si="56"/>
        <v>1.542810810810811</v>
      </c>
      <c r="D1787" s="35">
        <f t="shared" si="57"/>
        <v>6.5189189189189201E-2</v>
      </c>
      <c r="E1787" s="26">
        <v>0</v>
      </c>
      <c r="F1787" s="27">
        <v>6.5189189189189201E-2</v>
      </c>
      <c r="G1787" s="28">
        <v>0</v>
      </c>
      <c r="H1787" s="28">
        <v>0</v>
      </c>
      <c r="I1787" s="28">
        <v>0</v>
      </c>
      <c r="J1787" s="271"/>
      <c r="K1787" s="281">
        <f>Лист4!E1789/1000</f>
        <v>1.6080000000000001</v>
      </c>
    </row>
    <row r="1788" spans="1:11" s="29" customFormat="1" ht="17.25" customHeight="1" x14ac:dyDescent="0.25">
      <c r="A1788" s="21" t="str">
        <f>Лист4!A1790</f>
        <v xml:space="preserve">Тамбовская ул. д.33 </v>
      </c>
      <c r="B1788" s="56" t="str">
        <f>Лист4!C1790</f>
        <v>г. Астрахань</v>
      </c>
      <c r="C1788" s="35">
        <f t="shared" si="56"/>
        <v>41.129484459459469</v>
      </c>
      <c r="D1788" s="35">
        <f t="shared" si="57"/>
        <v>1.737865540540541</v>
      </c>
      <c r="E1788" s="26">
        <v>0</v>
      </c>
      <c r="F1788" s="27">
        <v>1.737865540540541</v>
      </c>
      <c r="G1788" s="28">
        <v>0</v>
      </c>
      <c r="H1788" s="28">
        <v>0</v>
      </c>
      <c r="I1788" s="28">
        <v>0</v>
      </c>
      <c r="J1788" s="271"/>
      <c r="K1788" s="281">
        <f>Лист4!E1790/1000</f>
        <v>42.867350000000009</v>
      </c>
    </row>
    <row r="1789" spans="1:11" s="29" customFormat="1" ht="17.25" customHeight="1" x14ac:dyDescent="0.25">
      <c r="A1789" s="21" t="str">
        <f>Лист4!A1791</f>
        <v xml:space="preserve">Тамбовская ул. д.5 </v>
      </c>
      <c r="B1789" s="56" t="str">
        <f>Лист4!C1791</f>
        <v>г. Астрахань</v>
      </c>
      <c r="C1789" s="35">
        <f t="shared" si="56"/>
        <v>18.647094594594595</v>
      </c>
      <c r="D1789" s="35">
        <f t="shared" si="57"/>
        <v>0.78790540540540543</v>
      </c>
      <c r="E1789" s="26">
        <v>0</v>
      </c>
      <c r="F1789" s="27">
        <v>0.78790540540540543</v>
      </c>
      <c r="G1789" s="28">
        <v>0</v>
      </c>
      <c r="H1789" s="28">
        <v>0</v>
      </c>
      <c r="I1789" s="28">
        <v>0</v>
      </c>
      <c r="J1789" s="271"/>
      <c r="K1789" s="281">
        <f>Лист4!E1791/1000</f>
        <v>19.434999999999999</v>
      </c>
    </row>
    <row r="1790" spans="1:11" s="29" customFormat="1" ht="17.25" customHeight="1" x14ac:dyDescent="0.25">
      <c r="A1790" s="21" t="str">
        <f>Лист4!A1792</f>
        <v xml:space="preserve">Татищева ул. д.0 - корп. 10 </v>
      </c>
      <c r="B1790" s="56" t="str">
        <f>Лист4!C1792</f>
        <v>г. Астрахань</v>
      </c>
      <c r="C1790" s="35">
        <f t="shared" si="56"/>
        <v>1020.7070241891892</v>
      </c>
      <c r="D1790" s="35">
        <f t="shared" si="57"/>
        <v>43.128465810810809</v>
      </c>
      <c r="E1790" s="26">
        <v>0</v>
      </c>
      <c r="F1790" s="27">
        <v>43.128465810810809</v>
      </c>
      <c r="G1790" s="28">
        <v>0</v>
      </c>
      <c r="H1790" s="28">
        <v>0</v>
      </c>
      <c r="I1790" s="28">
        <v>0</v>
      </c>
      <c r="J1790" s="271"/>
      <c r="K1790" s="281">
        <f>Лист4!E1792/1000</f>
        <v>1063.8354899999999</v>
      </c>
    </row>
    <row r="1791" spans="1:11" s="29" customFormat="1" ht="17.25" customHeight="1" x14ac:dyDescent="0.25">
      <c r="A1791" s="21" t="str">
        <f>Лист4!A1793</f>
        <v>Татищева ул. д.0 - корп. 11</v>
      </c>
      <c r="B1791" s="56" t="str">
        <f>Лист4!C1793</f>
        <v>г. Астрахань</v>
      </c>
      <c r="C1791" s="35">
        <f t="shared" si="56"/>
        <v>53.956075810810809</v>
      </c>
      <c r="D1791" s="35">
        <f t="shared" si="57"/>
        <v>2.2798341891891889</v>
      </c>
      <c r="E1791" s="26">
        <v>0</v>
      </c>
      <c r="F1791" s="27">
        <v>2.2798341891891889</v>
      </c>
      <c r="G1791" s="28">
        <v>0</v>
      </c>
      <c r="H1791" s="28">
        <v>0</v>
      </c>
      <c r="I1791" s="28">
        <v>0</v>
      </c>
      <c r="J1791" s="271"/>
      <c r="K1791" s="281">
        <f>Лист4!E1793/1000</f>
        <v>56.235909999999997</v>
      </c>
    </row>
    <row r="1792" spans="1:11" s="29" customFormat="1" ht="17.25" customHeight="1" x14ac:dyDescent="0.25">
      <c r="A1792" s="21" t="str">
        <f>Лист4!A1794</f>
        <v xml:space="preserve">Татищева ул. д.0 - корп. 11а </v>
      </c>
      <c r="B1792" s="56" t="str">
        <f>Лист4!C1794</f>
        <v>г. Астрахань</v>
      </c>
      <c r="C1792" s="35">
        <f t="shared" si="56"/>
        <v>1019.7706013513516</v>
      </c>
      <c r="D1792" s="35">
        <f t="shared" si="57"/>
        <v>43.088898648648659</v>
      </c>
      <c r="E1792" s="26">
        <v>0</v>
      </c>
      <c r="F1792" s="27">
        <v>43.088898648648659</v>
      </c>
      <c r="G1792" s="28">
        <v>0</v>
      </c>
      <c r="H1792" s="28">
        <v>0</v>
      </c>
      <c r="I1792" s="28">
        <v>0</v>
      </c>
      <c r="J1792" s="271">
        <v>1120.92</v>
      </c>
      <c r="K1792" s="281">
        <f>Лист4!E1794/1000-J1792</f>
        <v>-58.06049999999982</v>
      </c>
    </row>
    <row r="1793" spans="1:11" s="29" customFormat="1" ht="17.25" customHeight="1" x14ac:dyDescent="0.25">
      <c r="A1793" s="21" t="str">
        <f>Лист4!A1795</f>
        <v xml:space="preserve">Татищева ул. д.0 - корп. 12 </v>
      </c>
      <c r="B1793" s="56" t="str">
        <f>Лист4!C1795</f>
        <v>г. Астрахань</v>
      </c>
      <c r="C1793" s="35">
        <f t="shared" si="56"/>
        <v>631.13135783783787</v>
      </c>
      <c r="D1793" s="35">
        <f t="shared" si="57"/>
        <v>26.667522162162165</v>
      </c>
      <c r="E1793" s="26">
        <v>0</v>
      </c>
      <c r="F1793" s="27">
        <v>26.667522162162165</v>
      </c>
      <c r="G1793" s="28">
        <v>0</v>
      </c>
      <c r="H1793" s="28">
        <v>0</v>
      </c>
      <c r="I1793" s="28">
        <v>0</v>
      </c>
      <c r="J1793" s="271"/>
      <c r="K1793" s="281">
        <f>Лист4!E1795/1000</f>
        <v>657.79888000000005</v>
      </c>
    </row>
    <row r="1794" spans="1:11" s="29" customFormat="1" ht="17.25" customHeight="1" x14ac:dyDescent="0.25">
      <c r="A1794" s="21" t="str">
        <f>Лист4!A1796</f>
        <v xml:space="preserve">Татищева ул. д.0 - корп. 14 </v>
      </c>
      <c r="B1794" s="56" t="str">
        <f>Лист4!C1796</f>
        <v>г. Астрахань</v>
      </c>
      <c r="C1794" s="35">
        <f t="shared" si="56"/>
        <v>767.72819067567571</v>
      </c>
      <c r="D1794" s="35">
        <f t="shared" si="57"/>
        <v>32.439219324324327</v>
      </c>
      <c r="E1794" s="26">
        <v>0</v>
      </c>
      <c r="F1794" s="27">
        <v>32.439219324324327</v>
      </c>
      <c r="G1794" s="28">
        <v>0</v>
      </c>
      <c r="H1794" s="28">
        <v>0</v>
      </c>
      <c r="I1794" s="28">
        <v>0</v>
      </c>
      <c r="J1794" s="271"/>
      <c r="K1794" s="281">
        <f>Лист4!E1796/1000</f>
        <v>800.16741000000002</v>
      </c>
    </row>
    <row r="1795" spans="1:11" s="29" customFormat="1" ht="17.25" customHeight="1" x14ac:dyDescent="0.25">
      <c r="A1795" s="21" t="str">
        <f>Лист4!A1797</f>
        <v xml:space="preserve">Татищева ул. д.0 - корп. 15 </v>
      </c>
      <c r="B1795" s="56" t="str">
        <f>Лист4!C1797</f>
        <v>г. Астрахань</v>
      </c>
      <c r="C1795" s="35">
        <f t="shared" si="56"/>
        <v>369.78717000000006</v>
      </c>
      <c r="D1795" s="35">
        <f t="shared" si="57"/>
        <v>15.624810000000004</v>
      </c>
      <c r="E1795" s="26">
        <v>0</v>
      </c>
      <c r="F1795" s="27">
        <v>15.624810000000004</v>
      </c>
      <c r="G1795" s="28">
        <v>0</v>
      </c>
      <c r="H1795" s="28">
        <v>0</v>
      </c>
      <c r="I1795" s="28">
        <v>0</v>
      </c>
      <c r="J1795" s="271"/>
      <c r="K1795" s="281">
        <f>Лист4!E1797/1000</f>
        <v>385.41198000000009</v>
      </c>
    </row>
    <row r="1796" spans="1:11" s="29" customFormat="1" ht="17.25" customHeight="1" x14ac:dyDescent="0.25">
      <c r="A1796" s="21" t="str">
        <f>Лист4!A1798</f>
        <v xml:space="preserve">Татищева ул. д.0 - корп. 15а </v>
      </c>
      <c r="B1796" s="56" t="str">
        <f>Лист4!C1798</f>
        <v>г. Астрахань</v>
      </c>
      <c r="C1796" s="35">
        <f t="shared" si="56"/>
        <v>676.76136918918928</v>
      </c>
      <c r="D1796" s="35">
        <f t="shared" si="57"/>
        <v>28.595550810810813</v>
      </c>
      <c r="E1796" s="26">
        <v>0</v>
      </c>
      <c r="F1796" s="27">
        <v>28.595550810810813</v>
      </c>
      <c r="G1796" s="28">
        <v>0</v>
      </c>
      <c r="H1796" s="28">
        <v>0</v>
      </c>
      <c r="I1796" s="28">
        <v>0</v>
      </c>
      <c r="J1796" s="271"/>
      <c r="K1796" s="281">
        <f>Лист4!E1798/1000</f>
        <v>705.35692000000006</v>
      </c>
    </row>
    <row r="1797" spans="1:11" s="29" customFormat="1" ht="17.25" customHeight="1" x14ac:dyDescent="0.25">
      <c r="A1797" s="21" t="str">
        <f>Лист4!A1799</f>
        <v xml:space="preserve">Татищева ул. д.0 - корп. 17 </v>
      </c>
      <c r="B1797" s="56" t="str">
        <f>Лист4!C1799</f>
        <v>г. Астрахань</v>
      </c>
      <c r="C1797" s="35">
        <f t="shared" si="56"/>
        <v>942.49453716216203</v>
      </c>
      <c r="D1797" s="35">
        <f t="shared" si="57"/>
        <v>39.823712837837832</v>
      </c>
      <c r="E1797" s="26">
        <v>0</v>
      </c>
      <c r="F1797" s="27">
        <v>39.823712837837832</v>
      </c>
      <c r="G1797" s="28">
        <v>0</v>
      </c>
      <c r="H1797" s="28">
        <v>0</v>
      </c>
      <c r="I1797" s="28">
        <v>0</v>
      </c>
      <c r="J1797" s="271"/>
      <c r="K1797" s="281">
        <f>Лист4!E1799/1000</f>
        <v>982.31824999999992</v>
      </c>
    </row>
    <row r="1798" spans="1:11" s="29" customFormat="1" ht="17.25" customHeight="1" x14ac:dyDescent="0.25">
      <c r="A1798" s="21" t="str">
        <f>Лист4!A1800</f>
        <v xml:space="preserve">Татищева ул. д.0 - корп. 17а </v>
      </c>
      <c r="B1798" s="56" t="str">
        <f>Лист4!C1800</f>
        <v>г. Астрахань</v>
      </c>
      <c r="C1798" s="35">
        <f t="shared" si="56"/>
        <v>699.28767351351371</v>
      </c>
      <c r="D1798" s="35">
        <f t="shared" si="57"/>
        <v>29.547366486486492</v>
      </c>
      <c r="E1798" s="26">
        <v>0</v>
      </c>
      <c r="F1798" s="27">
        <v>29.547366486486492</v>
      </c>
      <c r="G1798" s="28">
        <v>0</v>
      </c>
      <c r="H1798" s="28">
        <v>0</v>
      </c>
      <c r="I1798" s="28">
        <v>0</v>
      </c>
      <c r="J1798" s="271"/>
      <c r="K1798" s="281">
        <f>Лист4!E1800/1000</f>
        <v>728.83504000000016</v>
      </c>
    </row>
    <row r="1799" spans="1:11" s="29" customFormat="1" ht="17.25" customHeight="1" x14ac:dyDescent="0.25">
      <c r="A1799" s="21" t="str">
        <f>Лист4!A1801</f>
        <v xml:space="preserve">Татищева ул. д.0 - корп. 19 </v>
      </c>
      <c r="B1799" s="56" t="str">
        <f>Лист4!C1801</f>
        <v>г. Астрахань</v>
      </c>
      <c r="C1799" s="35">
        <f t="shared" si="56"/>
        <v>1052.9940918918919</v>
      </c>
      <c r="D1799" s="35">
        <f t="shared" si="57"/>
        <v>44.492708108108118</v>
      </c>
      <c r="E1799" s="26">
        <v>0</v>
      </c>
      <c r="F1799" s="27">
        <v>44.492708108108118</v>
      </c>
      <c r="G1799" s="28">
        <v>0</v>
      </c>
      <c r="H1799" s="28">
        <v>0</v>
      </c>
      <c r="I1799" s="28">
        <v>0</v>
      </c>
      <c r="J1799" s="271"/>
      <c r="K1799" s="281">
        <f>Лист4!E1801/1000-J1799</f>
        <v>1097.4868000000001</v>
      </c>
    </row>
    <row r="1800" spans="1:11" s="29" customFormat="1" ht="17.25" customHeight="1" x14ac:dyDescent="0.25">
      <c r="A1800" s="21" t="str">
        <f>Лист4!A1802</f>
        <v xml:space="preserve">Татищева ул. д.0 - корп. 21 </v>
      </c>
      <c r="B1800" s="56" t="str">
        <f>Лист4!C1802</f>
        <v>г. Астрахань</v>
      </c>
      <c r="C1800" s="35">
        <f t="shared" si="56"/>
        <v>1078.8700131081084</v>
      </c>
      <c r="D1800" s="35">
        <f t="shared" si="57"/>
        <v>45.586056891891907</v>
      </c>
      <c r="E1800" s="26">
        <v>0</v>
      </c>
      <c r="F1800" s="27">
        <v>45.586056891891907</v>
      </c>
      <c r="G1800" s="28">
        <v>0</v>
      </c>
      <c r="H1800" s="28">
        <v>0</v>
      </c>
      <c r="I1800" s="28">
        <v>0</v>
      </c>
      <c r="J1800" s="271"/>
      <c r="K1800" s="281">
        <f>Лист4!E1802/1000</f>
        <v>1124.4560700000004</v>
      </c>
    </row>
    <row r="1801" spans="1:11" s="29" customFormat="1" ht="17.25" customHeight="1" x14ac:dyDescent="0.25">
      <c r="A1801" s="21" t="str">
        <f>Лист4!A1803</f>
        <v xml:space="preserve">Татищева ул. д.0 - корп. 22 </v>
      </c>
      <c r="B1801" s="56" t="str">
        <f>Лист4!C1803</f>
        <v>г. Астрахань</v>
      </c>
      <c r="C1801" s="35">
        <f t="shared" si="56"/>
        <v>1028.8416668918917</v>
      </c>
      <c r="D1801" s="35">
        <f t="shared" si="57"/>
        <v>43.472183108108098</v>
      </c>
      <c r="E1801" s="26">
        <v>0</v>
      </c>
      <c r="F1801" s="27">
        <v>43.472183108108098</v>
      </c>
      <c r="G1801" s="28">
        <v>0</v>
      </c>
      <c r="H1801" s="28">
        <v>0</v>
      </c>
      <c r="I1801" s="28">
        <v>0</v>
      </c>
      <c r="J1801" s="271"/>
      <c r="K1801" s="281">
        <f>Лист4!E1803/1000</f>
        <v>1072.3138499999998</v>
      </c>
    </row>
    <row r="1802" spans="1:11" s="29" customFormat="1" ht="17.25" customHeight="1" x14ac:dyDescent="0.25">
      <c r="A1802" s="21" t="str">
        <f>Лист4!A1804</f>
        <v xml:space="preserve">Татищева ул. д.0 - корп. 24 </v>
      </c>
      <c r="B1802" s="56" t="str">
        <f>Лист4!C1804</f>
        <v>г. Астрахань</v>
      </c>
      <c r="C1802" s="35">
        <f t="shared" si="56"/>
        <v>1159.849638783784</v>
      </c>
      <c r="D1802" s="35">
        <f t="shared" si="57"/>
        <v>49.007731216216222</v>
      </c>
      <c r="E1802" s="26">
        <v>0</v>
      </c>
      <c r="F1802" s="27">
        <v>49.007731216216222</v>
      </c>
      <c r="G1802" s="28">
        <v>0</v>
      </c>
      <c r="H1802" s="28">
        <v>0</v>
      </c>
      <c r="I1802" s="28">
        <v>0</v>
      </c>
      <c r="J1802" s="271"/>
      <c r="K1802" s="281">
        <f>Лист4!E1804/1000</f>
        <v>1208.8573700000002</v>
      </c>
    </row>
    <row r="1803" spans="1:11" s="29" customFormat="1" ht="17.25" customHeight="1" x14ac:dyDescent="0.25">
      <c r="A1803" s="21" t="str">
        <f>Лист4!A1805</f>
        <v xml:space="preserve">Татищева ул. д.0 - корп. 27 </v>
      </c>
      <c r="B1803" s="56" t="str">
        <f>Лист4!C1805</f>
        <v>г. Астрахань</v>
      </c>
      <c r="C1803" s="35">
        <f t="shared" si="56"/>
        <v>977.75923932432431</v>
      </c>
      <c r="D1803" s="35">
        <f t="shared" si="57"/>
        <v>41.31377067567567</v>
      </c>
      <c r="E1803" s="26">
        <v>0</v>
      </c>
      <c r="F1803" s="27">
        <v>41.31377067567567</v>
      </c>
      <c r="G1803" s="28">
        <v>0</v>
      </c>
      <c r="H1803" s="28">
        <v>0</v>
      </c>
      <c r="I1803" s="28">
        <v>0</v>
      </c>
      <c r="J1803" s="271"/>
      <c r="K1803" s="281">
        <f>Лист4!E1805/1000</f>
        <v>1019.07301</v>
      </c>
    </row>
    <row r="1804" spans="1:11" s="29" customFormat="1" ht="17.25" customHeight="1" x14ac:dyDescent="0.25">
      <c r="A1804" s="21" t="str">
        <f>Лист4!A1806</f>
        <v xml:space="preserve">Татищева ул. д.0 - корп. 29 </v>
      </c>
      <c r="B1804" s="56" t="str">
        <f>Лист4!C1806</f>
        <v>г. Астрахань</v>
      </c>
      <c r="C1804" s="35">
        <f t="shared" si="56"/>
        <v>990.8926274324325</v>
      </c>
      <c r="D1804" s="35">
        <f t="shared" si="57"/>
        <v>41.868702567567567</v>
      </c>
      <c r="E1804" s="26">
        <v>0</v>
      </c>
      <c r="F1804" s="27">
        <v>41.868702567567567</v>
      </c>
      <c r="G1804" s="28">
        <v>0</v>
      </c>
      <c r="H1804" s="28">
        <v>0</v>
      </c>
      <c r="I1804" s="28">
        <v>0</v>
      </c>
      <c r="J1804" s="271"/>
      <c r="K1804" s="281">
        <f>Лист4!E1806/1000</f>
        <v>1032.76133</v>
      </c>
    </row>
    <row r="1805" spans="1:11" s="29" customFormat="1" ht="17.25" customHeight="1" x14ac:dyDescent="0.25">
      <c r="A1805" s="21" t="str">
        <f>Лист4!A1807</f>
        <v xml:space="preserve">Татищева ул. д.0 - корп. 32 </v>
      </c>
      <c r="B1805" s="56" t="str">
        <f>Лист4!C1807</f>
        <v>г. Астрахань</v>
      </c>
      <c r="C1805" s="35">
        <f t="shared" si="56"/>
        <v>908.33183175675697</v>
      </c>
      <c r="D1805" s="35">
        <f t="shared" si="57"/>
        <v>38.380218243243249</v>
      </c>
      <c r="E1805" s="26">
        <v>0</v>
      </c>
      <c r="F1805" s="27">
        <v>38.380218243243249</v>
      </c>
      <c r="G1805" s="28">
        <v>0</v>
      </c>
      <c r="H1805" s="28">
        <v>0</v>
      </c>
      <c r="I1805" s="28">
        <v>0</v>
      </c>
      <c r="J1805" s="271"/>
      <c r="K1805" s="281">
        <f>Лист4!E1807/1000-J1805</f>
        <v>946.7120500000002</v>
      </c>
    </row>
    <row r="1806" spans="1:11" s="29" customFormat="1" ht="17.25" customHeight="1" x14ac:dyDescent="0.25">
      <c r="A1806" s="21" t="str">
        <f>Лист4!A1808</f>
        <v xml:space="preserve">Татищева ул. д.0 - корп. 42 </v>
      </c>
      <c r="B1806" s="56" t="str">
        <f>Лист4!C1808</f>
        <v>г. Астрахань</v>
      </c>
      <c r="C1806" s="35">
        <f t="shared" si="56"/>
        <v>1061.1279574324326</v>
      </c>
      <c r="D1806" s="35">
        <f t="shared" si="57"/>
        <v>44.836392567567572</v>
      </c>
      <c r="E1806" s="26">
        <v>0</v>
      </c>
      <c r="F1806" s="27">
        <v>44.836392567567572</v>
      </c>
      <c r="G1806" s="28">
        <v>0</v>
      </c>
      <c r="H1806" s="28">
        <v>0</v>
      </c>
      <c r="I1806" s="28">
        <v>0</v>
      </c>
      <c r="J1806" s="271"/>
      <c r="K1806" s="281">
        <f>Лист4!E1808/1000</f>
        <v>1105.9643500000002</v>
      </c>
    </row>
    <row r="1807" spans="1:11" s="29" customFormat="1" ht="17.25" customHeight="1" x14ac:dyDescent="0.25">
      <c r="A1807" s="21" t="str">
        <f>Лист4!A1809</f>
        <v xml:space="preserve">Татищева ул. д.0 - корп. 43 </v>
      </c>
      <c r="B1807" s="56" t="str">
        <f>Лист4!C1809</f>
        <v>г. Астрахань</v>
      </c>
      <c r="C1807" s="35">
        <f t="shared" si="56"/>
        <v>1016.9518725675675</v>
      </c>
      <c r="D1807" s="35">
        <f t="shared" si="57"/>
        <v>42.969797432432429</v>
      </c>
      <c r="E1807" s="26">
        <v>0</v>
      </c>
      <c r="F1807" s="27">
        <v>42.969797432432429</v>
      </c>
      <c r="G1807" s="28">
        <v>0</v>
      </c>
      <c r="H1807" s="28">
        <v>0</v>
      </c>
      <c r="I1807" s="28">
        <v>0</v>
      </c>
      <c r="J1807" s="272"/>
      <c r="K1807" s="281">
        <f>Лист4!E1809/1000-J1807</f>
        <v>1059.9216699999999</v>
      </c>
    </row>
    <row r="1808" spans="1:11" s="29" customFormat="1" ht="17.25" customHeight="1" x14ac:dyDescent="0.25">
      <c r="A1808" s="21" t="str">
        <f>Лист4!A1810</f>
        <v xml:space="preserve">Татищева ул. д.0 - корп. 56б </v>
      </c>
      <c r="B1808" s="56" t="str">
        <f>Лист4!C1810</f>
        <v>г. Астрахань</v>
      </c>
      <c r="C1808" s="35">
        <f t="shared" si="56"/>
        <v>758.78201797297277</v>
      </c>
      <c r="D1808" s="35">
        <f t="shared" si="57"/>
        <v>32.061212027027025</v>
      </c>
      <c r="E1808" s="26">
        <v>0</v>
      </c>
      <c r="F1808" s="27">
        <v>32.061212027027025</v>
      </c>
      <c r="G1808" s="28">
        <v>0</v>
      </c>
      <c r="H1808" s="28">
        <v>0</v>
      </c>
      <c r="I1808" s="28">
        <v>0</v>
      </c>
      <c r="J1808" s="271"/>
      <c r="K1808" s="281">
        <f>Лист4!E1810/1000-J1808</f>
        <v>790.84322999999983</v>
      </c>
    </row>
    <row r="1809" spans="1:11" s="29" customFormat="1" ht="17.25" customHeight="1" x14ac:dyDescent="0.25">
      <c r="A1809" s="21" t="str">
        <f>Лист4!A1811</f>
        <v xml:space="preserve">Татищева ул. д.0 - корп. 57 </v>
      </c>
      <c r="B1809" s="56" t="str">
        <f>Лист4!C1811</f>
        <v>г. Астрахань</v>
      </c>
      <c r="C1809" s="35">
        <f t="shared" si="56"/>
        <v>1052.9199736486487</v>
      </c>
      <c r="D1809" s="35">
        <f t="shared" si="57"/>
        <v>44.489576351351353</v>
      </c>
      <c r="E1809" s="26">
        <v>0</v>
      </c>
      <c r="F1809" s="27">
        <v>44.489576351351353</v>
      </c>
      <c r="G1809" s="28">
        <v>0</v>
      </c>
      <c r="H1809" s="28">
        <v>0</v>
      </c>
      <c r="I1809" s="28">
        <v>0</v>
      </c>
      <c r="J1809" s="271"/>
      <c r="K1809" s="281">
        <f>Лист4!E1811/1000</f>
        <v>1097.4095500000001</v>
      </c>
    </row>
    <row r="1810" spans="1:11" s="29" customFormat="1" ht="17.25" customHeight="1" x14ac:dyDescent="0.25">
      <c r="A1810" s="21" t="str">
        <f>Лист4!A1812</f>
        <v xml:space="preserve">Татищева ул. д.10 </v>
      </c>
      <c r="B1810" s="56" t="str">
        <f>Лист4!C1812</f>
        <v>г. Астрахань</v>
      </c>
      <c r="C1810" s="35">
        <f t="shared" si="56"/>
        <v>583.61414729729734</v>
      </c>
      <c r="D1810" s="35">
        <f t="shared" si="57"/>
        <v>24.659752702702704</v>
      </c>
      <c r="E1810" s="26">
        <v>0</v>
      </c>
      <c r="F1810" s="27">
        <v>24.659752702702704</v>
      </c>
      <c r="G1810" s="28">
        <v>0</v>
      </c>
      <c r="H1810" s="28">
        <v>0</v>
      </c>
      <c r="I1810" s="28">
        <v>0</v>
      </c>
      <c r="J1810" s="271"/>
      <c r="K1810" s="281">
        <f>Лист4!E1812/1000-J1810</f>
        <v>608.27390000000003</v>
      </c>
    </row>
    <row r="1811" spans="1:11" s="29" customFormat="1" ht="17.25" customHeight="1" x14ac:dyDescent="0.25">
      <c r="A1811" s="21" t="str">
        <f>Лист4!A1813</f>
        <v xml:space="preserve">Татищева ул. д.10А </v>
      </c>
      <c r="B1811" s="56" t="str">
        <f>Лист4!C1813</f>
        <v>г. Астрахань</v>
      </c>
      <c r="C1811" s="35">
        <f t="shared" si="56"/>
        <v>882.66806621621606</v>
      </c>
      <c r="D1811" s="35">
        <f t="shared" si="57"/>
        <v>37.295833783783777</v>
      </c>
      <c r="E1811" s="26">
        <v>0</v>
      </c>
      <c r="F1811" s="27">
        <v>37.295833783783777</v>
      </c>
      <c r="G1811" s="28">
        <v>0</v>
      </c>
      <c r="H1811" s="28">
        <v>0</v>
      </c>
      <c r="I1811" s="28">
        <v>0</v>
      </c>
      <c r="J1811" s="272"/>
      <c r="K1811" s="281">
        <f>Лист4!E1813/1000-J1811</f>
        <v>919.96389999999985</v>
      </c>
    </row>
    <row r="1812" spans="1:11" s="29" customFormat="1" ht="17.25" customHeight="1" x14ac:dyDescent="0.25">
      <c r="A1812" s="21" t="str">
        <f>Лист4!A1814</f>
        <v xml:space="preserve">Татищева ул. д.11Б </v>
      </c>
      <c r="B1812" s="56" t="str">
        <f>Лист4!C1814</f>
        <v>г. Астрахань</v>
      </c>
      <c r="C1812" s="35">
        <f t="shared" si="56"/>
        <v>309.00840675675681</v>
      </c>
      <c r="D1812" s="35">
        <f t="shared" si="57"/>
        <v>13.056693243243243</v>
      </c>
      <c r="E1812" s="26">
        <v>0</v>
      </c>
      <c r="F1812" s="27">
        <v>13.056693243243243</v>
      </c>
      <c r="G1812" s="28">
        <v>0</v>
      </c>
      <c r="H1812" s="28">
        <v>0</v>
      </c>
      <c r="I1812" s="28">
        <v>0</v>
      </c>
      <c r="J1812" s="271"/>
      <c r="K1812" s="281">
        <f>Лист4!E1814/1000-J1812</f>
        <v>322.06510000000003</v>
      </c>
    </row>
    <row r="1813" spans="1:11" s="29" customFormat="1" ht="17.25" customHeight="1" x14ac:dyDescent="0.25">
      <c r="A1813" s="21" t="str">
        <f>Лист4!A1815</f>
        <v xml:space="preserve">Татищева ул. д.16 - корп. 1 </v>
      </c>
      <c r="B1813" s="56" t="str">
        <f>Лист4!C1815</f>
        <v>г. Астрахань</v>
      </c>
      <c r="C1813" s="35">
        <f t="shared" si="56"/>
        <v>242.0713241891892</v>
      </c>
      <c r="D1813" s="35">
        <f t="shared" si="57"/>
        <v>10.228365810810811</v>
      </c>
      <c r="E1813" s="26">
        <v>0</v>
      </c>
      <c r="F1813" s="27">
        <v>10.228365810810811</v>
      </c>
      <c r="G1813" s="28">
        <v>0</v>
      </c>
      <c r="H1813" s="28">
        <v>0</v>
      </c>
      <c r="I1813" s="28">
        <v>0</v>
      </c>
      <c r="J1813" s="271"/>
      <c r="K1813" s="281">
        <f>Лист4!E1815/1000-J1813</f>
        <v>252.29969</v>
      </c>
    </row>
    <row r="1814" spans="1:11" s="29" customFormat="1" ht="17.25" customHeight="1" x14ac:dyDescent="0.25">
      <c r="A1814" s="21" t="str">
        <f>Лист4!A1816</f>
        <v xml:space="preserve">Татищева ул. д.16З </v>
      </c>
      <c r="B1814" s="56" t="str">
        <f>Лист4!C1816</f>
        <v>г. Астрахань</v>
      </c>
      <c r="C1814" s="35">
        <f t="shared" si="56"/>
        <v>2077.4191270270276</v>
      </c>
      <c r="D1814" s="35">
        <f t="shared" si="57"/>
        <v>87.778272972972999</v>
      </c>
      <c r="E1814" s="26">
        <v>0</v>
      </c>
      <c r="F1814" s="27">
        <v>87.778272972972999</v>
      </c>
      <c r="G1814" s="28">
        <v>0</v>
      </c>
      <c r="H1814" s="28">
        <v>0</v>
      </c>
      <c r="I1814" s="28">
        <v>0</v>
      </c>
      <c r="J1814" s="271"/>
      <c r="K1814" s="281">
        <f>Лист4!E1816/1000</f>
        <v>2165.1974000000005</v>
      </c>
    </row>
    <row r="1815" spans="1:11" s="29" customFormat="1" ht="17.25" customHeight="1" x14ac:dyDescent="0.25">
      <c r="A1815" s="21" t="str">
        <f>Лист4!A1817</f>
        <v xml:space="preserve">Татищева ул. д.41 </v>
      </c>
      <c r="B1815" s="56" t="str">
        <f>Лист4!C1817</f>
        <v>г. Астрахань</v>
      </c>
      <c r="C1815" s="35">
        <f t="shared" si="56"/>
        <v>1076.198810810811</v>
      </c>
      <c r="D1815" s="35">
        <f t="shared" si="57"/>
        <v>45.473189189189199</v>
      </c>
      <c r="E1815" s="26">
        <v>0</v>
      </c>
      <c r="F1815" s="27">
        <v>45.473189189189199</v>
      </c>
      <c r="G1815" s="28">
        <v>0</v>
      </c>
      <c r="H1815" s="28">
        <v>0</v>
      </c>
      <c r="I1815" s="28">
        <v>0</v>
      </c>
      <c r="J1815" s="271"/>
      <c r="K1815" s="281">
        <f>Лист4!E1817/1000</f>
        <v>1121.6720000000003</v>
      </c>
    </row>
    <row r="1816" spans="1:11" s="29" customFormat="1" ht="17.25" customHeight="1" x14ac:dyDescent="0.25">
      <c r="A1816" s="21" t="str">
        <f>Лист4!A1818</f>
        <v xml:space="preserve">Татищева ул. д.43А </v>
      </c>
      <c r="B1816" s="56" t="str">
        <f>Лист4!C1818</f>
        <v>г. Астрахань</v>
      </c>
      <c r="C1816" s="35">
        <f t="shared" si="56"/>
        <v>1158.6572033783784</v>
      </c>
      <c r="D1816" s="35">
        <f t="shared" si="57"/>
        <v>48.957346621621625</v>
      </c>
      <c r="E1816" s="26">
        <v>0</v>
      </c>
      <c r="F1816" s="27">
        <v>48.957346621621625</v>
      </c>
      <c r="G1816" s="28">
        <v>0</v>
      </c>
      <c r="H1816" s="28">
        <v>0</v>
      </c>
      <c r="I1816" s="28">
        <v>0</v>
      </c>
      <c r="J1816" s="272">
        <v>1328.42</v>
      </c>
      <c r="K1816" s="281">
        <f>Лист4!E1818/1000-J1816</f>
        <v>-120.80545000000006</v>
      </c>
    </row>
    <row r="1817" spans="1:11" s="29" customFormat="1" ht="18.75" customHeight="1" x14ac:dyDescent="0.25">
      <c r="A1817" s="21" t="str">
        <f>Лист4!A1819</f>
        <v xml:space="preserve">Татищева ул. д.44 </v>
      </c>
      <c r="B1817" s="56" t="str">
        <f>Лист4!C1819</f>
        <v>г. Астрахань</v>
      </c>
      <c r="C1817" s="35">
        <f t="shared" si="56"/>
        <v>1108.8511543243244</v>
      </c>
      <c r="D1817" s="35">
        <f t="shared" si="57"/>
        <v>46.85286567567568</v>
      </c>
      <c r="E1817" s="26">
        <v>0</v>
      </c>
      <c r="F1817" s="27">
        <v>46.85286567567568</v>
      </c>
      <c r="G1817" s="28">
        <v>0</v>
      </c>
      <c r="H1817" s="28">
        <v>0</v>
      </c>
      <c r="I1817" s="28">
        <v>0</v>
      </c>
      <c r="J1817" s="271"/>
      <c r="K1817" s="281">
        <f>Лист4!E1819/1000</f>
        <v>1155.7040200000001</v>
      </c>
    </row>
    <row r="1818" spans="1:11" s="29" customFormat="1" ht="18.75" customHeight="1" x14ac:dyDescent="0.25">
      <c r="A1818" s="21" t="str">
        <f>Лист4!A1820</f>
        <v xml:space="preserve">Татищева ул. д.4Б </v>
      </c>
      <c r="B1818" s="56" t="str">
        <f>Лист4!C1820</f>
        <v>г. Астрахань</v>
      </c>
      <c r="C1818" s="35">
        <f t="shared" si="56"/>
        <v>358.11723581081083</v>
      </c>
      <c r="D1818" s="35">
        <f t="shared" si="57"/>
        <v>15.131714189189191</v>
      </c>
      <c r="E1818" s="26">
        <v>0</v>
      </c>
      <c r="F1818" s="27">
        <v>15.131714189189191</v>
      </c>
      <c r="G1818" s="28">
        <v>0</v>
      </c>
      <c r="H1818" s="28">
        <v>0</v>
      </c>
      <c r="I1818" s="28">
        <v>0</v>
      </c>
      <c r="J1818" s="271"/>
      <c r="K1818" s="281">
        <f>Лист4!E1820/1000</f>
        <v>373.24895000000004</v>
      </c>
    </row>
    <row r="1819" spans="1:11" s="29" customFormat="1" ht="18.75" customHeight="1" x14ac:dyDescent="0.25">
      <c r="A1819" s="21" t="str">
        <f>Лист4!A1821</f>
        <v xml:space="preserve">Татищева ул. д.56А </v>
      </c>
      <c r="B1819" s="56" t="str">
        <f>Лист4!C1821</f>
        <v>г. Астрахань</v>
      </c>
      <c r="C1819" s="35">
        <f t="shared" si="56"/>
        <v>646.15142702702713</v>
      </c>
      <c r="D1819" s="35">
        <f t="shared" si="57"/>
        <v>27.302172972972976</v>
      </c>
      <c r="E1819" s="26">
        <v>0</v>
      </c>
      <c r="F1819" s="27">
        <v>27.302172972972976</v>
      </c>
      <c r="G1819" s="28">
        <v>0</v>
      </c>
      <c r="H1819" s="28">
        <v>0</v>
      </c>
      <c r="I1819" s="28">
        <v>0</v>
      </c>
      <c r="J1819" s="271"/>
      <c r="K1819" s="281">
        <f>Лист4!E1821/1000</f>
        <v>673.45360000000005</v>
      </c>
    </row>
    <row r="1820" spans="1:11" s="29" customFormat="1" ht="18.75" customHeight="1" x14ac:dyDescent="0.25">
      <c r="A1820" s="21" t="str">
        <f>Лист4!A1822</f>
        <v xml:space="preserve">Татищева ул. д.57А </v>
      </c>
      <c r="B1820" s="56" t="str">
        <f>Лист4!C1822</f>
        <v>г. Астрахань</v>
      </c>
      <c r="C1820" s="35">
        <f t="shared" si="56"/>
        <v>1653.5288536486485</v>
      </c>
      <c r="D1820" s="35">
        <f t="shared" si="57"/>
        <v>69.867416351351338</v>
      </c>
      <c r="E1820" s="26">
        <v>0</v>
      </c>
      <c r="F1820" s="27">
        <v>69.867416351351338</v>
      </c>
      <c r="G1820" s="28">
        <v>0</v>
      </c>
      <c r="H1820" s="28">
        <v>0</v>
      </c>
      <c r="I1820" s="28">
        <v>0</v>
      </c>
      <c r="J1820" s="271"/>
      <c r="K1820" s="281">
        <f>Лист4!E1822/1000</f>
        <v>1723.3962699999997</v>
      </c>
    </row>
    <row r="1821" spans="1:11" s="29" customFormat="1" ht="18.75" customHeight="1" x14ac:dyDescent="0.25">
      <c r="A1821" s="21" t="str">
        <f>Лист4!A1823</f>
        <v xml:space="preserve">Ташкентская ул. д.19 </v>
      </c>
      <c r="B1821" s="56" t="str">
        <f>Лист4!C1823</f>
        <v>г. Астрахань</v>
      </c>
      <c r="C1821" s="35">
        <f t="shared" si="56"/>
        <v>31.137625675675682</v>
      </c>
      <c r="D1821" s="35">
        <f t="shared" si="57"/>
        <v>1.3156743243243245</v>
      </c>
      <c r="E1821" s="26">
        <v>0</v>
      </c>
      <c r="F1821" s="27">
        <v>1.3156743243243245</v>
      </c>
      <c r="G1821" s="28">
        <v>0</v>
      </c>
      <c r="H1821" s="28">
        <v>0</v>
      </c>
      <c r="I1821" s="28">
        <v>0</v>
      </c>
      <c r="J1821" s="271"/>
      <c r="K1821" s="281">
        <f>Лист4!E1823/1000</f>
        <v>32.453300000000006</v>
      </c>
    </row>
    <row r="1822" spans="1:11" s="29" customFormat="1" ht="18.75" customHeight="1" x14ac:dyDescent="0.25">
      <c r="A1822" s="21" t="str">
        <f>Лист4!A1824</f>
        <v xml:space="preserve">Театральный пер. д.2/8 </v>
      </c>
      <c r="B1822" s="56" t="str">
        <f>Лист4!C1824</f>
        <v>г. Астрахань</v>
      </c>
      <c r="C1822" s="35">
        <f t="shared" si="56"/>
        <v>610.71072162162181</v>
      </c>
      <c r="D1822" s="35">
        <f t="shared" si="57"/>
        <v>25.804678378378387</v>
      </c>
      <c r="E1822" s="26">
        <v>0</v>
      </c>
      <c r="F1822" s="27">
        <v>25.804678378378387</v>
      </c>
      <c r="G1822" s="28">
        <v>0</v>
      </c>
      <c r="H1822" s="28">
        <v>0</v>
      </c>
      <c r="I1822" s="28">
        <v>0</v>
      </c>
      <c r="J1822" s="271"/>
      <c r="K1822" s="281">
        <f>Лист4!E1824/1000</f>
        <v>636.51540000000023</v>
      </c>
    </row>
    <row r="1823" spans="1:11" s="29" customFormat="1" ht="18.75" customHeight="1" x14ac:dyDescent="0.25">
      <c r="A1823" s="21" t="str">
        <f>Лист4!A1825</f>
        <v xml:space="preserve">Театральный пер. д.3 </v>
      </c>
      <c r="B1823" s="56" t="str">
        <f>Лист4!C1825</f>
        <v>г. Астрахань</v>
      </c>
      <c r="C1823" s="35">
        <f t="shared" si="56"/>
        <v>242.5663285135135</v>
      </c>
      <c r="D1823" s="35">
        <f t="shared" si="57"/>
        <v>10.249281486486487</v>
      </c>
      <c r="E1823" s="26">
        <v>0</v>
      </c>
      <c r="F1823" s="27">
        <v>10.249281486486487</v>
      </c>
      <c r="G1823" s="28">
        <v>0</v>
      </c>
      <c r="H1823" s="28">
        <v>0</v>
      </c>
      <c r="I1823" s="28">
        <v>0</v>
      </c>
      <c r="J1823" s="271"/>
      <c r="K1823" s="281">
        <f>Лист4!E1825/1000</f>
        <v>252.81560999999999</v>
      </c>
    </row>
    <row r="1824" spans="1:11" s="29" customFormat="1" ht="18.75" customHeight="1" x14ac:dyDescent="0.25">
      <c r="A1824" s="21" t="str">
        <f>Лист4!A1826</f>
        <v xml:space="preserve">Тихий пер. д.2/31 </v>
      </c>
      <c r="B1824" s="56" t="str">
        <f>Лист4!C1826</f>
        <v>г. Астрахань</v>
      </c>
      <c r="C1824" s="35">
        <f t="shared" si="56"/>
        <v>21.338666216216218</v>
      </c>
      <c r="D1824" s="35">
        <f t="shared" si="57"/>
        <v>0.90163378378378378</v>
      </c>
      <c r="E1824" s="26">
        <v>0</v>
      </c>
      <c r="F1824" s="27">
        <v>0.90163378378378378</v>
      </c>
      <c r="G1824" s="28">
        <v>0</v>
      </c>
      <c r="H1824" s="28">
        <v>0</v>
      </c>
      <c r="I1824" s="28">
        <v>0</v>
      </c>
      <c r="J1824" s="271"/>
      <c r="K1824" s="281">
        <f>Лист4!E1826/1000</f>
        <v>22.240300000000001</v>
      </c>
    </row>
    <row r="1825" spans="1:11" s="29" customFormat="1" ht="18.75" customHeight="1" x14ac:dyDescent="0.25">
      <c r="A1825" s="21" t="str">
        <f>Лист4!A1827</f>
        <v xml:space="preserve">Тихий пер. д.6 </v>
      </c>
      <c r="B1825" s="56" t="str">
        <f>Лист4!C1827</f>
        <v>г. Астрахань</v>
      </c>
      <c r="C1825" s="35">
        <f t="shared" si="56"/>
        <v>115.15307702702705</v>
      </c>
      <c r="D1825" s="35">
        <f t="shared" si="57"/>
        <v>4.8656229729729734</v>
      </c>
      <c r="E1825" s="26">
        <v>0</v>
      </c>
      <c r="F1825" s="27">
        <v>4.8656229729729734</v>
      </c>
      <c r="G1825" s="28">
        <v>0</v>
      </c>
      <c r="H1825" s="28">
        <v>0</v>
      </c>
      <c r="I1825" s="28">
        <v>0</v>
      </c>
      <c r="J1825" s="271"/>
      <c r="K1825" s="281">
        <f>Лист4!E1827/1000</f>
        <v>120.01870000000002</v>
      </c>
    </row>
    <row r="1826" spans="1:11" s="29" customFormat="1" ht="18.75" customHeight="1" x14ac:dyDescent="0.25">
      <c r="A1826" s="21" t="str">
        <f>Лист4!A1828</f>
        <v xml:space="preserve">Товарищеская ул. д.31А </v>
      </c>
      <c r="B1826" s="56" t="str">
        <f>Лист4!C1828</f>
        <v>г. Астрахань</v>
      </c>
      <c r="C1826" s="35">
        <f t="shared" si="56"/>
        <v>781.61821810810795</v>
      </c>
      <c r="D1826" s="35">
        <f t="shared" si="57"/>
        <v>33.02612189189189</v>
      </c>
      <c r="E1826" s="26">
        <v>0</v>
      </c>
      <c r="F1826" s="27">
        <v>33.02612189189189</v>
      </c>
      <c r="G1826" s="28">
        <v>0</v>
      </c>
      <c r="H1826" s="28">
        <v>0</v>
      </c>
      <c r="I1826" s="28">
        <v>0</v>
      </c>
      <c r="J1826" s="271"/>
      <c r="K1826" s="281">
        <f>Лист4!E1828/1000-J1826</f>
        <v>814.64433999999983</v>
      </c>
    </row>
    <row r="1827" spans="1:11" s="29" customFormat="1" ht="18.75" customHeight="1" x14ac:dyDescent="0.25">
      <c r="A1827" s="21" t="str">
        <f>Лист4!A1829</f>
        <v xml:space="preserve">Тольятти ул. д.110Б </v>
      </c>
      <c r="B1827" s="56" t="str">
        <f>Лист4!C1829</f>
        <v>г. Астрахань</v>
      </c>
      <c r="C1827" s="35">
        <f t="shared" si="56"/>
        <v>224.35516432432433</v>
      </c>
      <c r="D1827" s="35">
        <f t="shared" si="57"/>
        <v>9.4797956756756765</v>
      </c>
      <c r="E1827" s="26">
        <v>0</v>
      </c>
      <c r="F1827" s="27">
        <v>9.4797956756756765</v>
      </c>
      <c r="G1827" s="28">
        <v>0</v>
      </c>
      <c r="H1827" s="28">
        <v>0</v>
      </c>
      <c r="I1827" s="28">
        <v>0</v>
      </c>
      <c r="J1827" s="271"/>
      <c r="K1827" s="281">
        <f>Лист4!E1829/1000</f>
        <v>233.83496000000002</v>
      </c>
    </row>
    <row r="1828" spans="1:11" s="29" customFormat="1" ht="18.75" customHeight="1" x14ac:dyDescent="0.25">
      <c r="A1828" s="21" t="str">
        <f>Лист4!A1830</f>
        <v xml:space="preserve">Тредиаковского ул. д.9 </v>
      </c>
      <c r="B1828" s="56" t="str">
        <f>Лист4!C1830</f>
        <v>г. Астрахань</v>
      </c>
      <c r="C1828" s="35">
        <f t="shared" si="56"/>
        <v>85.904041756756783</v>
      </c>
      <c r="D1828" s="35">
        <f t="shared" si="57"/>
        <v>3.6297482432432444</v>
      </c>
      <c r="E1828" s="26">
        <v>0</v>
      </c>
      <c r="F1828" s="27">
        <v>3.6297482432432444</v>
      </c>
      <c r="G1828" s="28">
        <v>0</v>
      </c>
      <c r="H1828" s="28">
        <v>0</v>
      </c>
      <c r="I1828" s="28">
        <v>0</v>
      </c>
      <c r="J1828" s="271"/>
      <c r="K1828" s="281">
        <f>Лист4!E1830/1000</f>
        <v>89.533790000000025</v>
      </c>
    </row>
    <row r="1829" spans="1:11" s="29" customFormat="1" ht="18.75" customHeight="1" x14ac:dyDescent="0.25">
      <c r="A1829" s="21" t="str">
        <f>Лист4!A1831</f>
        <v xml:space="preserve">Тренева ул. д.1 </v>
      </c>
      <c r="B1829" s="56" t="str">
        <f>Лист4!C1831</f>
        <v>г. Астрахань</v>
      </c>
      <c r="C1829" s="35">
        <f t="shared" si="56"/>
        <v>826.7126975675676</v>
      </c>
      <c r="D1829" s="35">
        <f t="shared" si="57"/>
        <v>34.93152243243243</v>
      </c>
      <c r="E1829" s="26">
        <v>0</v>
      </c>
      <c r="F1829" s="27">
        <v>34.93152243243243</v>
      </c>
      <c r="G1829" s="28">
        <v>0</v>
      </c>
      <c r="H1829" s="28">
        <v>0</v>
      </c>
      <c r="I1829" s="28">
        <v>0</v>
      </c>
      <c r="J1829" s="271"/>
      <c r="K1829" s="281">
        <f>Лист4!E1831/1000</f>
        <v>861.64422000000002</v>
      </c>
    </row>
    <row r="1830" spans="1:11" s="29" customFormat="1" ht="18.75" customHeight="1" x14ac:dyDescent="0.25">
      <c r="A1830" s="21" t="str">
        <f>Лист4!A1832</f>
        <v xml:space="preserve">Тренева ул. д.11 - корп. 1 </v>
      </c>
      <c r="B1830" s="56" t="str">
        <f>Лист4!C1832</f>
        <v>г. Астрахань</v>
      </c>
      <c r="C1830" s="35">
        <f t="shared" si="56"/>
        <v>2625.9936517567553</v>
      </c>
      <c r="D1830" s="35">
        <f t="shared" si="57"/>
        <v>110.9574782432432</v>
      </c>
      <c r="E1830" s="26">
        <v>0</v>
      </c>
      <c r="F1830" s="27">
        <v>110.9574782432432</v>
      </c>
      <c r="G1830" s="28">
        <v>0</v>
      </c>
      <c r="H1830" s="28">
        <v>0</v>
      </c>
      <c r="I1830" s="28">
        <v>0</v>
      </c>
      <c r="J1830" s="272"/>
      <c r="K1830" s="281">
        <f>Лист4!E1832/1000-J1830</f>
        <v>2736.9511299999986</v>
      </c>
    </row>
    <row r="1831" spans="1:11" s="29" customFormat="1" ht="18.75" customHeight="1" x14ac:dyDescent="0.25">
      <c r="A1831" s="21" t="str">
        <f>Лист4!A1833</f>
        <v xml:space="preserve">Тренева ул. д.11 - корп. 2 </v>
      </c>
      <c r="B1831" s="56" t="str">
        <f>Лист4!C1833</f>
        <v>г. Астрахань</v>
      </c>
      <c r="C1831" s="35">
        <f t="shared" si="56"/>
        <v>422.18259864864859</v>
      </c>
      <c r="D1831" s="35">
        <f t="shared" si="57"/>
        <v>17.83870135135135</v>
      </c>
      <c r="E1831" s="26">
        <v>0</v>
      </c>
      <c r="F1831" s="27">
        <v>17.83870135135135</v>
      </c>
      <c r="G1831" s="28">
        <v>0</v>
      </c>
      <c r="H1831" s="28">
        <v>0</v>
      </c>
      <c r="I1831" s="28">
        <v>0</v>
      </c>
      <c r="J1831" s="272"/>
      <c r="K1831" s="281">
        <f>Лист4!E1833/1000-J1831</f>
        <v>440.02129999999994</v>
      </c>
    </row>
    <row r="1832" spans="1:11" s="29" customFormat="1" ht="18.75" customHeight="1" x14ac:dyDescent="0.25">
      <c r="A1832" s="21" t="str">
        <f>Лист4!A1834</f>
        <v xml:space="preserve">Тренева ул. д.14 </v>
      </c>
      <c r="B1832" s="56" t="str">
        <f>Лист4!C1834</f>
        <v>г. Астрахань</v>
      </c>
      <c r="C1832" s="35">
        <f t="shared" ref="C1832:C1895" si="58">K1832+J1832-F1832</f>
        <v>766.67501121621615</v>
      </c>
      <c r="D1832" s="35">
        <f t="shared" ref="D1832:D1895" si="59">F1832</f>
        <v>32.394718783783787</v>
      </c>
      <c r="E1832" s="26">
        <v>0</v>
      </c>
      <c r="F1832" s="27">
        <v>32.394718783783787</v>
      </c>
      <c r="G1832" s="28">
        <v>0</v>
      </c>
      <c r="H1832" s="28">
        <v>0</v>
      </c>
      <c r="I1832" s="28">
        <v>0</v>
      </c>
      <c r="J1832" s="271"/>
      <c r="K1832" s="281">
        <f>Лист4!E1834/1000</f>
        <v>799.06972999999994</v>
      </c>
    </row>
    <row r="1833" spans="1:11" s="29" customFormat="1" ht="18.75" customHeight="1" x14ac:dyDescent="0.25">
      <c r="A1833" s="21" t="str">
        <f>Лист4!A1835</f>
        <v xml:space="preserve">Тренева ул. д.15 </v>
      </c>
      <c r="B1833" s="56" t="str">
        <f>Лист4!C1835</f>
        <v>г. Астрахань</v>
      </c>
      <c r="C1833" s="35">
        <f t="shared" si="58"/>
        <v>1107.037603243243</v>
      </c>
      <c r="D1833" s="35">
        <f t="shared" si="59"/>
        <v>46.776236756756759</v>
      </c>
      <c r="E1833" s="26">
        <v>0</v>
      </c>
      <c r="F1833" s="27">
        <v>46.776236756756759</v>
      </c>
      <c r="G1833" s="28">
        <v>0</v>
      </c>
      <c r="H1833" s="28">
        <v>0</v>
      </c>
      <c r="I1833" s="28">
        <v>0</v>
      </c>
      <c r="J1833" s="271">
        <f>2262.51+1186.66</f>
        <v>3449.17</v>
      </c>
      <c r="K1833" s="281">
        <f>Лист4!E1835/1000-J1833</f>
        <v>-2295.3561600000003</v>
      </c>
    </row>
    <row r="1834" spans="1:11" s="29" customFormat="1" ht="18.75" customHeight="1" x14ac:dyDescent="0.25">
      <c r="A1834" s="21" t="str">
        <f>Лист4!A1836</f>
        <v xml:space="preserve">Тренева ул. д.15А </v>
      </c>
      <c r="B1834" s="56" t="str">
        <f>Лист4!C1836</f>
        <v>г. Астрахань</v>
      </c>
      <c r="C1834" s="35">
        <f t="shared" si="58"/>
        <v>789.62960864864863</v>
      </c>
      <c r="D1834" s="35">
        <f t="shared" si="59"/>
        <v>33.364631351351349</v>
      </c>
      <c r="E1834" s="26">
        <v>0</v>
      </c>
      <c r="F1834" s="27">
        <v>33.364631351351349</v>
      </c>
      <c r="G1834" s="28">
        <v>0</v>
      </c>
      <c r="H1834" s="28">
        <v>0</v>
      </c>
      <c r="I1834" s="28">
        <v>0</v>
      </c>
      <c r="J1834" s="271"/>
      <c r="K1834" s="281">
        <f>Лист4!E1836/1000</f>
        <v>822.99423999999999</v>
      </c>
    </row>
    <row r="1835" spans="1:11" s="29" customFormat="1" ht="18.75" customHeight="1" x14ac:dyDescent="0.25">
      <c r="A1835" s="21" t="str">
        <f>Лист4!A1837</f>
        <v xml:space="preserve">Тренева ул. д.19 </v>
      </c>
      <c r="B1835" s="56" t="str">
        <f>Лист4!C1837</f>
        <v>г. Астрахань</v>
      </c>
      <c r="C1835" s="35">
        <f t="shared" si="58"/>
        <v>770.84034135135141</v>
      </c>
      <c r="D1835" s="35">
        <f t="shared" si="59"/>
        <v>32.570718648648651</v>
      </c>
      <c r="E1835" s="26">
        <v>0</v>
      </c>
      <c r="F1835" s="27">
        <v>32.570718648648651</v>
      </c>
      <c r="G1835" s="28">
        <v>0</v>
      </c>
      <c r="H1835" s="28">
        <v>0</v>
      </c>
      <c r="I1835" s="28">
        <v>0</v>
      </c>
      <c r="J1835" s="271"/>
      <c r="K1835" s="281">
        <f>Лист4!E1837/1000</f>
        <v>803.41106000000002</v>
      </c>
    </row>
    <row r="1836" spans="1:11" s="29" customFormat="1" ht="18.75" customHeight="1" x14ac:dyDescent="0.25">
      <c r="A1836" s="21" t="str">
        <f>Лист4!A1838</f>
        <v xml:space="preserve">Тренева ул. д.21 </v>
      </c>
      <c r="B1836" s="56" t="str">
        <f>Лист4!C1838</f>
        <v>г. Астрахань</v>
      </c>
      <c r="C1836" s="35">
        <f t="shared" si="58"/>
        <v>1166.1262882432432</v>
      </c>
      <c r="D1836" s="35">
        <f t="shared" si="59"/>
        <v>49.272941756756758</v>
      </c>
      <c r="E1836" s="26">
        <v>0</v>
      </c>
      <c r="F1836" s="27">
        <v>49.272941756756758</v>
      </c>
      <c r="G1836" s="28">
        <v>0</v>
      </c>
      <c r="H1836" s="28">
        <v>0</v>
      </c>
      <c r="I1836" s="28">
        <v>0</v>
      </c>
      <c r="J1836" s="271"/>
      <c r="K1836" s="281">
        <f>Лист4!E1838/1000</f>
        <v>1215.39923</v>
      </c>
    </row>
    <row r="1837" spans="1:11" s="29" customFormat="1" ht="18.75" customHeight="1" x14ac:dyDescent="0.25">
      <c r="A1837" s="21" t="str">
        <f>Лист4!A1839</f>
        <v xml:space="preserve">Тренева ул. д.23 </v>
      </c>
      <c r="B1837" s="56" t="str">
        <f>Лист4!C1839</f>
        <v>г. Астрахань</v>
      </c>
      <c r="C1837" s="35">
        <f t="shared" si="58"/>
        <v>915.33759364864875</v>
      </c>
      <c r="D1837" s="35">
        <f t="shared" si="59"/>
        <v>38.676236351351349</v>
      </c>
      <c r="E1837" s="26">
        <v>0</v>
      </c>
      <c r="F1837" s="27">
        <v>38.676236351351349</v>
      </c>
      <c r="G1837" s="28">
        <v>0</v>
      </c>
      <c r="H1837" s="28">
        <v>0</v>
      </c>
      <c r="I1837" s="28">
        <v>0</v>
      </c>
      <c r="J1837" s="271"/>
      <c r="K1837" s="281">
        <f>Лист4!E1839/1000</f>
        <v>954.0138300000001</v>
      </c>
    </row>
    <row r="1838" spans="1:11" s="29" customFormat="1" ht="18.75" customHeight="1" x14ac:dyDescent="0.25">
      <c r="A1838" s="21" t="str">
        <f>Лист4!A1840</f>
        <v xml:space="preserve">Тренева ул. д.25 </v>
      </c>
      <c r="B1838" s="56" t="str">
        <f>Лист4!C1840</f>
        <v>г. Астрахань</v>
      </c>
      <c r="C1838" s="35">
        <f t="shared" si="58"/>
        <v>1172.2913141891895</v>
      </c>
      <c r="D1838" s="35">
        <f t="shared" si="59"/>
        <v>49.533435810810815</v>
      </c>
      <c r="E1838" s="26">
        <v>0</v>
      </c>
      <c r="F1838" s="27">
        <v>49.533435810810815</v>
      </c>
      <c r="G1838" s="28">
        <v>0</v>
      </c>
      <c r="H1838" s="28">
        <v>0</v>
      </c>
      <c r="I1838" s="28">
        <v>0</v>
      </c>
      <c r="J1838" s="271"/>
      <c r="K1838" s="281">
        <f>Лист4!E1840/1000</f>
        <v>1221.8247500000002</v>
      </c>
    </row>
    <row r="1839" spans="1:11" s="29" customFormat="1" ht="18.75" customHeight="1" x14ac:dyDescent="0.25">
      <c r="A1839" s="21" t="str">
        <f>Лист4!A1841</f>
        <v xml:space="preserve">Тренева ул. д.25А </v>
      </c>
      <c r="B1839" s="56" t="str">
        <f>Лист4!C1841</f>
        <v>г. Астрахань</v>
      </c>
      <c r="C1839" s="35">
        <f t="shared" si="58"/>
        <v>884.81454972972961</v>
      </c>
      <c r="D1839" s="35">
        <f t="shared" si="59"/>
        <v>37.386530270270271</v>
      </c>
      <c r="E1839" s="26">
        <v>0</v>
      </c>
      <c r="F1839" s="27">
        <v>37.386530270270271</v>
      </c>
      <c r="G1839" s="28">
        <v>0</v>
      </c>
      <c r="H1839" s="28">
        <v>0</v>
      </c>
      <c r="I1839" s="28">
        <v>0</v>
      </c>
      <c r="J1839" s="271"/>
      <c r="K1839" s="281">
        <f>Лист4!E1841/1000</f>
        <v>922.20107999999993</v>
      </c>
    </row>
    <row r="1840" spans="1:11" s="29" customFormat="1" ht="18.75" customHeight="1" x14ac:dyDescent="0.25">
      <c r="A1840" s="21" t="str">
        <f>Лист4!A1842</f>
        <v xml:space="preserve">Тренева ул. д.29А </v>
      </c>
      <c r="B1840" s="56" t="str">
        <f>Лист4!C1842</f>
        <v>г. Астрахань</v>
      </c>
      <c r="C1840" s="35">
        <f t="shared" si="58"/>
        <v>598.18987162162148</v>
      </c>
      <c r="D1840" s="35">
        <f t="shared" si="59"/>
        <v>25.275628378378368</v>
      </c>
      <c r="E1840" s="26">
        <v>0</v>
      </c>
      <c r="F1840" s="27">
        <v>25.275628378378368</v>
      </c>
      <c r="G1840" s="28">
        <v>0</v>
      </c>
      <c r="H1840" s="28">
        <v>0</v>
      </c>
      <c r="I1840" s="28">
        <v>0</v>
      </c>
      <c r="J1840" s="271"/>
      <c r="K1840" s="281">
        <f>Лист4!E1842/1000</f>
        <v>623.46549999999979</v>
      </c>
    </row>
    <row r="1841" spans="1:11" s="29" customFormat="1" ht="18.75" customHeight="1" x14ac:dyDescent="0.25">
      <c r="A1841" s="21" t="str">
        <f>Лист4!A1843</f>
        <v xml:space="preserve">Тренева ул. д.29Б </v>
      </c>
      <c r="B1841" s="56" t="str">
        <f>Лист4!C1843</f>
        <v>г. Астрахань</v>
      </c>
      <c r="C1841" s="35">
        <f t="shared" si="58"/>
        <v>591.56958216216219</v>
      </c>
      <c r="D1841" s="35">
        <f t="shared" si="59"/>
        <v>24.995897837837838</v>
      </c>
      <c r="E1841" s="26">
        <v>0</v>
      </c>
      <c r="F1841" s="27">
        <v>24.995897837837838</v>
      </c>
      <c r="G1841" s="28">
        <v>0</v>
      </c>
      <c r="H1841" s="28">
        <v>0</v>
      </c>
      <c r="I1841" s="28">
        <v>0</v>
      </c>
      <c r="J1841" s="271"/>
      <c r="K1841" s="281">
        <f>Лист4!E1843/1000</f>
        <v>616.56547999999998</v>
      </c>
    </row>
    <row r="1842" spans="1:11" s="29" customFormat="1" ht="18.75" customHeight="1" x14ac:dyDescent="0.25">
      <c r="A1842" s="21" t="str">
        <f>Лист4!A1844</f>
        <v xml:space="preserve">Тренева ул. д.3 </v>
      </c>
      <c r="B1842" s="56" t="str">
        <f>Лист4!C1844</f>
        <v>г. Астрахань</v>
      </c>
      <c r="C1842" s="35">
        <f t="shared" si="58"/>
        <v>924.76490648648644</v>
      </c>
      <c r="D1842" s="35">
        <f t="shared" si="59"/>
        <v>39.074573513513513</v>
      </c>
      <c r="E1842" s="26">
        <v>0</v>
      </c>
      <c r="F1842" s="27">
        <v>39.074573513513513</v>
      </c>
      <c r="G1842" s="28">
        <v>0</v>
      </c>
      <c r="H1842" s="28">
        <v>0</v>
      </c>
      <c r="I1842" s="28">
        <v>0</v>
      </c>
      <c r="J1842" s="272">
        <v>1665.1</v>
      </c>
      <c r="K1842" s="281">
        <f>Лист4!E1844/1000-J1842</f>
        <v>-701.26051999999993</v>
      </c>
    </row>
    <row r="1843" spans="1:11" s="29" customFormat="1" ht="18.75" customHeight="1" x14ac:dyDescent="0.25">
      <c r="A1843" s="21" t="str">
        <f>Лист4!A1845</f>
        <v xml:space="preserve">Тренева ул. д.3А </v>
      </c>
      <c r="B1843" s="56" t="str">
        <f>Лист4!C1845</f>
        <v>г. Астрахань</v>
      </c>
      <c r="C1843" s="35">
        <f t="shared" si="58"/>
        <v>832.70855162162161</v>
      </c>
      <c r="D1843" s="35">
        <f t="shared" si="59"/>
        <v>35.184868378378376</v>
      </c>
      <c r="E1843" s="26">
        <v>0</v>
      </c>
      <c r="F1843" s="27">
        <v>35.184868378378376</v>
      </c>
      <c r="G1843" s="28">
        <v>0</v>
      </c>
      <c r="H1843" s="28">
        <v>0</v>
      </c>
      <c r="I1843" s="28">
        <v>0</v>
      </c>
      <c r="J1843" s="271"/>
      <c r="K1843" s="281">
        <f>Лист4!E1845/1000-J1843</f>
        <v>867.89341999999999</v>
      </c>
    </row>
    <row r="1844" spans="1:11" s="29" customFormat="1" ht="18.75" customHeight="1" x14ac:dyDescent="0.25">
      <c r="A1844" s="21" t="str">
        <f>Лист4!A1846</f>
        <v xml:space="preserve">Тренева ул. д.5 </v>
      </c>
      <c r="B1844" s="56" t="str">
        <f>Лист4!C1846</f>
        <v>г. Астрахань</v>
      </c>
      <c r="C1844" s="35">
        <f t="shared" si="58"/>
        <v>778.08983472972977</v>
      </c>
      <c r="D1844" s="35">
        <f t="shared" si="59"/>
        <v>32.87703527027027</v>
      </c>
      <c r="E1844" s="26">
        <v>0</v>
      </c>
      <c r="F1844" s="27">
        <v>32.87703527027027</v>
      </c>
      <c r="G1844" s="28">
        <v>0</v>
      </c>
      <c r="H1844" s="28">
        <v>0</v>
      </c>
      <c r="I1844" s="28">
        <v>0</v>
      </c>
      <c r="J1844" s="271"/>
      <c r="K1844" s="281">
        <f>Лист4!E1846/1000</f>
        <v>810.96687000000009</v>
      </c>
    </row>
    <row r="1845" spans="1:11" s="29" customFormat="1" ht="18.75" customHeight="1" x14ac:dyDescent="0.25">
      <c r="A1845" s="21" t="str">
        <f>Лист4!A1847</f>
        <v xml:space="preserve">Тренева ул. д.7 </v>
      </c>
      <c r="B1845" s="56" t="str">
        <f>Лист4!C1847</f>
        <v>г. Астрахань</v>
      </c>
      <c r="C1845" s="35">
        <f t="shared" si="58"/>
        <v>87.059681891891898</v>
      </c>
      <c r="D1845" s="35">
        <f t="shared" si="59"/>
        <v>3.6785781081081086</v>
      </c>
      <c r="E1845" s="26">
        <v>0</v>
      </c>
      <c r="F1845" s="27">
        <v>3.6785781081081086</v>
      </c>
      <c r="G1845" s="28">
        <v>0</v>
      </c>
      <c r="H1845" s="28">
        <v>0</v>
      </c>
      <c r="I1845" s="28">
        <v>0</v>
      </c>
      <c r="J1845" s="271"/>
      <c r="K1845" s="281">
        <f>Лист4!E1847/1000-J1845</f>
        <v>90.738260000000011</v>
      </c>
    </row>
    <row r="1846" spans="1:11" s="29" customFormat="1" ht="18.75" customHeight="1" x14ac:dyDescent="0.25">
      <c r="A1846" s="21" t="str">
        <f>Лист4!A1848</f>
        <v xml:space="preserve">Туапсинская ул. д.32 </v>
      </c>
      <c r="B1846" s="56" t="str">
        <f>Лист4!C1848</f>
        <v>г. Астрахань</v>
      </c>
      <c r="C1846" s="35">
        <f t="shared" si="58"/>
        <v>44.74453581081081</v>
      </c>
      <c r="D1846" s="35">
        <f t="shared" si="59"/>
        <v>1.890614189189189</v>
      </c>
      <c r="E1846" s="26">
        <v>0</v>
      </c>
      <c r="F1846" s="27">
        <v>1.890614189189189</v>
      </c>
      <c r="G1846" s="28">
        <v>0</v>
      </c>
      <c r="H1846" s="28">
        <v>0</v>
      </c>
      <c r="I1846" s="28">
        <v>0</v>
      </c>
      <c r="J1846" s="271"/>
      <c r="K1846" s="281">
        <f>Лист4!E1848/1000-J1846</f>
        <v>46.635149999999996</v>
      </c>
    </row>
    <row r="1847" spans="1:11" s="29" customFormat="1" ht="18.75" customHeight="1" x14ac:dyDescent="0.25">
      <c r="A1847" s="21" t="str">
        <f>Лист4!A1849</f>
        <v xml:space="preserve">Туапсинская ул. д.4 </v>
      </c>
      <c r="B1847" s="56" t="str">
        <f>Лист4!C1849</f>
        <v>г. Астрахань</v>
      </c>
      <c r="C1847" s="35">
        <f t="shared" si="58"/>
        <v>999.86324716216234</v>
      </c>
      <c r="D1847" s="35">
        <f t="shared" si="59"/>
        <v>42.247742837837841</v>
      </c>
      <c r="E1847" s="26">
        <v>0</v>
      </c>
      <c r="F1847" s="27">
        <v>42.247742837837841</v>
      </c>
      <c r="G1847" s="28">
        <v>0</v>
      </c>
      <c r="H1847" s="28">
        <v>0</v>
      </c>
      <c r="I1847" s="28">
        <v>0</v>
      </c>
      <c r="J1847" s="271"/>
      <c r="K1847" s="281">
        <f>Лист4!E1849/1000-J1847</f>
        <v>1042.1109900000001</v>
      </c>
    </row>
    <row r="1848" spans="1:11" s="29" customFormat="1" ht="18.75" customHeight="1" x14ac:dyDescent="0.25">
      <c r="A1848" s="21" t="str">
        <f>Лист4!A1850</f>
        <v xml:space="preserve">Туапсинская ул. д.6 </v>
      </c>
      <c r="B1848" s="56" t="str">
        <f>Лист4!C1850</f>
        <v>г. Астрахань</v>
      </c>
      <c r="C1848" s="35">
        <f t="shared" si="58"/>
        <v>352.18461013513507</v>
      </c>
      <c r="D1848" s="35">
        <f t="shared" si="59"/>
        <v>14.881039864864864</v>
      </c>
      <c r="E1848" s="26">
        <v>0</v>
      </c>
      <c r="F1848" s="27">
        <v>14.881039864864864</v>
      </c>
      <c r="G1848" s="28">
        <v>0</v>
      </c>
      <c r="H1848" s="28">
        <v>0</v>
      </c>
      <c r="I1848" s="28">
        <v>0</v>
      </c>
      <c r="J1848" s="271"/>
      <c r="K1848" s="281">
        <f>Лист4!E1850/1000-J1848</f>
        <v>367.06564999999995</v>
      </c>
    </row>
    <row r="1849" spans="1:11" s="29" customFormat="1" ht="18.75" customHeight="1" x14ac:dyDescent="0.25">
      <c r="A1849" s="21" t="str">
        <f>Лист4!A1851</f>
        <v xml:space="preserve">Туапсинская ул. д.8 </v>
      </c>
      <c r="B1849" s="56" t="str">
        <f>Лист4!C1851</f>
        <v>г. Астрахань</v>
      </c>
      <c r="C1849" s="35">
        <f t="shared" si="58"/>
        <v>174.52030270270271</v>
      </c>
      <c r="D1849" s="35">
        <f t="shared" si="59"/>
        <v>7.3740972972972987</v>
      </c>
      <c r="E1849" s="26">
        <v>0</v>
      </c>
      <c r="F1849" s="27">
        <v>7.3740972972972987</v>
      </c>
      <c r="G1849" s="28">
        <v>0</v>
      </c>
      <c r="H1849" s="28">
        <v>0</v>
      </c>
      <c r="I1849" s="28">
        <v>0</v>
      </c>
      <c r="J1849" s="271"/>
      <c r="K1849" s="281">
        <f>Лист4!E1851/1000-J1849</f>
        <v>181.89440000000002</v>
      </c>
    </row>
    <row r="1850" spans="1:11" s="29" customFormat="1" ht="18.75" customHeight="1" x14ac:dyDescent="0.25">
      <c r="A1850" s="21" t="str">
        <f>Лист4!A1852</f>
        <v xml:space="preserve">Тургенева ул. д.11 </v>
      </c>
      <c r="B1850" s="56" t="str">
        <f>Лист4!C1852</f>
        <v>г. Астрахань</v>
      </c>
      <c r="C1850" s="35">
        <f t="shared" si="58"/>
        <v>0</v>
      </c>
      <c r="D1850" s="35">
        <f t="shared" si="59"/>
        <v>0</v>
      </c>
      <c r="E1850" s="26">
        <v>0</v>
      </c>
      <c r="F1850" s="27">
        <v>0</v>
      </c>
      <c r="G1850" s="28">
        <v>0</v>
      </c>
      <c r="H1850" s="28">
        <v>0</v>
      </c>
      <c r="I1850" s="28">
        <v>0</v>
      </c>
      <c r="J1850" s="271"/>
      <c r="K1850" s="281">
        <f>Лист4!E1852/1000-J1850</f>
        <v>0</v>
      </c>
    </row>
    <row r="1851" spans="1:11" s="29" customFormat="1" ht="18.75" customHeight="1" x14ac:dyDescent="0.25">
      <c r="A1851" s="21" t="str">
        <f>Лист4!A1853</f>
        <v xml:space="preserve">Тургенева ул. д.6 </v>
      </c>
      <c r="B1851" s="56" t="str">
        <f>Лист4!C1853</f>
        <v>г. Астрахань</v>
      </c>
      <c r="C1851" s="35">
        <f t="shared" si="58"/>
        <v>367.83708783783783</v>
      </c>
      <c r="D1851" s="35">
        <f t="shared" si="59"/>
        <v>15.542412162162162</v>
      </c>
      <c r="E1851" s="26">
        <v>0</v>
      </c>
      <c r="F1851" s="27">
        <v>15.542412162162162</v>
      </c>
      <c r="G1851" s="28">
        <v>0</v>
      </c>
      <c r="H1851" s="28">
        <v>0</v>
      </c>
      <c r="I1851" s="28">
        <v>0</v>
      </c>
      <c r="J1851" s="271"/>
      <c r="K1851" s="281">
        <f>Лист4!E1853/1000-J1851</f>
        <v>383.37950000000001</v>
      </c>
    </row>
    <row r="1852" spans="1:11" s="29" customFormat="1" ht="18.75" customHeight="1" x14ac:dyDescent="0.25">
      <c r="A1852" s="21" t="str">
        <f>Лист4!A1854</f>
        <v xml:space="preserve">Тургенева ул. д.6А </v>
      </c>
      <c r="B1852" s="56" t="str">
        <f>Лист4!C1854</f>
        <v>г. Астрахань</v>
      </c>
      <c r="C1852" s="35">
        <f t="shared" si="58"/>
        <v>48.198973648648654</v>
      </c>
      <c r="D1852" s="35">
        <f t="shared" si="59"/>
        <v>2.0365763513513517</v>
      </c>
      <c r="E1852" s="26">
        <v>0</v>
      </c>
      <c r="F1852" s="27">
        <v>2.0365763513513517</v>
      </c>
      <c r="G1852" s="28">
        <v>0</v>
      </c>
      <c r="H1852" s="28">
        <v>0</v>
      </c>
      <c r="I1852" s="28">
        <v>0</v>
      </c>
      <c r="J1852" s="271"/>
      <c r="K1852" s="281">
        <f>Лист4!E1854/1000</f>
        <v>50.235550000000003</v>
      </c>
    </row>
    <row r="1853" spans="1:11" s="29" customFormat="1" ht="18.75" customHeight="1" x14ac:dyDescent="0.25">
      <c r="A1853" s="21" t="str">
        <f>Лист4!A1855</f>
        <v xml:space="preserve">Ужгородская ул. д.3 </v>
      </c>
      <c r="B1853" s="56" t="str">
        <f>Лист4!C1855</f>
        <v>г. Астрахань</v>
      </c>
      <c r="C1853" s="35">
        <f t="shared" si="58"/>
        <v>396.4507594594595</v>
      </c>
      <c r="D1853" s="35">
        <f t="shared" si="59"/>
        <v>16.751440540540543</v>
      </c>
      <c r="E1853" s="26">
        <v>0</v>
      </c>
      <c r="F1853" s="27">
        <v>16.751440540540543</v>
      </c>
      <c r="G1853" s="28">
        <v>0</v>
      </c>
      <c r="H1853" s="28">
        <v>0</v>
      </c>
      <c r="I1853" s="28">
        <v>0</v>
      </c>
      <c r="J1853" s="271"/>
      <c r="K1853" s="281">
        <f>Лист4!E1855/1000</f>
        <v>413.20220000000006</v>
      </c>
    </row>
    <row r="1854" spans="1:11" s="29" customFormat="1" ht="18.75" customHeight="1" x14ac:dyDescent="0.25">
      <c r="A1854" s="21" t="str">
        <f>Лист4!A1856</f>
        <v xml:space="preserve">Узенькая ул. д.21 </v>
      </c>
      <c r="B1854" s="56" t="str">
        <f>Лист4!C1856</f>
        <v>г. Астрахань</v>
      </c>
      <c r="C1854" s="35">
        <f t="shared" si="58"/>
        <v>34.6467622972973</v>
      </c>
      <c r="D1854" s="35">
        <f t="shared" si="59"/>
        <v>1.4639477027027028</v>
      </c>
      <c r="E1854" s="26">
        <v>0</v>
      </c>
      <c r="F1854" s="27">
        <v>1.4639477027027028</v>
      </c>
      <c r="G1854" s="28">
        <v>0</v>
      </c>
      <c r="H1854" s="28">
        <v>0</v>
      </c>
      <c r="I1854" s="28">
        <v>0</v>
      </c>
      <c r="J1854" s="271"/>
      <c r="K1854" s="281">
        <f>Лист4!E1856/1000</f>
        <v>36.110710000000005</v>
      </c>
    </row>
    <row r="1855" spans="1:11" s="29" customFormat="1" ht="18.75" customHeight="1" x14ac:dyDescent="0.25">
      <c r="A1855" s="21" t="str">
        <f>Лист4!A1857</f>
        <v xml:space="preserve">Украинская ул. д.12 </v>
      </c>
      <c r="B1855" s="56" t="str">
        <f>Лист4!C1857</f>
        <v>г. Астрахань</v>
      </c>
      <c r="C1855" s="35">
        <f t="shared" si="58"/>
        <v>1140.8066904054056</v>
      </c>
      <c r="D1855" s="35">
        <f t="shared" si="59"/>
        <v>48.203099594594605</v>
      </c>
      <c r="E1855" s="26">
        <v>0</v>
      </c>
      <c r="F1855" s="27">
        <v>48.203099594594605</v>
      </c>
      <c r="G1855" s="28">
        <v>0</v>
      </c>
      <c r="H1855" s="28">
        <v>0</v>
      </c>
      <c r="I1855" s="28">
        <v>0</v>
      </c>
      <c r="J1855" s="271"/>
      <c r="K1855" s="281">
        <f>Лист4!E1857/1000-J1855</f>
        <v>1189.0097900000001</v>
      </c>
    </row>
    <row r="1856" spans="1:11" s="29" customFormat="1" ht="18.75" customHeight="1" x14ac:dyDescent="0.25">
      <c r="A1856" s="21" t="str">
        <f>Лист4!A1858</f>
        <v xml:space="preserve">Украинская ул. д.15 </v>
      </c>
      <c r="B1856" s="56" t="str">
        <f>Лист4!C1858</f>
        <v>г. Астрахань</v>
      </c>
      <c r="C1856" s="35">
        <f t="shared" si="58"/>
        <v>221.108247972973</v>
      </c>
      <c r="D1856" s="35">
        <f t="shared" si="59"/>
        <v>9.3426020270270289</v>
      </c>
      <c r="E1856" s="26">
        <v>0</v>
      </c>
      <c r="F1856" s="27">
        <v>9.3426020270270289</v>
      </c>
      <c r="G1856" s="28">
        <v>0</v>
      </c>
      <c r="H1856" s="28">
        <v>0</v>
      </c>
      <c r="I1856" s="28">
        <v>0</v>
      </c>
      <c r="J1856" s="271"/>
      <c r="K1856" s="281">
        <f>Лист4!E1858/1000</f>
        <v>230.45085000000003</v>
      </c>
    </row>
    <row r="1857" spans="1:11" s="29" customFormat="1" ht="18.75" customHeight="1" x14ac:dyDescent="0.25">
      <c r="A1857" s="21" t="str">
        <f>Лист4!A1859</f>
        <v xml:space="preserve">Украинская ул. д.16 </v>
      </c>
      <c r="B1857" s="56" t="str">
        <f>Лист4!C1859</f>
        <v>г. Астрахань</v>
      </c>
      <c r="C1857" s="35">
        <f t="shared" si="58"/>
        <v>270.37044662162157</v>
      </c>
      <c r="D1857" s="35">
        <f t="shared" si="59"/>
        <v>11.424103378378376</v>
      </c>
      <c r="E1857" s="26">
        <v>0</v>
      </c>
      <c r="F1857" s="27">
        <v>11.424103378378376</v>
      </c>
      <c r="G1857" s="28">
        <v>0</v>
      </c>
      <c r="H1857" s="28">
        <v>0</v>
      </c>
      <c r="I1857" s="28">
        <v>0</v>
      </c>
      <c r="J1857" s="272"/>
      <c r="K1857" s="281">
        <f>Лист4!E1859/1000-J1857</f>
        <v>281.79454999999996</v>
      </c>
    </row>
    <row r="1858" spans="1:11" s="29" customFormat="1" ht="18.75" customHeight="1" x14ac:dyDescent="0.25">
      <c r="A1858" s="21" t="str">
        <f>Лист4!A1860</f>
        <v xml:space="preserve">Украинская ул. д.17 </v>
      </c>
      <c r="B1858" s="56" t="str">
        <f>Лист4!C1860</f>
        <v>г. Астрахань</v>
      </c>
      <c r="C1858" s="35">
        <f t="shared" si="58"/>
        <v>231.81807027027025</v>
      </c>
      <c r="D1858" s="35">
        <f t="shared" si="59"/>
        <v>9.7951297297297284</v>
      </c>
      <c r="E1858" s="26">
        <v>0</v>
      </c>
      <c r="F1858" s="27">
        <v>9.7951297297297284</v>
      </c>
      <c r="G1858" s="28">
        <v>0</v>
      </c>
      <c r="H1858" s="28">
        <v>0</v>
      </c>
      <c r="I1858" s="28">
        <v>0</v>
      </c>
      <c r="J1858" s="271"/>
      <c r="K1858" s="281">
        <f>Лист4!E1860/1000</f>
        <v>241.61319999999998</v>
      </c>
    </row>
    <row r="1859" spans="1:11" s="29" customFormat="1" ht="18.75" customHeight="1" x14ac:dyDescent="0.25">
      <c r="A1859" s="21" t="str">
        <f>Лист4!A1861</f>
        <v xml:space="preserve">Украинская ул. д.18 </v>
      </c>
      <c r="B1859" s="56" t="str">
        <f>Лист4!C1861</f>
        <v>г. Астрахань</v>
      </c>
      <c r="C1859" s="35">
        <f t="shared" si="58"/>
        <v>212.49460472972967</v>
      </c>
      <c r="D1859" s="35">
        <f t="shared" si="59"/>
        <v>8.9786452702702686</v>
      </c>
      <c r="E1859" s="26">
        <v>0</v>
      </c>
      <c r="F1859" s="27">
        <v>8.9786452702702686</v>
      </c>
      <c r="G1859" s="28">
        <v>0</v>
      </c>
      <c r="H1859" s="28">
        <v>0</v>
      </c>
      <c r="I1859" s="28">
        <v>0</v>
      </c>
      <c r="J1859" s="271"/>
      <c r="K1859" s="281">
        <f>Лист4!E1861/1000</f>
        <v>221.47324999999995</v>
      </c>
    </row>
    <row r="1860" spans="1:11" s="29" customFormat="1" ht="18.75" customHeight="1" x14ac:dyDescent="0.25">
      <c r="A1860" s="21" t="str">
        <f>Лист4!A1862</f>
        <v xml:space="preserve">Украинская ул. д.19 </v>
      </c>
      <c r="B1860" s="56" t="str">
        <f>Лист4!C1862</f>
        <v>г. Астрахань</v>
      </c>
      <c r="C1860" s="35">
        <f t="shared" si="58"/>
        <v>236.16974662162164</v>
      </c>
      <c r="D1860" s="35">
        <f t="shared" si="59"/>
        <v>9.979003378378378</v>
      </c>
      <c r="E1860" s="26">
        <v>0</v>
      </c>
      <c r="F1860" s="27">
        <v>9.979003378378378</v>
      </c>
      <c r="G1860" s="28">
        <v>0</v>
      </c>
      <c r="H1860" s="28">
        <v>0</v>
      </c>
      <c r="I1860" s="28">
        <v>0</v>
      </c>
      <c r="J1860" s="271"/>
      <c r="K1860" s="281">
        <f>Лист4!E1862/1000</f>
        <v>246.14875000000001</v>
      </c>
    </row>
    <row r="1861" spans="1:11" s="29" customFormat="1" ht="18.75" customHeight="1" x14ac:dyDescent="0.25">
      <c r="A1861" s="21" t="str">
        <f>Лист4!A1863</f>
        <v xml:space="preserve">Украинская ул. д.21 </v>
      </c>
      <c r="B1861" s="56" t="str">
        <f>Лист4!C1863</f>
        <v>г. Астрахань</v>
      </c>
      <c r="C1861" s="35">
        <f t="shared" si="58"/>
        <v>227.36958445945947</v>
      </c>
      <c r="D1861" s="35">
        <f t="shared" si="59"/>
        <v>9.6071655405405405</v>
      </c>
      <c r="E1861" s="26">
        <v>0</v>
      </c>
      <c r="F1861" s="27">
        <v>9.6071655405405405</v>
      </c>
      <c r="G1861" s="28">
        <v>0</v>
      </c>
      <c r="H1861" s="28">
        <v>0</v>
      </c>
      <c r="I1861" s="28">
        <v>0</v>
      </c>
      <c r="J1861" s="271"/>
      <c r="K1861" s="281">
        <f>Лист4!E1863/1000</f>
        <v>236.97675000000001</v>
      </c>
    </row>
    <row r="1862" spans="1:11" s="29" customFormat="1" ht="18.75" customHeight="1" x14ac:dyDescent="0.25">
      <c r="A1862" s="21" t="str">
        <f>Лист4!A1864</f>
        <v xml:space="preserve">Украинская ул. д.23 </v>
      </c>
      <c r="B1862" s="56" t="str">
        <f>Лист4!C1864</f>
        <v>г. Астрахань</v>
      </c>
      <c r="C1862" s="35">
        <f t="shared" si="58"/>
        <v>238.39492499999997</v>
      </c>
      <c r="D1862" s="35">
        <f t="shared" si="59"/>
        <v>10.073024999999998</v>
      </c>
      <c r="E1862" s="26">
        <v>0</v>
      </c>
      <c r="F1862" s="27">
        <v>10.073024999999998</v>
      </c>
      <c r="G1862" s="28">
        <v>0</v>
      </c>
      <c r="H1862" s="28">
        <v>0</v>
      </c>
      <c r="I1862" s="28">
        <v>0</v>
      </c>
      <c r="J1862" s="271"/>
      <c r="K1862" s="281">
        <f>Лист4!E1864/1000</f>
        <v>248.46794999999997</v>
      </c>
    </row>
    <row r="1863" spans="1:11" s="29" customFormat="1" ht="18.75" customHeight="1" x14ac:dyDescent="0.25">
      <c r="A1863" s="21" t="str">
        <f>Лист4!A1865</f>
        <v xml:space="preserve">Украинская ул. д.25 </v>
      </c>
      <c r="B1863" s="56" t="str">
        <f>Лист4!C1865</f>
        <v>г. Астрахань</v>
      </c>
      <c r="C1863" s="35">
        <f t="shared" si="58"/>
        <v>28.937537162162165</v>
      </c>
      <c r="D1863" s="35">
        <f t="shared" si="59"/>
        <v>1.2227128378378378</v>
      </c>
      <c r="E1863" s="26">
        <v>0</v>
      </c>
      <c r="F1863" s="27">
        <v>1.2227128378378378</v>
      </c>
      <c r="G1863" s="28">
        <v>0</v>
      </c>
      <c r="H1863" s="28">
        <v>0</v>
      </c>
      <c r="I1863" s="28">
        <v>0</v>
      </c>
      <c r="J1863" s="271"/>
      <c r="K1863" s="281">
        <f>Лист4!E1865/1000</f>
        <v>30.160250000000001</v>
      </c>
    </row>
    <row r="1864" spans="1:11" s="29" customFormat="1" ht="18.75" customHeight="1" x14ac:dyDescent="0.25">
      <c r="A1864" s="21" t="str">
        <f>Лист4!A1866</f>
        <v xml:space="preserve">Украинская ул. д.6 </v>
      </c>
      <c r="B1864" s="56" t="str">
        <f>Лист4!C1866</f>
        <v>г. Астрахань</v>
      </c>
      <c r="C1864" s="35">
        <f t="shared" si="58"/>
        <v>227.89751743243247</v>
      </c>
      <c r="D1864" s="35">
        <f t="shared" si="59"/>
        <v>9.6294725675675696</v>
      </c>
      <c r="E1864" s="26">
        <v>0</v>
      </c>
      <c r="F1864" s="27">
        <v>9.6294725675675696</v>
      </c>
      <c r="G1864" s="28">
        <v>0</v>
      </c>
      <c r="H1864" s="28">
        <v>0</v>
      </c>
      <c r="I1864" s="28">
        <v>0</v>
      </c>
      <c r="J1864" s="271"/>
      <c r="K1864" s="281">
        <f>Лист4!E1866/1000-J1864</f>
        <v>237.52699000000004</v>
      </c>
    </row>
    <row r="1865" spans="1:11" s="29" customFormat="1" ht="18.75" customHeight="1" x14ac:dyDescent="0.25">
      <c r="A1865" s="21" t="str">
        <f>Лист4!A1867</f>
        <v xml:space="preserve">Ульянова ул. д.56 </v>
      </c>
      <c r="B1865" s="56" t="str">
        <f>Лист4!C1867</f>
        <v>г. Астрахань</v>
      </c>
      <c r="C1865" s="35">
        <f t="shared" si="58"/>
        <v>1105.3459706756755</v>
      </c>
      <c r="D1865" s="35">
        <f t="shared" si="59"/>
        <v>46.704759324324321</v>
      </c>
      <c r="E1865" s="26">
        <v>0</v>
      </c>
      <c r="F1865" s="27">
        <v>46.704759324324321</v>
      </c>
      <c r="G1865" s="28">
        <v>0</v>
      </c>
      <c r="H1865" s="28">
        <v>0</v>
      </c>
      <c r="I1865" s="28">
        <v>0</v>
      </c>
      <c r="J1865" s="271"/>
      <c r="K1865" s="281">
        <f>Лист4!E1867/1000</f>
        <v>1152.0507299999999</v>
      </c>
    </row>
    <row r="1866" spans="1:11" s="29" customFormat="1" ht="18.75" customHeight="1" x14ac:dyDescent="0.25">
      <c r="A1866" s="21" t="str">
        <f>Лист4!A1868</f>
        <v xml:space="preserve">Ульяновых ул. д.10 </v>
      </c>
      <c r="B1866" s="56" t="str">
        <f>Лист4!C1868</f>
        <v>г. Астрахань</v>
      </c>
      <c r="C1866" s="35">
        <f t="shared" si="58"/>
        <v>31.309781486486482</v>
      </c>
      <c r="D1866" s="35">
        <f t="shared" si="59"/>
        <v>1.3229485135135133</v>
      </c>
      <c r="E1866" s="26">
        <v>0</v>
      </c>
      <c r="F1866" s="27">
        <v>1.3229485135135133</v>
      </c>
      <c r="G1866" s="28">
        <v>0</v>
      </c>
      <c r="H1866" s="28">
        <v>0</v>
      </c>
      <c r="I1866" s="28">
        <v>0</v>
      </c>
      <c r="J1866" s="271"/>
      <c r="K1866" s="281">
        <f>Лист4!E1868/1000</f>
        <v>32.632729999999995</v>
      </c>
    </row>
    <row r="1867" spans="1:11" s="29" customFormat="1" ht="18.75" customHeight="1" x14ac:dyDescent="0.25">
      <c r="A1867" s="21" t="str">
        <f>Лист4!A1869</f>
        <v xml:space="preserve">Ульяновых ул. д.2 </v>
      </c>
      <c r="B1867" s="56" t="str">
        <f>Лист4!C1869</f>
        <v>г. Астрахань</v>
      </c>
      <c r="C1867" s="35">
        <f t="shared" si="58"/>
        <v>369.55976851351352</v>
      </c>
      <c r="D1867" s="35">
        <f t="shared" si="59"/>
        <v>15.615201486486484</v>
      </c>
      <c r="E1867" s="26">
        <v>0</v>
      </c>
      <c r="F1867" s="27">
        <v>15.615201486486484</v>
      </c>
      <c r="G1867" s="28">
        <v>0</v>
      </c>
      <c r="H1867" s="28">
        <v>0</v>
      </c>
      <c r="I1867" s="28">
        <v>0</v>
      </c>
      <c r="J1867" s="271"/>
      <c r="K1867" s="281">
        <f>Лист4!E1869/1000</f>
        <v>385.17496999999997</v>
      </c>
    </row>
    <row r="1868" spans="1:11" s="29" customFormat="1" ht="18.75" customHeight="1" x14ac:dyDescent="0.25">
      <c r="A1868" s="21" t="str">
        <f>Лист4!A1870</f>
        <v xml:space="preserve">Ульяновых ул. д.7 </v>
      </c>
      <c r="B1868" s="56" t="str">
        <f>Лист4!C1870</f>
        <v>г. Астрахань</v>
      </c>
      <c r="C1868" s="35">
        <f t="shared" si="58"/>
        <v>26.668031756756758</v>
      </c>
      <c r="D1868" s="35">
        <f t="shared" si="59"/>
        <v>1.1268182432432432</v>
      </c>
      <c r="E1868" s="26">
        <v>0</v>
      </c>
      <c r="F1868" s="27">
        <v>1.1268182432432432</v>
      </c>
      <c r="G1868" s="28">
        <v>0</v>
      </c>
      <c r="H1868" s="28">
        <v>0</v>
      </c>
      <c r="I1868" s="28">
        <v>0</v>
      </c>
      <c r="J1868" s="271"/>
      <c r="K1868" s="281">
        <f>Лист4!E1870/1000</f>
        <v>27.79485</v>
      </c>
    </row>
    <row r="1869" spans="1:11" s="29" customFormat="1" ht="18.75" customHeight="1" x14ac:dyDescent="0.25">
      <c r="A1869" s="21" t="str">
        <f>Лист4!A1871</f>
        <v xml:space="preserve">Урицкого ул. д.10 </v>
      </c>
      <c r="B1869" s="56" t="str">
        <f>Лист4!C1871</f>
        <v>г. Астрахань</v>
      </c>
      <c r="C1869" s="35">
        <f t="shared" si="58"/>
        <v>149.47234702702701</v>
      </c>
      <c r="D1869" s="35">
        <f t="shared" si="59"/>
        <v>6.3157329729729721</v>
      </c>
      <c r="E1869" s="26">
        <v>0</v>
      </c>
      <c r="F1869" s="27">
        <v>6.3157329729729721</v>
      </c>
      <c r="G1869" s="28">
        <v>0</v>
      </c>
      <c r="H1869" s="28">
        <v>0</v>
      </c>
      <c r="I1869" s="28">
        <v>0</v>
      </c>
      <c r="J1869" s="271"/>
      <c r="K1869" s="281">
        <f>Лист4!E1871/1000</f>
        <v>155.78807999999998</v>
      </c>
    </row>
    <row r="1870" spans="1:11" s="29" customFormat="1" ht="18.75" customHeight="1" x14ac:dyDescent="0.25">
      <c r="A1870" s="21" t="str">
        <f>Лист4!A1872</f>
        <v xml:space="preserve">Урицкого ул. д.11 </v>
      </c>
      <c r="B1870" s="56" t="str">
        <f>Лист4!C1872</f>
        <v>г. Астрахань</v>
      </c>
      <c r="C1870" s="35">
        <f t="shared" si="58"/>
        <v>33.952919594594597</v>
      </c>
      <c r="D1870" s="35">
        <f t="shared" si="59"/>
        <v>1.4346304054054055</v>
      </c>
      <c r="E1870" s="26">
        <v>0</v>
      </c>
      <c r="F1870" s="27">
        <v>1.4346304054054055</v>
      </c>
      <c r="G1870" s="28">
        <v>0</v>
      </c>
      <c r="H1870" s="28">
        <v>0</v>
      </c>
      <c r="I1870" s="28">
        <v>0</v>
      </c>
      <c r="J1870" s="271"/>
      <c r="K1870" s="281">
        <f>Лист4!E1872/1000</f>
        <v>35.387550000000005</v>
      </c>
    </row>
    <row r="1871" spans="1:11" s="29" customFormat="1" ht="18.75" customHeight="1" x14ac:dyDescent="0.25">
      <c r="A1871" s="21" t="str">
        <f>Лист4!A1873</f>
        <v xml:space="preserve">Урицкого ул. д.13 </v>
      </c>
      <c r="B1871" s="56" t="str">
        <f>Лист4!C1873</f>
        <v>г. Астрахань</v>
      </c>
      <c r="C1871" s="35">
        <f t="shared" si="58"/>
        <v>62.595231081081081</v>
      </c>
      <c r="D1871" s="35">
        <f t="shared" si="59"/>
        <v>2.644868918918919</v>
      </c>
      <c r="E1871" s="26">
        <v>0</v>
      </c>
      <c r="F1871" s="27">
        <v>2.644868918918919</v>
      </c>
      <c r="G1871" s="28">
        <v>0</v>
      </c>
      <c r="H1871" s="28">
        <v>0</v>
      </c>
      <c r="I1871" s="28">
        <v>0</v>
      </c>
      <c r="J1871" s="271"/>
      <c r="K1871" s="281">
        <f>Лист4!E1873/1000</f>
        <v>65.240099999999998</v>
      </c>
    </row>
    <row r="1872" spans="1:11" s="29" customFormat="1" ht="18.75" customHeight="1" x14ac:dyDescent="0.25">
      <c r="A1872" s="21" t="str">
        <f>Лист4!A1874</f>
        <v xml:space="preserve">Урицкого ул. д.16 </v>
      </c>
      <c r="B1872" s="56" t="str">
        <f>Лист4!C1874</f>
        <v>г. Астрахань</v>
      </c>
      <c r="C1872" s="35">
        <f t="shared" si="58"/>
        <v>68.927951351351354</v>
      </c>
      <c r="D1872" s="35">
        <f t="shared" si="59"/>
        <v>2.9124486486486489</v>
      </c>
      <c r="E1872" s="26">
        <v>0</v>
      </c>
      <c r="F1872" s="27">
        <v>2.9124486486486489</v>
      </c>
      <c r="G1872" s="28">
        <v>0</v>
      </c>
      <c r="H1872" s="28">
        <v>0</v>
      </c>
      <c r="I1872" s="28">
        <v>0</v>
      </c>
      <c r="J1872" s="271"/>
      <c r="K1872" s="281">
        <f>Лист4!E1874/1000-J1872</f>
        <v>71.840400000000002</v>
      </c>
    </row>
    <row r="1873" spans="1:11" s="29" customFormat="1" ht="18.75" customHeight="1" x14ac:dyDescent="0.25">
      <c r="A1873" s="21" t="str">
        <f>Лист4!A1875</f>
        <v xml:space="preserve">Урицкого ул. д.18 </v>
      </c>
      <c r="B1873" s="56" t="str">
        <f>Лист4!C1875</f>
        <v>г. Астрахань</v>
      </c>
      <c r="C1873" s="35">
        <f t="shared" si="58"/>
        <v>46.040141891891871</v>
      </c>
      <c r="D1873" s="35">
        <f t="shared" si="59"/>
        <v>1.9453581081081071</v>
      </c>
      <c r="E1873" s="26">
        <v>0</v>
      </c>
      <c r="F1873" s="27">
        <v>1.9453581081081071</v>
      </c>
      <c r="G1873" s="28">
        <v>0</v>
      </c>
      <c r="H1873" s="28">
        <v>0</v>
      </c>
      <c r="I1873" s="28">
        <v>0</v>
      </c>
      <c r="J1873" s="272"/>
      <c r="K1873" s="281">
        <f>Лист4!E1875/1000-J1873</f>
        <v>47.985499999999981</v>
      </c>
    </row>
    <row r="1874" spans="1:11" s="29" customFormat="1" ht="18.75" customHeight="1" x14ac:dyDescent="0.25">
      <c r="A1874" s="21" t="str">
        <f>Лист4!A1876</f>
        <v xml:space="preserve">Урицкого ул. д.19 </v>
      </c>
      <c r="B1874" s="56" t="str">
        <f>Лист4!C1876</f>
        <v>г. Астрахань</v>
      </c>
      <c r="C1874" s="35">
        <f t="shared" si="58"/>
        <v>204.11130851351353</v>
      </c>
      <c r="D1874" s="35">
        <f t="shared" si="59"/>
        <v>8.6244214864864865</v>
      </c>
      <c r="E1874" s="26">
        <v>0</v>
      </c>
      <c r="F1874" s="27">
        <v>8.6244214864864865</v>
      </c>
      <c r="G1874" s="28">
        <v>0</v>
      </c>
      <c r="H1874" s="28">
        <v>0</v>
      </c>
      <c r="I1874" s="28">
        <v>0</v>
      </c>
      <c r="J1874" s="271"/>
      <c r="K1874" s="281">
        <f>Лист4!E1876/1000</f>
        <v>212.73573000000002</v>
      </c>
    </row>
    <row r="1875" spans="1:11" s="29" customFormat="1" ht="18.75" customHeight="1" x14ac:dyDescent="0.25">
      <c r="A1875" s="21" t="str">
        <f>Лист4!A1877</f>
        <v xml:space="preserve">Урицкого ул. д.20 </v>
      </c>
      <c r="B1875" s="56" t="str">
        <f>Лист4!C1877</f>
        <v>г. Астрахань</v>
      </c>
      <c r="C1875" s="35">
        <f t="shared" si="58"/>
        <v>11.470145945945944</v>
      </c>
      <c r="D1875" s="35">
        <f t="shared" si="59"/>
        <v>0.48465405405405404</v>
      </c>
      <c r="E1875" s="26">
        <v>0</v>
      </c>
      <c r="F1875" s="27">
        <v>0.48465405405405404</v>
      </c>
      <c r="G1875" s="28">
        <v>0</v>
      </c>
      <c r="H1875" s="28">
        <v>0</v>
      </c>
      <c r="I1875" s="28">
        <v>0</v>
      </c>
      <c r="J1875" s="271"/>
      <c r="K1875" s="281">
        <f>Лист4!E1877/1000</f>
        <v>11.954799999999999</v>
      </c>
    </row>
    <row r="1876" spans="1:11" s="29" customFormat="1" ht="18.75" customHeight="1" x14ac:dyDescent="0.25">
      <c r="A1876" s="21" t="str">
        <f>Лист4!A1878</f>
        <v xml:space="preserve">Урицкого ул. д.21 </v>
      </c>
      <c r="B1876" s="56" t="str">
        <f>Лист4!C1878</f>
        <v>г. Астрахань</v>
      </c>
      <c r="C1876" s="35">
        <f t="shared" si="58"/>
        <v>72.412564189189197</v>
      </c>
      <c r="D1876" s="35">
        <f t="shared" si="59"/>
        <v>3.0596858108108114</v>
      </c>
      <c r="E1876" s="26">
        <v>0</v>
      </c>
      <c r="F1876" s="27">
        <v>3.0596858108108114</v>
      </c>
      <c r="G1876" s="28">
        <v>0</v>
      </c>
      <c r="H1876" s="28">
        <v>0</v>
      </c>
      <c r="I1876" s="28">
        <v>0</v>
      </c>
      <c r="J1876" s="271"/>
      <c r="K1876" s="281">
        <f>Лист4!E1878/1000</f>
        <v>75.472250000000003</v>
      </c>
    </row>
    <row r="1877" spans="1:11" s="29" customFormat="1" ht="18.75" customHeight="1" x14ac:dyDescent="0.25">
      <c r="A1877" s="21" t="str">
        <f>Лист4!A1879</f>
        <v xml:space="preserve">Урицкого ул. д.22 </v>
      </c>
      <c r="B1877" s="56" t="str">
        <f>Лист4!C1879</f>
        <v>г. Астрахань</v>
      </c>
      <c r="C1877" s="35">
        <f t="shared" si="58"/>
        <v>40.920648513513505</v>
      </c>
      <c r="D1877" s="35">
        <f t="shared" si="59"/>
        <v>1.7290414864864863</v>
      </c>
      <c r="E1877" s="26">
        <v>0</v>
      </c>
      <c r="F1877" s="27">
        <v>1.7290414864864863</v>
      </c>
      <c r="G1877" s="28">
        <v>0</v>
      </c>
      <c r="H1877" s="28">
        <v>0</v>
      </c>
      <c r="I1877" s="28">
        <v>0</v>
      </c>
      <c r="J1877" s="271"/>
      <c r="K1877" s="281">
        <f>Лист4!E1879/1000</f>
        <v>42.649689999999993</v>
      </c>
    </row>
    <row r="1878" spans="1:11" s="29" customFormat="1" ht="18.75" customHeight="1" x14ac:dyDescent="0.25">
      <c r="A1878" s="21" t="str">
        <f>Лист4!A1880</f>
        <v xml:space="preserve">Урицкого ул. д.23 </v>
      </c>
      <c r="B1878" s="56" t="str">
        <f>Лист4!C1880</f>
        <v>г. Астрахань</v>
      </c>
      <c r="C1878" s="35">
        <f t="shared" si="58"/>
        <v>73.526333513513549</v>
      </c>
      <c r="D1878" s="35">
        <f t="shared" si="59"/>
        <v>3.1067464864864878</v>
      </c>
      <c r="E1878" s="26">
        <v>0</v>
      </c>
      <c r="F1878" s="27">
        <v>3.1067464864864878</v>
      </c>
      <c r="G1878" s="28">
        <v>0</v>
      </c>
      <c r="H1878" s="28">
        <v>0</v>
      </c>
      <c r="I1878" s="28">
        <v>0</v>
      </c>
      <c r="J1878" s="272"/>
      <c r="K1878" s="281">
        <f>Лист4!E1880/1000-J1878</f>
        <v>76.633080000000035</v>
      </c>
    </row>
    <row r="1879" spans="1:11" s="29" customFormat="1" ht="18.75" customHeight="1" x14ac:dyDescent="0.25">
      <c r="A1879" s="21" t="str">
        <f>Лист4!A1881</f>
        <v xml:space="preserve">Урицкого ул. д.24 </v>
      </c>
      <c r="B1879" s="56" t="str">
        <f>Лист4!C1881</f>
        <v>г. Астрахань</v>
      </c>
      <c r="C1879" s="35">
        <f t="shared" si="58"/>
        <v>77.745921081081107</v>
      </c>
      <c r="D1879" s="35">
        <f t="shared" si="59"/>
        <v>3.2850389189189197</v>
      </c>
      <c r="E1879" s="26">
        <v>0</v>
      </c>
      <c r="F1879" s="27">
        <v>3.2850389189189197</v>
      </c>
      <c r="G1879" s="28">
        <v>0</v>
      </c>
      <c r="H1879" s="28">
        <v>0</v>
      </c>
      <c r="I1879" s="28">
        <v>0</v>
      </c>
      <c r="J1879" s="271"/>
      <c r="K1879" s="281">
        <f>Лист4!E1881/1000</f>
        <v>81.030960000000022</v>
      </c>
    </row>
    <row r="1880" spans="1:11" s="29" customFormat="1" ht="18.75" customHeight="1" x14ac:dyDescent="0.25">
      <c r="A1880" s="21" t="str">
        <f>Лист4!A1882</f>
        <v xml:space="preserve">Урицкого ул. д.25 </v>
      </c>
      <c r="B1880" s="56" t="str">
        <f>Лист4!C1882</f>
        <v>г. Астрахань</v>
      </c>
      <c r="C1880" s="35">
        <f t="shared" si="58"/>
        <v>10.463864864864865</v>
      </c>
      <c r="D1880" s="35">
        <f t="shared" si="59"/>
        <v>0.44213513513513514</v>
      </c>
      <c r="E1880" s="26">
        <v>0</v>
      </c>
      <c r="F1880" s="27">
        <v>0.44213513513513514</v>
      </c>
      <c r="G1880" s="28">
        <v>0</v>
      </c>
      <c r="H1880" s="28">
        <v>0</v>
      </c>
      <c r="I1880" s="28">
        <v>0</v>
      </c>
      <c r="J1880" s="272"/>
      <c r="K1880" s="281">
        <f>Лист4!E1882/1000-J1880</f>
        <v>10.906000000000001</v>
      </c>
    </row>
    <row r="1881" spans="1:11" s="29" customFormat="1" ht="18.75" customHeight="1" x14ac:dyDescent="0.25">
      <c r="A1881" s="21" t="str">
        <f>Лист4!A1883</f>
        <v xml:space="preserve">Урицкого ул. д.26 </v>
      </c>
      <c r="B1881" s="56" t="str">
        <f>Лист4!C1883</f>
        <v>г. Астрахань</v>
      </c>
      <c r="C1881" s="35">
        <f t="shared" si="58"/>
        <v>16.215344594594594</v>
      </c>
      <c r="D1881" s="35">
        <f t="shared" si="59"/>
        <v>0.68515540540540543</v>
      </c>
      <c r="E1881" s="26">
        <v>0</v>
      </c>
      <c r="F1881" s="27">
        <v>0.68515540540540543</v>
      </c>
      <c r="G1881" s="28">
        <v>0</v>
      </c>
      <c r="H1881" s="28">
        <v>0</v>
      </c>
      <c r="I1881" s="28">
        <v>0</v>
      </c>
      <c r="J1881" s="272"/>
      <c r="K1881" s="281">
        <f>Лист4!E1883/1000-J1881</f>
        <v>16.900500000000001</v>
      </c>
    </row>
    <row r="1882" spans="1:11" s="29" customFormat="1" ht="18.75" customHeight="1" x14ac:dyDescent="0.25">
      <c r="A1882" s="21" t="str">
        <f>Лист4!A1884</f>
        <v xml:space="preserve">Урицкого ул. д.27 </v>
      </c>
      <c r="B1882" s="56" t="str">
        <f>Лист4!C1884</f>
        <v>г. Астрахань</v>
      </c>
      <c r="C1882" s="35">
        <f t="shared" si="58"/>
        <v>0</v>
      </c>
      <c r="D1882" s="35">
        <f t="shared" si="59"/>
        <v>0</v>
      </c>
      <c r="E1882" s="26">
        <v>0</v>
      </c>
      <c r="F1882" s="27">
        <v>0</v>
      </c>
      <c r="G1882" s="28">
        <v>0</v>
      </c>
      <c r="H1882" s="28">
        <v>0</v>
      </c>
      <c r="I1882" s="28">
        <v>0</v>
      </c>
      <c r="J1882" s="272"/>
      <c r="K1882" s="281">
        <f>Лист4!E1884/1000-J1882</f>
        <v>0</v>
      </c>
    </row>
    <row r="1883" spans="1:11" s="29" customFormat="1" ht="18.75" customHeight="1" x14ac:dyDescent="0.25">
      <c r="A1883" s="21" t="str">
        <f>Лист4!A1885</f>
        <v xml:space="preserve">Урицкого ул. д.3 </v>
      </c>
      <c r="B1883" s="56" t="str">
        <f>Лист4!C1885</f>
        <v>г. Астрахань</v>
      </c>
      <c r="C1883" s="35">
        <f t="shared" si="58"/>
        <v>1210.7394452702704</v>
      </c>
      <c r="D1883" s="35">
        <f t="shared" si="59"/>
        <v>51.15800472972974</v>
      </c>
      <c r="E1883" s="26">
        <v>0</v>
      </c>
      <c r="F1883" s="27">
        <v>51.15800472972974</v>
      </c>
      <c r="G1883" s="28">
        <v>0</v>
      </c>
      <c r="H1883" s="28">
        <v>0</v>
      </c>
      <c r="I1883" s="28">
        <v>0</v>
      </c>
      <c r="J1883" s="271">
        <v>420.71</v>
      </c>
      <c r="K1883" s="281">
        <f>Лист4!E1885/1000-J1883</f>
        <v>841.18745000000013</v>
      </c>
    </row>
    <row r="1884" spans="1:11" s="29" customFormat="1" ht="18.75" customHeight="1" x14ac:dyDescent="0.25">
      <c r="A1884" s="21" t="str">
        <f>Лист4!A1886</f>
        <v xml:space="preserve">Урицкого ул. д.31 </v>
      </c>
      <c r="B1884" s="56" t="str">
        <f>Лист4!C1886</f>
        <v>г. Астрахань</v>
      </c>
      <c r="C1884" s="35">
        <f t="shared" si="58"/>
        <v>0.45363243243243245</v>
      </c>
      <c r="D1884" s="35">
        <f t="shared" si="59"/>
        <v>1.9167567567567569E-2</v>
      </c>
      <c r="E1884" s="26">
        <v>0</v>
      </c>
      <c r="F1884" s="27">
        <v>1.9167567567567569E-2</v>
      </c>
      <c r="G1884" s="28">
        <v>0</v>
      </c>
      <c r="H1884" s="28">
        <v>0</v>
      </c>
      <c r="I1884" s="28">
        <v>0</v>
      </c>
      <c r="J1884" s="271"/>
      <c r="K1884" s="281">
        <f>Лист4!E1886/1000-J1884</f>
        <v>0.4728</v>
      </c>
    </row>
    <row r="1885" spans="1:11" s="29" customFormat="1" ht="18.75" customHeight="1" x14ac:dyDescent="0.25">
      <c r="A1885" s="21" t="str">
        <f>Лист4!A1887</f>
        <v xml:space="preserve">Урицкого ул. д.32 </v>
      </c>
      <c r="B1885" s="56" t="str">
        <f>Лист4!C1887</f>
        <v>г. Астрахань</v>
      </c>
      <c r="C1885" s="35">
        <f t="shared" si="58"/>
        <v>31.950038378378373</v>
      </c>
      <c r="D1885" s="35">
        <f t="shared" si="59"/>
        <v>1.3500016216216215</v>
      </c>
      <c r="E1885" s="26">
        <v>0</v>
      </c>
      <c r="F1885" s="27">
        <v>1.3500016216216215</v>
      </c>
      <c r="G1885" s="28">
        <v>0</v>
      </c>
      <c r="H1885" s="28">
        <v>0</v>
      </c>
      <c r="I1885" s="28">
        <v>0</v>
      </c>
      <c r="J1885" s="271"/>
      <c r="K1885" s="281">
        <f>Лист4!E1887/1000</f>
        <v>33.300039999999996</v>
      </c>
    </row>
    <row r="1886" spans="1:11" s="29" customFormat="1" ht="18.75" customHeight="1" x14ac:dyDescent="0.25">
      <c r="A1886" s="21" t="str">
        <f>Лист4!A1888</f>
        <v xml:space="preserve">Урицкого ул. д.33 </v>
      </c>
      <c r="B1886" s="56" t="str">
        <f>Лист4!C1888</f>
        <v>г. Астрахань</v>
      </c>
      <c r="C1886" s="35">
        <f t="shared" si="58"/>
        <v>42.712419864864856</v>
      </c>
      <c r="D1886" s="35">
        <f t="shared" si="59"/>
        <v>1.8047501351351349</v>
      </c>
      <c r="E1886" s="26">
        <v>0</v>
      </c>
      <c r="F1886" s="27">
        <v>1.8047501351351349</v>
      </c>
      <c r="G1886" s="28">
        <v>0</v>
      </c>
      <c r="H1886" s="28">
        <v>0</v>
      </c>
      <c r="I1886" s="28">
        <v>0</v>
      </c>
      <c r="J1886" s="271"/>
      <c r="K1886" s="281">
        <f>Лист4!E1888/1000</f>
        <v>44.517169999999993</v>
      </c>
    </row>
    <row r="1887" spans="1:11" s="29" customFormat="1" ht="18.75" customHeight="1" x14ac:dyDescent="0.25">
      <c r="A1887" s="21" t="str">
        <f>Лист4!A1889</f>
        <v xml:space="preserve">Урицкого ул. д.35 </v>
      </c>
      <c r="B1887" s="56" t="str">
        <f>Лист4!C1889</f>
        <v>г. Астрахань</v>
      </c>
      <c r="C1887" s="35">
        <f t="shared" si="58"/>
        <v>107.62710581081078</v>
      </c>
      <c r="D1887" s="35">
        <f t="shared" si="59"/>
        <v>4.5476241891891878</v>
      </c>
      <c r="E1887" s="26">
        <v>0</v>
      </c>
      <c r="F1887" s="27">
        <v>4.5476241891891878</v>
      </c>
      <c r="G1887" s="28">
        <v>0</v>
      </c>
      <c r="H1887" s="28">
        <v>0</v>
      </c>
      <c r="I1887" s="28">
        <v>0</v>
      </c>
      <c r="J1887" s="271"/>
      <c r="K1887" s="281">
        <f>Лист4!E1889/1000</f>
        <v>112.17472999999997</v>
      </c>
    </row>
    <row r="1888" spans="1:11" s="29" customFormat="1" ht="18.75" customHeight="1" x14ac:dyDescent="0.25">
      <c r="A1888" s="21" t="str">
        <f>Лист4!A1890</f>
        <v xml:space="preserve">Урицкого ул. д.37 </v>
      </c>
      <c r="B1888" s="56" t="str">
        <f>Лист4!C1890</f>
        <v>г. Астрахань</v>
      </c>
      <c r="C1888" s="35">
        <f t="shared" si="58"/>
        <v>77.67295418918917</v>
      </c>
      <c r="D1888" s="35">
        <f t="shared" si="59"/>
        <v>3.2819558108108104</v>
      </c>
      <c r="E1888" s="26">
        <v>0</v>
      </c>
      <c r="F1888" s="27">
        <v>3.2819558108108104</v>
      </c>
      <c r="G1888" s="28">
        <v>0</v>
      </c>
      <c r="H1888" s="28">
        <v>0</v>
      </c>
      <c r="I1888" s="28">
        <v>0</v>
      </c>
      <c r="J1888" s="271"/>
      <c r="K1888" s="281">
        <f>Лист4!E1890/1000</f>
        <v>80.954909999999984</v>
      </c>
    </row>
    <row r="1889" spans="1:11" s="29" customFormat="1" ht="18.75" customHeight="1" x14ac:dyDescent="0.25">
      <c r="A1889" s="21" t="str">
        <f>Лист4!A1891</f>
        <v xml:space="preserve">Урицкого ул. д.40 </v>
      </c>
      <c r="B1889" s="56" t="str">
        <f>Лист4!C1891</f>
        <v>г. Астрахань</v>
      </c>
      <c r="C1889" s="35">
        <f t="shared" si="58"/>
        <v>29.801002702702707</v>
      </c>
      <c r="D1889" s="35">
        <f t="shared" si="59"/>
        <v>1.2591972972972976</v>
      </c>
      <c r="E1889" s="26">
        <v>0</v>
      </c>
      <c r="F1889" s="27">
        <v>1.2591972972972976</v>
      </c>
      <c r="G1889" s="28">
        <v>0</v>
      </c>
      <c r="H1889" s="28">
        <v>0</v>
      </c>
      <c r="I1889" s="28">
        <v>0</v>
      </c>
      <c r="J1889" s="271"/>
      <c r="K1889" s="281">
        <f>Лист4!E1891/1000</f>
        <v>31.060200000000005</v>
      </c>
    </row>
    <row r="1890" spans="1:11" s="29" customFormat="1" ht="18.75" customHeight="1" x14ac:dyDescent="0.25">
      <c r="A1890" s="21" t="str">
        <f>Лист4!A1892</f>
        <v xml:space="preserve">Урицкого ул. д.43 </v>
      </c>
      <c r="B1890" s="56" t="str">
        <f>Лист4!C1892</f>
        <v>г. Астрахань</v>
      </c>
      <c r="C1890" s="35">
        <f t="shared" si="58"/>
        <v>10.224479729729726</v>
      </c>
      <c r="D1890" s="35">
        <f t="shared" si="59"/>
        <v>0.43202027027027012</v>
      </c>
      <c r="E1890" s="26">
        <v>0</v>
      </c>
      <c r="F1890" s="27">
        <v>0.43202027027027012</v>
      </c>
      <c r="G1890" s="28">
        <v>0</v>
      </c>
      <c r="H1890" s="28">
        <v>0</v>
      </c>
      <c r="I1890" s="28">
        <v>0</v>
      </c>
      <c r="J1890" s="271"/>
      <c r="K1890" s="281">
        <f>Лист4!E1892/1000</f>
        <v>10.656499999999996</v>
      </c>
    </row>
    <row r="1891" spans="1:11" s="29" customFormat="1" ht="18.75" customHeight="1" x14ac:dyDescent="0.25">
      <c r="A1891" s="21" t="str">
        <f>Лист4!A1893</f>
        <v xml:space="preserve">Урицкого ул. д.44 </v>
      </c>
      <c r="B1891" s="56" t="str">
        <f>Лист4!C1893</f>
        <v>г. Астрахань</v>
      </c>
      <c r="C1891" s="35">
        <f t="shared" si="58"/>
        <v>22.195223648648646</v>
      </c>
      <c r="D1891" s="35">
        <f t="shared" si="59"/>
        <v>0.93782635135135128</v>
      </c>
      <c r="E1891" s="26">
        <v>0</v>
      </c>
      <c r="F1891" s="27">
        <v>0.93782635135135128</v>
      </c>
      <c r="G1891" s="28">
        <v>0</v>
      </c>
      <c r="H1891" s="28">
        <v>0</v>
      </c>
      <c r="I1891" s="28">
        <v>0</v>
      </c>
      <c r="J1891" s="271"/>
      <c r="K1891" s="281">
        <f>Лист4!E1893/1000</f>
        <v>23.133049999999997</v>
      </c>
    </row>
    <row r="1892" spans="1:11" s="29" customFormat="1" ht="18.75" customHeight="1" x14ac:dyDescent="0.25">
      <c r="A1892" s="21" t="str">
        <f>Лист4!A1894</f>
        <v xml:space="preserve">Урицкого ул. д.48 </v>
      </c>
      <c r="B1892" s="56" t="str">
        <f>Лист4!C1894</f>
        <v>г. Астрахань</v>
      </c>
      <c r="C1892" s="35">
        <f t="shared" si="58"/>
        <v>11.729056081081083</v>
      </c>
      <c r="D1892" s="35">
        <f t="shared" si="59"/>
        <v>0.49559391891891902</v>
      </c>
      <c r="E1892" s="26">
        <v>0</v>
      </c>
      <c r="F1892" s="27">
        <v>0.49559391891891902</v>
      </c>
      <c r="G1892" s="28">
        <v>0</v>
      </c>
      <c r="H1892" s="28">
        <v>0</v>
      </c>
      <c r="I1892" s="28">
        <v>0</v>
      </c>
      <c r="J1892" s="271"/>
      <c r="K1892" s="281">
        <f>Лист4!E1894/1000</f>
        <v>12.224650000000002</v>
      </c>
    </row>
    <row r="1893" spans="1:11" s="29" customFormat="1" ht="18.75" customHeight="1" x14ac:dyDescent="0.25">
      <c r="A1893" s="21" t="str">
        <f>Лист4!A1895</f>
        <v xml:space="preserve">Урицкого ул. д.49 </v>
      </c>
      <c r="B1893" s="56" t="str">
        <f>Лист4!C1895</f>
        <v>г. Астрахань</v>
      </c>
      <c r="C1893" s="35">
        <f t="shared" si="58"/>
        <v>77.804630405405419</v>
      </c>
      <c r="D1893" s="35">
        <f t="shared" si="59"/>
        <v>3.2875195945945954</v>
      </c>
      <c r="E1893" s="26">
        <v>0</v>
      </c>
      <c r="F1893" s="27">
        <v>3.2875195945945954</v>
      </c>
      <c r="G1893" s="28">
        <v>0</v>
      </c>
      <c r="H1893" s="28">
        <v>0</v>
      </c>
      <c r="I1893" s="28">
        <v>0</v>
      </c>
      <c r="J1893" s="271"/>
      <c r="K1893" s="281">
        <f>Лист4!E1895/1000-J1893</f>
        <v>81.092150000000018</v>
      </c>
    </row>
    <row r="1894" spans="1:11" s="29" customFormat="1" ht="18.75" customHeight="1" x14ac:dyDescent="0.25">
      <c r="A1894" s="21" t="str">
        <f>Лист4!A1896</f>
        <v xml:space="preserve">Урицкого ул. д.50 </v>
      </c>
      <c r="B1894" s="56" t="str">
        <f>Лист4!C1896</f>
        <v>г. Астрахань</v>
      </c>
      <c r="C1894" s="35">
        <f t="shared" si="58"/>
        <v>7.474860810810811</v>
      </c>
      <c r="D1894" s="35">
        <f t="shared" si="59"/>
        <v>0.31583918918918918</v>
      </c>
      <c r="E1894" s="26">
        <v>0</v>
      </c>
      <c r="F1894" s="27">
        <v>0.31583918918918918</v>
      </c>
      <c r="G1894" s="28">
        <v>0</v>
      </c>
      <c r="H1894" s="28">
        <v>0</v>
      </c>
      <c r="I1894" s="28">
        <v>0</v>
      </c>
      <c r="J1894" s="271"/>
      <c r="K1894" s="281">
        <f>Лист4!E1896/1000</f>
        <v>7.7907000000000002</v>
      </c>
    </row>
    <row r="1895" spans="1:11" s="29" customFormat="1" ht="18.75" customHeight="1" x14ac:dyDescent="0.25">
      <c r="A1895" s="21" t="str">
        <f>Лист4!A1897</f>
        <v xml:space="preserve">Урицкого ул. д.58 </v>
      </c>
      <c r="B1895" s="56" t="str">
        <f>Лист4!C1897</f>
        <v>г. Астрахань</v>
      </c>
      <c r="C1895" s="35">
        <f t="shared" si="58"/>
        <v>165.82899121621622</v>
      </c>
      <c r="D1895" s="35">
        <f t="shared" si="59"/>
        <v>7.006858783783783</v>
      </c>
      <c r="E1895" s="26">
        <v>0</v>
      </c>
      <c r="F1895" s="27">
        <v>7.006858783783783</v>
      </c>
      <c r="G1895" s="28">
        <v>0</v>
      </c>
      <c r="H1895" s="28">
        <v>0</v>
      </c>
      <c r="I1895" s="28">
        <v>0</v>
      </c>
      <c r="J1895" s="272"/>
      <c r="K1895" s="281">
        <f>Лист4!E1897/1000-J1895</f>
        <v>172.83584999999999</v>
      </c>
    </row>
    <row r="1896" spans="1:11" s="29" customFormat="1" ht="18.75" customHeight="1" x14ac:dyDescent="0.25">
      <c r="A1896" s="21" t="str">
        <f>Лист4!A1898</f>
        <v xml:space="preserve">Урицкого ул. д.6/5 </v>
      </c>
      <c r="B1896" s="56" t="str">
        <f>Лист4!C1898</f>
        <v>г. Астрахань</v>
      </c>
      <c r="C1896" s="35">
        <f t="shared" ref="C1896:C1959" si="60">K1896+J1896-F1896</f>
        <v>6.0101691891891891</v>
      </c>
      <c r="D1896" s="35">
        <f t="shared" ref="D1896:D1959" si="61">F1896</f>
        <v>0.25395081081081083</v>
      </c>
      <c r="E1896" s="26">
        <v>0</v>
      </c>
      <c r="F1896" s="27">
        <v>0.25395081081081083</v>
      </c>
      <c r="G1896" s="28">
        <v>0</v>
      </c>
      <c r="H1896" s="28">
        <v>0</v>
      </c>
      <c r="I1896" s="28">
        <v>0</v>
      </c>
      <c r="J1896" s="272"/>
      <c r="K1896" s="281">
        <f>Лист4!E1898/1000-J1896</f>
        <v>6.2641200000000001</v>
      </c>
    </row>
    <row r="1897" spans="1:11" s="29" customFormat="1" ht="18.75" customHeight="1" x14ac:dyDescent="0.25">
      <c r="A1897" s="21" t="str">
        <f>Лист4!A1899</f>
        <v xml:space="preserve">Фадеева ул. д.13 </v>
      </c>
      <c r="B1897" s="56" t="str">
        <f>Лист4!C1899</f>
        <v>г. Астрахань</v>
      </c>
      <c r="C1897" s="35">
        <f t="shared" si="60"/>
        <v>0</v>
      </c>
      <c r="D1897" s="35">
        <f t="shared" si="61"/>
        <v>0</v>
      </c>
      <c r="E1897" s="26">
        <v>0</v>
      </c>
      <c r="F1897" s="27">
        <v>0</v>
      </c>
      <c r="G1897" s="28">
        <v>0</v>
      </c>
      <c r="H1897" s="28">
        <v>0</v>
      </c>
      <c r="I1897" s="28">
        <v>0</v>
      </c>
      <c r="J1897" s="271"/>
      <c r="K1897" s="281">
        <f>Лист4!E1899/1000-J1897</f>
        <v>0</v>
      </c>
    </row>
    <row r="1898" spans="1:11" s="29" customFormat="1" ht="18.75" customHeight="1" x14ac:dyDescent="0.25">
      <c r="A1898" s="21" t="str">
        <f>Лист4!A1900</f>
        <v xml:space="preserve">Фадеева ул. д.5 </v>
      </c>
      <c r="B1898" s="56" t="str">
        <f>Лист4!C1900</f>
        <v>г. Астрахань</v>
      </c>
      <c r="C1898" s="35">
        <f t="shared" si="60"/>
        <v>0.31758108108108107</v>
      </c>
      <c r="D1898" s="35">
        <f t="shared" si="61"/>
        <v>1.341891891891892E-2</v>
      </c>
      <c r="E1898" s="26">
        <v>0</v>
      </c>
      <c r="F1898" s="27">
        <v>1.341891891891892E-2</v>
      </c>
      <c r="G1898" s="28">
        <v>0</v>
      </c>
      <c r="H1898" s="28">
        <v>0</v>
      </c>
      <c r="I1898" s="28">
        <v>0</v>
      </c>
      <c r="J1898" s="271"/>
      <c r="K1898" s="281">
        <f>Лист4!E1900/1000</f>
        <v>0.33100000000000002</v>
      </c>
    </row>
    <row r="1899" spans="1:11" s="29" customFormat="1" ht="18.75" customHeight="1" x14ac:dyDescent="0.25">
      <c r="A1899" s="21" t="str">
        <f>Лист4!A1901</f>
        <v xml:space="preserve">Фиолетова ул. д.1/3 </v>
      </c>
      <c r="B1899" s="56" t="str">
        <f>Лист4!C1901</f>
        <v>г. Астрахань</v>
      </c>
      <c r="C1899" s="35">
        <f t="shared" si="60"/>
        <v>0</v>
      </c>
      <c r="D1899" s="35">
        <f t="shared" si="61"/>
        <v>0</v>
      </c>
      <c r="E1899" s="26">
        <v>0</v>
      </c>
      <c r="F1899" s="27">
        <v>0</v>
      </c>
      <c r="G1899" s="28">
        <v>0</v>
      </c>
      <c r="H1899" s="28">
        <v>0</v>
      </c>
      <c r="I1899" s="28">
        <v>0</v>
      </c>
      <c r="J1899" s="271"/>
      <c r="K1899" s="281">
        <f>Лист4!E1901/1000-J1899</f>
        <v>0</v>
      </c>
    </row>
    <row r="1900" spans="1:11" s="29" customFormat="1" ht="18.75" customHeight="1" x14ac:dyDescent="0.25">
      <c r="A1900" s="21" t="str">
        <f>Лист4!A1902</f>
        <v xml:space="preserve">Фиолетова ул. д.11 </v>
      </c>
      <c r="B1900" s="56" t="str">
        <f>Лист4!C1902</f>
        <v>г. Астрахань</v>
      </c>
      <c r="C1900" s="35">
        <f t="shared" si="60"/>
        <v>45.506855135135133</v>
      </c>
      <c r="D1900" s="35">
        <f t="shared" si="61"/>
        <v>1.9228248648648649</v>
      </c>
      <c r="E1900" s="26">
        <v>0</v>
      </c>
      <c r="F1900" s="27">
        <v>1.9228248648648649</v>
      </c>
      <c r="G1900" s="28">
        <v>0</v>
      </c>
      <c r="H1900" s="28">
        <v>0</v>
      </c>
      <c r="I1900" s="28">
        <v>0</v>
      </c>
      <c r="J1900" s="271"/>
      <c r="K1900" s="281">
        <f>Лист4!E1902/1000</f>
        <v>47.429679999999998</v>
      </c>
    </row>
    <row r="1901" spans="1:11" s="29" customFormat="1" ht="18.75" customHeight="1" x14ac:dyDescent="0.25">
      <c r="A1901" s="21" t="str">
        <f>Лист4!A1903</f>
        <v xml:space="preserve">Фиолетова ул. д.13 </v>
      </c>
      <c r="B1901" s="56" t="str">
        <f>Лист4!C1903</f>
        <v>г. Астрахань</v>
      </c>
      <c r="C1901" s="35">
        <f t="shared" si="60"/>
        <v>184.17136148648643</v>
      </c>
      <c r="D1901" s="35">
        <f t="shared" si="61"/>
        <v>7.7818885135135112</v>
      </c>
      <c r="E1901" s="26">
        <v>0</v>
      </c>
      <c r="F1901" s="27">
        <v>7.7818885135135112</v>
      </c>
      <c r="G1901" s="28">
        <v>0</v>
      </c>
      <c r="H1901" s="28">
        <v>0</v>
      </c>
      <c r="I1901" s="28">
        <v>0</v>
      </c>
      <c r="J1901" s="271"/>
      <c r="K1901" s="281">
        <f>Лист4!E1903/1000-J1901</f>
        <v>191.95324999999994</v>
      </c>
    </row>
    <row r="1902" spans="1:11" s="29" customFormat="1" ht="18.75" customHeight="1" x14ac:dyDescent="0.25">
      <c r="A1902" s="21" t="str">
        <f>Лист4!A1904</f>
        <v xml:space="preserve">Фиолетова ул. д.16 </v>
      </c>
      <c r="B1902" s="56" t="str">
        <f>Лист4!C1904</f>
        <v>г. Астрахань</v>
      </c>
      <c r="C1902" s="35">
        <f t="shared" si="60"/>
        <v>9.2986493243243213</v>
      </c>
      <c r="D1902" s="35">
        <f t="shared" si="61"/>
        <v>0.3929006756756756</v>
      </c>
      <c r="E1902" s="26">
        <v>0</v>
      </c>
      <c r="F1902" s="27">
        <v>0.3929006756756756</v>
      </c>
      <c r="G1902" s="28">
        <v>0</v>
      </c>
      <c r="H1902" s="28">
        <v>0</v>
      </c>
      <c r="I1902" s="28">
        <v>0</v>
      </c>
      <c r="J1902" s="271"/>
      <c r="K1902" s="281">
        <f>Лист4!E1904/1000</f>
        <v>9.6915499999999977</v>
      </c>
    </row>
    <row r="1903" spans="1:11" s="29" customFormat="1" ht="18.75" customHeight="1" x14ac:dyDescent="0.25">
      <c r="A1903" s="21" t="str">
        <f>Лист4!A1905</f>
        <v xml:space="preserve">Фиолетова ул. д.18 </v>
      </c>
      <c r="B1903" s="56" t="str">
        <f>Лист4!C1905</f>
        <v>г. Астрахань</v>
      </c>
      <c r="C1903" s="35">
        <f t="shared" si="60"/>
        <v>39.429706081081086</v>
      </c>
      <c r="D1903" s="35">
        <f t="shared" si="61"/>
        <v>1.6660439189189189</v>
      </c>
      <c r="E1903" s="26">
        <v>0</v>
      </c>
      <c r="F1903" s="27">
        <v>1.6660439189189189</v>
      </c>
      <c r="G1903" s="28">
        <v>0</v>
      </c>
      <c r="H1903" s="28">
        <v>0</v>
      </c>
      <c r="I1903" s="28">
        <v>0</v>
      </c>
      <c r="J1903" s="271"/>
      <c r="K1903" s="281">
        <f>Лист4!E1905/1000</f>
        <v>41.095750000000002</v>
      </c>
    </row>
    <row r="1904" spans="1:11" s="29" customFormat="1" ht="18.75" customHeight="1" x14ac:dyDescent="0.25">
      <c r="A1904" s="21" t="str">
        <f>Лист4!A1906</f>
        <v xml:space="preserve">Фиолетова ул. д.20 </v>
      </c>
      <c r="B1904" s="56" t="str">
        <f>Лист4!C1906</f>
        <v>г. Астрахань</v>
      </c>
      <c r="C1904" s="35">
        <f t="shared" si="60"/>
        <v>25.227163513513528</v>
      </c>
      <c r="D1904" s="35">
        <f t="shared" si="61"/>
        <v>1.0659364864864869</v>
      </c>
      <c r="E1904" s="26">
        <v>0</v>
      </c>
      <c r="F1904" s="27">
        <v>1.0659364864864869</v>
      </c>
      <c r="G1904" s="28">
        <v>0</v>
      </c>
      <c r="H1904" s="28">
        <v>0</v>
      </c>
      <c r="I1904" s="28">
        <v>0</v>
      </c>
      <c r="J1904" s="271"/>
      <c r="K1904" s="281">
        <f>Лист4!E1906/1000-J1904</f>
        <v>26.293100000000013</v>
      </c>
    </row>
    <row r="1905" spans="1:11" s="29" customFormat="1" ht="18.75" customHeight="1" x14ac:dyDescent="0.25">
      <c r="A1905" s="21" t="str">
        <f>Лист4!A1907</f>
        <v xml:space="preserve">Фиолетова ул. д.21 </v>
      </c>
      <c r="B1905" s="56" t="str">
        <f>Лист4!C1907</f>
        <v>г. Астрахань</v>
      </c>
      <c r="C1905" s="35">
        <f t="shared" si="60"/>
        <v>68.376415675675688</v>
      </c>
      <c r="D1905" s="35">
        <f t="shared" si="61"/>
        <v>2.8891443243243247</v>
      </c>
      <c r="E1905" s="26">
        <v>0</v>
      </c>
      <c r="F1905" s="27">
        <v>2.8891443243243247</v>
      </c>
      <c r="G1905" s="28">
        <v>0</v>
      </c>
      <c r="H1905" s="28">
        <v>0</v>
      </c>
      <c r="I1905" s="28">
        <v>0</v>
      </c>
      <c r="J1905" s="272"/>
      <c r="K1905" s="281">
        <f>Лист4!E1907/1000-J1905</f>
        <v>71.265560000000008</v>
      </c>
    </row>
    <row r="1906" spans="1:11" s="29" customFormat="1" ht="18.75" customHeight="1" x14ac:dyDescent="0.25">
      <c r="A1906" s="21" t="str">
        <f>Лист4!A1908</f>
        <v xml:space="preserve">Фиолетова ул. д.22 </v>
      </c>
      <c r="B1906" s="56" t="str">
        <f>Лист4!C1908</f>
        <v>г. Астрахань</v>
      </c>
      <c r="C1906" s="35">
        <f t="shared" si="60"/>
        <v>16.663028378378378</v>
      </c>
      <c r="D1906" s="35">
        <f t="shared" si="61"/>
        <v>0.70407162162162162</v>
      </c>
      <c r="E1906" s="26">
        <v>0</v>
      </c>
      <c r="F1906" s="27">
        <v>0.70407162162162162</v>
      </c>
      <c r="G1906" s="28">
        <v>0</v>
      </c>
      <c r="H1906" s="28">
        <v>0</v>
      </c>
      <c r="I1906" s="28">
        <v>0</v>
      </c>
      <c r="J1906" s="271"/>
      <c r="K1906" s="281">
        <f>Лист4!E1908/1000-J1906</f>
        <v>17.367100000000001</v>
      </c>
    </row>
    <row r="1907" spans="1:11" s="29" customFormat="1" ht="18.75" customHeight="1" x14ac:dyDescent="0.25">
      <c r="A1907" s="21" t="str">
        <f>Лист4!A1909</f>
        <v xml:space="preserve">Фиолетова ул. д.24 </v>
      </c>
      <c r="B1907" s="56" t="str">
        <f>Лист4!C1909</f>
        <v>г. Астрахань</v>
      </c>
      <c r="C1907" s="35">
        <f t="shared" si="60"/>
        <v>21.961643243243245</v>
      </c>
      <c r="D1907" s="35">
        <f t="shared" si="61"/>
        <v>0.92795675675675682</v>
      </c>
      <c r="E1907" s="26">
        <v>0</v>
      </c>
      <c r="F1907" s="27">
        <v>0.92795675675675682</v>
      </c>
      <c r="G1907" s="28">
        <v>0</v>
      </c>
      <c r="H1907" s="28">
        <v>0</v>
      </c>
      <c r="I1907" s="28">
        <v>0</v>
      </c>
      <c r="J1907" s="272"/>
      <c r="K1907" s="281">
        <f>Лист4!E1909/1000-J1907</f>
        <v>22.889600000000002</v>
      </c>
    </row>
    <row r="1908" spans="1:11" s="29" customFormat="1" ht="18.75" customHeight="1" x14ac:dyDescent="0.25">
      <c r="A1908" s="21" t="str">
        <f>Лист4!A1910</f>
        <v xml:space="preserve">Фиолетова ул. д.27 </v>
      </c>
      <c r="B1908" s="56" t="str">
        <f>Лист4!C1910</f>
        <v>г. Астрахань</v>
      </c>
      <c r="C1908" s="35">
        <f t="shared" si="60"/>
        <v>30.212370945945942</v>
      </c>
      <c r="D1908" s="35">
        <f t="shared" si="61"/>
        <v>1.276579054054054</v>
      </c>
      <c r="E1908" s="26">
        <v>0</v>
      </c>
      <c r="F1908" s="27">
        <v>1.276579054054054</v>
      </c>
      <c r="G1908" s="28">
        <v>0</v>
      </c>
      <c r="H1908" s="28">
        <v>0</v>
      </c>
      <c r="I1908" s="28">
        <v>0</v>
      </c>
      <c r="J1908" s="271"/>
      <c r="K1908" s="281">
        <f>Лист4!E1910/1000</f>
        <v>31.488949999999996</v>
      </c>
    </row>
    <row r="1909" spans="1:11" s="29" customFormat="1" ht="18.75" customHeight="1" x14ac:dyDescent="0.25">
      <c r="A1909" s="21" t="str">
        <f>Лист4!A1911</f>
        <v xml:space="preserve">Фиолетова ул. д.28 </v>
      </c>
      <c r="B1909" s="56" t="str">
        <f>Лист4!C1911</f>
        <v>г. Астрахань</v>
      </c>
      <c r="C1909" s="35">
        <f t="shared" si="60"/>
        <v>155.8154006756757</v>
      </c>
      <c r="D1909" s="35">
        <f t="shared" si="61"/>
        <v>6.5837493243243248</v>
      </c>
      <c r="E1909" s="26">
        <v>0</v>
      </c>
      <c r="F1909" s="27">
        <v>6.5837493243243248</v>
      </c>
      <c r="G1909" s="28">
        <v>0</v>
      </c>
      <c r="H1909" s="28">
        <v>0</v>
      </c>
      <c r="I1909" s="28">
        <v>0</v>
      </c>
      <c r="J1909" s="271"/>
      <c r="K1909" s="281">
        <f>Лист4!E1911/1000</f>
        <v>162.39915000000002</v>
      </c>
    </row>
    <row r="1910" spans="1:11" s="29" customFormat="1" ht="18.75" customHeight="1" x14ac:dyDescent="0.25">
      <c r="A1910" s="21" t="str">
        <f>Лист4!A1912</f>
        <v xml:space="preserve">Фиолетова ул. д.30 </v>
      </c>
      <c r="B1910" s="56" t="str">
        <f>Лист4!C1912</f>
        <v>г. Астрахань</v>
      </c>
      <c r="C1910" s="35">
        <f t="shared" si="60"/>
        <v>144.09958513513513</v>
      </c>
      <c r="D1910" s="35">
        <f t="shared" si="61"/>
        <v>6.0887148648648646</v>
      </c>
      <c r="E1910" s="26">
        <v>0</v>
      </c>
      <c r="F1910" s="27">
        <v>6.0887148648648646</v>
      </c>
      <c r="G1910" s="28">
        <v>0</v>
      </c>
      <c r="H1910" s="28">
        <v>0</v>
      </c>
      <c r="I1910" s="28">
        <v>0</v>
      </c>
      <c r="J1910" s="271"/>
      <c r="K1910" s="281">
        <f>Лист4!E1912/1000-J1910</f>
        <v>150.1883</v>
      </c>
    </row>
    <row r="1911" spans="1:11" s="29" customFormat="1" ht="18.75" customHeight="1" x14ac:dyDescent="0.25">
      <c r="A1911" s="21" t="str">
        <f>Лист4!A1913</f>
        <v xml:space="preserve">Фиолетова ул. д.36 </v>
      </c>
      <c r="B1911" s="56" t="str">
        <f>Лист4!C1913</f>
        <v>г. Астрахань</v>
      </c>
      <c r="C1911" s="35">
        <f t="shared" si="60"/>
        <v>31.27358108108108</v>
      </c>
      <c r="D1911" s="35">
        <f t="shared" si="61"/>
        <v>1.3214189189189187</v>
      </c>
      <c r="E1911" s="26">
        <v>0</v>
      </c>
      <c r="F1911" s="27">
        <v>1.3214189189189187</v>
      </c>
      <c r="G1911" s="28">
        <v>0</v>
      </c>
      <c r="H1911" s="28">
        <v>0</v>
      </c>
      <c r="I1911" s="28">
        <v>0</v>
      </c>
      <c r="J1911" s="271"/>
      <c r="K1911" s="281">
        <f>Лист4!E1913/1000-J1911</f>
        <v>32.594999999999999</v>
      </c>
    </row>
    <row r="1912" spans="1:11" s="29" customFormat="1" ht="18.75" customHeight="1" x14ac:dyDescent="0.25">
      <c r="A1912" s="21" t="str">
        <f>Лист4!A1914</f>
        <v xml:space="preserve">Фиолетова ул. д.52 </v>
      </c>
      <c r="B1912" s="56" t="str">
        <f>Лист4!C1914</f>
        <v>г. Астрахань</v>
      </c>
      <c r="C1912" s="35">
        <f t="shared" si="60"/>
        <v>0</v>
      </c>
      <c r="D1912" s="35">
        <f t="shared" si="61"/>
        <v>0</v>
      </c>
      <c r="E1912" s="26">
        <v>0</v>
      </c>
      <c r="F1912" s="27">
        <v>0</v>
      </c>
      <c r="G1912" s="28">
        <v>0</v>
      </c>
      <c r="H1912" s="28">
        <v>0</v>
      </c>
      <c r="I1912" s="28">
        <v>0</v>
      </c>
      <c r="J1912" s="274"/>
      <c r="K1912" s="281">
        <f>Лист4!E1914/1000</f>
        <v>0</v>
      </c>
    </row>
    <row r="1913" spans="1:11" s="29" customFormat="1" ht="18.75" customHeight="1" x14ac:dyDescent="0.25">
      <c r="A1913" s="21" t="str">
        <f>Лист4!A1915</f>
        <v xml:space="preserve">Фиолетова ул. д.6 </v>
      </c>
      <c r="B1913" s="56" t="str">
        <f>Лист4!C1915</f>
        <v>г. Астрахань</v>
      </c>
      <c r="C1913" s="35">
        <f t="shared" si="60"/>
        <v>54.764410810810809</v>
      </c>
      <c r="D1913" s="35">
        <f t="shared" si="61"/>
        <v>2.3139891891891891</v>
      </c>
      <c r="E1913" s="26">
        <v>0</v>
      </c>
      <c r="F1913" s="27">
        <v>2.3139891891891891</v>
      </c>
      <c r="G1913" s="28">
        <v>0</v>
      </c>
      <c r="H1913" s="28">
        <v>0</v>
      </c>
      <c r="I1913" s="28">
        <v>0</v>
      </c>
      <c r="J1913" s="272"/>
      <c r="K1913" s="281">
        <f>Лист4!E1915/1000-J1913</f>
        <v>57.078399999999995</v>
      </c>
    </row>
    <row r="1914" spans="1:11" s="29" customFormat="1" ht="18.75" customHeight="1" x14ac:dyDescent="0.25">
      <c r="A1914" s="21" t="str">
        <f>Лист4!A1916</f>
        <v xml:space="preserve">Фиолетова ул. д.7 </v>
      </c>
      <c r="B1914" s="56" t="str">
        <f>Лист4!C1916</f>
        <v>г. Астрахань</v>
      </c>
      <c r="C1914" s="35">
        <f t="shared" si="60"/>
        <v>34.841714864864869</v>
      </c>
      <c r="D1914" s="35">
        <f t="shared" si="61"/>
        <v>1.4721851351351352</v>
      </c>
      <c r="E1914" s="26">
        <v>0</v>
      </c>
      <c r="F1914" s="27">
        <v>1.4721851351351352</v>
      </c>
      <c r="G1914" s="28">
        <v>0</v>
      </c>
      <c r="H1914" s="28">
        <v>0</v>
      </c>
      <c r="I1914" s="28">
        <v>0</v>
      </c>
      <c r="J1914" s="271"/>
      <c r="K1914" s="281">
        <f>Лист4!E1916/1000</f>
        <v>36.313900000000004</v>
      </c>
    </row>
    <row r="1915" spans="1:11" s="29" customFormat="1" ht="18.75" customHeight="1" x14ac:dyDescent="0.25">
      <c r="A1915" s="21" t="str">
        <f>Лист4!A1917</f>
        <v xml:space="preserve">Фунтовское шоссе ул. д.17 </v>
      </c>
      <c r="B1915" s="56" t="str">
        <f>Лист4!C1917</f>
        <v>г. Астрахань</v>
      </c>
      <c r="C1915" s="35">
        <f t="shared" si="60"/>
        <v>103.6468554054054</v>
      </c>
      <c r="D1915" s="35">
        <f t="shared" si="61"/>
        <v>4.3794445945945943</v>
      </c>
      <c r="E1915" s="26">
        <v>0</v>
      </c>
      <c r="F1915" s="27">
        <v>4.3794445945945943</v>
      </c>
      <c r="G1915" s="28">
        <v>0</v>
      </c>
      <c r="H1915" s="28">
        <v>0</v>
      </c>
      <c r="I1915" s="28">
        <v>0</v>
      </c>
      <c r="J1915" s="271"/>
      <c r="K1915" s="281">
        <f>Лист4!E1917/1000</f>
        <v>108.02629999999999</v>
      </c>
    </row>
    <row r="1916" spans="1:11" s="29" customFormat="1" ht="18.75" customHeight="1" x14ac:dyDescent="0.25">
      <c r="A1916" s="21" t="str">
        <f>Лист4!A1918</f>
        <v xml:space="preserve">Фунтовское шоссе ул. д.17А </v>
      </c>
      <c r="B1916" s="56" t="str">
        <f>Лист4!C1918</f>
        <v>г. Астрахань</v>
      </c>
      <c r="C1916" s="35">
        <f t="shared" si="60"/>
        <v>46.128172297297304</v>
      </c>
      <c r="D1916" s="35">
        <f t="shared" si="61"/>
        <v>1.9490777027027031</v>
      </c>
      <c r="E1916" s="26">
        <v>0</v>
      </c>
      <c r="F1916" s="27">
        <v>1.9490777027027031</v>
      </c>
      <c r="G1916" s="28">
        <v>0</v>
      </c>
      <c r="H1916" s="28">
        <v>0</v>
      </c>
      <c r="I1916" s="28">
        <v>0</v>
      </c>
      <c r="J1916" s="271"/>
      <c r="K1916" s="281">
        <f>Лист4!E1918/1000-J1916</f>
        <v>48.077250000000006</v>
      </c>
    </row>
    <row r="1917" spans="1:11" s="29" customFormat="1" ht="18.75" customHeight="1" x14ac:dyDescent="0.25">
      <c r="A1917" s="21" t="str">
        <f>Лист4!A1919</f>
        <v xml:space="preserve">Фунтовское шоссе ул. д.17Б </v>
      </c>
      <c r="B1917" s="56" t="str">
        <f>Лист4!C1919</f>
        <v>г. Астрахань</v>
      </c>
      <c r="C1917" s="35">
        <f t="shared" si="60"/>
        <v>71.29694310810811</v>
      </c>
      <c r="D1917" s="35">
        <f t="shared" si="61"/>
        <v>3.0125468918918923</v>
      </c>
      <c r="E1917" s="26">
        <v>0</v>
      </c>
      <c r="F1917" s="27">
        <v>3.0125468918918923</v>
      </c>
      <c r="G1917" s="28">
        <v>0</v>
      </c>
      <c r="H1917" s="28">
        <v>0</v>
      </c>
      <c r="I1917" s="28">
        <v>0</v>
      </c>
      <c r="J1917" s="272"/>
      <c r="K1917" s="281">
        <f>Лист4!E1919/1000-J1917</f>
        <v>74.309489999999997</v>
      </c>
    </row>
    <row r="1918" spans="1:11" s="29" customFormat="1" ht="18.75" customHeight="1" x14ac:dyDescent="0.25">
      <c r="A1918" s="21" t="str">
        <f>Лист4!A1920</f>
        <v xml:space="preserve">Фунтовское шоссе ул. д.23Б </v>
      </c>
      <c r="B1918" s="56" t="str">
        <f>Лист4!C1920</f>
        <v>г. Астрахань</v>
      </c>
      <c r="C1918" s="35">
        <f t="shared" si="60"/>
        <v>555.40733445945978</v>
      </c>
      <c r="D1918" s="35">
        <f t="shared" si="61"/>
        <v>23.467915540540552</v>
      </c>
      <c r="E1918" s="26">
        <v>0</v>
      </c>
      <c r="F1918" s="27">
        <v>23.467915540540552</v>
      </c>
      <c r="G1918" s="28">
        <v>0</v>
      </c>
      <c r="H1918" s="28">
        <v>0</v>
      </c>
      <c r="I1918" s="28">
        <v>0</v>
      </c>
      <c r="J1918" s="271"/>
      <c r="K1918" s="281">
        <f>Лист4!E1920/1000</f>
        <v>578.87525000000028</v>
      </c>
    </row>
    <row r="1919" spans="1:11" s="29" customFormat="1" ht="18.75" customHeight="1" x14ac:dyDescent="0.25">
      <c r="A1919" s="21" t="str">
        <f>Лист4!A1921</f>
        <v xml:space="preserve">Фунтовское шоссе ул. д.4 </v>
      </c>
      <c r="B1919" s="56" t="str">
        <f>Лист4!C1921</f>
        <v>г. Астрахань</v>
      </c>
      <c r="C1919" s="35">
        <f t="shared" si="60"/>
        <v>278.81100337837836</v>
      </c>
      <c r="D1919" s="35">
        <f t="shared" si="61"/>
        <v>11.780746621621621</v>
      </c>
      <c r="E1919" s="26">
        <v>0</v>
      </c>
      <c r="F1919" s="27">
        <v>11.780746621621621</v>
      </c>
      <c r="G1919" s="28">
        <v>0</v>
      </c>
      <c r="H1919" s="28">
        <v>0</v>
      </c>
      <c r="I1919" s="28">
        <v>0</v>
      </c>
      <c r="J1919" s="271"/>
      <c r="K1919" s="281">
        <f>Лист4!E1921/1000</f>
        <v>290.59174999999999</v>
      </c>
    </row>
    <row r="1920" spans="1:11" s="29" customFormat="1" ht="18.75" customHeight="1" x14ac:dyDescent="0.25">
      <c r="A1920" s="21" t="str">
        <f>Лист4!A1922</f>
        <v xml:space="preserve">Фунтовское шоссе ул. д.6 </v>
      </c>
      <c r="B1920" s="56" t="str">
        <f>Лист4!C1922</f>
        <v>г. Астрахань</v>
      </c>
      <c r="C1920" s="35">
        <f t="shared" si="60"/>
        <v>335.44995810810809</v>
      </c>
      <c r="D1920" s="35">
        <f t="shared" si="61"/>
        <v>14.173941891891891</v>
      </c>
      <c r="E1920" s="26">
        <v>0</v>
      </c>
      <c r="F1920" s="27">
        <v>14.173941891891891</v>
      </c>
      <c r="G1920" s="28">
        <v>0</v>
      </c>
      <c r="H1920" s="28">
        <v>0</v>
      </c>
      <c r="I1920" s="28">
        <v>0</v>
      </c>
      <c r="J1920" s="271"/>
      <c r="K1920" s="281">
        <f>Лист4!E1922/1000</f>
        <v>349.62389999999999</v>
      </c>
    </row>
    <row r="1921" spans="1:11" s="29" customFormat="1" ht="18.75" customHeight="1" x14ac:dyDescent="0.25">
      <c r="A1921" s="21" t="str">
        <f>Лист4!A1923</f>
        <v xml:space="preserve">Фунтовское шоссе ул. д.6 - корп. 1 </v>
      </c>
      <c r="B1921" s="56" t="str">
        <f>Лист4!C1923</f>
        <v>г. Астрахань</v>
      </c>
      <c r="C1921" s="35">
        <f t="shared" si="60"/>
        <v>549.29990486486463</v>
      </c>
      <c r="D1921" s="35">
        <f t="shared" si="61"/>
        <v>23.209855135135129</v>
      </c>
      <c r="E1921" s="26">
        <v>0</v>
      </c>
      <c r="F1921" s="27">
        <v>23.209855135135129</v>
      </c>
      <c r="G1921" s="28">
        <v>0</v>
      </c>
      <c r="H1921" s="28">
        <v>0</v>
      </c>
      <c r="I1921" s="28">
        <v>0</v>
      </c>
      <c r="J1921" s="271"/>
      <c r="K1921" s="281">
        <f>Лист4!E1923/1000</f>
        <v>572.5097599999998</v>
      </c>
    </row>
    <row r="1922" spans="1:11" s="29" customFormat="1" ht="18.75" customHeight="1" x14ac:dyDescent="0.25">
      <c r="A1922" s="21" t="str">
        <f>Лист4!A1924</f>
        <v xml:space="preserve">Фунтовское шоссе ул. д.8 </v>
      </c>
      <c r="B1922" s="56" t="str">
        <f>Лист4!C1924</f>
        <v>г. Астрахань</v>
      </c>
      <c r="C1922" s="35">
        <f t="shared" si="60"/>
        <v>114.42473216216214</v>
      </c>
      <c r="D1922" s="35">
        <f t="shared" si="61"/>
        <v>4.8348478378378372</v>
      </c>
      <c r="E1922" s="26">
        <v>0</v>
      </c>
      <c r="F1922" s="27">
        <v>4.8348478378378372</v>
      </c>
      <c r="G1922" s="28">
        <v>0</v>
      </c>
      <c r="H1922" s="28">
        <v>0</v>
      </c>
      <c r="I1922" s="28">
        <v>0</v>
      </c>
      <c r="J1922" s="271"/>
      <c r="K1922" s="281">
        <f>Лист4!E1924/1000-J1922</f>
        <v>119.25957999999999</v>
      </c>
    </row>
    <row r="1923" spans="1:11" s="29" customFormat="1" ht="18.75" customHeight="1" x14ac:dyDescent="0.25">
      <c r="A1923" s="21" t="str">
        <f>Лист4!A1925</f>
        <v xml:space="preserve">Хибинская ул. д.10 </v>
      </c>
      <c r="B1923" s="56" t="str">
        <f>Лист4!C1925</f>
        <v>г. Астрахань</v>
      </c>
      <c r="C1923" s="35">
        <f t="shared" si="60"/>
        <v>1106.6797728378376</v>
      </c>
      <c r="D1923" s="35">
        <f t="shared" si="61"/>
        <v>46.761117162162158</v>
      </c>
      <c r="E1923" s="26">
        <v>0</v>
      </c>
      <c r="F1923" s="27">
        <v>46.761117162162158</v>
      </c>
      <c r="G1923" s="28">
        <v>0</v>
      </c>
      <c r="H1923" s="28">
        <v>0</v>
      </c>
      <c r="I1923" s="28">
        <v>0</v>
      </c>
      <c r="J1923" s="271"/>
      <c r="K1923" s="281">
        <f>Лист4!E1925/1000-J1923</f>
        <v>1153.4408899999999</v>
      </c>
    </row>
    <row r="1924" spans="1:11" s="29" customFormat="1" ht="18.75" customHeight="1" x14ac:dyDescent="0.25">
      <c r="A1924" s="21" t="str">
        <f>Лист4!A1926</f>
        <v xml:space="preserve">Хибинская ул. д.4 </v>
      </c>
      <c r="B1924" s="56" t="str">
        <f>Лист4!C1926</f>
        <v>г. Астрахань</v>
      </c>
      <c r="C1924" s="35">
        <f t="shared" si="60"/>
        <v>2392.7813717567565</v>
      </c>
      <c r="D1924" s="35">
        <f t="shared" si="61"/>
        <v>101.1034382432432</v>
      </c>
      <c r="E1924" s="26">
        <v>0</v>
      </c>
      <c r="F1924" s="27">
        <v>101.1034382432432</v>
      </c>
      <c r="G1924" s="28">
        <v>0</v>
      </c>
      <c r="H1924" s="28">
        <v>0</v>
      </c>
      <c r="I1924" s="28">
        <v>0</v>
      </c>
      <c r="J1924" s="271">
        <v>8847.1200000000008</v>
      </c>
      <c r="K1924" s="281">
        <f>Лист4!E1926/1000-J1924</f>
        <v>-6353.2351900000012</v>
      </c>
    </row>
    <row r="1925" spans="1:11" s="29" customFormat="1" ht="18.75" customHeight="1" x14ac:dyDescent="0.25">
      <c r="A1925" s="21" t="str">
        <f>Лист4!A1927</f>
        <v xml:space="preserve">Хибинская ул. д.43 </v>
      </c>
      <c r="B1925" s="56" t="str">
        <f>Лист4!C1927</f>
        <v>г. Астрахань</v>
      </c>
      <c r="C1925" s="35">
        <f t="shared" si="60"/>
        <v>988.01988108108105</v>
      </c>
      <c r="D1925" s="35">
        <f t="shared" si="61"/>
        <v>41.747318918918921</v>
      </c>
      <c r="E1925" s="26">
        <v>0</v>
      </c>
      <c r="F1925" s="27">
        <v>41.747318918918921</v>
      </c>
      <c r="G1925" s="28">
        <v>0</v>
      </c>
      <c r="H1925" s="28">
        <v>0</v>
      </c>
      <c r="I1925" s="28">
        <v>0</v>
      </c>
      <c r="J1925" s="271"/>
      <c r="K1925" s="281">
        <f>Лист4!E1927/1000</f>
        <v>1029.7672</v>
      </c>
    </row>
    <row r="1926" spans="1:11" s="29" customFormat="1" ht="18.75" customHeight="1" x14ac:dyDescent="0.25">
      <c r="A1926" s="21" t="str">
        <f>Лист4!A1928</f>
        <v xml:space="preserve">Хибинская ул. д.45 </v>
      </c>
      <c r="B1926" s="56" t="str">
        <f>Лист4!C1928</f>
        <v>г. Астрахань</v>
      </c>
      <c r="C1926" s="35">
        <f t="shared" si="60"/>
        <v>870.10549891891878</v>
      </c>
      <c r="D1926" s="35">
        <f t="shared" si="61"/>
        <v>36.765021081081073</v>
      </c>
      <c r="E1926" s="26">
        <v>0</v>
      </c>
      <c r="F1926" s="27">
        <v>36.765021081081073</v>
      </c>
      <c r="G1926" s="28">
        <v>0</v>
      </c>
      <c r="H1926" s="28">
        <v>0</v>
      </c>
      <c r="I1926" s="28">
        <v>0</v>
      </c>
      <c r="J1926" s="271"/>
      <c r="K1926" s="281">
        <f>Лист4!E1928/1000</f>
        <v>906.87051999999983</v>
      </c>
    </row>
    <row r="1927" spans="1:11" s="29" customFormat="1" ht="18.75" customHeight="1" x14ac:dyDescent="0.25">
      <c r="A1927" s="21" t="str">
        <f>Лист4!A1929</f>
        <v xml:space="preserve">Хибинская ул. д.45 - корп. 4 </v>
      </c>
      <c r="B1927" s="56" t="str">
        <f>Лист4!C1929</f>
        <v>г. Астрахань</v>
      </c>
      <c r="C1927" s="35">
        <f t="shared" si="60"/>
        <v>1239.8284427027027</v>
      </c>
      <c r="D1927" s="35">
        <f t="shared" si="61"/>
        <v>52.387117297297294</v>
      </c>
      <c r="E1927" s="26">
        <v>0</v>
      </c>
      <c r="F1927" s="27">
        <v>52.387117297297294</v>
      </c>
      <c r="G1927" s="28">
        <v>0</v>
      </c>
      <c r="H1927" s="28">
        <v>0</v>
      </c>
      <c r="I1927" s="28">
        <v>0</v>
      </c>
      <c r="J1927" s="271"/>
      <c r="K1927" s="281">
        <f>Лист4!E1929/1000</f>
        <v>1292.2155599999999</v>
      </c>
    </row>
    <row r="1928" spans="1:11" s="29" customFormat="1" ht="18.75" customHeight="1" x14ac:dyDescent="0.25">
      <c r="A1928" s="21" t="str">
        <f>Лист4!A1930</f>
        <v xml:space="preserve">Хибинская ул. д.45 - корп. 5 </v>
      </c>
      <c r="B1928" s="56" t="str">
        <f>Лист4!C1930</f>
        <v>г. Астрахань</v>
      </c>
      <c r="C1928" s="35">
        <f t="shared" si="60"/>
        <v>842.32000391891893</v>
      </c>
      <c r="D1928" s="35">
        <f t="shared" si="61"/>
        <v>35.590986081081084</v>
      </c>
      <c r="E1928" s="26">
        <v>0</v>
      </c>
      <c r="F1928" s="27">
        <v>35.590986081081084</v>
      </c>
      <c r="G1928" s="28">
        <v>0</v>
      </c>
      <c r="H1928" s="28">
        <v>0</v>
      </c>
      <c r="I1928" s="28">
        <v>0</v>
      </c>
      <c r="J1928" s="271"/>
      <c r="K1928" s="281">
        <f>Лист4!E1930/1000-J1928</f>
        <v>877.91098999999997</v>
      </c>
    </row>
    <row r="1929" spans="1:11" s="29" customFormat="1" ht="18.75" customHeight="1" x14ac:dyDescent="0.25">
      <c r="A1929" s="21" t="str">
        <f>Лист4!A1931</f>
        <v xml:space="preserve">Хибинская ул. д.45А </v>
      </c>
      <c r="B1929" s="56" t="str">
        <f>Лист4!C1931</f>
        <v>г. Астрахань</v>
      </c>
      <c r="C1929" s="35">
        <f t="shared" si="60"/>
        <v>740.95433054054047</v>
      </c>
      <c r="D1929" s="35">
        <f t="shared" si="61"/>
        <v>31.307929459459459</v>
      </c>
      <c r="E1929" s="26">
        <v>0</v>
      </c>
      <c r="F1929" s="27">
        <v>31.307929459459459</v>
      </c>
      <c r="G1929" s="28">
        <v>0</v>
      </c>
      <c r="H1929" s="28">
        <v>0</v>
      </c>
      <c r="I1929" s="28">
        <v>0</v>
      </c>
      <c r="J1929" s="271"/>
      <c r="K1929" s="281">
        <f>Лист4!E1931/1000</f>
        <v>772.26225999999997</v>
      </c>
    </row>
    <row r="1930" spans="1:11" s="29" customFormat="1" ht="18.75" customHeight="1" x14ac:dyDescent="0.25">
      <c r="A1930" s="21" t="str">
        <f>Лист4!A1932</f>
        <v xml:space="preserve">Хибинская ул. д.45Б </v>
      </c>
      <c r="B1930" s="56" t="str">
        <f>Лист4!C1932</f>
        <v>г. Астрахань</v>
      </c>
      <c r="C1930" s="35">
        <f t="shared" si="60"/>
        <v>902.75214324324315</v>
      </c>
      <c r="D1930" s="35">
        <f t="shared" si="61"/>
        <v>38.144456756756753</v>
      </c>
      <c r="E1930" s="26">
        <v>0</v>
      </c>
      <c r="F1930" s="27">
        <v>38.144456756756753</v>
      </c>
      <c r="G1930" s="28">
        <v>0</v>
      </c>
      <c r="H1930" s="28">
        <v>0</v>
      </c>
      <c r="I1930" s="28">
        <v>0</v>
      </c>
      <c r="J1930" s="274"/>
      <c r="K1930" s="281">
        <f>Лист4!E1932/1000-J1930</f>
        <v>940.89659999999992</v>
      </c>
    </row>
    <row r="1931" spans="1:11" s="29" customFormat="1" ht="18.75" customHeight="1" x14ac:dyDescent="0.25">
      <c r="A1931" s="21" t="str">
        <f>Лист4!A1933</f>
        <v xml:space="preserve">Хибинская ул. д.47 - корп. 2 </v>
      </c>
      <c r="B1931" s="56" t="str">
        <f>Лист4!C1933</f>
        <v>г. Астрахань</v>
      </c>
      <c r="C1931" s="35">
        <f t="shared" si="60"/>
        <v>768.44862959459465</v>
      </c>
      <c r="D1931" s="35">
        <f t="shared" si="61"/>
        <v>32.469660405405406</v>
      </c>
      <c r="E1931" s="26">
        <v>0</v>
      </c>
      <c r="F1931" s="27">
        <v>32.469660405405406</v>
      </c>
      <c r="G1931" s="28">
        <v>0</v>
      </c>
      <c r="H1931" s="28">
        <v>0</v>
      </c>
      <c r="I1931" s="28">
        <v>0</v>
      </c>
      <c r="J1931" s="272"/>
      <c r="K1931" s="281">
        <f>Лист4!E1933/1000-J1931</f>
        <v>800.91829000000007</v>
      </c>
    </row>
    <row r="1932" spans="1:11" s="29" customFormat="1" ht="18.75" customHeight="1" x14ac:dyDescent="0.25">
      <c r="A1932" s="21" t="str">
        <f>Лист4!A1934</f>
        <v xml:space="preserve">Хибинская ул. д.49 </v>
      </c>
      <c r="B1932" s="56" t="str">
        <f>Лист4!C1934</f>
        <v>г. Астрахань</v>
      </c>
      <c r="C1932" s="35">
        <f t="shared" si="60"/>
        <v>1144.5746028378378</v>
      </c>
      <c r="D1932" s="35">
        <f t="shared" si="61"/>
        <v>48.362307162162153</v>
      </c>
      <c r="E1932" s="26">
        <v>0</v>
      </c>
      <c r="F1932" s="27">
        <v>48.362307162162153</v>
      </c>
      <c r="G1932" s="28">
        <v>0</v>
      </c>
      <c r="H1932" s="28">
        <v>0</v>
      </c>
      <c r="I1932" s="28">
        <v>0</v>
      </c>
      <c r="J1932" s="271"/>
      <c r="K1932" s="281">
        <f>Лист4!E1934/1000-J1932</f>
        <v>1192.9369099999999</v>
      </c>
    </row>
    <row r="1933" spans="1:11" s="29" customFormat="1" ht="18.75" customHeight="1" x14ac:dyDescent="0.25">
      <c r="A1933" s="21" t="str">
        <f>Лист4!A1935</f>
        <v xml:space="preserve">Хибинская ул. д.6 </v>
      </c>
      <c r="B1933" s="56" t="str">
        <f>Лист4!C1935</f>
        <v>г. Астрахань</v>
      </c>
      <c r="C1933" s="35">
        <f t="shared" si="60"/>
        <v>0.54929054054054061</v>
      </c>
      <c r="D1933" s="35">
        <f t="shared" si="61"/>
        <v>2.3209459459459458E-2</v>
      </c>
      <c r="E1933" s="26">
        <v>0</v>
      </c>
      <c r="F1933" s="27">
        <v>2.3209459459459458E-2</v>
      </c>
      <c r="G1933" s="28">
        <v>0</v>
      </c>
      <c r="H1933" s="28">
        <v>0</v>
      </c>
      <c r="I1933" s="28">
        <v>0</v>
      </c>
      <c r="J1933" s="271"/>
      <c r="K1933" s="281">
        <f>Лист4!E1935/1000-J1933</f>
        <v>0.57250000000000001</v>
      </c>
    </row>
    <row r="1934" spans="1:11" s="29" customFormat="1" ht="18.75" customHeight="1" x14ac:dyDescent="0.25">
      <c r="A1934" s="21" t="str">
        <f>Лист4!A1936</f>
        <v xml:space="preserve">Хибинская ул. д.6 - корп. 1 </v>
      </c>
      <c r="B1934" s="56" t="str">
        <f>Лист4!C1936</f>
        <v>г. Астрахань</v>
      </c>
      <c r="C1934" s="35">
        <f t="shared" si="60"/>
        <v>1653.1518148648647</v>
      </c>
      <c r="D1934" s="35">
        <f t="shared" si="61"/>
        <v>69.851485135135135</v>
      </c>
      <c r="E1934" s="26">
        <v>0</v>
      </c>
      <c r="F1934" s="27">
        <v>69.851485135135135</v>
      </c>
      <c r="G1934" s="28">
        <v>0</v>
      </c>
      <c r="H1934" s="28">
        <v>0</v>
      </c>
      <c r="I1934" s="28">
        <v>0</v>
      </c>
      <c r="J1934" s="271"/>
      <c r="K1934" s="281">
        <f>Лист4!E1936/1000</f>
        <v>1723.0032999999999</v>
      </c>
    </row>
    <row r="1935" spans="1:11" s="29" customFormat="1" ht="18.75" customHeight="1" x14ac:dyDescent="0.25">
      <c r="A1935" s="21" t="str">
        <f>Лист4!A1937</f>
        <v xml:space="preserve">Хибинская ул. д.6 - корп. 2 </v>
      </c>
      <c r="B1935" s="56" t="str">
        <f>Лист4!C1937</f>
        <v>г. Астрахань</v>
      </c>
      <c r="C1935" s="35">
        <f t="shared" si="60"/>
        <v>2264.8038621621636</v>
      </c>
      <c r="D1935" s="35">
        <f t="shared" si="61"/>
        <v>95.695937837837903</v>
      </c>
      <c r="E1935" s="26">
        <v>0</v>
      </c>
      <c r="F1935" s="27">
        <v>95.695937837837903</v>
      </c>
      <c r="G1935" s="28">
        <v>0</v>
      </c>
      <c r="H1935" s="28">
        <v>0</v>
      </c>
      <c r="I1935" s="28">
        <v>0</v>
      </c>
      <c r="J1935" s="271">
        <f>6549.6+5676.8+1525.02+46.88+780.95</f>
        <v>14579.250000000002</v>
      </c>
      <c r="K1935" s="281">
        <f>Лист4!E1937/1000-J1935</f>
        <v>-12218.7502</v>
      </c>
    </row>
    <row r="1936" spans="1:11" s="29" customFormat="1" ht="18.75" customHeight="1" x14ac:dyDescent="0.25">
      <c r="A1936" s="21" t="str">
        <f>Лист4!A1938</f>
        <v xml:space="preserve">Химиков ул. д.1 </v>
      </c>
      <c r="B1936" s="56" t="str">
        <f>Лист4!C1938</f>
        <v>г. Астрахань</v>
      </c>
      <c r="C1936" s="35">
        <f t="shared" si="60"/>
        <v>1753.7269320270266</v>
      </c>
      <c r="D1936" s="35">
        <f t="shared" si="61"/>
        <v>74.101137972972964</v>
      </c>
      <c r="E1936" s="26">
        <v>0</v>
      </c>
      <c r="F1936" s="27">
        <v>74.101137972972964</v>
      </c>
      <c r="G1936" s="28">
        <v>0</v>
      </c>
      <c r="H1936" s="28">
        <v>0</v>
      </c>
      <c r="I1936" s="28">
        <v>0</v>
      </c>
      <c r="J1936" s="271"/>
      <c r="K1936" s="281">
        <f>Лист4!E1938/1000-J1936</f>
        <v>1827.8280699999996</v>
      </c>
    </row>
    <row r="1937" spans="1:11" s="29" customFormat="1" ht="18.75" customHeight="1" x14ac:dyDescent="0.25">
      <c r="A1937" s="21" t="str">
        <f>Лист4!A1939</f>
        <v xml:space="preserve">Химиков ул. д.1 - корп. 1 </v>
      </c>
      <c r="B1937" s="56" t="str">
        <f>Лист4!C1939</f>
        <v>г. Астрахань</v>
      </c>
      <c r="C1937" s="35">
        <f t="shared" si="60"/>
        <v>755.8891901351351</v>
      </c>
      <c r="D1937" s="35">
        <f t="shared" si="61"/>
        <v>31.938979864864866</v>
      </c>
      <c r="E1937" s="26">
        <v>0</v>
      </c>
      <c r="F1937" s="27">
        <v>31.938979864864866</v>
      </c>
      <c r="G1937" s="28">
        <v>0</v>
      </c>
      <c r="H1937" s="28">
        <v>0</v>
      </c>
      <c r="I1937" s="28">
        <v>0</v>
      </c>
      <c r="J1937" s="271"/>
      <c r="K1937" s="281">
        <f>Лист4!E1939/1000-J1937</f>
        <v>787.82817</v>
      </c>
    </row>
    <row r="1938" spans="1:11" s="29" customFormat="1" ht="18.75" customHeight="1" x14ac:dyDescent="0.25">
      <c r="A1938" s="21" t="str">
        <f>Лист4!A1940</f>
        <v xml:space="preserve">Химиков ул. д.2 </v>
      </c>
      <c r="B1938" s="56" t="str">
        <f>Лист4!C1940</f>
        <v>г. Астрахань</v>
      </c>
      <c r="C1938" s="35">
        <f t="shared" si="60"/>
        <v>1012.1439156756755</v>
      </c>
      <c r="D1938" s="35">
        <f t="shared" si="61"/>
        <v>42.766644324324318</v>
      </c>
      <c r="E1938" s="26">
        <v>0</v>
      </c>
      <c r="F1938" s="27">
        <v>42.766644324324318</v>
      </c>
      <c r="G1938" s="28">
        <v>0</v>
      </c>
      <c r="H1938" s="28">
        <v>0</v>
      </c>
      <c r="I1938" s="28">
        <v>0</v>
      </c>
      <c r="J1938" s="271"/>
      <c r="K1938" s="281">
        <f>Лист4!E1940/1000</f>
        <v>1054.9105599999998</v>
      </c>
    </row>
    <row r="1939" spans="1:11" s="29" customFormat="1" ht="18.75" customHeight="1" x14ac:dyDescent="0.25">
      <c r="A1939" s="21" t="str">
        <f>Лист4!A1941</f>
        <v xml:space="preserve">Химиков ул. д.6 </v>
      </c>
      <c r="B1939" s="56" t="str">
        <f>Лист4!C1941</f>
        <v>г. Астрахань</v>
      </c>
      <c r="C1939" s="35">
        <f t="shared" si="60"/>
        <v>1410.9151854054053</v>
      </c>
      <c r="D1939" s="35">
        <f t="shared" si="61"/>
        <v>59.616134594594584</v>
      </c>
      <c r="E1939" s="26">
        <v>0</v>
      </c>
      <c r="F1939" s="27">
        <v>59.616134594594584</v>
      </c>
      <c r="G1939" s="28">
        <v>0</v>
      </c>
      <c r="H1939" s="28">
        <v>0</v>
      </c>
      <c r="I1939" s="28">
        <v>0</v>
      </c>
      <c r="J1939" s="271"/>
      <c r="K1939" s="281">
        <f>Лист4!E1941/1000</f>
        <v>1470.5313199999998</v>
      </c>
    </row>
    <row r="1940" spans="1:11" s="29" customFormat="1" ht="18.75" customHeight="1" x14ac:dyDescent="0.25">
      <c r="A1940" s="21" t="str">
        <f>Лист4!A1942</f>
        <v xml:space="preserve">Химиков ул. д.7 - корп. 1 </v>
      </c>
      <c r="B1940" s="56" t="str">
        <f>Лист4!C1942</f>
        <v>г. Астрахань</v>
      </c>
      <c r="C1940" s="35">
        <f t="shared" si="60"/>
        <v>647.70825554054045</v>
      </c>
      <c r="D1940" s="35">
        <f t="shared" si="61"/>
        <v>27.367954459459458</v>
      </c>
      <c r="E1940" s="26">
        <v>0</v>
      </c>
      <c r="F1940" s="27">
        <v>27.367954459459458</v>
      </c>
      <c r="G1940" s="28">
        <v>0</v>
      </c>
      <c r="H1940" s="28">
        <v>0</v>
      </c>
      <c r="I1940" s="28">
        <v>0</v>
      </c>
      <c r="J1940" s="271"/>
      <c r="K1940" s="281">
        <f>Лист4!E1942/1000</f>
        <v>675.07620999999995</v>
      </c>
    </row>
    <row r="1941" spans="1:11" s="29" customFormat="1" ht="18.75" customHeight="1" x14ac:dyDescent="0.25">
      <c r="A1941" s="21" t="str">
        <f>Лист4!A1943</f>
        <v xml:space="preserve">Химиков ул. д.8 </v>
      </c>
      <c r="B1941" s="56" t="str">
        <f>Лист4!C1943</f>
        <v>г. Астрахань</v>
      </c>
      <c r="C1941" s="35">
        <f t="shared" si="60"/>
        <v>1997.947311081082</v>
      </c>
      <c r="D1941" s="35">
        <f t="shared" si="61"/>
        <v>84.420308918918963</v>
      </c>
      <c r="E1941" s="26">
        <v>0</v>
      </c>
      <c r="F1941" s="27">
        <v>84.420308918918963</v>
      </c>
      <c r="G1941" s="28">
        <v>0</v>
      </c>
      <c r="H1941" s="28">
        <v>0</v>
      </c>
      <c r="I1941" s="28">
        <v>0</v>
      </c>
      <c r="J1941" s="271"/>
      <c r="K1941" s="281">
        <f>Лист4!E1943/1000</f>
        <v>2082.3676200000009</v>
      </c>
    </row>
    <row r="1942" spans="1:11" s="29" customFormat="1" ht="18.75" customHeight="1" x14ac:dyDescent="0.25">
      <c r="A1942" s="21" t="str">
        <f>Лист4!A1944</f>
        <v xml:space="preserve">Химиков-Димитрова ул. д.1/1 </v>
      </c>
      <c r="B1942" s="56" t="str">
        <f>Лист4!C1944</f>
        <v>г. Астрахань</v>
      </c>
      <c r="C1942" s="35">
        <f t="shared" si="60"/>
        <v>49.574310810810807</v>
      </c>
      <c r="D1942" s="35">
        <f t="shared" si="61"/>
        <v>2.0946891891891894</v>
      </c>
      <c r="E1942" s="26">
        <v>0</v>
      </c>
      <c r="F1942" s="27">
        <v>2.0946891891891894</v>
      </c>
      <c r="G1942" s="28">
        <v>0</v>
      </c>
      <c r="H1942" s="28">
        <v>0</v>
      </c>
      <c r="I1942" s="28">
        <v>0</v>
      </c>
      <c r="J1942" s="271"/>
      <c r="K1942" s="281">
        <f>Лист4!E1944/1000</f>
        <v>51.668999999999997</v>
      </c>
    </row>
    <row r="1943" spans="1:11" s="29" customFormat="1" ht="18.75" customHeight="1" x14ac:dyDescent="0.25">
      <c r="A1943" s="21" t="str">
        <f>Лист4!A1945</f>
        <v xml:space="preserve">Хлебникова ул. д.12 </v>
      </c>
      <c r="B1943" s="56" t="str">
        <f>Лист4!C1945</f>
        <v>г. Астрахань</v>
      </c>
      <c r="C1943" s="35">
        <f t="shared" si="60"/>
        <v>35.331902702702692</v>
      </c>
      <c r="D1943" s="35">
        <f t="shared" si="61"/>
        <v>1.4928972972972967</v>
      </c>
      <c r="E1943" s="26">
        <v>0</v>
      </c>
      <c r="F1943" s="27">
        <v>1.4928972972972967</v>
      </c>
      <c r="G1943" s="28">
        <v>0</v>
      </c>
      <c r="H1943" s="28">
        <v>0</v>
      </c>
      <c r="I1943" s="28">
        <v>0</v>
      </c>
      <c r="J1943" s="271"/>
      <c r="K1943" s="281">
        <f>Лист4!E1945/1000</f>
        <v>36.824799999999989</v>
      </c>
    </row>
    <row r="1944" spans="1:11" s="29" customFormat="1" ht="18.75" customHeight="1" x14ac:dyDescent="0.25">
      <c r="A1944" s="21" t="str">
        <f>Лист4!A1946</f>
        <v xml:space="preserve">Хлебникова ул. д.14 </v>
      </c>
      <c r="B1944" s="56" t="str">
        <f>Лист4!C1946</f>
        <v>г. Астрахань</v>
      </c>
      <c r="C1944" s="35">
        <f t="shared" si="60"/>
        <v>40.671966216216227</v>
      </c>
      <c r="D1944" s="35">
        <f t="shared" si="61"/>
        <v>1.718533783783784</v>
      </c>
      <c r="E1944" s="26">
        <v>0</v>
      </c>
      <c r="F1944" s="27">
        <v>1.718533783783784</v>
      </c>
      <c r="G1944" s="28">
        <v>0</v>
      </c>
      <c r="H1944" s="28">
        <v>0</v>
      </c>
      <c r="I1944" s="28">
        <v>0</v>
      </c>
      <c r="J1944" s="271"/>
      <c r="K1944" s="281">
        <f>Лист4!E1946/1000</f>
        <v>42.39050000000001</v>
      </c>
    </row>
    <row r="1945" spans="1:11" s="29" customFormat="1" ht="18.75" customHeight="1" x14ac:dyDescent="0.25">
      <c r="A1945" s="21" t="str">
        <f>Лист4!A1947</f>
        <v xml:space="preserve">Хлебникова ул. д.3 </v>
      </c>
      <c r="B1945" s="56" t="str">
        <f>Лист4!C1947</f>
        <v>г. Астрахань</v>
      </c>
      <c r="C1945" s="35">
        <f t="shared" si="60"/>
        <v>73.468785135135136</v>
      </c>
      <c r="D1945" s="35">
        <f t="shared" si="61"/>
        <v>3.1043148648648646</v>
      </c>
      <c r="E1945" s="26">
        <v>0</v>
      </c>
      <c r="F1945" s="27">
        <v>3.1043148648648646</v>
      </c>
      <c r="G1945" s="28">
        <v>0</v>
      </c>
      <c r="H1945" s="28">
        <v>0</v>
      </c>
      <c r="I1945" s="28">
        <v>0</v>
      </c>
      <c r="J1945" s="271"/>
      <c r="K1945" s="281">
        <f>Лист4!E1947/1000-J1945</f>
        <v>76.573099999999997</v>
      </c>
    </row>
    <row r="1946" spans="1:11" s="29" customFormat="1" ht="18.75" customHeight="1" x14ac:dyDescent="0.25">
      <c r="A1946" s="21" t="str">
        <f>Лист4!A1948</f>
        <v xml:space="preserve">Хлебникова ул. д.5 </v>
      </c>
      <c r="B1946" s="56" t="str">
        <f>Лист4!C1948</f>
        <v>г. Астрахань</v>
      </c>
      <c r="C1946" s="35">
        <f t="shared" si="60"/>
        <v>44.697282432432424</v>
      </c>
      <c r="D1946" s="35">
        <f t="shared" si="61"/>
        <v>1.8886175675675672</v>
      </c>
      <c r="E1946" s="26">
        <v>0</v>
      </c>
      <c r="F1946" s="27">
        <v>1.8886175675675672</v>
      </c>
      <c r="G1946" s="28">
        <v>0</v>
      </c>
      <c r="H1946" s="28">
        <v>0</v>
      </c>
      <c r="I1946" s="28">
        <v>0</v>
      </c>
      <c r="J1946" s="271"/>
      <c r="K1946" s="281">
        <f>Лист4!E1948/1000-J1946</f>
        <v>46.585899999999988</v>
      </c>
    </row>
    <row r="1947" spans="1:11" s="29" customFormat="1" ht="18.75" customHeight="1" x14ac:dyDescent="0.25">
      <c r="A1947" s="21" t="str">
        <f>Лист4!A1949</f>
        <v xml:space="preserve">Хлебникова ул. д.7/32 </v>
      </c>
      <c r="B1947" s="56" t="str">
        <f>Лист4!C1949</f>
        <v>г. Астрахань</v>
      </c>
      <c r="C1947" s="35">
        <f t="shared" si="60"/>
        <v>17.320996891891895</v>
      </c>
      <c r="D1947" s="35">
        <f t="shared" si="61"/>
        <v>0.73187310810810824</v>
      </c>
      <c r="E1947" s="26">
        <v>0</v>
      </c>
      <c r="F1947" s="27">
        <v>0.73187310810810824</v>
      </c>
      <c r="G1947" s="28">
        <v>0</v>
      </c>
      <c r="H1947" s="28">
        <v>0</v>
      </c>
      <c r="I1947" s="28">
        <v>0</v>
      </c>
      <c r="J1947" s="271"/>
      <c r="K1947" s="281">
        <f>Лист4!E1949/1000</f>
        <v>18.052870000000002</v>
      </c>
    </row>
    <row r="1948" spans="1:11" s="29" customFormat="1" ht="18.75" customHeight="1" x14ac:dyDescent="0.25">
      <c r="A1948" s="21" t="str">
        <f>Лист4!A1950</f>
        <v xml:space="preserve">Циолковского ул. д.2 </v>
      </c>
      <c r="B1948" s="56" t="str">
        <f>Лист4!C1950</f>
        <v>г. Астрахань</v>
      </c>
      <c r="C1948" s="35">
        <f t="shared" si="60"/>
        <v>63.189088513513511</v>
      </c>
      <c r="D1948" s="35">
        <f t="shared" si="61"/>
        <v>2.6699614864864865</v>
      </c>
      <c r="E1948" s="26">
        <v>0</v>
      </c>
      <c r="F1948" s="27">
        <v>2.6699614864864865</v>
      </c>
      <c r="G1948" s="28">
        <v>0</v>
      </c>
      <c r="H1948" s="28">
        <v>0</v>
      </c>
      <c r="I1948" s="28">
        <v>0</v>
      </c>
      <c r="J1948" s="271"/>
      <c r="K1948" s="281">
        <f>Лист4!E1950/1000</f>
        <v>65.859049999999996</v>
      </c>
    </row>
    <row r="1949" spans="1:11" s="29" customFormat="1" ht="18.75" customHeight="1" x14ac:dyDescent="0.25">
      <c r="A1949" s="21" t="str">
        <f>Лист4!A1951</f>
        <v xml:space="preserve">Циолковского ул. д.24 </v>
      </c>
      <c r="B1949" s="56" t="str">
        <f>Лист4!C1951</f>
        <v>г. Астрахань</v>
      </c>
      <c r="C1949" s="35">
        <f t="shared" si="60"/>
        <v>3.2138533783783778</v>
      </c>
      <c r="D1949" s="35">
        <f t="shared" si="61"/>
        <v>0.13579662162162159</v>
      </c>
      <c r="E1949" s="26">
        <v>0</v>
      </c>
      <c r="F1949" s="27">
        <v>0.13579662162162159</v>
      </c>
      <c r="G1949" s="28">
        <v>0</v>
      </c>
      <c r="H1949" s="28">
        <v>0</v>
      </c>
      <c r="I1949" s="28">
        <v>0</v>
      </c>
      <c r="J1949" s="271"/>
      <c r="K1949" s="281">
        <f>Лист4!E1951/1000-J1949</f>
        <v>3.3496499999999996</v>
      </c>
    </row>
    <row r="1950" spans="1:11" s="29" customFormat="1" ht="18.75" customHeight="1" x14ac:dyDescent="0.25">
      <c r="A1950" s="21" t="str">
        <f>Лист4!A1952</f>
        <v xml:space="preserve">Чалабяна ул. д.12 </v>
      </c>
      <c r="B1950" s="56" t="str">
        <f>Лист4!C1952</f>
        <v>г. Астрахань</v>
      </c>
      <c r="C1950" s="35">
        <f t="shared" si="60"/>
        <v>9.9367378378378355</v>
      </c>
      <c r="D1950" s="35">
        <f t="shared" si="61"/>
        <v>0.4198621621621621</v>
      </c>
      <c r="E1950" s="26">
        <v>0</v>
      </c>
      <c r="F1950" s="27">
        <v>0.4198621621621621</v>
      </c>
      <c r="G1950" s="28">
        <v>0</v>
      </c>
      <c r="H1950" s="28">
        <v>0</v>
      </c>
      <c r="I1950" s="28">
        <v>0</v>
      </c>
      <c r="J1950" s="271"/>
      <c r="K1950" s="281">
        <f>Лист4!E1952/1000-J1950</f>
        <v>10.356599999999998</v>
      </c>
    </row>
    <row r="1951" spans="1:11" s="29" customFormat="1" ht="18.75" customHeight="1" x14ac:dyDescent="0.25">
      <c r="A1951" s="21" t="str">
        <f>Лист4!A1953</f>
        <v xml:space="preserve">Чалабяна ул. д.18 </v>
      </c>
      <c r="B1951" s="56" t="str">
        <f>Лист4!C1953</f>
        <v>г. Астрахань</v>
      </c>
      <c r="C1951" s="35">
        <f t="shared" si="60"/>
        <v>12.261316216216219</v>
      </c>
      <c r="D1951" s="35">
        <f t="shared" si="61"/>
        <v>0.51808378378378395</v>
      </c>
      <c r="E1951" s="26">
        <v>0</v>
      </c>
      <c r="F1951" s="27">
        <v>0.51808378378378395</v>
      </c>
      <c r="G1951" s="28">
        <v>0</v>
      </c>
      <c r="H1951" s="28">
        <v>0</v>
      </c>
      <c r="I1951" s="28">
        <v>0</v>
      </c>
      <c r="J1951" s="271"/>
      <c r="K1951" s="281">
        <f>Лист4!E1953/1000</f>
        <v>12.779400000000003</v>
      </c>
    </row>
    <row r="1952" spans="1:11" s="29" customFormat="1" ht="18.75" customHeight="1" x14ac:dyDescent="0.25">
      <c r="A1952" s="21" t="str">
        <f>Лист4!A1954</f>
        <v xml:space="preserve">Чалабяна ул. д.21 </v>
      </c>
      <c r="B1952" s="56" t="str">
        <f>Лист4!C1954</f>
        <v>г. Астрахань</v>
      </c>
      <c r="C1952" s="35">
        <f t="shared" si="60"/>
        <v>12.20422837837838</v>
      </c>
      <c r="D1952" s="35">
        <f t="shared" si="61"/>
        <v>0.51567162162162172</v>
      </c>
      <c r="E1952" s="26">
        <v>0</v>
      </c>
      <c r="F1952" s="27">
        <v>0.51567162162162172</v>
      </c>
      <c r="G1952" s="28">
        <v>0</v>
      </c>
      <c r="H1952" s="28">
        <v>0</v>
      </c>
      <c r="I1952" s="28">
        <v>0</v>
      </c>
      <c r="J1952" s="271"/>
      <c r="K1952" s="281">
        <f>Лист4!E1954/1000</f>
        <v>12.719900000000001</v>
      </c>
    </row>
    <row r="1953" spans="1:11" s="29" customFormat="1" ht="18.75" customHeight="1" x14ac:dyDescent="0.25">
      <c r="A1953" s="21" t="str">
        <f>Лист4!A1955</f>
        <v xml:space="preserve">Чалабяна ул. д.24 </v>
      </c>
      <c r="B1953" s="56" t="str">
        <f>Лист4!C1955</f>
        <v>г. Астрахань</v>
      </c>
      <c r="C1953" s="35">
        <f t="shared" si="60"/>
        <v>13.307616351351349</v>
      </c>
      <c r="D1953" s="35">
        <f t="shared" si="61"/>
        <v>0.5622936486486485</v>
      </c>
      <c r="E1953" s="26">
        <v>0</v>
      </c>
      <c r="F1953" s="27">
        <v>0.5622936486486485</v>
      </c>
      <c r="G1953" s="28">
        <v>0</v>
      </c>
      <c r="H1953" s="28">
        <v>0</v>
      </c>
      <c r="I1953" s="28">
        <v>0</v>
      </c>
      <c r="J1953" s="271"/>
      <c r="K1953" s="281">
        <f>Лист4!E1955/1000</f>
        <v>13.869909999999997</v>
      </c>
    </row>
    <row r="1954" spans="1:11" s="29" customFormat="1" ht="18.75" customHeight="1" x14ac:dyDescent="0.25">
      <c r="A1954" s="21" t="str">
        <f>Лист4!A1956</f>
        <v xml:space="preserve">Чалабяна ул. д.9 </v>
      </c>
      <c r="B1954" s="56" t="str">
        <f>Лист4!C1956</f>
        <v>г. Астрахань</v>
      </c>
      <c r="C1954" s="35">
        <f t="shared" si="60"/>
        <v>54.256300270270273</v>
      </c>
      <c r="D1954" s="35">
        <f t="shared" si="61"/>
        <v>2.2925197297297299</v>
      </c>
      <c r="E1954" s="26">
        <v>0</v>
      </c>
      <c r="F1954" s="27">
        <v>2.2925197297297299</v>
      </c>
      <c r="G1954" s="28">
        <v>0</v>
      </c>
      <c r="H1954" s="28">
        <v>0</v>
      </c>
      <c r="I1954" s="28">
        <v>0</v>
      </c>
      <c r="J1954" s="271"/>
      <c r="K1954" s="281">
        <f>Лист4!E1956/1000-J1954</f>
        <v>56.548820000000006</v>
      </c>
    </row>
    <row r="1955" spans="1:11" s="29" customFormat="1" ht="18.75" customHeight="1" x14ac:dyDescent="0.25">
      <c r="A1955" s="21" t="str">
        <f>Лист4!A1957</f>
        <v xml:space="preserve">Чекалина ул. д.1/1 </v>
      </c>
      <c r="B1955" s="56" t="str">
        <f>Лист4!C1957</f>
        <v>г. Астрахань</v>
      </c>
      <c r="C1955" s="35">
        <f t="shared" si="60"/>
        <v>131.80804594594596</v>
      </c>
      <c r="D1955" s="35">
        <f t="shared" si="61"/>
        <v>5.5693540540540551</v>
      </c>
      <c r="E1955" s="26">
        <v>0</v>
      </c>
      <c r="F1955" s="27">
        <v>5.5693540540540551</v>
      </c>
      <c r="G1955" s="28">
        <v>0</v>
      </c>
      <c r="H1955" s="28">
        <v>0</v>
      </c>
      <c r="I1955" s="28">
        <v>0</v>
      </c>
      <c r="J1955" s="271"/>
      <c r="K1955" s="281">
        <f>Лист4!E1957/1000</f>
        <v>137.37740000000002</v>
      </c>
    </row>
    <row r="1956" spans="1:11" s="29" customFormat="1" ht="18.75" customHeight="1" x14ac:dyDescent="0.25">
      <c r="A1956" s="21" t="str">
        <f>Лист4!A1958</f>
        <v xml:space="preserve">Чекалина ул. д.11 </v>
      </c>
      <c r="B1956" s="56" t="str">
        <f>Лист4!C1958</f>
        <v>г. Астрахань</v>
      </c>
      <c r="C1956" s="35">
        <f t="shared" si="60"/>
        <v>145.94568108108109</v>
      </c>
      <c r="D1956" s="35">
        <f t="shared" si="61"/>
        <v>6.1667189189189191</v>
      </c>
      <c r="E1956" s="26">
        <v>0</v>
      </c>
      <c r="F1956" s="27">
        <v>6.1667189189189191</v>
      </c>
      <c r="G1956" s="28">
        <v>0</v>
      </c>
      <c r="H1956" s="28">
        <v>0</v>
      </c>
      <c r="I1956" s="28">
        <v>0</v>
      </c>
      <c r="J1956" s="271"/>
      <c r="K1956" s="281">
        <f>Лист4!E1958/1000</f>
        <v>152.11240000000001</v>
      </c>
    </row>
    <row r="1957" spans="1:11" s="29" customFormat="1" ht="18.75" customHeight="1" x14ac:dyDescent="0.25">
      <c r="A1957" s="21" t="str">
        <f>Лист4!A1959</f>
        <v xml:space="preserve">Чекалина ул. д.13 </v>
      </c>
      <c r="B1957" s="56" t="str">
        <f>Лист4!C1959</f>
        <v>г. Астрахань</v>
      </c>
      <c r="C1957" s="35">
        <f t="shared" si="60"/>
        <v>143.98962148648653</v>
      </c>
      <c r="D1957" s="35">
        <f t="shared" si="61"/>
        <v>6.0840685135135164</v>
      </c>
      <c r="E1957" s="26">
        <v>0</v>
      </c>
      <c r="F1957" s="27">
        <v>6.0840685135135164</v>
      </c>
      <c r="G1957" s="28">
        <v>0</v>
      </c>
      <c r="H1957" s="28">
        <v>0</v>
      </c>
      <c r="I1957" s="28">
        <v>0</v>
      </c>
      <c r="J1957" s="271"/>
      <c r="K1957" s="281">
        <f>Лист4!E1959/1000</f>
        <v>150.07369000000006</v>
      </c>
    </row>
    <row r="1958" spans="1:11" s="29" customFormat="1" ht="18.75" customHeight="1" x14ac:dyDescent="0.25">
      <c r="A1958" s="21" t="str">
        <f>Лист4!A1960</f>
        <v xml:space="preserve">Чекалина ул. д.3 </v>
      </c>
      <c r="B1958" s="56" t="str">
        <f>Лист4!C1960</f>
        <v>г. Астрахань</v>
      </c>
      <c r="C1958" s="35">
        <f t="shared" si="60"/>
        <v>100.57668108108109</v>
      </c>
      <c r="D1958" s="35">
        <f t="shared" si="61"/>
        <v>4.2497189189189193</v>
      </c>
      <c r="E1958" s="26">
        <v>0</v>
      </c>
      <c r="F1958" s="27">
        <v>4.2497189189189193</v>
      </c>
      <c r="G1958" s="28">
        <v>0</v>
      </c>
      <c r="H1958" s="28">
        <v>0</v>
      </c>
      <c r="I1958" s="28">
        <v>0</v>
      </c>
      <c r="J1958" s="271"/>
      <c r="K1958" s="281">
        <f>Лист4!E1960/1000-J1958</f>
        <v>104.82640000000001</v>
      </c>
    </row>
    <row r="1959" spans="1:11" s="29" customFormat="1" ht="18.75" customHeight="1" x14ac:dyDescent="0.25">
      <c r="A1959" s="21" t="str">
        <f>Лист4!A1961</f>
        <v xml:space="preserve">Чекалина ул. д.5 </v>
      </c>
      <c r="B1959" s="56" t="str">
        <f>Лист4!C1961</f>
        <v>г. Астрахань</v>
      </c>
      <c r="C1959" s="35">
        <f t="shared" si="60"/>
        <v>95.850220675675686</v>
      </c>
      <c r="D1959" s="35">
        <f t="shared" si="61"/>
        <v>4.0500093243243249</v>
      </c>
      <c r="E1959" s="26">
        <v>0</v>
      </c>
      <c r="F1959" s="27">
        <v>4.0500093243243249</v>
      </c>
      <c r="G1959" s="28">
        <v>0</v>
      </c>
      <c r="H1959" s="28">
        <v>0</v>
      </c>
      <c r="I1959" s="28">
        <v>0</v>
      </c>
      <c r="J1959" s="271"/>
      <c r="K1959" s="281">
        <f>Лист4!E1961/1000</f>
        <v>99.900230000000008</v>
      </c>
    </row>
    <row r="1960" spans="1:11" s="29" customFormat="1" ht="18.75" customHeight="1" x14ac:dyDescent="0.25">
      <c r="A1960" s="21" t="str">
        <f>Лист4!A1962</f>
        <v xml:space="preserve">Челюскинцев ул. д.48 </v>
      </c>
      <c r="B1960" s="56" t="str">
        <f>Лист4!C1962</f>
        <v>г. Астрахань</v>
      </c>
      <c r="C1960" s="35">
        <f t="shared" ref="C1960:C2022" si="62">K1960+J1960-F1960</f>
        <v>43.611366216216219</v>
      </c>
      <c r="D1960" s="35">
        <f t="shared" ref="D1960:D2022" si="63">F1960</f>
        <v>1.8427337837837841</v>
      </c>
      <c r="E1960" s="26">
        <v>0</v>
      </c>
      <c r="F1960" s="27">
        <v>1.8427337837837841</v>
      </c>
      <c r="G1960" s="28">
        <v>0</v>
      </c>
      <c r="H1960" s="28">
        <v>0</v>
      </c>
      <c r="I1960" s="28">
        <v>0</v>
      </c>
      <c r="J1960" s="271"/>
      <c r="K1960" s="281">
        <f>Лист4!E1962/1000</f>
        <v>45.454100000000004</v>
      </c>
    </row>
    <row r="1961" spans="1:11" s="29" customFormat="1" ht="25.5" customHeight="1" x14ac:dyDescent="0.25">
      <c r="A1961" s="21" t="str">
        <f>Лист4!A1963</f>
        <v xml:space="preserve">Челюскинцев ул. д.62 </v>
      </c>
      <c r="B1961" s="56" t="str">
        <f>Лист4!C1963</f>
        <v>г. Астрахань</v>
      </c>
      <c r="C1961" s="35">
        <f t="shared" si="62"/>
        <v>0.77140540540540548</v>
      </c>
      <c r="D1961" s="35">
        <f t="shared" si="63"/>
        <v>3.25945945945946E-2</v>
      </c>
      <c r="E1961" s="26">
        <v>0</v>
      </c>
      <c r="F1961" s="27">
        <v>3.25945945945946E-2</v>
      </c>
      <c r="G1961" s="28">
        <v>0</v>
      </c>
      <c r="H1961" s="28">
        <v>0</v>
      </c>
      <c r="I1961" s="28">
        <v>0</v>
      </c>
      <c r="J1961" s="271"/>
      <c r="K1961" s="281">
        <f>Лист4!E1963/1000-J1961</f>
        <v>0.80400000000000005</v>
      </c>
    </row>
    <row r="1962" spans="1:11" s="29" customFormat="1" ht="25.5" customHeight="1" x14ac:dyDescent="0.25">
      <c r="A1962" s="21" t="str">
        <f>Лист4!A1964</f>
        <v xml:space="preserve">Челюскинцев ул. д.88 </v>
      </c>
      <c r="B1962" s="56" t="str">
        <f>Лист4!C1964</f>
        <v>г. Астрахань</v>
      </c>
      <c r="C1962" s="35">
        <f t="shared" si="62"/>
        <v>67.473794594594594</v>
      </c>
      <c r="D1962" s="35">
        <f t="shared" si="63"/>
        <v>2.8510054054054055</v>
      </c>
      <c r="E1962" s="26">
        <v>0</v>
      </c>
      <c r="F1962" s="27">
        <v>2.8510054054054055</v>
      </c>
      <c r="G1962" s="28">
        <v>0</v>
      </c>
      <c r="H1962" s="28">
        <v>0</v>
      </c>
      <c r="I1962" s="28">
        <v>0</v>
      </c>
      <c r="J1962" s="271"/>
      <c r="K1962" s="281">
        <f>Лист4!E1964/1000-J1962</f>
        <v>70.324799999999996</v>
      </c>
    </row>
    <row r="1963" spans="1:11" s="29" customFormat="1" ht="25.5" customHeight="1" x14ac:dyDescent="0.25">
      <c r="A1963" s="21" t="str">
        <f>Лист4!A1965</f>
        <v xml:space="preserve">Челябинская ул. д.21 </v>
      </c>
      <c r="B1963" s="56" t="str">
        <f>Лист4!C1965</f>
        <v>г. Астрахань</v>
      </c>
      <c r="C1963" s="35">
        <f t="shared" si="62"/>
        <v>1510.1286760810813</v>
      </c>
      <c r="D1963" s="35">
        <f t="shared" si="63"/>
        <v>63.808253918918922</v>
      </c>
      <c r="E1963" s="26">
        <v>0</v>
      </c>
      <c r="F1963" s="27">
        <v>63.808253918918922</v>
      </c>
      <c r="G1963" s="28">
        <v>0</v>
      </c>
      <c r="H1963" s="28">
        <v>0</v>
      </c>
      <c r="I1963" s="28">
        <v>0</v>
      </c>
      <c r="J1963" s="271"/>
      <c r="K1963" s="281">
        <f>Лист4!E1965/1000-J1963</f>
        <v>1573.9369300000001</v>
      </c>
    </row>
    <row r="1964" spans="1:11" s="29" customFormat="1" ht="25.5" customHeight="1" x14ac:dyDescent="0.25">
      <c r="A1964" s="21" t="str">
        <f>Лист4!A1966</f>
        <v xml:space="preserve">Челябинская ул. д.22 </v>
      </c>
      <c r="B1964" s="56" t="str">
        <f>Лист4!C1966</f>
        <v>г. Астрахань</v>
      </c>
      <c r="C1964" s="35">
        <f t="shared" si="62"/>
        <v>890.71344081081077</v>
      </c>
      <c r="D1964" s="35">
        <f t="shared" si="63"/>
        <v>37.635779189189186</v>
      </c>
      <c r="E1964" s="26">
        <v>0</v>
      </c>
      <c r="F1964" s="27">
        <v>37.635779189189186</v>
      </c>
      <c r="G1964" s="28">
        <v>0</v>
      </c>
      <c r="H1964" s="28">
        <v>0</v>
      </c>
      <c r="I1964" s="28">
        <v>0</v>
      </c>
      <c r="J1964" s="271"/>
      <c r="K1964" s="281">
        <f>Лист4!E1966/1000</f>
        <v>928.34921999999995</v>
      </c>
    </row>
    <row r="1965" spans="1:11" s="29" customFormat="1" ht="25.5" customHeight="1" x14ac:dyDescent="0.25">
      <c r="A1965" s="21" t="str">
        <f>Лист4!A1967</f>
        <v xml:space="preserve">Черниговская 3-я ул. д.2А </v>
      </c>
      <c r="B1965" s="56" t="str">
        <f>Лист4!C1967</f>
        <v>г. Астрахань</v>
      </c>
      <c r="C1965" s="35">
        <f t="shared" si="62"/>
        <v>57.55307013513513</v>
      </c>
      <c r="D1965" s="35">
        <f t="shared" si="63"/>
        <v>2.4318198648648646</v>
      </c>
      <c r="E1965" s="26">
        <v>0</v>
      </c>
      <c r="F1965" s="27">
        <v>2.4318198648648646</v>
      </c>
      <c r="G1965" s="28">
        <v>0</v>
      </c>
      <c r="H1965" s="28">
        <v>0</v>
      </c>
      <c r="I1965" s="28">
        <v>0</v>
      </c>
      <c r="J1965" s="271"/>
      <c r="K1965" s="281">
        <f>Лист4!E1967/1000-J1965</f>
        <v>59.984889999999993</v>
      </c>
    </row>
    <row r="1966" spans="1:11" s="29" customFormat="1" ht="25.5" customHeight="1" x14ac:dyDescent="0.25">
      <c r="A1966" s="21" t="str">
        <f>Лист4!A1968</f>
        <v xml:space="preserve">Черниговская 3-я ул. д.2Б </v>
      </c>
      <c r="B1966" s="56" t="str">
        <f>Лист4!C1968</f>
        <v>г. Астрахань</v>
      </c>
      <c r="C1966" s="35">
        <f t="shared" si="62"/>
        <v>165.47639945945946</v>
      </c>
      <c r="D1966" s="35">
        <f t="shared" si="63"/>
        <v>6.9919605405405401</v>
      </c>
      <c r="E1966" s="26">
        <v>0</v>
      </c>
      <c r="F1966" s="27">
        <v>6.9919605405405401</v>
      </c>
      <c r="G1966" s="28">
        <v>0</v>
      </c>
      <c r="H1966" s="28">
        <v>0</v>
      </c>
      <c r="I1966" s="28">
        <v>0</v>
      </c>
      <c r="J1966" s="271"/>
      <c r="K1966" s="281">
        <f>Лист4!E1968/1000-J1966</f>
        <v>172.46835999999999</v>
      </c>
    </row>
    <row r="1967" spans="1:11" s="29" customFormat="1" ht="25.5" customHeight="1" x14ac:dyDescent="0.25">
      <c r="A1967" s="21" t="str">
        <f>Лист4!A1969</f>
        <v xml:space="preserve">Черниговская 3-я ул. д.2В </v>
      </c>
      <c r="B1967" s="56" t="str">
        <f>Лист4!C1969</f>
        <v>г. Астрахань</v>
      </c>
      <c r="C1967" s="35">
        <f t="shared" si="62"/>
        <v>328.25516351351348</v>
      </c>
      <c r="D1967" s="35">
        <f t="shared" si="63"/>
        <v>13.869936486486488</v>
      </c>
      <c r="E1967" s="26">
        <v>0</v>
      </c>
      <c r="F1967" s="27">
        <v>13.869936486486488</v>
      </c>
      <c r="G1967" s="28">
        <v>0</v>
      </c>
      <c r="H1967" s="28">
        <v>0</v>
      </c>
      <c r="I1967" s="28">
        <v>0</v>
      </c>
      <c r="J1967" s="271"/>
      <c r="K1967" s="281">
        <f>Лист4!E1969/1000</f>
        <v>342.12509999999997</v>
      </c>
    </row>
    <row r="1968" spans="1:11" s="29" customFormat="1" ht="25.5" customHeight="1" x14ac:dyDescent="0.25">
      <c r="A1968" s="21" t="str">
        <f>Лист4!A1970</f>
        <v xml:space="preserve">Черниговская 3-я ул. д.2Г </v>
      </c>
      <c r="B1968" s="56" t="str">
        <f>Лист4!C1970</f>
        <v>г. Астрахань</v>
      </c>
      <c r="C1968" s="35">
        <f t="shared" si="62"/>
        <v>235.57737635135135</v>
      </c>
      <c r="D1968" s="35">
        <f t="shared" si="63"/>
        <v>9.953973648648649</v>
      </c>
      <c r="E1968" s="26">
        <v>0</v>
      </c>
      <c r="F1968" s="27">
        <v>9.953973648648649</v>
      </c>
      <c r="G1968" s="28">
        <v>0</v>
      </c>
      <c r="H1968" s="28">
        <v>0</v>
      </c>
      <c r="I1968" s="28">
        <v>0</v>
      </c>
      <c r="J1968" s="271"/>
      <c r="K1968" s="281">
        <f>Лист4!E1970/1000</f>
        <v>245.53135</v>
      </c>
    </row>
    <row r="1969" spans="1:11" s="29" customFormat="1" ht="25.5" customHeight="1" x14ac:dyDescent="0.25">
      <c r="A1969" s="21" t="str">
        <f>Лист4!A1971</f>
        <v xml:space="preserve">Черниговская 4-я ул. д.1А </v>
      </c>
      <c r="B1969" s="56" t="str">
        <f>Лист4!C1971</f>
        <v>г. Астрахань</v>
      </c>
      <c r="C1969" s="35">
        <f t="shared" si="62"/>
        <v>403.90113486486496</v>
      </c>
      <c r="D1969" s="35">
        <f t="shared" si="63"/>
        <v>17.066245135135141</v>
      </c>
      <c r="E1969" s="26">
        <v>0</v>
      </c>
      <c r="F1969" s="27">
        <v>17.066245135135141</v>
      </c>
      <c r="G1969" s="28">
        <v>0</v>
      </c>
      <c r="H1969" s="28">
        <v>0</v>
      </c>
      <c r="I1969" s="28">
        <v>0</v>
      </c>
      <c r="J1969" s="271"/>
      <c r="K1969" s="281">
        <f>Лист4!E1971/1000</f>
        <v>420.96738000000011</v>
      </c>
    </row>
    <row r="1970" spans="1:11" s="29" customFormat="1" ht="25.5" customHeight="1" x14ac:dyDescent="0.25">
      <c r="A1970" s="21" t="str">
        <f>Лист4!A1972</f>
        <v xml:space="preserve">Черниговская 4-я ул. д.20 </v>
      </c>
      <c r="B1970" s="56" t="str">
        <f>Лист4!C1972</f>
        <v>г. Астрахань</v>
      </c>
      <c r="C1970" s="35">
        <f t="shared" si="62"/>
        <v>3302.5731554054046</v>
      </c>
      <c r="D1970" s="35">
        <f t="shared" si="63"/>
        <v>139.54534459459455</v>
      </c>
      <c r="E1970" s="26">
        <v>0</v>
      </c>
      <c r="F1970" s="27">
        <v>139.54534459459455</v>
      </c>
      <c r="G1970" s="28">
        <v>0</v>
      </c>
      <c r="H1970" s="28">
        <v>0</v>
      </c>
      <c r="I1970" s="28">
        <v>0</v>
      </c>
      <c r="J1970" s="271"/>
      <c r="K1970" s="281">
        <f>Лист4!E1972/1000</f>
        <v>3442.1184999999991</v>
      </c>
    </row>
    <row r="1971" spans="1:11" s="29" customFormat="1" ht="25.5" customHeight="1" x14ac:dyDescent="0.25">
      <c r="A1971" s="21" t="str">
        <f>Лист4!A1973</f>
        <v xml:space="preserve">Черниговская 4-я ул. д.22 </v>
      </c>
      <c r="B1971" s="56" t="str">
        <f>Лист4!C1973</f>
        <v>г. Астрахань</v>
      </c>
      <c r="C1971" s="35">
        <f t="shared" si="62"/>
        <v>907.24371837837839</v>
      </c>
      <c r="D1971" s="35">
        <f t="shared" si="63"/>
        <v>38.334241621621615</v>
      </c>
      <c r="E1971" s="26">
        <v>0</v>
      </c>
      <c r="F1971" s="27">
        <v>38.334241621621615</v>
      </c>
      <c r="G1971" s="28">
        <v>0</v>
      </c>
      <c r="H1971" s="28">
        <v>0</v>
      </c>
      <c r="I1971" s="28">
        <v>0</v>
      </c>
      <c r="J1971" s="271"/>
      <c r="K1971" s="281">
        <f>Лист4!E1973/1000</f>
        <v>945.57795999999996</v>
      </c>
    </row>
    <row r="1972" spans="1:11" s="29" customFormat="1" ht="18.75" customHeight="1" x14ac:dyDescent="0.25">
      <c r="A1972" s="21" t="str">
        <f>Лист4!A1974</f>
        <v xml:space="preserve">Черниговская 4-я ул. д.24 </v>
      </c>
      <c r="B1972" s="56" t="str">
        <f>Лист4!C1974</f>
        <v>г. Астрахань</v>
      </c>
      <c r="C1972" s="35">
        <f t="shared" si="62"/>
        <v>1679.0518952702701</v>
      </c>
      <c r="D1972" s="35">
        <f t="shared" si="63"/>
        <v>70.945854729729717</v>
      </c>
      <c r="E1972" s="26">
        <v>0</v>
      </c>
      <c r="F1972" s="27">
        <v>70.945854729729717</v>
      </c>
      <c r="G1972" s="28">
        <v>0</v>
      </c>
      <c r="H1972" s="28">
        <v>0</v>
      </c>
      <c r="I1972" s="28">
        <v>0</v>
      </c>
      <c r="J1972" s="271">
        <v>3283.65</v>
      </c>
      <c r="K1972" s="281">
        <f>Лист4!E1974/1000-J1972</f>
        <v>-1533.6522500000003</v>
      </c>
    </row>
    <row r="1973" spans="1:11" s="29" customFormat="1" ht="18.75" customHeight="1" x14ac:dyDescent="0.25">
      <c r="A1973" s="21" t="str">
        <f>Лист4!A1975</f>
        <v xml:space="preserve">Чернышевского ул. д.7 </v>
      </c>
      <c r="B1973" s="56" t="str">
        <f>Лист4!C1975</f>
        <v>г. Астрахань</v>
      </c>
      <c r="C1973" s="35">
        <f t="shared" si="62"/>
        <v>250.58372527027029</v>
      </c>
      <c r="D1973" s="35">
        <f t="shared" si="63"/>
        <v>10.588044729729731</v>
      </c>
      <c r="E1973" s="26">
        <v>0</v>
      </c>
      <c r="F1973" s="27">
        <v>10.588044729729731</v>
      </c>
      <c r="G1973" s="28">
        <v>0</v>
      </c>
      <c r="H1973" s="28">
        <v>0</v>
      </c>
      <c r="I1973" s="28">
        <v>0</v>
      </c>
      <c r="J1973" s="271"/>
      <c r="K1973" s="281">
        <f>Лист4!E1975/1000-J1973</f>
        <v>261.17177000000004</v>
      </c>
    </row>
    <row r="1974" spans="1:11" s="29" customFormat="1" ht="18.75" customHeight="1" x14ac:dyDescent="0.25">
      <c r="A1974" s="21" t="str">
        <f>Лист4!A1976</f>
        <v xml:space="preserve">Чернышова пер. д.1 </v>
      </c>
      <c r="B1974" s="56" t="str">
        <f>Лист4!C1976</f>
        <v>г. Астрахань</v>
      </c>
      <c r="C1974" s="35">
        <f t="shared" si="62"/>
        <v>33.622817567567559</v>
      </c>
      <c r="D1974" s="35">
        <f t="shared" si="63"/>
        <v>1.4206824324324319</v>
      </c>
      <c r="E1974" s="26">
        <v>0</v>
      </c>
      <c r="F1974" s="27">
        <v>1.4206824324324319</v>
      </c>
      <c r="G1974" s="28">
        <v>0</v>
      </c>
      <c r="H1974" s="28">
        <v>0</v>
      </c>
      <c r="I1974" s="28">
        <v>0</v>
      </c>
      <c r="J1974" s="271"/>
      <c r="K1974" s="281">
        <f>Лист4!E1976/1000</f>
        <v>35.043499999999987</v>
      </c>
    </row>
    <row r="1975" spans="1:11" s="29" customFormat="1" ht="18.75" customHeight="1" x14ac:dyDescent="0.25">
      <c r="A1975" s="21" t="str">
        <f>Лист4!A1977</f>
        <v xml:space="preserve">Чехова ул. д.14 </v>
      </c>
      <c r="B1975" s="56" t="str">
        <f>Лист4!C1977</f>
        <v>г. Астрахань</v>
      </c>
      <c r="C1975" s="35">
        <f t="shared" si="62"/>
        <v>29.632089864864867</v>
      </c>
      <c r="D1975" s="35">
        <f t="shared" si="63"/>
        <v>1.2520601351351353</v>
      </c>
      <c r="E1975" s="26">
        <v>0</v>
      </c>
      <c r="F1975" s="27">
        <v>1.2520601351351353</v>
      </c>
      <c r="G1975" s="28">
        <v>0</v>
      </c>
      <c r="H1975" s="28">
        <v>0</v>
      </c>
      <c r="I1975" s="28">
        <v>0</v>
      </c>
      <c r="J1975" s="271"/>
      <c r="K1975" s="281">
        <f>Лист4!E1977/1000-J1975</f>
        <v>30.884150000000002</v>
      </c>
    </row>
    <row r="1976" spans="1:11" s="29" customFormat="1" ht="18.75" customHeight="1" x14ac:dyDescent="0.25">
      <c r="A1976" s="21" t="str">
        <f>Лист4!A1978</f>
        <v xml:space="preserve">Чехова ул. д.2 </v>
      </c>
      <c r="B1976" s="56" t="str">
        <f>Лист4!C1978</f>
        <v>г. Астрахань</v>
      </c>
      <c r="C1976" s="35">
        <f t="shared" si="62"/>
        <v>17.618650000000006</v>
      </c>
      <c r="D1976" s="35">
        <f t="shared" si="63"/>
        <v>0.74445000000000028</v>
      </c>
      <c r="E1976" s="26">
        <v>0</v>
      </c>
      <c r="F1976" s="27">
        <v>0.74445000000000028</v>
      </c>
      <c r="G1976" s="28">
        <v>0</v>
      </c>
      <c r="H1976" s="28">
        <v>0</v>
      </c>
      <c r="I1976" s="28">
        <v>0</v>
      </c>
      <c r="J1976" s="271"/>
      <c r="K1976" s="281">
        <f>Лист4!E1978/1000</f>
        <v>18.363100000000006</v>
      </c>
    </row>
    <row r="1977" spans="1:11" s="29" customFormat="1" ht="18.75" customHeight="1" x14ac:dyDescent="0.25">
      <c r="A1977" s="21" t="str">
        <f>Лист4!A1979</f>
        <v xml:space="preserve">Чехова ул. д.28 </v>
      </c>
      <c r="B1977" s="56" t="str">
        <f>Лист4!C1979</f>
        <v>г. Астрахань</v>
      </c>
      <c r="C1977" s="35">
        <f t="shared" si="62"/>
        <v>50.584650405405405</v>
      </c>
      <c r="D1977" s="35">
        <f t="shared" si="63"/>
        <v>2.1373795945945941</v>
      </c>
      <c r="E1977" s="26">
        <v>0</v>
      </c>
      <c r="F1977" s="27">
        <v>2.1373795945945941</v>
      </c>
      <c r="G1977" s="28">
        <v>0</v>
      </c>
      <c r="H1977" s="28">
        <v>0</v>
      </c>
      <c r="I1977" s="28">
        <v>0</v>
      </c>
      <c r="J1977" s="271"/>
      <c r="K1977" s="281">
        <f>Лист4!E1979/1000</f>
        <v>52.722029999999997</v>
      </c>
    </row>
    <row r="1978" spans="1:11" s="29" customFormat="1" ht="18.75" customHeight="1" x14ac:dyDescent="0.25">
      <c r="A1978" s="21" t="str">
        <f>Лист4!A1980</f>
        <v xml:space="preserve">Чехова ул. д.33 </v>
      </c>
      <c r="B1978" s="56" t="str">
        <f>Лист4!C1980</f>
        <v>г. Астрахань</v>
      </c>
      <c r="C1978" s="35">
        <f t="shared" si="62"/>
        <v>20.4039991891892</v>
      </c>
      <c r="D1978" s="35">
        <f t="shared" si="63"/>
        <v>0.86214081081081129</v>
      </c>
      <c r="E1978" s="26">
        <v>0</v>
      </c>
      <c r="F1978" s="27">
        <v>0.86214081081081129</v>
      </c>
      <c r="G1978" s="28">
        <v>0</v>
      </c>
      <c r="H1978" s="28">
        <v>0</v>
      </c>
      <c r="I1978" s="28">
        <v>0</v>
      </c>
      <c r="J1978" s="271"/>
      <c r="K1978" s="281">
        <f>Лист4!E1980/1000</f>
        <v>21.266140000000011</v>
      </c>
    </row>
    <row r="1979" spans="1:11" s="29" customFormat="1" ht="18.75" customHeight="1" x14ac:dyDescent="0.25">
      <c r="A1979" s="21" t="str">
        <f>Лист4!A1981</f>
        <v xml:space="preserve">Чехова ул. д.35 </v>
      </c>
      <c r="B1979" s="56" t="str">
        <f>Лист4!C1981</f>
        <v>г. Астрахань</v>
      </c>
      <c r="C1979" s="35">
        <f t="shared" si="62"/>
        <v>66.447134594594615</v>
      </c>
      <c r="D1979" s="35">
        <f t="shared" si="63"/>
        <v>2.8076254054054064</v>
      </c>
      <c r="E1979" s="26">
        <v>0</v>
      </c>
      <c r="F1979" s="27">
        <v>2.8076254054054064</v>
      </c>
      <c r="G1979" s="28">
        <v>0</v>
      </c>
      <c r="H1979" s="28">
        <v>0</v>
      </c>
      <c r="I1979" s="28">
        <v>0</v>
      </c>
      <c r="J1979" s="271"/>
      <c r="K1979" s="281">
        <f>Лист4!E1981/1000</f>
        <v>69.254760000000019</v>
      </c>
    </row>
    <row r="1980" spans="1:11" s="29" customFormat="1" ht="25.5" customHeight="1" x14ac:dyDescent="0.25">
      <c r="A1980" s="21" t="str">
        <f>Лист4!A1982</f>
        <v xml:space="preserve">Чехова ул. д.37 </v>
      </c>
      <c r="B1980" s="56" t="str">
        <f>Лист4!C1982</f>
        <v>г. Астрахань</v>
      </c>
      <c r="C1980" s="35">
        <f t="shared" si="62"/>
        <v>99.289422297297307</v>
      </c>
      <c r="D1980" s="35">
        <f t="shared" si="63"/>
        <v>4.1953277027027029</v>
      </c>
      <c r="E1980" s="26">
        <v>0</v>
      </c>
      <c r="F1980" s="27">
        <v>4.1953277027027029</v>
      </c>
      <c r="G1980" s="28">
        <v>0</v>
      </c>
      <c r="H1980" s="28">
        <v>0</v>
      </c>
      <c r="I1980" s="28">
        <v>0</v>
      </c>
      <c r="J1980" s="271"/>
      <c r="K1980" s="281">
        <f>Лист4!E1982/1000</f>
        <v>103.48475000000001</v>
      </c>
    </row>
    <row r="1981" spans="1:11" s="29" customFormat="1" ht="25.5" customHeight="1" x14ac:dyDescent="0.25">
      <c r="A1981" s="21" t="str">
        <f>Лист4!A1983</f>
        <v xml:space="preserve">Чехова ул. д.38 </v>
      </c>
      <c r="B1981" s="56" t="str">
        <f>Лист4!C1983</f>
        <v>г. Астрахань</v>
      </c>
      <c r="C1981" s="35">
        <f t="shared" si="62"/>
        <v>73.643550675675669</v>
      </c>
      <c r="D1981" s="35">
        <f t="shared" si="63"/>
        <v>3.1116993243243236</v>
      </c>
      <c r="E1981" s="26">
        <v>0</v>
      </c>
      <c r="F1981" s="27">
        <v>3.1116993243243236</v>
      </c>
      <c r="G1981" s="28">
        <v>0</v>
      </c>
      <c r="H1981" s="28">
        <v>0</v>
      </c>
      <c r="I1981" s="28">
        <v>0</v>
      </c>
      <c r="J1981" s="271"/>
      <c r="K1981" s="281">
        <f>Лист4!E1983/1000</f>
        <v>76.75524999999999</v>
      </c>
    </row>
    <row r="1982" spans="1:11" s="29" customFormat="1" ht="25.5" customHeight="1" x14ac:dyDescent="0.25">
      <c r="A1982" s="21" t="str">
        <f>Лист4!A1984</f>
        <v xml:space="preserve">Чехова ул. д.41 </v>
      </c>
      <c r="B1982" s="56" t="str">
        <f>Лист4!C1984</f>
        <v>г. Астрахань</v>
      </c>
      <c r="C1982" s="35">
        <f t="shared" si="62"/>
        <v>59.049884459459484</v>
      </c>
      <c r="D1982" s="35">
        <f t="shared" si="63"/>
        <v>2.4950655405405415</v>
      </c>
      <c r="E1982" s="26">
        <v>0</v>
      </c>
      <c r="F1982" s="27">
        <v>2.4950655405405415</v>
      </c>
      <c r="G1982" s="28">
        <v>0</v>
      </c>
      <c r="H1982" s="28">
        <v>0</v>
      </c>
      <c r="I1982" s="28">
        <v>0</v>
      </c>
      <c r="J1982" s="271"/>
      <c r="K1982" s="281">
        <f>Лист4!E1984/1000</f>
        <v>61.544950000000028</v>
      </c>
    </row>
    <row r="1983" spans="1:11" s="29" customFormat="1" ht="25.5" customHeight="1" x14ac:dyDescent="0.25">
      <c r="A1983" s="21" t="str">
        <f>Лист4!A1985</f>
        <v xml:space="preserve">Чехова ул. д.43 </v>
      </c>
      <c r="B1983" s="56" t="str">
        <f>Лист4!C1985</f>
        <v>г. Астрахань</v>
      </c>
      <c r="C1983" s="35">
        <f t="shared" si="62"/>
        <v>116.83455851351351</v>
      </c>
      <c r="D1983" s="35">
        <f t="shared" si="63"/>
        <v>4.9366714864864871</v>
      </c>
      <c r="E1983" s="26">
        <v>0</v>
      </c>
      <c r="F1983" s="27">
        <v>4.9366714864864871</v>
      </c>
      <c r="G1983" s="28">
        <v>0</v>
      </c>
      <c r="H1983" s="28">
        <v>0</v>
      </c>
      <c r="I1983" s="28">
        <v>0</v>
      </c>
      <c r="J1983" s="271"/>
      <c r="K1983" s="281">
        <f>Лист4!E1985/1000</f>
        <v>121.77123</v>
      </c>
    </row>
    <row r="1984" spans="1:11" s="29" customFormat="1" ht="25.5" customHeight="1" x14ac:dyDescent="0.25">
      <c r="A1984" s="21" t="str">
        <f>Лист4!A1986</f>
        <v xml:space="preserve">Чехова ул. д.48 </v>
      </c>
      <c r="B1984" s="56" t="str">
        <f>Лист4!C1986</f>
        <v>г. Астрахань</v>
      </c>
      <c r="C1984" s="35">
        <f t="shared" si="62"/>
        <v>19.823152027027028</v>
      </c>
      <c r="D1984" s="35">
        <f t="shared" si="63"/>
        <v>0.837597972972973</v>
      </c>
      <c r="E1984" s="26">
        <v>0</v>
      </c>
      <c r="F1984" s="27">
        <v>0.837597972972973</v>
      </c>
      <c r="G1984" s="28">
        <v>0</v>
      </c>
      <c r="H1984" s="28">
        <v>0</v>
      </c>
      <c r="I1984" s="28">
        <v>0</v>
      </c>
      <c r="J1984" s="271"/>
      <c r="K1984" s="281">
        <f>Лист4!E1986/1000-J1984</f>
        <v>20.66075</v>
      </c>
    </row>
    <row r="1985" spans="1:11" s="29" customFormat="1" ht="25.5" customHeight="1" x14ac:dyDescent="0.25">
      <c r="A1985" s="21" t="str">
        <f>Лист4!A1987</f>
        <v xml:space="preserve">Чехова ул. д.49 </v>
      </c>
      <c r="B1985" s="56" t="str">
        <f>Лист4!C1987</f>
        <v>г. Астрахань</v>
      </c>
      <c r="C1985" s="35">
        <f t="shared" si="62"/>
        <v>0</v>
      </c>
      <c r="D1985" s="35">
        <f t="shared" si="63"/>
        <v>0</v>
      </c>
      <c r="E1985" s="26">
        <v>0</v>
      </c>
      <c r="F1985" s="27">
        <v>0</v>
      </c>
      <c r="G1985" s="28">
        <v>0</v>
      </c>
      <c r="H1985" s="28">
        <v>0</v>
      </c>
      <c r="I1985" s="28">
        <v>0</v>
      </c>
      <c r="J1985" s="271"/>
      <c r="K1985" s="281">
        <f>Лист4!E1987/1000-J1985</f>
        <v>0</v>
      </c>
    </row>
    <row r="1986" spans="1:11" s="29" customFormat="1" ht="25.5" customHeight="1" x14ac:dyDescent="0.25">
      <c r="A1986" s="21" t="str">
        <f>Лист4!A1988</f>
        <v xml:space="preserve">Чехова ул. д.53 </v>
      </c>
      <c r="B1986" s="56" t="str">
        <f>Лист4!C1988</f>
        <v>г. Астрахань</v>
      </c>
      <c r="C1986" s="35">
        <f t="shared" si="62"/>
        <v>34.272131756756764</v>
      </c>
      <c r="D1986" s="35">
        <f t="shared" si="63"/>
        <v>1.4481182432432433</v>
      </c>
      <c r="E1986" s="26">
        <v>0</v>
      </c>
      <c r="F1986" s="27">
        <v>1.4481182432432433</v>
      </c>
      <c r="G1986" s="28">
        <v>0</v>
      </c>
      <c r="H1986" s="28">
        <v>0</v>
      </c>
      <c r="I1986" s="28">
        <v>0</v>
      </c>
      <c r="J1986" s="271"/>
      <c r="K1986" s="281">
        <f>Лист4!E1988/1000-J1986</f>
        <v>35.720250000000007</v>
      </c>
    </row>
    <row r="1987" spans="1:11" s="29" customFormat="1" ht="25.5" customHeight="1" x14ac:dyDescent="0.25">
      <c r="A1987" s="21" t="str">
        <f>Лист4!A1989</f>
        <v xml:space="preserve">Чехова ул. д.58 </v>
      </c>
      <c r="B1987" s="56" t="str">
        <f>Лист4!C1989</f>
        <v>г. Астрахань</v>
      </c>
      <c r="C1987" s="35">
        <f t="shared" si="62"/>
        <v>16.010528783783776</v>
      </c>
      <c r="D1987" s="35">
        <f t="shared" si="63"/>
        <v>0.67650121621621595</v>
      </c>
      <c r="E1987" s="26">
        <v>0</v>
      </c>
      <c r="F1987" s="27">
        <v>0.67650121621621595</v>
      </c>
      <c r="G1987" s="28">
        <v>0</v>
      </c>
      <c r="H1987" s="28">
        <v>0</v>
      </c>
      <c r="I1987" s="28">
        <v>0</v>
      </c>
      <c r="J1987" s="271"/>
      <c r="K1987" s="281">
        <f>Лист4!E1989/1000-J1987</f>
        <v>16.687029999999993</v>
      </c>
    </row>
    <row r="1988" spans="1:11" s="29" customFormat="1" ht="18.75" customHeight="1" x14ac:dyDescent="0.25">
      <c r="A1988" s="21" t="str">
        <f>Лист4!A1990</f>
        <v xml:space="preserve">Чехова ул. д.61 </v>
      </c>
      <c r="B1988" s="56" t="str">
        <f>Лист4!C1990</f>
        <v>г. Астрахань</v>
      </c>
      <c r="C1988" s="35">
        <f t="shared" si="62"/>
        <v>11.925313513513512</v>
      </c>
      <c r="D1988" s="35">
        <f t="shared" si="63"/>
        <v>0.50388648648648648</v>
      </c>
      <c r="E1988" s="26">
        <v>0</v>
      </c>
      <c r="F1988" s="27">
        <v>0.50388648648648648</v>
      </c>
      <c r="G1988" s="28">
        <v>0</v>
      </c>
      <c r="H1988" s="28">
        <v>0</v>
      </c>
      <c r="I1988" s="28">
        <v>0</v>
      </c>
      <c r="J1988" s="271"/>
      <c r="K1988" s="281">
        <f>Лист4!E1990/1000-J1988</f>
        <v>12.429199999999998</v>
      </c>
    </row>
    <row r="1989" spans="1:11" s="29" customFormat="1" ht="18.75" customHeight="1" x14ac:dyDescent="0.25">
      <c r="A1989" s="21" t="str">
        <f>Лист4!A1991</f>
        <v xml:space="preserve">Чехова ул. д.64 </v>
      </c>
      <c r="B1989" s="56" t="str">
        <f>Лист4!C1991</f>
        <v>г. Астрахань</v>
      </c>
      <c r="C1989" s="35">
        <f t="shared" si="62"/>
        <v>15.759697297297301</v>
      </c>
      <c r="D1989" s="35">
        <f t="shared" si="63"/>
        <v>0.6659027027027028</v>
      </c>
      <c r="E1989" s="26">
        <v>0</v>
      </c>
      <c r="F1989" s="27">
        <v>0.6659027027027028</v>
      </c>
      <c r="G1989" s="28">
        <v>0</v>
      </c>
      <c r="H1989" s="28">
        <v>0</v>
      </c>
      <c r="I1989" s="28">
        <v>0</v>
      </c>
      <c r="J1989" s="271"/>
      <c r="K1989" s="281">
        <f>Лист4!E1991/1000</f>
        <v>16.425600000000003</v>
      </c>
    </row>
    <row r="1990" spans="1:11" s="29" customFormat="1" ht="25.5" customHeight="1" x14ac:dyDescent="0.25">
      <c r="A1990" s="21" t="str">
        <f>Лист4!A1992</f>
        <v xml:space="preserve">Чехова ул. д.7 </v>
      </c>
      <c r="B1990" s="56" t="str">
        <f>Лист4!C1992</f>
        <v>г. Астрахань</v>
      </c>
      <c r="C1990" s="35">
        <f t="shared" si="62"/>
        <v>58.020720270270282</v>
      </c>
      <c r="D1990" s="35">
        <f t="shared" si="63"/>
        <v>2.4515797297297302</v>
      </c>
      <c r="E1990" s="26">
        <v>0</v>
      </c>
      <c r="F1990" s="27">
        <v>2.4515797297297302</v>
      </c>
      <c r="G1990" s="28">
        <v>0</v>
      </c>
      <c r="H1990" s="28">
        <v>0</v>
      </c>
      <c r="I1990" s="28">
        <v>0</v>
      </c>
      <c r="J1990" s="271"/>
      <c r="K1990" s="281">
        <f>Лист4!E1992/1000</f>
        <v>60.472300000000011</v>
      </c>
    </row>
    <row r="1991" spans="1:11" s="29" customFormat="1" ht="25.5" customHeight="1" x14ac:dyDescent="0.25">
      <c r="A1991" s="21" t="str">
        <f>Лист4!A1993</f>
        <v xml:space="preserve">Чехова ул. д.8 </v>
      </c>
      <c r="B1991" s="56" t="str">
        <f>Лист4!C1993</f>
        <v>г. Астрахань</v>
      </c>
      <c r="C1991" s="35">
        <f t="shared" si="62"/>
        <v>23.200401351351346</v>
      </c>
      <c r="D1991" s="35">
        <f t="shared" si="63"/>
        <v>0.98029864864864846</v>
      </c>
      <c r="E1991" s="26">
        <v>0</v>
      </c>
      <c r="F1991" s="27">
        <v>0.98029864864864846</v>
      </c>
      <c r="G1991" s="28">
        <v>0</v>
      </c>
      <c r="H1991" s="28">
        <v>0</v>
      </c>
      <c r="I1991" s="28">
        <v>0</v>
      </c>
      <c r="J1991" s="271"/>
      <c r="K1991" s="281">
        <f>Лист4!E1993/1000-J1991</f>
        <v>24.180699999999995</v>
      </c>
    </row>
    <row r="1992" spans="1:11" s="29" customFormat="1" ht="25.5" customHeight="1" x14ac:dyDescent="0.25">
      <c r="A1992" s="21" t="str">
        <f>Лист4!A1994</f>
        <v xml:space="preserve">Чехова ул. д.80 </v>
      </c>
      <c r="B1992" s="56" t="str">
        <f>Лист4!C1994</f>
        <v>г. Астрахань</v>
      </c>
      <c r="C1992" s="35">
        <f t="shared" si="62"/>
        <v>12.766519594594595</v>
      </c>
      <c r="D1992" s="35">
        <f t="shared" si="63"/>
        <v>0.53943040540540554</v>
      </c>
      <c r="E1992" s="26">
        <v>0</v>
      </c>
      <c r="F1992" s="27">
        <v>0.53943040540540554</v>
      </c>
      <c r="G1992" s="28">
        <v>0</v>
      </c>
      <c r="H1992" s="28">
        <v>0</v>
      </c>
      <c r="I1992" s="28">
        <v>0</v>
      </c>
      <c r="J1992" s="271"/>
      <c r="K1992" s="281">
        <f>Лист4!E1994/1000-J1992</f>
        <v>13.305950000000001</v>
      </c>
    </row>
    <row r="1993" spans="1:11" s="29" customFormat="1" ht="25.5" customHeight="1" x14ac:dyDescent="0.25">
      <c r="A1993" s="21" t="str">
        <f>Лист4!A1995</f>
        <v xml:space="preserve">Чехова ул. д.84 </v>
      </c>
      <c r="B1993" s="56" t="str">
        <f>Лист4!C1995</f>
        <v>г. Астрахань</v>
      </c>
      <c r="C1993" s="35">
        <f t="shared" si="62"/>
        <v>25.8454391891892</v>
      </c>
      <c r="D1993" s="35">
        <f t="shared" si="63"/>
        <v>1.0920608108108112</v>
      </c>
      <c r="E1993" s="26">
        <v>0</v>
      </c>
      <c r="F1993" s="27">
        <v>1.0920608108108112</v>
      </c>
      <c r="G1993" s="28">
        <v>0</v>
      </c>
      <c r="H1993" s="28">
        <v>0</v>
      </c>
      <c r="I1993" s="28">
        <v>0</v>
      </c>
      <c r="J1993" s="271"/>
      <c r="K1993" s="281">
        <f>Лист4!E1995/1000</f>
        <v>26.937500000000011</v>
      </c>
    </row>
    <row r="1994" spans="1:11" s="29" customFormat="1" ht="25.5" customHeight="1" x14ac:dyDescent="0.25">
      <c r="A1994" s="21" t="str">
        <f>Лист4!A1996</f>
        <v xml:space="preserve">Чехова ул. д.9 </v>
      </c>
      <c r="B1994" s="56" t="str">
        <f>Лист4!C1996</f>
        <v>г. Астрахань</v>
      </c>
      <c r="C1994" s="35">
        <f t="shared" si="62"/>
        <v>43.384406081081096</v>
      </c>
      <c r="D1994" s="35">
        <f t="shared" si="63"/>
        <v>1.8331439189189196</v>
      </c>
      <c r="E1994" s="26">
        <v>0</v>
      </c>
      <c r="F1994" s="27">
        <v>1.8331439189189196</v>
      </c>
      <c r="G1994" s="28">
        <v>0</v>
      </c>
      <c r="H1994" s="28">
        <v>0</v>
      </c>
      <c r="I1994" s="28">
        <v>0</v>
      </c>
      <c r="J1994" s="271"/>
      <c r="K1994" s="281">
        <f>Лист4!E1996/1000</f>
        <v>45.217550000000017</v>
      </c>
    </row>
    <row r="1995" spans="1:11" s="29" customFormat="1" ht="25.5" customHeight="1" x14ac:dyDescent="0.25">
      <c r="A1995" s="21" t="str">
        <f>Лист4!A1997</f>
        <v xml:space="preserve">Чеченева ул. д.27 </v>
      </c>
      <c r="B1995" s="56" t="str">
        <f>Лист4!C1997</f>
        <v>г. Астрахань</v>
      </c>
      <c r="C1995" s="35">
        <f t="shared" si="62"/>
        <v>14.944972297297294</v>
      </c>
      <c r="D1995" s="35">
        <f t="shared" si="63"/>
        <v>0.63147770270270265</v>
      </c>
      <c r="E1995" s="26">
        <v>0</v>
      </c>
      <c r="F1995" s="27">
        <v>0.63147770270270265</v>
      </c>
      <c r="G1995" s="28">
        <v>0</v>
      </c>
      <c r="H1995" s="28">
        <v>0</v>
      </c>
      <c r="I1995" s="28">
        <v>0</v>
      </c>
      <c r="J1995" s="271"/>
      <c r="K1995" s="281">
        <f>Лист4!E1997/1000</f>
        <v>15.576449999999998</v>
      </c>
    </row>
    <row r="1996" spans="1:11" s="29" customFormat="1" ht="25.5" customHeight="1" x14ac:dyDescent="0.25">
      <c r="A1996" s="21" t="str">
        <f>Лист4!A1998</f>
        <v xml:space="preserve">Чугунова ул. д.17 </v>
      </c>
      <c r="B1996" s="56" t="str">
        <f>Лист4!C1998</f>
        <v>г. Астрахань</v>
      </c>
      <c r="C1996" s="35">
        <f t="shared" si="62"/>
        <v>5.4326513513513506</v>
      </c>
      <c r="D1996" s="35">
        <f t="shared" si="63"/>
        <v>0.22954864864864863</v>
      </c>
      <c r="E1996" s="26">
        <v>0</v>
      </c>
      <c r="F1996" s="27">
        <v>0.22954864864864863</v>
      </c>
      <c r="G1996" s="28">
        <v>0</v>
      </c>
      <c r="H1996" s="28">
        <v>0</v>
      </c>
      <c r="I1996" s="28">
        <v>0</v>
      </c>
      <c r="J1996" s="271"/>
      <c r="K1996" s="281">
        <f>Лист4!E1998/1000</f>
        <v>5.6621999999999995</v>
      </c>
    </row>
    <row r="1997" spans="1:11" s="29" customFormat="1" ht="25.5" customHeight="1" x14ac:dyDescent="0.25">
      <c r="A1997" s="21" t="str">
        <f>Лист4!A1999</f>
        <v xml:space="preserve">Чугунова ул. д.8 </v>
      </c>
      <c r="B1997" s="56" t="str">
        <f>Лист4!C1999</f>
        <v>г. Астрахань</v>
      </c>
      <c r="C1997" s="35">
        <f t="shared" si="62"/>
        <v>0.79040270270270274</v>
      </c>
      <c r="D1997" s="35">
        <f t="shared" si="63"/>
        <v>3.339729729729729E-2</v>
      </c>
      <c r="E1997" s="26">
        <v>0</v>
      </c>
      <c r="F1997" s="27">
        <v>3.339729729729729E-2</v>
      </c>
      <c r="G1997" s="28">
        <v>0</v>
      </c>
      <c r="H1997" s="28">
        <v>0</v>
      </c>
      <c r="I1997" s="28">
        <v>0</v>
      </c>
      <c r="J1997" s="271"/>
      <c r="K1997" s="281">
        <f>Лист4!E1999/1000</f>
        <v>0.82379999999999998</v>
      </c>
    </row>
    <row r="1998" spans="1:11" s="29" customFormat="1" ht="25.5" customHeight="1" x14ac:dyDescent="0.25">
      <c r="A1998" s="21" t="str">
        <f>Лист4!A2000</f>
        <v xml:space="preserve">Шаумяна пл д.10 </v>
      </c>
      <c r="B1998" s="56" t="str">
        <f>Лист4!C2000</f>
        <v>г. Астрахань</v>
      </c>
      <c r="C1998" s="35">
        <f t="shared" si="62"/>
        <v>0</v>
      </c>
      <c r="D1998" s="35">
        <f t="shared" si="63"/>
        <v>0</v>
      </c>
      <c r="E1998" s="26">
        <v>0</v>
      </c>
      <c r="F1998" s="27">
        <v>0</v>
      </c>
      <c r="G1998" s="28">
        <v>0</v>
      </c>
      <c r="H1998" s="28">
        <v>0</v>
      </c>
      <c r="I1998" s="28">
        <v>0</v>
      </c>
      <c r="J1998" s="271"/>
      <c r="K1998" s="281">
        <f>Лист4!E2000/1000</f>
        <v>0</v>
      </c>
    </row>
    <row r="1999" spans="1:11" s="29" customFormat="1" ht="25.5" customHeight="1" x14ac:dyDescent="0.25">
      <c r="A1999" s="21" t="str">
        <f>Лист4!A2001</f>
        <v xml:space="preserve">Шаумяна пл д.15 </v>
      </c>
      <c r="B1999" s="56" t="str">
        <f>Лист4!C2001</f>
        <v>г. Астрахань</v>
      </c>
      <c r="C1999" s="35">
        <f t="shared" si="62"/>
        <v>100.83688648648649</v>
      </c>
      <c r="D1999" s="35">
        <f t="shared" si="63"/>
        <v>4.2607135135135135</v>
      </c>
      <c r="E1999" s="26">
        <v>0</v>
      </c>
      <c r="F1999" s="27">
        <v>4.2607135135135135</v>
      </c>
      <c r="G1999" s="28">
        <v>0</v>
      </c>
      <c r="H1999" s="28">
        <v>0</v>
      </c>
      <c r="I1999" s="28">
        <v>0</v>
      </c>
      <c r="J1999" s="271"/>
      <c r="K1999" s="281">
        <f>Лист4!E2001/1000</f>
        <v>105.0976</v>
      </c>
    </row>
    <row r="2000" spans="1:11" s="29" customFormat="1" ht="25.5" customHeight="1" x14ac:dyDescent="0.25">
      <c r="A2000" s="21" t="str">
        <f>Лист4!A2002</f>
        <v xml:space="preserve">Шаумяна пл д.16 </v>
      </c>
      <c r="B2000" s="56" t="str">
        <f>Лист4!C2002</f>
        <v>г. Астрахань</v>
      </c>
      <c r="C2000" s="35">
        <f t="shared" si="62"/>
        <v>0.21143608108108108</v>
      </c>
      <c r="D2000" s="35">
        <f t="shared" si="63"/>
        <v>8.9339189189189191E-3</v>
      </c>
      <c r="E2000" s="26">
        <v>0</v>
      </c>
      <c r="F2000" s="27">
        <v>8.9339189189189191E-3</v>
      </c>
      <c r="G2000" s="28">
        <v>0</v>
      </c>
      <c r="H2000" s="28">
        <v>0</v>
      </c>
      <c r="I2000" s="28">
        <v>0</v>
      </c>
      <c r="J2000" s="271"/>
      <c r="K2000" s="281">
        <f>Лист4!E2002/1000</f>
        <v>0.22037000000000001</v>
      </c>
    </row>
    <row r="2001" spans="1:11" s="29" customFormat="1" ht="25.5" customHeight="1" x14ac:dyDescent="0.25">
      <c r="A2001" s="21" t="str">
        <f>Лист4!A2003</f>
        <v xml:space="preserve">Шаумяна пл д.18 </v>
      </c>
      <c r="B2001" s="56" t="str">
        <f>Лист4!C2003</f>
        <v>г. Астрахань</v>
      </c>
      <c r="C2001" s="35">
        <f t="shared" si="62"/>
        <v>59.355232432432445</v>
      </c>
      <c r="D2001" s="35">
        <f t="shared" si="63"/>
        <v>2.5079675675675683</v>
      </c>
      <c r="E2001" s="26">
        <v>0</v>
      </c>
      <c r="F2001" s="27">
        <v>2.5079675675675683</v>
      </c>
      <c r="G2001" s="28">
        <v>0</v>
      </c>
      <c r="H2001" s="28">
        <v>0</v>
      </c>
      <c r="I2001" s="28">
        <v>0</v>
      </c>
      <c r="J2001" s="271"/>
      <c r="K2001" s="281">
        <f>Лист4!E2003/1000-J2001</f>
        <v>61.863200000000013</v>
      </c>
    </row>
    <row r="2002" spans="1:11" s="29" customFormat="1" ht="26.25" customHeight="1" x14ac:dyDescent="0.25">
      <c r="A2002" s="21" t="str">
        <f>Лист4!A2004</f>
        <v xml:space="preserve">Шаумяна пл д.28 </v>
      </c>
      <c r="B2002" s="56" t="str">
        <f>Лист4!C2004</f>
        <v>г. Астрахань</v>
      </c>
      <c r="C2002" s="35">
        <f t="shared" si="62"/>
        <v>93.891647297297297</v>
      </c>
      <c r="D2002" s="35">
        <f t="shared" si="63"/>
        <v>3.9672527027027025</v>
      </c>
      <c r="E2002" s="26">
        <v>0</v>
      </c>
      <c r="F2002" s="27">
        <v>3.9672527027027025</v>
      </c>
      <c r="G2002" s="28">
        <v>0</v>
      </c>
      <c r="H2002" s="28">
        <v>0</v>
      </c>
      <c r="I2002" s="28">
        <v>0</v>
      </c>
      <c r="J2002" s="271"/>
      <c r="K2002" s="281">
        <f>Лист4!E2004/1000</f>
        <v>97.858900000000006</v>
      </c>
    </row>
    <row r="2003" spans="1:11" s="29" customFormat="1" ht="25.5" customHeight="1" x14ac:dyDescent="0.25">
      <c r="A2003" s="21" t="str">
        <f>Лист4!A2005</f>
        <v xml:space="preserve">Шаумяна ул. д.1 </v>
      </c>
      <c r="B2003" s="56" t="str">
        <f>Лист4!C2005</f>
        <v>г. Астрахань</v>
      </c>
      <c r="C2003" s="35">
        <f t="shared" si="62"/>
        <v>118.39854459459458</v>
      </c>
      <c r="D2003" s="35">
        <f t="shared" si="63"/>
        <v>5.0027554054054049</v>
      </c>
      <c r="E2003" s="26">
        <v>0</v>
      </c>
      <c r="F2003" s="27">
        <v>5.0027554054054049</v>
      </c>
      <c r="G2003" s="28">
        <v>0</v>
      </c>
      <c r="H2003" s="28">
        <v>0</v>
      </c>
      <c r="I2003" s="28">
        <v>0</v>
      </c>
      <c r="J2003" s="271"/>
      <c r="K2003" s="281">
        <f>Лист4!E2005/1000-J2003</f>
        <v>123.40129999999999</v>
      </c>
    </row>
    <row r="2004" spans="1:11" s="29" customFormat="1" ht="25.5" customHeight="1" x14ac:dyDescent="0.25">
      <c r="A2004" s="21" t="str">
        <f>Лист4!A2006</f>
        <v xml:space="preserve">Шаумяна ул. д.19 </v>
      </c>
      <c r="B2004" s="56" t="str">
        <f>Лист4!C2006</f>
        <v>г. Астрахань</v>
      </c>
      <c r="C2004" s="35">
        <f t="shared" si="62"/>
        <v>93.792055405405407</v>
      </c>
      <c r="D2004" s="35">
        <f t="shared" si="63"/>
        <v>3.963044594594594</v>
      </c>
      <c r="E2004" s="26">
        <v>0</v>
      </c>
      <c r="F2004" s="27">
        <v>3.963044594594594</v>
      </c>
      <c r="G2004" s="28">
        <v>0</v>
      </c>
      <c r="H2004" s="28">
        <v>0</v>
      </c>
      <c r="I2004" s="28">
        <v>0</v>
      </c>
      <c r="J2004" s="271"/>
      <c r="K2004" s="281">
        <f>Лист4!E2006/1000</f>
        <v>97.755099999999999</v>
      </c>
    </row>
    <row r="2005" spans="1:11" s="29" customFormat="1" ht="25.5" customHeight="1" x14ac:dyDescent="0.25">
      <c r="A2005" s="21" t="str">
        <f>Лист4!A2007</f>
        <v xml:space="preserve">Шаумяна ул. д.22 </v>
      </c>
      <c r="B2005" s="56" t="str">
        <f>Лист4!C2007</f>
        <v>г. Астрахань</v>
      </c>
      <c r="C2005" s="35">
        <f t="shared" si="62"/>
        <v>114.72391081081084</v>
      </c>
      <c r="D2005" s="35">
        <f t="shared" si="63"/>
        <v>4.84748918918919</v>
      </c>
      <c r="E2005" s="26">
        <v>0</v>
      </c>
      <c r="F2005" s="27">
        <v>4.84748918918919</v>
      </c>
      <c r="G2005" s="28">
        <v>0</v>
      </c>
      <c r="H2005" s="28">
        <v>0</v>
      </c>
      <c r="I2005" s="28">
        <v>0</v>
      </c>
      <c r="J2005" s="271"/>
      <c r="K2005" s="281">
        <f>Лист4!E2007/1000-J2005</f>
        <v>119.57140000000003</v>
      </c>
    </row>
    <row r="2006" spans="1:11" s="29" customFormat="1" ht="25.5" customHeight="1" x14ac:dyDescent="0.25">
      <c r="A2006" s="21" t="str">
        <f>Лист4!A2008</f>
        <v xml:space="preserve">Шаумяна ул. д.26 </v>
      </c>
      <c r="B2006" s="56" t="str">
        <f>Лист4!C2008</f>
        <v>г. Астрахань</v>
      </c>
      <c r="C2006" s="35">
        <f t="shared" si="62"/>
        <v>41.931160810810802</v>
      </c>
      <c r="D2006" s="35">
        <f t="shared" si="63"/>
        <v>1.7717391891891889</v>
      </c>
      <c r="E2006" s="26">
        <v>0</v>
      </c>
      <c r="F2006" s="27">
        <v>1.7717391891891889</v>
      </c>
      <c r="G2006" s="28">
        <v>0</v>
      </c>
      <c r="H2006" s="28">
        <v>0</v>
      </c>
      <c r="I2006" s="28">
        <v>0</v>
      </c>
      <c r="J2006" s="271"/>
      <c r="K2006" s="281">
        <f>Лист4!E2008/1000</f>
        <v>43.702899999999993</v>
      </c>
    </row>
    <row r="2007" spans="1:11" s="29" customFormat="1" ht="25.5" customHeight="1" x14ac:dyDescent="0.25">
      <c r="A2007" s="21" t="str">
        <f>Лист4!A2009</f>
        <v xml:space="preserve">Шаумяна ул. д.27 </v>
      </c>
      <c r="B2007" s="56" t="str">
        <f>Лист4!C2009</f>
        <v>г. Астрахань</v>
      </c>
      <c r="C2007" s="35">
        <f t="shared" si="62"/>
        <v>10.760385810810808</v>
      </c>
      <c r="D2007" s="35">
        <f t="shared" si="63"/>
        <v>0.45466418918918905</v>
      </c>
      <c r="E2007" s="26">
        <v>0</v>
      </c>
      <c r="F2007" s="27">
        <v>0.45466418918918905</v>
      </c>
      <c r="G2007" s="28">
        <v>0</v>
      </c>
      <c r="H2007" s="28">
        <v>0</v>
      </c>
      <c r="I2007" s="28">
        <v>0</v>
      </c>
      <c r="J2007" s="271"/>
      <c r="K2007" s="281">
        <f>Лист4!E2009/1000-J2007</f>
        <v>11.215049999999998</v>
      </c>
    </row>
    <row r="2008" spans="1:11" s="29" customFormat="1" ht="25.5" customHeight="1" x14ac:dyDescent="0.25">
      <c r="A2008" s="21" t="str">
        <f>Лист4!A2010</f>
        <v xml:space="preserve">Шаумяна ул. д.29 </v>
      </c>
      <c r="B2008" s="56" t="str">
        <f>Лист4!C2010</f>
        <v>г. Астрахань</v>
      </c>
      <c r="C2008" s="35">
        <f t="shared" si="62"/>
        <v>11.122197972972968</v>
      </c>
      <c r="D2008" s="35">
        <f t="shared" si="63"/>
        <v>0.46995202702702688</v>
      </c>
      <c r="E2008" s="26">
        <v>0</v>
      </c>
      <c r="F2008" s="27">
        <v>0.46995202702702688</v>
      </c>
      <c r="G2008" s="28">
        <v>0</v>
      </c>
      <c r="H2008" s="28">
        <v>0</v>
      </c>
      <c r="I2008" s="28">
        <v>0</v>
      </c>
      <c r="J2008" s="271"/>
      <c r="K2008" s="281">
        <f>Лист4!E2010/1000</f>
        <v>11.592149999999995</v>
      </c>
    </row>
    <row r="2009" spans="1:11" s="29" customFormat="1" ht="15" customHeight="1" x14ac:dyDescent="0.25">
      <c r="A2009" s="21" t="str">
        <f>Лист4!A2011</f>
        <v xml:space="preserve">Шаумяна ул. д.35 </v>
      </c>
      <c r="B2009" s="56" t="str">
        <f>Лист4!C2011</f>
        <v>г. Астрахань</v>
      </c>
      <c r="C2009" s="35">
        <f t="shared" si="62"/>
        <v>0</v>
      </c>
      <c r="D2009" s="35">
        <f t="shared" si="63"/>
        <v>0</v>
      </c>
      <c r="E2009" s="26">
        <v>0</v>
      </c>
      <c r="F2009" s="27">
        <v>0</v>
      </c>
      <c r="G2009" s="28">
        <v>0</v>
      </c>
      <c r="H2009" s="28">
        <v>0</v>
      </c>
      <c r="I2009" s="28">
        <v>0</v>
      </c>
      <c r="J2009" s="271"/>
      <c r="K2009" s="281">
        <f>Лист4!E2011/1000-J2009</f>
        <v>0</v>
      </c>
    </row>
    <row r="2010" spans="1:11" s="29" customFormat="1" ht="17.25" customHeight="1" x14ac:dyDescent="0.25">
      <c r="A2010" s="21" t="str">
        <f>Лист4!A2012</f>
        <v xml:space="preserve">Шаумяна ул. д.37 </v>
      </c>
      <c r="B2010" s="56" t="str">
        <f>Лист4!C2012</f>
        <v>г. Астрахань</v>
      </c>
      <c r="C2010" s="35">
        <f t="shared" si="62"/>
        <v>0.25483243243243242</v>
      </c>
      <c r="D2010" s="35">
        <f t="shared" si="63"/>
        <v>1.0767567567567568E-2</v>
      </c>
      <c r="E2010" s="26">
        <v>0</v>
      </c>
      <c r="F2010" s="27">
        <v>1.0767567567567568E-2</v>
      </c>
      <c r="G2010" s="28">
        <v>0</v>
      </c>
      <c r="H2010" s="28">
        <v>0</v>
      </c>
      <c r="I2010" s="28">
        <v>0</v>
      </c>
      <c r="J2010" s="271"/>
      <c r="K2010" s="281">
        <f>Лист4!E2012/1000</f>
        <v>0.2656</v>
      </c>
    </row>
    <row r="2011" spans="1:11" s="29" customFormat="1" ht="17.25" customHeight="1" x14ac:dyDescent="0.25">
      <c r="A2011" s="21" t="str">
        <f>Лист4!A2013</f>
        <v xml:space="preserve">Шаумяна ул. д.41 </v>
      </c>
      <c r="B2011" s="56" t="str">
        <f>Лист4!C2013</f>
        <v>г. Астрахань</v>
      </c>
      <c r="C2011" s="35">
        <f t="shared" si="62"/>
        <v>29.68481216216216</v>
      </c>
      <c r="D2011" s="35">
        <f t="shared" si="63"/>
        <v>1.2542878378378377</v>
      </c>
      <c r="E2011" s="26">
        <v>0</v>
      </c>
      <c r="F2011" s="27">
        <v>1.2542878378378377</v>
      </c>
      <c r="G2011" s="28">
        <v>0</v>
      </c>
      <c r="H2011" s="28">
        <v>0</v>
      </c>
      <c r="I2011" s="28">
        <v>0</v>
      </c>
      <c r="J2011" s="271"/>
      <c r="K2011" s="281">
        <f>Лист4!E2013/1000</f>
        <v>30.939099999999996</v>
      </c>
    </row>
    <row r="2012" spans="1:11" s="29" customFormat="1" ht="17.25" customHeight="1" x14ac:dyDescent="0.25">
      <c r="A2012" s="21" t="str">
        <f>Лист4!A2014</f>
        <v xml:space="preserve">Шаумяна ул. д.42 </v>
      </c>
      <c r="B2012" s="56" t="str">
        <f>Лист4!C2014</f>
        <v>г. Астрахань</v>
      </c>
      <c r="C2012" s="35">
        <f t="shared" si="62"/>
        <v>0.38435945945945948</v>
      </c>
      <c r="D2012" s="35">
        <f t="shared" si="63"/>
        <v>1.6240540540540541E-2</v>
      </c>
      <c r="E2012" s="26">
        <v>0</v>
      </c>
      <c r="F2012" s="27">
        <v>1.6240540540540541E-2</v>
      </c>
      <c r="G2012" s="28">
        <v>0</v>
      </c>
      <c r="H2012" s="28">
        <v>0</v>
      </c>
      <c r="I2012" s="28">
        <v>0</v>
      </c>
      <c r="J2012" s="271"/>
      <c r="K2012" s="281">
        <f>Лист4!E2014/1000</f>
        <v>0.40060000000000001</v>
      </c>
    </row>
    <row r="2013" spans="1:11" s="29" customFormat="1" ht="17.25" customHeight="1" x14ac:dyDescent="0.25">
      <c r="A2013" s="21" t="str">
        <f>Лист4!A2015</f>
        <v xml:space="preserve">Шаумяна ул. д.59 </v>
      </c>
      <c r="B2013" s="56" t="str">
        <f>Лист4!C2015</f>
        <v>г. Астрахань</v>
      </c>
      <c r="C2013" s="35">
        <f t="shared" si="62"/>
        <v>72.655115540540564</v>
      </c>
      <c r="D2013" s="35">
        <f t="shared" si="63"/>
        <v>3.0699344594594602</v>
      </c>
      <c r="E2013" s="26">
        <v>0</v>
      </c>
      <c r="F2013" s="27">
        <v>3.0699344594594602</v>
      </c>
      <c r="G2013" s="28">
        <v>0</v>
      </c>
      <c r="H2013" s="28">
        <v>0</v>
      </c>
      <c r="I2013" s="28">
        <v>0</v>
      </c>
      <c r="J2013" s="272"/>
      <c r="K2013" s="281">
        <f>Лист4!E2015/1000-J2013</f>
        <v>75.725050000000024</v>
      </c>
    </row>
    <row r="2014" spans="1:11" s="29" customFormat="1" ht="17.25" customHeight="1" x14ac:dyDescent="0.25">
      <c r="A2014" s="21" t="str">
        <f>Лист4!A2016</f>
        <v xml:space="preserve">Шаумяна ул. д.87/8 </v>
      </c>
      <c r="B2014" s="56" t="str">
        <f>Лист4!C2016</f>
        <v>г. Астрахань</v>
      </c>
      <c r="C2014" s="35">
        <f t="shared" si="62"/>
        <v>672.10897905405386</v>
      </c>
      <c r="D2014" s="35">
        <f t="shared" si="63"/>
        <v>28.398970945945941</v>
      </c>
      <c r="E2014" s="26">
        <v>0</v>
      </c>
      <c r="F2014" s="27">
        <v>28.398970945945941</v>
      </c>
      <c r="G2014" s="28">
        <v>0</v>
      </c>
      <c r="H2014" s="28">
        <v>0</v>
      </c>
      <c r="I2014" s="28">
        <v>0</v>
      </c>
      <c r="J2014" s="271"/>
      <c r="K2014" s="281">
        <f>Лист4!E2016/1000</f>
        <v>700.50794999999982</v>
      </c>
    </row>
    <row r="2015" spans="1:11" s="29" customFormat="1" ht="17.25" customHeight="1" x14ac:dyDescent="0.25">
      <c r="A2015" s="21" t="str">
        <f>Лист4!A2017</f>
        <v xml:space="preserve">Шахтерский пер. д.22 </v>
      </c>
      <c r="B2015" s="56" t="str">
        <f>Лист4!C2017</f>
        <v>г. Астрахань</v>
      </c>
      <c r="C2015" s="35">
        <f t="shared" si="62"/>
        <v>0.16694594594594594</v>
      </c>
      <c r="D2015" s="35">
        <f t="shared" si="63"/>
        <v>7.0540540540540535E-3</v>
      </c>
      <c r="E2015" s="26">
        <v>0</v>
      </c>
      <c r="F2015" s="27">
        <v>7.0540540540540535E-3</v>
      </c>
      <c r="G2015" s="28">
        <v>0</v>
      </c>
      <c r="H2015" s="28">
        <v>0</v>
      </c>
      <c r="I2015" s="28">
        <v>0</v>
      </c>
      <c r="J2015" s="271"/>
      <c r="K2015" s="281">
        <f>Лист4!E2017/1000</f>
        <v>0.17399999999999999</v>
      </c>
    </row>
    <row r="2016" spans="1:11" s="29" customFormat="1" ht="17.25" customHeight="1" x14ac:dyDescent="0.25">
      <c r="A2016" s="21" t="str">
        <f>Лист4!A2018</f>
        <v xml:space="preserve">Шахтерский пер. д.3 </v>
      </c>
      <c r="B2016" s="56" t="str">
        <f>Лист4!C2018</f>
        <v>г. Астрахань</v>
      </c>
      <c r="C2016" s="35">
        <f t="shared" si="62"/>
        <v>30.259240540540553</v>
      </c>
      <c r="D2016" s="35">
        <f t="shared" si="63"/>
        <v>1.27855945945946</v>
      </c>
      <c r="E2016" s="26">
        <v>0</v>
      </c>
      <c r="F2016" s="27">
        <v>1.27855945945946</v>
      </c>
      <c r="G2016" s="28">
        <v>0</v>
      </c>
      <c r="H2016" s="28">
        <v>0</v>
      </c>
      <c r="I2016" s="28">
        <v>0</v>
      </c>
      <c r="J2016" s="271"/>
      <c r="K2016" s="281">
        <f>Лист4!E2018/1000</f>
        <v>31.537800000000011</v>
      </c>
    </row>
    <row r="2017" spans="1:11" s="29" customFormat="1" ht="17.25" customHeight="1" x14ac:dyDescent="0.25">
      <c r="A2017" s="21" t="str">
        <f>Лист4!A2019</f>
        <v xml:space="preserve">Шелгунова ул. д.10 </v>
      </c>
      <c r="B2017" s="56" t="str">
        <f>Лист4!C2019</f>
        <v>г. Астрахань</v>
      </c>
      <c r="C2017" s="35">
        <f t="shared" si="62"/>
        <v>224.16222662162164</v>
      </c>
      <c r="D2017" s="35">
        <f t="shared" si="63"/>
        <v>9.4716433783783796</v>
      </c>
      <c r="E2017" s="26">
        <v>0</v>
      </c>
      <c r="F2017" s="27">
        <v>9.4716433783783796</v>
      </c>
      <c r="G2017" s="28">
        <v>0</v>
      </c>
      <c r="H2017" s="28">
        <v>0</v>
      </c>
      <c r="I2017" s="28">
        <v>0</v>
      </c>
      <c r="J2017" s="271"/>
      <c r="K2017" s="281">
        <f>Лист4!E2019/1000</f>
        <v>233.63387000000003</v>
      </c>
    </row>
    <row r="2018" spans="1:11" s="29" customFormat="1" ht="17.25" customHeight="1" x14ac:dyDescent="0.25">
      <c r="A2018" s="21" t="str">
        <f>Лист4!A2020</f>
        <v xml:space="preserve">Шелгунова ул. д.9 </v>
      </c>
      <c r="B2018" s="56" t="str">
        <f>Лист4!C2020</f>
        <v>г. Астрахань</v>
      </c>
      <c r="C2018" s="35">
        <f t="shared" si="62"/>
        <v>2.7959895945945945</v>
      </c>
      <c r="D2018" s="35">
        <f t="shared" si="63"/>
        <v>0.11814040540540541</v>
      </c>
      <c r="E2018" s="26">
        <v>0</v>
      </c>
      <c r="F2018" s="27">
        <v>0.11814040540540541</v>
      </c>
      <c r="G2018" s="28">
        <v>0</v>
      </c>
      <c r="H2018" s="28">
        <v>0</v>
      </c>
      <c r="I2018" s="28">
        <v>0</v>
      </c>
      <c r="J2018" s="271"/>
      <c r="K2018" s="281">
        <f>Лист4!E2020/1000</f>
        <v>2.9141300000000001</v>
      </c>
    </row>
    <row r="2019" spans="1:11" s="29" customFormat="1" ht="17.25" customHeight="1" x14ac:dyDescent="0.25">
      <c r="A2019" s="21" t="str">
        <f>Лист4!A2021</f>
        <v xml:space="preserve">Школьная (Трусовский р-н) ул. д.2А </v>
      </c>
      <c r="B2019" s="56" t="str">
        <f>Лист4!C2021</f>
        <v>г. Астрахань</v>
      </c>
      <c r="C2019" s="35">
        <f t="shared" si="62"/>
        <v>12.932314189189189</v>
      </c>
      <c r="D2019" s="35">
        <f t="shared" si="63"/>
        <v>0.54643581081081083</v>
      </c>
      <c r="E2019" s="26">
        <v>0</v>
      </c>
      <c r="F2019" s="27">
        <v>0.54643581081081083</v>
      </c>
      <c r="G2019" s="28">
        <v>0</v>
      </c>
      <c r="H2019" s="28">
        <v>0</v>
      </c>
      <c r="I2019" s="28">
        <v>0</v>
      </c>
      <c r="J2019" s="271"/>
      <c r="K2019" s="281">
        <f>Лист4!E2021/1000</f>
        <v>13.47875</v>
      </c>
    </row>
    <row r="2020" spans="1:11" s="29" customFormat="1" ht="17.25" customHeight="1" x14ac:dyDescent="0.25">
      <c r="A2020" s="21" t="str">
        <f>Лист4!A2022</f>
        <v xml:space="preserve">Шоссейная (Трусовский р-н) ул. д.11 </v>
      </c>
      <c r="B2020" s="56" t="str">
        <f>Лист4!C2022</f>
        <v>г. Астрахань</v>
      </c>
      <c r="C2020" s="35">
        <f t="shared" si="62"/>
        <v>26.428838513513501</v>
      </c>
      <c r="D2020" s="35">
        <f t="shared" si="63"/>
        <v>1.116711486486486</v>
      </c>
      <c r="E2020" s="26">
        <v>0</v>
      </c>
      <c r="F2020" s="27">
        <v>1.116711486486486</v>
      </c>
      <c r="G2020" s="28">
        <v>0</v>
      </c>
      <c r="H2020" s="28">
        <v>0</v>
      </c>
      <c r="I2020" s="28">
        <v>0</v>
      </c>
      <c r="J2020" s="271"/>
      <c r="K2020" s="281">
        <f>Лист4!E2022/1000</f>
        <v>27.545549999999988</v>
      </c>
    </row>
    <row r="2021" spans="1:11" s="29" customFormat="1" ht="17.25" customHeight="1" x14ac:dyDescent="0.25">
      <c r="A2021" s="21" t="str">
        <f>Лист4!A2023</f>
        <v xml:space="preserve">Шоссейная (Трусовский р-н) ул. д.13 </v>
      </c>
      <c r="B2021" s="56" t="str">
        <f>Лист4!C2023</f>
        <v>г. Астрахань</v>
      </c>
      <c r="C2021" s="35">
        <f t="shared" si="62"/>
        <v>56.974237837837819</v>
      </c>
      <c r="D2021" s="35">
        <f t="shared" si="63"/>
        <v>2.4073621621621619</v>
      </c>
      <c r="E2021" s="26">
        <v>0</v>
      </c>
      <c r="F2021" s="27">
        <v>2.4073621621621619</v>
      </c>
      <c r="G2021" s="28">
        <v>0</v>
      </c>
      <c r="H2021" s="28">
        <v>0</v>
      </c>
      <c r="I2021" s="28">
        <v>0</v>
      </c>
      <c r="J2021" s="271"/>
      <c r="K2021" s="281">
        <f>Лист4!E2023/1000</f>
        <v>59.381599999999985</v>
      </c>
    </row>
    <row r="2022" spans="1:11" s="29" customFormat="1" ht="20.25" customHeight="1" x14ac:dyDescent="0.25">
      <c r="A2022" s="21" t="str">
        <f>Лист4!A2024</f>
        <v xml:space="preserve">Шоссейная (Трусовский р-н) ул. д.15/10 - корп. 1 </v>
      </c>
      <c r="B2022" s="56" t="str">
        <f>Лист4!C2024</f>
        <v>г. Астрахань</v>
      </c>
      <c r="C2022" s="35">
        <f t="shared" si="62"/>
        <v>57.508177027027017</v>
      </c>
      <c r="D2022" s="35">
        <f t="shared" si="63"/>
        <v>2.4299229729729728</v>
      </c>
      <c r="E2022" s="26">
        <v>0</v>
      </c>
      <c r="F2022" s="27">
        <v>2.4299229729729728</v>
      </c>
      <c r="G2022" s="28">
        <v>0</v>
      </c>
      <c r="H2022" s="28">
        <v>0</v>
      </c>
      <c r="I2022" s="28">
        <v>0</v>
      </c>
      <c r="J2022" s="272"/>
      <c r="K2022" s="281">
        <f>Лист4!E2024/1000-J2022</f>
        <v>59.938099999999991</v>
      </c>
    </row>
    <row r="2023" spans="1:11" s="29" customFormat="1" ht="25.5" customHeight="1" x14ac:dyDescent="0.25">
      <c r="A2023" s="21" t="str">
        <f>Лист4!A2025</f>
        <v xml:space="preserve">Шоссейная (Трусовский р-н) ул. д.15/10 - корп. 2 </v>
      </c>
      <c r="B2023" s="56" t="str">
        <f>Лист4!C2025</f>
        <v>г. Астрахань</v>
      </c>
      <c r="C2023" s="35">
        <f t="shared" ref="C2023:C2086" si="64">K2023+J2023-F2023</f>
        <v>0</v>
      </c>
      <c r="D2023" s="35">
        <f t="shared" ref="D2023:D2086" si="65">F2023</f>
        <v>0</v>
      </c>
      <c r="E2023" s="26">
        <v>0</v>
      </c>
      <c r="F2023" s="27">
        <v>0</v>
      </c>
      <c r="G2023" s="28">
        <v>0</v>
      </c>
      <c r="H2023" s="28">
        <v>0</v>
      </c>
      <c r="I2023" s="28">
        <v>0</v>
      </c>
      <c r="J2023" s="271"/>
      <c r="K2023" s="281">
        <f>Лист4!E2025/1000</f>
        <v>0</v>
      </c>
    </row>
    <row r="2024" spans="1:11" s="29" customFormat="1" ht="18.75" customHeight="1" x14ac:dyDescent="0.25">
      <c r="A2024" s="21" t="str">
        <f>Лист4!A2026</f>
        <v xml:space="preserve">Шоссейная (Трусовский р-н) ул. д.2/4 - корп. 10 </v>
      </c>
      <c r="B2024" s="56" t="str">
        <f>Лист4!C2026</f>
        <v>г. Астрахань</v>
      </c>
      <c r="C2024" s="35">
        <f t="shared" si="64"/>
        <v>58.171691216216232</v>
      </c>
      <c r="D2024" s="35">
        <f t="shared" si="65"/>
        <v>2.4579587837837842</v>
      </c>
      <c r="E2024" s="26">
        <v>0</v>
      </c>
      <c r="F2024" s="27">
        <v>2.4579587837837842</v>
      </c>
      <c r="G2024" s="28">
        <v>0</v>
      </c>
      <c r="H2024" s="28">
        <v>0</v>
      </c>
      <c r="I2024" s="28">
        <v>0</v>
      </c>
      <c r="J2024" s="271"/>
      <c r="K2024" s="281">
        <f>Лист4!E2026/1000</f>
        <v>60.629650000000012</v>
      </c>
    </row>
    <row r="2025" spans="1:11" s="29" customFormat="1" ht="18.75" customHeight="1" x14ac:dyDescent="0.25">
      <c r="A2025" s="21" t="str">
        <f>Лист4!A2027</f>
        <v xml:space="preserve">Шоссейная (Трусовский р-н) ул. д.2/4 - корп. 6 </v>
      </c>
      <c r="B2025" s="56" t="str">
        <f>Лист4!C2027</f>
        <v>г. Астрахань</v>
      </c>
      <c r="C2025" s="35">
        <f t="shared" si="64"/>
        <v>90.533491216216191</v>
      </c>
      <c r="D2025" s="35">
        <f t="shared" si="65"/>
        <v>3.8253587837837832</v>
      </c>
      <c r="E2025" s="26">
        <v>0</v>
      </c>
      <c r="F2025" s="27">
        <v>3.8253587837837832</v>
      </c>
      <c r="G2025" s="28">
        <v>0</v>
      </c>
      <c r="H2025" s="28">
        <v>0</v>
      </c>
      <c r="I2025" s="28">
        <v>0</v>
      </c>
      <c r="J2025" s="271"/>
      <c r="K2025" s="281">
        <f>Лист4!E2027/1000</f>
        <v>94.358849999999975</v>
      </c>
    </row>
    <row r="2026" spans="1:11" s="29" customFormat="1" ht="18.75" customHeight="1" x14ac:dyDescent="0.25">
      <c r="A2026" s="21" t="str">
        <f>Лист4!A2028</f>
        <v xml:space="preserve">Шоссейная (Трусовский р-н) ул. д.2/4 - корп. 7 </v>
      </c>
      <c r="B2026" s="56" t="str">
        <f>Лист4!C2028</f>
        <v>г. Астрахань</v>
      </c>
      <c r="C2026" s="35">
        <f t="shared" si="64"/>
        <v>28.419620945945937</v>
      </c>
      <c r="D2026" s="35">
        <f t="shared" si="65"/>
        <v>1.2008290540540538</v>
      </c>
      <c r="E2026" s="26">
        <v>0</v>
      </c>
      <c r="F2026" s="27">
        <v>1.2008290540540538</v>
      </c>
      <c r="G2026" s="28">
        <v>0</v>
      </c>
      <c r="H2026" s="28">
        <v>0</v>
      </c>
      <c r="I2026" s="28">
        <v>0</v>
      </c>
      <c r="J2026" s="271"/>
      <c r="K2026" s="281">
        <f>Лист4!E2028/1000</f>
        <v>29.620449999999991</v>
      </c>
    </row>
    <row r="2027" spans="1:11" s="29" customFormat="1" ht="18.75" customHeight="1" x14ac:dyDescent="0.25">
      <c r="A2027" s="21" t="str">
        <f>Лист4!A2029</f>
        <v xml:space="preserve">Шоссейная (Трусовский р-н) ул. д.2/4 - корп. 8 </v>
      </c>
      <c r="B2027" s="56" t="str">
        <f>Лист4!C2029</f>
        <v>г. Астрахань</v>
      </c>
      <c r="C2027" s="35">
        <f t="shared" si="64"/>
        <v>46.462515135135142</v>
      </c>
      <c r="D2027" s="35">
        <f t="shared" si="65"/>
        <v>1.9632048648648652</v>
      </c>
      <c r="E2027" s="26">
        <v>0</v>
      </c>
      <c r="F2027" s="27">
        <v>1.9632048648648652</v>
      </c>
      <c r="G2027" s="28">
        <v>0</v>
      </c>
      <c r="H2027" s="28">
        <v>0</v>
      </c>
      <c r="I2027" s="28">
        <v>0</v>
      </c>
      <c r="J2027" s="271"/>
      <c r="K2027" s="281">
        <f>Лист4!E2029/1000</f>
        <v>48.425720000000005</v>
      </c>
    </row>
    <row r="2028" spans="1:11" s="29" customFormat="1" ht="18.75" customHeight="1" x14ac:dyDescent="0.25">
      <c r="A2028" s="21" t="str">
        <f>Лист4!A2030</f>
        <v xml:space="preserve">Шоссейная (Трусовский р-н) ул. д.2/4 - корп. 9 </v>
      </c>
      <c r="B2028" s="56" t="str">
        <f>Лист4!C2030</f>
        <v>г. Астрахань</v>
      </c>
      <c r="C2028" s="35">
        <f t="shared" si="64"/>
        <v>27.372850675675668</v>
      </c>
      <c r="D2028" s="35">
        <f t="shared" si="65"/>
        <v>1.1565993243243242</v>
      </c>
      <c r="E2028" s="26">
        <v>0</v>
      </c>
      <c r="F2028" s="27">
        <v>1.1565993243243242</v>
      </c>
      <c r="G2028" s="28">
        <v>0</v>
      </c>
      <c r="H2028" s="28">
        <v>0</v>
      </c>
      <c r="I2028" s="28">
        <v>0</v>
      </c>
      <c r="J2028" s="271"/>
      <c r="K2028" s="281">
        <f>Лист4!E2030/1000</f>
        <v>28.529449999999994</v>
      </c>
    </row>
    <row r="2029" spans="1:11" s="29" customFormat="1" ht="18.75" customHeight="1" x14ac:dyDescent="0.25">
      <c r="A2029" s="21" t="str">
        <f>Лист4!A2031</f>
        <v xml:space="preserve">Шоссейная (Трусовский р-н) ул. д.6/12 - корп. 1 </v>
      </c>
      <c r="B2029" s="56" t="str">
        <f>Лист4!C2031</f>
        <v>г. Астрахань</v>
      </c>
      <c r="C2029" s="35">
        <f t="shared" si="64"/>
        <v>51.821077027027037</v>
      </c>
      <c r="D2029" s="35">
        <f t="shared" si="65"/>
        <v>2.1896229729729737</v>
      </c>
      <c r="E2029" s="26">
        <v>0</v>
      </c>
      <c r="F2029" s="27">
        <v>2.1896229729729737</v>
      </c>
      <c r="G2029" s="28">
        <v>0</v>
      </c>
      <c r="H2029" s="28">
        <v>0</v>
      </c>
      <c r="I2029" s="28">
        <v>0</v>
      </c>
      <c r="J2029" s="271"/>
      <c r="K2029" s="281">
        <f>Лист4!E2031/1000</f>
        <v>54.010700000000014</v>
      </c>
    </row>
    <row r="2030" spans="1:11" s="29" customFormat="1" ht="18.75" customHeight="1" x14ac:dyDescent="0.25">
      <c r="A2030" s="21" t="str">
        <f>Лист4!A2032</f>
        <v xml:space="preserve">Шоссейная (Трусовский р-н) ул. д.6/12 - корп. 2 </v>
      </c>
      <c r="B2030" s="56" t="str">
        <f>Лист4!C2032</f>
        <v>г. Астрахань</v>
      </c>
      <c r="C2030" s="35">
        <f t="shared" si="64"/>
        <v>49.804772972972962</v>
      </c>
      <c r="D2030" s="35">
        <f t="shared" si="65"/>
        <v>2.1044270270270267</v>
      </c>
      <c r="E2030" s="26">
        <v>0</v>
      </c>
      <c r="F2030" s="27">
        <v>2.1044270270270267</v>
      </c>
      <c r="G2030" s="28">
        <v>0</v>
      </c>
      <c r="H2030" s="28">
        <v>0</v>
      </c>
      <c r="I2030" s="28">
        <v>0</v>
      </c>
      <c r="J2030" s="271"/>
      <c r="K2030" s="281">
        <f>Лист4!E2032/1000</f>
        <v>51.909199999999991</v>
      </c>
    </row>
    <row r="2031" spans="1:11" s="29" customFormat="1" ht="18.75" customHeight="1" x14ac:dyDescent="0.25">
      <c r="A2031" s="21" t="str">
        <f>Лист4!A2033</f>
        <v xml:space="preserve">Шоссейная (Трусовский р-н) ул. д.6/12 - корп. 3 </v>
      </c>
      <c r="B2031" s="56" t="str">
        <f>Лист4!C2033</f>
        <v>г. Астрахань</v>
      </c>
      <c r="C2031" s="35">
        <f t="shared" si="64"/>
        <v>46.945219189189196</v>
      </c>
      <c r="D2031" s="35">
        <f t="shared" si="65"/>
        <v>1.9836008108108112</v>
      </c>
      <c r="E2031" s="26">
        <v>0</v>
      </c>
      <c r="F2031" s="27">
        <v>1.9836008108108112</v>
      </c>
      <c r="G2031" s="28">
        <v>0</v>
      </c>
      <c r="H2031" s="28">
        <v>0</v>
      </c>
      <c r="I2031" s="28">
        <v>0</v>
      </c>
      <c r="J2031" s="271"/>
      <c r="K2031" s="281">
        <f>Лист4!E2033/1000</f>
        <v>48.928820000000009</v>
      </c>
    </row>
    <row r="2032" spans="1:11" s="29" customFormat="1" ht="18.75" customHeight="1" x14ac:dyDescent="0.25">
      <c r="A2032" s="21" t="str">
        <f>Лист4!A2034</f>
        <v xml:space="preserve">Шоссейная (Трусовский р-н) ул. д.6/12 - корп. 4 </v>
      </c>
      <c r="B2032" s="56" t="str">
        <f>Лист4!C2034</f>
        <v>г. Астрахань</v>
      </c>
      <c r="C2032" s="35">
        <f t="shared" si="64"/>
        <v>84.722668918918927</v>
      </c>
      <c r="D2032" s="35">
        <f t="shared" si="65"/>
        <v>3.5798310810810818</v>
      </c>
      <c r="E2032" s="26">
        <v>0</v>
      </c>
      <c r="F2032" s="27">
        <v>3.5798310810810818</v>
      </c>
      <c r="G2032" s="28">
        <v>0</v>
      </c>
      <c r="H2032" s="28">
        <v>0</v>
      </c>
      <c r="I2032" s="28">
        <v>0</v>
      </c>
      <c r="J2032" s="271"/>
      <c r="K2032" s="281">
        <f>Лист4!E2034/1000</f>
        <v>88.302500000000009</v>
      </c>
    </row>
    <row r="2033" spans="1:11" s="29" customFormat="1" ht="18.75" customHeight="1" x14ac:dyDescent="0.25">
      <c r="A2033" s="21" t="str">
        <f>Лист4!A2035</f>
        <v xml:space="preserve">Шоссейная (Трусовский р-н) ул. д.6/12 - корп. 5 </v>
      </c>
      <c r="B2033" s="56" t="str">
        <f>Лист4!C2035</f>
        <v>г. Астрахань</v>
      </c>
      <c r="C2033" s="35">
        <f t="shared" si="64"/>
        <v>51.942064864864854</v>
      </c>
      <c r="D2033" s="35">
        <f t="shared" si="65"/>
        <v>2.1947351351351347</v>
      </c>
      <c r="E2033" s="26">
        <v>0</v>
      </c>
      <c r="F2033" s="27">
        <v>2.1947351351351347</v>
      </c>
      <c r="G2033" s="28">
        <v>0</v>
      </c>
      <c r="H2033" s="28">
        <v>0</v>
      </c>
      <c r="I2033" s="28">
        <v>0</v>
      </c>
      <c r="J2033" s="271"/>
      <c r="K2033" s="281">
        <f>Лист4!E2035/1000</f>
        <v>54.136799999999987</v>
      </c>
    </row>
    <row r="2034" spans="1:11" s="29" customFormat="1" ht="18.75" customHeight="1" x14ac:dyDescent="0.25">
      <c r="A2034" s="21" t="str">
        <f>Лист4!A2036</f>
        <v xml:space="preserve">Шоссейная (Трусовский р-н) ул. д.7 </v>
      </c>
      <c r="B2034" s="56" t="str">
        <f>Лист4!C2036</f>
        <v>г. Астрахань</v>
      </c>
      <c r="C2034" s="35">
        <f t="shared" si="64"/>
        <v>31.26691283783784</v>
      </c>
      <c r="D2034" s="35">
        <f t="shared" si="65"/>
        <v>1.3211371621621621</v>
      </c>
      <c r="E2034" s="26">
        <v>0</v>
      </c>
      <c r="F2034" s="27">
        <v>1.3211371621621621</v>
      </c>
      <c r="G2034" s="28">
        <v>0</v>
      </c>
      <c r="H2034" s="28">
        <v>0</v>
      </c>
      <c r="I2034" s="28">
        <v>0</v>
      </c>
      <c r="J2034" s="272"/>
      <c r="K2034" s="281">
        <f>Лист4!E2036/1000-J2034</f>
        <v>32.588050000000003</v>
      </c>
    </row>
    <row r="2035" spans="1:11" s="29" customFormat="1" ht="18.75" customHeight="1" x14ac:dyDescent="0.25">
      <c r="A2035" s="21" t="str">
        <f>Лист4!A2037</f>
        <v xml:space="preserve">Шоссейная (Трусовский р-н) ул. д.9 </v>
      </c>
      <c r="B2035" s="56" t="str">
        <f>Лист4!C2037</f>
        <v>г. Астрахань</v>
      </c>
      <c r="C2035" s="35">
        <f t="shared" si="64"/>
        <v>10.492130540540535</v>
      </c>
      <c r="D2035" s="35">
        <f t="shared" si="65"/>
        <v>0.44332945945945917</v>
      </c>
      <c r="E2035" s="26">
        <v>0</v>
      </c>
      <c r="F2035" s="27">
        <v>0.44332945945945917</v>
      </c>
      <c r="G2035" s="28">
        <v>0</v>
      </c>
      <c r="H2035" s="28">
        <v>0</v>
      </c>
      <c r="I2035" s="28">
        <v>0</v>
      </c>
      <c r="J2035" s="271"/>
      <c r="K2035" s="281">
        <f>Лист4!E2037/1000</f>
        <v>10.935459999999994</v>
      </c>
    </row>
    <row r="2036" spans="1:11" s="29" customFormat="1" ht="18.75" customHeight="1" x14ac:dyDescent="0.25">
      <c r="A2036" s="21" t="str">
        <f>Лист4!A2038</f>
        <v xml:space="preserve">Шоссейно-Икрянинская ул. д.10/18 - корп. 8 </v>
      </c>
      <c r="B2036" s="56" t="str">
        <f>Лист4!C2038</f>
        <v>г. Астрахань</v>
      </c>
      <c r="C2036" s="35">
        <f t="shared" si="64"/>
        <v>46.595716891891897</v>
      </c>
      <c r="D2036" s="35">
        <f t="shared" si="65"/>
        <v>1.9688331081081083</v>
      </c>
      <c r="E2036" s="26">
        <v>0</v>
      </c>
      <c r="F2036" s="27">
        <v>1.9688331081081083</v>
      </c>
      <c r="G2036" s="28">
        <v>0</v>
      </c>
      <c r="H2036" s="28">
        <v>0</v>
      </c>
      <c r="I2036" s="28">
        <v>0</v>
      </c>
      <c r="J2036" s="271"/>
      <c r="K2036" s="281">
        <f>Лист4!E2038/1000</f>
        <v>48.564550000000004</v>
      </c>
    </row>
    <row r="2037" spans="1:11" s="29" customFormat="1" ht="18" customHeight="1" x14ac:dyDescent="0.25">
      <c r="A2037" s="21" t="str">
        <f>Лист4!A2039</f>
        <v xml:space="preserve">Шушенская ул. д.10 </v>
      </c>
      <c r="B2037" s="56" t="str">
        <f>Лист4!C2039</f>
        <v>г. Астрахань</v>
      </c>
      <c r="C2037" s="35">
        <f t="shared" si="64"/>
        <v>113.62139594594592</v>
      </c>
      <c r="D2037" s="35">
        <f t="shared" si="65"/>
        <v>4.8009040540540528</v>
      </c>
      <c r="E2037" s="26">
        <v>0</v>
      </c>
      <c r="F2037" s="27">
        <v>4.8009040540540528</v>
      </c>
      <c r="G2037" s="28">
        <v>0</v>
      </c>
      <c r="H2037" s="28">
        <v>0</v>
      </c>
      <c r="I2037" s="28">
        <v>0</v>
      </c>
      <c r="J2037" s="272"/>
      <c r="K2037" s="281">
        <f>Лист4!E2039/1000-J2037</f>
        <v>118.42229999999998</v>
      </c>
    </row>
    <row r="2038" spans="1:11" s="29" customFormat="1" ht="18" customHeight="1" x14ac:dyDescent="0.25">
      <c r="A2038" s="21" t="str">
        <f>Лист4!A2040</f>
        <v xml:space="preserve">Шушенская ул. д.4 </v>
      </c>
      <c r="B2038" s="56" t="str">
        <f>Лист4!C2040</f>
        <v>г. Астрахань</v>
      </c>
      <c r="C2038" s="35">
        <f t="shared" si="64"/>
        <v>55.571143513513519</v>
      </c>
      <c r="D2038" s="35">
        <f t="shared" si="65"/>
        <v>2.3480764864864865</v>
      </c>
      <c r="E2038" s="26">
        <v>0</v>
      </c>
      <c r="F2038" s="27">
        <v>2.3480764864864865</v>
      </c>
      <c r="G2038" s="28">
        <v>0</v>
      </c>
      <c r="H2038" s="28">
        <v>0</v>
      </c>
      <c r="I2038" s="28">
        <v>0</v>
      </c>
      <c r="J2038" s="271"/>
      <c r="K2038" s="281">
        <f>Лист4!E2040/1000</f>
        <v>57.919220000000003</v>
      </c>
    </row>
    <row r="2039" spans="1:11" s="29" customFormat="1" ht="18" customHeight="1" x14ac:dyDescent="0.25">
      <c r="A2039" s="21" t="str">
        <f>Лист4!A2041</f>
        <v xml:space="preserve">Щекина пер. д.10 </v>
      </c>
      <c r="B2039" s="56" t="str">
        <f>Лист4!C2041</f>
        <v>г. Астрахань</v>
      </c>
      <c r="C2039" s="35">
        <f t="shared" si="64"/>
        <v>730.90887635135118</v>
      </c>
      <c r="D2039" s="35">
        <f t="shared" si="65"/>
        <v>30.883473648648639</v>
      </c>
      <c r="E2039" s="26">
        <v>0</v>
      </c>
      <c r="F2039" s="27">
        <v>30.883473648648639</v>
      </c>
      <c r="G2039" s="28">
        <v>0</v>
      </c>
      <c r="H2039" s="28">
        <v>0</v>
      </c>
      <c r="I2039" s="28">
        <v>0</v>
      </c>
      <c r="J2039" s="271"/>
      <c r="K2039" s="281">
        <f>Лист4!E2041/1000</f>
        <v>761.79234999999983</v>
      </c>
    </row>
    <row r="2040" spans="1:11" s="29" customFormat="1" ht="18" customHeight="1" x14ac:dyDescent="0.25">
      <c r="A2040" s="21" t="str">
        <f>Лист4!A2042</f>
        <v>Щекина пер. д.9</v>
      </c>
      <c r="B2040" s="56" t="str">
        <f>Лист4!C2042</f>
        <v>г. Астрахань</v>
      </c>
      <c r="C2040" s="35">
        <f t="shared" si="64"/>
        <v>52.865918783783783</v>
      </c>
      <c r="D2040" s="35">
        <f t="shared" si="65"/>
        <v>2.2337712162162164</v>
      </c>
      <c r="E2040" s="26">
        <v>0</v>
      </c>
      <c r="F2040" s="27">
        <v>2.2337712162162164</v>
      </c>
      <c r="G2040" s="28">
        <v>0</v>
      </c>
      <c r="H2040" s="28">
        <v>0</v>
      </c>
      <c r="I2040" s="28">
        <v>0</v>
      </c>
      <c r="J2040" s="271"/>
      <c r="K2040" s="281">
        <f>Лист4!E2042/1000-J2040</f>
        <v>55.099690000000002</v>
      </c>
    </row>
    <row r="2041" spans="1:11" s="29" customFormat="1" ht="18.75" customHeight="1" x14ac:dyDescent="0.25">
      <c r="A2041" s="21" t="str">
        <f>Лист4!A2043</f>
        <v xml:space="preserve">Энергетиков пр. д.1 </v>
      </c>
      <c r="B2041" s="56" t="str">
        <f>Лист4!C2043</f>
        <v>г. Астрахань</v>
      </c>
      <c r="C2041" s="35">
        <f t="shared" si="64"/>
        <v>648.86506621621629</v>
      </c>
      <c r="D2041" s="35">
        <f t="shared" si="65"/>
        <v>27.416833783783787</v>
      </c>
      <c r="E2041" s="26">
        <v>0</v>
      </c>
      <c r="F2041" s="27">
        <v>27.416833783783787</v>
      </c>
      <c r="G2041" s="28">
        <v>0</v>
      </c>
      <c r="H2041" s="28">
        <v>0</v>
      </c>
      <c r="I2041" s="28">
        <v>0</v>
      </c>
      <c r="J2041" s="272"/>
      <c r="K2041" s="281">
        <f>Лист4!E2043/1000-J2041</f>
        <v>676.28190000000006</v>
      </c>
    </row>
    <row r="2042" spans="1:11" s="29" customFormat="1" ht="18.75" customHeight="1" x14ac:dyDescent="0.25">
      <c r="A2042" s="21" t="str">
        <f>Лист4!A2044</f>
        <v xml:space="preserve">Энергетическая ул. д.11 </v>
      </c>
      <c r="B2042" s="56" t="str">
        <f>Лист4!C2044</f>
        <v>г. Астрахань</v>
      </c>
      <c r="C2042" s="35">
        <f t="shared" si="64"/>
        <v>386.51913554054045</v>
      </c>
      <c r="D2042" s="35">
        <f t="shared" si="65"/>
        <v>16.331794459459456</v>
      </c>
      <c r="E2042" s="26">
        <v>0</v>
      </c>
      <c r="F2042" s="27">
        <v>16.331794459459456</v>
      </c>
      <c r="G2042" s="28">
        <v>0</v>
      </c>
      <c r="H2042" s="28">
        <v>0</v>
      </c>
      <c r="I2042" s="28">
        <v>0</v>
      </c>
      <c r="J2042" s="271"/>
      <c r="K2042" s="281">
        <f>Лист4!E2044/1000</f>
        <v>402.85092999999989</v>
      </c>
    </row>
    <row r="2043" spans="1:11" s="29" customFormat="1" ht="25.5" customHeight="1" x14ac:dyDescent="0.25">
      <c r="A2043" s="21" t="str">
        <f>Лист4!A2045</f>
        <v xml:space="preserve">Энергетическая ул. д.11 - корп. 1 </v>
      </c>
      <c r="B2043" s="56" t="str">
        <f>Лист4!C2045</f>
        <v>г. Астрахань</v>
      </c>
      <c r="C2043" s="35">
        <f t="shared" si="64"/>
        <v>286.64219783783778</v>
      </c>
      <c r="D2043" s="35">
        <f t="shared" si="65"/>
        <v>12.111642162162159</v>
      </c>
      <c r="E2043" s="26">
        <v>0</v>
      </c>
      <c r="F2043" s="27">
        <v>12.111642162162159</v>
      </c>
      <c r="G2043" s="28">
        <v>0</v>
      </c>
      <c r="H2043" s="28">
        <v>0</v>
      </c>
      <c r="I2043" s="28">
        <v>0</v>
      </c>
      <c r="J2043" s="271"/>
      <c r="K2043" s="281">
        <f>Лист4!E2045/1000</f>
        <v>298.75383999999997</v>
      </c>
    </row>
    <row r="2044" spans="1:11" s="29" customFormat="1" ht="25.5" customHeight="1" x14ac:dyDescent="0.25">
      <c r="A2044" s="21" t="str">
        <f>Лист4!A2046</f>
        <v xml:space="preserve">Энергетическая ул. д.11 - корп. 2 </v>
      </c>
      <c r="B2044" s="56" t="str">
        <f>Лист4!C2046</f>
        <v>г. Астрахань</v>
      </c>
      <c r="C2044" s="35">
        <f t="shared" si="64"/>
        <v>531.95388527027035</v>
      </c>
      <c r="D2044" s="35">
        <f t="shared" si="65"/>
        <v>22.476924729729731</v>
      </c>
      <c r="E2044" s="26">
        <v>0</v>
      </c>
      <c r="F2044" s="27">
        <v>22.476924729729731</v>
      </c>
      <c r="G2044" s="28">
        <v>0</v>
      </c>
      <c r="H2044" s="28">
        <v>0</v>
      </c>
      <c r="I2044" s="28">
        <v>0</v>
      </c>
      <c r="J2044" s="271"/>
      <c r="K2044" s="281">
        <f>Лист4!E2046/1000</f>
        <v>554.43081000000006</v>
      </c>
    </row>
    <row r="2045" spans="1:11" s="29" customFormat="1" ht="18.75" customHeight="1" x14ac:dyDescent="0.25">
      <c r="A2045" s="21" t="str">
        <f>Лист4!A2047</f>
        <v xml:space="preserve">Энергетическая ул. д.11 - корп. 3 </v>
      </c>
      <c r="B2045" s="56" t="str">
        <f>Лист4!C2047</f>
        <v>г. Астрахань</v>
      </c>
      <c r="C2045" s="35">
        <f t="shared" si="64"/>
        <v>1090.1405722972975</v>
      </c>
      <c r="D2045" s="35">
        <f t="shared" si="65"/>
        <v>46.062277702702708</v>
      </c>
      <c r="E2045" s="26">
        <v>0</v>
      </c>
      <c r="F2045" s="27">
        <v>46.062277702702708</v>
      </c>
      <c r="G2045" s="28">
        <v>0</v>
      </c>
      <c r="H2045" s="28">
        <v>0</v>
      </c>
      <c r="I2045" s="28">
        <v>0</v>
      </c>
      <c r="J2045" s="271"/>
      <c r="K2045" s="281">
        <f>Лист4!E2047/1000</f>
        <v>1136.2028500000001</v>
      </c>
    </row>
    <row r="2046" spans="1:11" s="29" customFormat="1" ht="18.75" customHeight="1" x14ac:dyDescent="0.25">
      <c r="A2046" s="21" t="str">
        <f>Лист4!A2048</f>
        <v xml:space="preserve">Энергетическая ул. д.11 - корп. 4 </v>
      </c>
      <c r="B2046" s="56" t="str">
        <f>Лист4!C2048</f>
        <v>г. Астрахань</v>
      </c>
      <c r="C2046" s="35">
        <f t="shared" si="64"/>
        <v>1003.9988532432432</v>
      </c>
      <c r="D2046" s="35">
        <f t="shared" si="65"/>
        <v>42.422486756756754</v>
      </c>
      <c r="E2046" s="26">
        <v>0</v>
      </c>
      <c r="F2046" s="27">
        <v>42.422486756756754</v>
      </c>
      <c r="G2046" s="28">
        <v>0</v>
      </c>
      <c r="H2046" s="28">
        <v>0</v>
      </c>
      <c r="I2046" s="28">
        <v>0</v>
      </c>
      <c r="J2046" s="271"/>
      <c r="K2046" s="281">
        <f>Лист4!E2048/1000</f>
        <v>1046.4213399999999</v>
      </c>
    </row>
    <row r="2047" spans="1:11" s="29" customFormat="1" ht="18.75" customHeight="1" x14ac:dyDescent="0.25">
      <c r="A2047" s="21" t="str">
        <f>Лист4!A2049</f>
        <v xml:space="preserve">Энергетическая ул. д.13 </v>
      </c>
      <c r="B2047" s="56" t="str">
        <f>Лист4!C2049</f>
        <v>г. Астрахань</v>
      </c>
      <c r="C2047" s="35">
        <f t="shared" si="64"/>
        <v>1031.4921448648643</v>
      </c>
      <c r="D2047" s="35">
        <f t="shared" si="65"/>
        <v>43.584175135135112</v>
      </c>
      <c r="E2047" s="26">
        <v>0</v>
      </c>
      <c r="F2047" s="27">
        <v>43.584175135135112</v>
      </c>
      <c r="G2047" s="28">
        <v>0</v>
      </c>
      <c r="H2047" s="28">
        <v>0</v>
      </c>
      <c r="I2047" s="28">
        <v>0</v>
      </c>
      <c r="J2047" s="272"/>
      <c r="K2047" s="281">
        <f>Лист4!E2049/1000-J2047</f>
        <v>1075.0763199999994</v>
      </c>
    </row>
    <row r="2048" spans="1:11" s="29" customFormat="1" ht="18.75" customHeight="1" x14ac:dyDescent="0.25">
      <c r="A2048" s="21" t="str">
        <f>Лист4!A2050</f>
        <v xml:space="preserve">Энергетическая ул. д.13 - корп. 1 </v>
      </c>
      <c r="B2048" s="56" t="str">
        <f>Лист4!C2050</f>
        <v>г. Астрахань</v>
      </c>
      <c r="C2048" s="35">
        <f t="shared" si="64"/>
        <v>523.91346148648654</v>
      </c>
      <c r="D2048" s="35">
        <f t="shared" si="65"/>
        <v>22.137188513513514</v>
      </c>
      <c r="E2048" s="26">
        <v>0</v>
      </c>
      <c r="F2048" s="27">
        <v>22.137188513513514</v>
      </c>
      <c r="G2048" s="28">
        <v>0</v>
      </c>
      <c r="H2048" s="28">
        <v>0</v>
      </c>
      <c r="I2048" s="28">
        <v>0</v>
      </c>
      <c r="J2048" s="271"/>
      <c r="K2048" s="281">
        <f>Лист4!E2050/1000</f>
        <v>546.05065000000002</v>
      </c>
    </row>
    <row r="2049" spans="1:11" s="29" customFormat="1" ht="18.75" customHeight="1" x14ac:dyDescent="0.25">
      <c r="A2049" s="21" t="str">
        <f>Лист4!A2051</f>
        <v xml:space="preserve">Энергетическая ул. д.13 - корп. 2 </v>
      </c>
      <c r="B2049" s="56" t="str">
        <f>Лист4!C2051</f>
        <v>г. Астрахань</v>
      </c>
      <c r="C2049" s="35">
        <f t="shared" si="64"/>
        <v>933.64915567567562</v>
      </c>
      <c r="D2049" s="35">
        <f t="shared" si="65"/>
        <v>39.449964324324327</v>
      </c>
      <c r="E2049" s="26">
        <v>0</v>
      </c>
      <c r="F2049" s="27">
        <v>39.449964324324327</v>
      </c>
      <c r="G2049" s="28">
        <v>0</v>
      </c>
      <c r="H2049" s="28">
        <v>0</v>
      </c>
      <c r="I2049" s="28">
        <v>0</v>
      </c>
      <c r="J2049" s="271"/>
      <c r="K2049" s="281">
        <f>Лист4!E2051/1000</f>
        <v>973.09911999999997</v>
      </c>
    </row>
    <row r="2050" spans="1:11" s="29" customFormat="1" ht="18.75" customHeight="1" x14ac:dyDescent="0.25">
      <c r="A2050" s="21" t="str">
        <f>Лист4!A2052</f>
        <v xml:space="preserve">Энергетическая ул. д.19 </v>
      </c>
      <c r="B2050" s="56" t="str">
        <f>Лист4!C2052</f>
        <v>г. Астрахань</v>
      </c>
      <c r="C2050" s="35">
        <f t="shared" si="64"/>
        <v>1.7223256756756755</v>
      </c>
      <c r="D2050" s="35">
        <f t="shared" si="65"/>
        <v>7.2774324324324319E-2</v>
      </c>
      <c r="E2050" s="26">
        <v>0</v>
      </c>
      <c r="F2050" s="27">
        <v>7.2774324324324319E-2</v>
      </c>
      <c r="G2050" s="28">
        <v>0</v>
      </c>
      <c r="H2050" s="28">
        <v>0</v>
      </c>
      <c r="I2050" s="28">
        <v>0</v>
      </c>
      <c r="J2050" s="271"/>
      <c r="K2050" s="281">
        <f>Лист4!E2052/1000</f>
        <v>1.7950999999999999</v>
      </c>
    </row>
    <row r="2051" spans="1:11" s="29" customFormat="1" ht="18.75" customHeight="1" x14ac:dyDescent="0.25">
      <c r="A2051" s="21" t="str">
        <f>Лист4!A2053</f>
        <v xml:space="preserve">Энергетическая ул. д.19 - корп. 1 </v>
      </c>
      <c r="B2051" s="56" t="str">
        <f>Лист4!C2053</f>
        <v>г. Астрахань</v>
      </c>
      <c r="C2051" s="35">
        <f t="shared" si="64"/>
        <v>445.9832858108108</v>
      </c>
      <c r="D2051" s="35">
        <f t="shared" si="65"/>
        <v>18.844364189189189</v>
      </c>
      <c r="E2051" s="26">
        <v>0</v>
      </c>
      <c r="F2051" s="27">
        <v>18.844364189189189</v>
      </c>
      <c r="G2051" s="28">
        <v>0</v>
      </c>
      <c r="H2051" s="28">
        <v>0</v>
      </c>
      <c r="I2051" s="28">
        <v>0</v>
      </c>
      <c r="J2051" s="271"/>
      <c r="K2051" s="281">
        <f>Лист4!E2053/1000</f>
        <v>464.82765000000001</v>
      </c>
    </row>
    <row r="2052" spans="1:11" s="29" customFormat="1" ht="18.75" customHeight="1" x14ac:dyDescent="0.25">
      <c r="A2052" s="21" t="str">
        <f>Лист4!A2054</f>
        <v xml:space="preserve">Энергетическая ул. д.19 - корп. 2 </v>
      </c>
      <c r="B2052" s="56" t="str">
        <f>Лист4!C2054</f>
        <v>г. Астрахань</v>
      </c>
      <c r="C2052" s="35">
        <f t="shared" si="64"/>
        <v>2251.8786383783786</v>
      </c>
      <c r="D2052" s="35">
        <f t="shared" si="65"/>
        <v>95.14980162162162</v>
      </c>
      <c r="E2052" s="26">
        <v>0</v>
      </c>
      <c r="F2052" s="27">
        <v>95.14980162162162</v>
      </c>
      <c r="G2052" s="28">
        <v>0</v>
      </c>
      <c r="H2052" s="28">
        <v>0</v>
      </c>
      <c r="I2052" s="28">
        <v>0</v>
      </c>
      <c r="J2052" s="271"/>
      <c r="K2052" s="281">
        <f>Лист4!E2054/1000-J2052</f>
        <v>2347.02844</v>
      </c>
    </row>
    <row r="2053" spans="1:11" s="29" customFormat="1" ht="18.75" customHeight="1" x14ac:dyDescent="0.25">
      <c r="A2053" s="21" t="str">
        <f>Лист4!A2055</f>
        <v xml:space="preserve">Энергетическая ул. д.5 </v>
      </c>
      <c r="B2053" s="56" t="str">
        <f>Лист4!C2055</f>
        <v>г. Астрахань</v>
      </c>
      <c r="C2053" s="35">
        <f t="shared" si="64"/>
        <v>545.52710878378389</v>
      </c>
      <c r="D2053" s="35">
        <f t="shared" si="65"/>
        <v>23.050441216216221</v>
      </c>
      <c r="E2053" s="26">
        <v>0</v>
      </c>
      <c r="F2053" s="27">
        <v>23.050441216216221</v>
      </c>
      <c r="G2053" s="28">
        <v>0</v>
      </c>
      <c r="H2053" s="28">
        <v>0</v>
      </c>
      <c r="I2053" s="28">
        <v>0</v>
      </c>
      <c r="J2053" s="271"/>
      <c r="K2053" s="281">
        <f>Лист4!E2055/1000</f>
        <v>568.57755000000009</v>
      </c>
    </row>
    <row r="2054" spans="1:11" s="29" customFormat="1" ht="18.75" customHeight="1" x14ac:dyDescent="0.25">
      <c r="A2054" s="21" t="str">
        <f>Лист4!A2056</f>
        <v xml:space="preserve">Энергетическая ул. д.5 - корп. 2 </v>
      </c>
      <c r="B2054" s="56" t="str">
        <f>Лист4!C2056</f>
        <v>г. Астрахань</v>
      </c>
      <c r="C2054" s="35">
        <f t="shared" si="64"/>
        <v>1134.4786618918918</v>
      </c>
      <c r="D2054" s="35">
        <f t="shared" si="65"/>
        <v>47.935718108108105</v>
      </c>
      <c r="E2054" s="26">
        <v>0</v>
      </c>
      <c r="F2054" s="27">
        <v>47.935718108108105</v>
      </c>
      <c r="G2054" s="28">
        <v>0</v>
      </c>
      <c r="H2054" s="28">
        <v>0</v>
      </c>
      <c r="I2054" s="28">
        <v>0</v>
      </c>
      <c r="J2054" s="271"/>
      <c r="K2054" s="281">
        <f>Лист4!E2056/1000</f>
        <v>1182.4143799999999</v>
      </c>
    </row>
    <row r="2055" spans="1:11" s="29" customFormat="1" ht="18.75" customHeight="1" x14ac:dyDescent="0.25">
      <c r="A2055" s="21" t="str">
        <f>Лист4!A2057</f>
        <v xml:space="preserve">Энергетическая ул. д.7 </v>
      </c>
      <c r="B2055" s="56" t="str">
        <f>Лист4!C2057</f>
        <v>г. Астрахань</v>
      </c>
      <c r="C2055" s="35">
        <f t="shared" si="64"/>
        <v>2344.7423783783775</v>
      </c>
      <c r="D2055" s="35">
        <f t="shared" si="65"/>
        <v>99.073621621621584</v>
      </c>
      <c r="E2055" s="26">
        <v>0</v>
      </c>
      <c r="F2055" s="27">
        <v>99.073621621621584</v>
      </c>
      <c r="G2055" s="28">
        <v>0</v>
      </c>
      <c r="H2055" s="28">
        <v>0</v>
      </c>
      <c r="I2055" s="28">
        <v>0</v>
      </c>
      <c r="J2055" s="272"/>
      <c r="K2055" s="281">
        <f>Лист4!E2057/1000-J2055</f>
        <v>2443.8159999999989</v>
      </c>
    </row>
    <row r="2056" spans="1:11" s="29" customFormat="1" ht="18.75" customHeight="1" x14ac:dyDescent="0.25">
      <c r="A2056" s="21" t="str">
        <f>Лист4!A2058</f>
        <v xml:space="preserve">Энергетическая ул. д.9 </v>
      </c>
      <c r="B2056" s="56" t="str">
        <f>Лист4!C2058</f>
        <v>г. Астрахань</v>
      </c>
      <c r="C2056" s="35">
        <f t="shared" si="64"/>
        <v>2177.940485675676</v>
      </c>
      <c r="D2056" s="35">
        <f t="shared" si="65"/>
        <v>92.02565432432435</v>
      </c>
      <c r="E2056" s="26">
        <v>0</v>
      </c>
      <c r="F2056" s="27">
        <v>92.02565432432435</v>
      </c>
      <c r="G2056" s="28">
        <v>0</v>
      </c>
      <c r="H2056" s="28">
        <v>0</v>
      </c>
      <c r="I2056" s="28">
        <v>0</v>
      </c>
      <c r="J2056" s="271"/>
      <c r="K2056" s="281">
        <f>Лист4!E2058/1000-J2056</f>
        <v>2269.9661400000005</v>
      </c>
    </row>
    <row r="2057" spans="1:11" s="29" customFormat="1" ht="18.75" customHeight="1" x14ac:dyDescent="0.25">
      <c r="A2057" s="21" t="str">
        <f>Лист4!A2059</f>
        <v xml:space="preserve">Энергетическая ул. д.9 - корп. 2 </v>
      </c>
      <c r="B2057" s="56" t="str">
        <f>Лист4!C2059</f>
        <v>г. Астрахань</v>
      </c>
      <c r="C2057" s="35">
        <f t="shared" si="64"/>
        <v>1053.1856479729727</v>
      </c>
      <c r="D2057" s="35">
        <f t="shared" si="65"/>
        <v>44.500802027027021</v>
      </c>
      <c r="E2057" s="26">
        <v>0</v>
      </c>
      <c r="F2057" s="27">
        <v>44.500802027027021</v>
      </c>
      <c r="G2057" s="28">
        <v>0</v>
      </c>
      <c r="H2057" s="28">
        <v>0</v>
      </c>
      <c r="I2057" s="28">
        <v>0</v>
      </c>
      <c r="J2057" s="271"/>
      <c r="K2057" s="281">
        <f>Лист4!E2059/1000</f>
        <v>1097.6864499999997</v>
      </c>
    </row>
    <row r="2058" spans="1:11" s="29" customFormat="1" ht="18.75" customHeight="1" x14ac:dyDescent="0.25">
      <c r="A2058" s="21" t="str">
        <f>Лист4!A2060</f>
        <v xml:space="preserve">Энергетическая ул. д.9 - корп. 4 </v>
      </c>
      <c r="B2058" s="56" t="str">
        <f>Лист4!C2060</f>
        <v>г. Астрахань</v>
      </c>
      <c r="C2058" s="35">
        <f t="shared" si="64"/>
        <v>1015.06227472973</v>
      </c>
      <c r="D2058" s="35">
        <f t="shared" si="65"/>
        <v>42.889955270270285</v>
      </c>
      <c r="E2058" s="26">
        <v>0</v>
      </c>
      <c r="F2058" s="27">
        <v>42.889955270270285</v>
      </c>
      <c r="G2058" s="28">
        <v>0</v>
      </c>
      <c r="H2058" s="28">
        <v>0</v>
      </c>
      <c r="I2058" s="28">
        <v>0</v>
      </c>
      <c r="J2058" s="271"/>
      <c r="K2058" s="281">
        <f>Лист4!E2060/1000</f>
        <v>1057.9522300000003</v>
      </c>
    </row>
    <row r="2059" spans="1:11" s="29" customFormat="1" ht="18.75" customHeight="1" x14ac:dyDescent="0.25">
      <c r="A2059" s="21" t="str">
        <f>Лист4!A2061</f>
        <v xml:space="preserve">Энергетическая ул. д.9 - корп. 5 </v>
      </c>
      <c r="B2059" s="56" t="str">
        <f>Лист4!C2061</f>
        <v>г. Астрахань</v>
      </c>
      <c r="C2059" s="35">
        <f t="shared" si="64"/>
        <v>1358.3058548648651</v>
      </c>
      <c r="D2059" s="35">
        <f t="shared" si="65"/>
        <v>57.39320513513514</v>
      </c>
      <c r="E2059" s="26">
        <v>0</v>
      </c>
      <c r="F2059" s="27">
        <v>57.39320513513514</v>
      </c>
      <c r="G2059" s="28">
        <v>0</v>
      </c>
      <c r="H2059" s="28">
        <v>0</v>
      </c>
      <c r="I2059" s="28">
        <v>0</v>
      </c>
      <c r="J2059" s="271"/>
      <c r="K2059" s="281">
        <f>Лист4!E2061/1000-J2059</f>
        <v>1415.6990600000001</v>
      </c>
    </row>
    <row r="2060" spans="1:11" s="29" customFormat="1" ht="18.75" customHeight="1" x14ac:dyDescent="0.25">
      <c r="A2060" s="21" t="str">
        <f>Лист4!A2062</f>
        <v xml:space="preserve">Энзелийская ул. д.4 </v>
      </c>
      <c r="B2060" s="56" t="str">
        <f>Лист4!C2062</f>
        <v>г. Астрахань</v>
      </c>
      <c r="C2060" s="35">
        <f t="shared" si="64"/>
        <v>38.89893310810811</v>
      </c>
      <c r="D2060" s="35">
        <f t="shared" si="65"/>
        <v>1.6436168918918916</v>
      </c>
      <c r="E2060" s="26">
        <v>0</v>
      </c>
      <c r="F2060" s="27">
        <v>1.6436168918918916</v>
      </c>
      <c r="G2060" s="28">
        <v>0</v>
      </c>
      <c r="H2060" s="28">
        <v>0</v>
      </c>
      <c r="I2060" s="28">
        <v>0</v>
      </c>
      <c r="J2060" s="271"/>
      <c r="K2060" s="281">
        <f>Лист4!E2062/1000</f>
        <v>40.542549999999999</v>
      </c>
    </row>
    <row r="2061" spans="1:11" s="29" customFormat="1" ht="18.75" customHeight="1" x14ac:dyDescent="0.25">
      <c r="A2061" s="21" t="str">
        <f>Лист4!A2063</f>
        <v xml:space="preserve">Эспланадная ул. д.1 </v>
      </c>
      <c r="B2061" s="56" t="str">
        <f>Лист4!C2063</f>
        <v>г. Астрахань</v>
      </c>
      <c r="C2061" s="35">
        <f t="shared" si="64"/>
        <v>29.0210581081081</v>
      </c>
      <c r="D2061" s="35">
        <f t="shared" si="65"/>
        <v>1.2262418918918916</v>
      </c>
      <c r="E2061" s="26">
        <v>0</v>
      </c>
      <c r="F2061" s="27">
        <v>1.2262418918918916</v>
      </c>
      <c r="G2061" s="28">
        <v>0</v>
      </c>
      <c r="H2061" s="28">
        <v>0</v>
      </c>
      <c r="I2061" s="28">
        <v>0</v>
      </c>
      <c r="J2061" s="271"/>
      <c r="K2061" s="281">
        <f>Лист4!E2063/1000</f>
        <v>30.247299999999992</v>
      </c>
    </row>
    <row r="2062" spans="1:11" s="29" customFormat="1" ht="18.75" customHeight="1" x14ac:dyDescent="0.25">
      <c r="A2062" s="21" t="str">
        <f>Лист4!A2064</f>
        <v xml:space="preserve">Эспланадная ул. д.16 </v>
      </c>
      <c r="B2062" s="56" t="str">
        <f>Лист4!C2064</f>
        <v>г. Астрахань</v>
      </c>
      <c r="C2062" s="35">
        <f t="shared" si="64"/>
        <v>100.65231527027029</v>
      </c>
      <c r="D2062" s="35">
        <f t="shared" si="65"/>
        <v>4.2529147297297314</v>
      </c>
      <c r="E2062" s="26">
        <v>0</v>
      </c>
      <c r="F2062" s="27">
        <v>4.2529147297297314</v>
      </c>
      <c r="G2062" s="28">
        <v>0</v>
      </c>
      <c r="H2062" s="28">
        <v>0</v>
      </c>
      <c r="I2062" s="28">
        <v>0</v>
      </c>
      <c r="J2062" s="271"/>
      <c r="K2062" s="281">
        <f>Лист4!E2064/1000</f>
        <v>104.90523000000003</v>
      </c>
    </row>
    <row r="2063" spans="1:11" s="29" customFormat="1" ht="18.75" customHeight="1" x14ac:dyDescent="0.25">
      <c r="A2063" s="21" t="str">
        <f>Лист4!A2065</f>
        <v xml:space="preserve">Эспланадная ул. д.23 </v>
      </c>
      <c r="B2063" s="56" t="str">
        <f>Лист4!C2065</f>
        <v>г. Астрахань</v>
      </c>
      <c r="C2063" s="35">
        <f t="shared" si="64"/>
        <v>0</v>
      </c>
      <c r="D2063" s="35">
        <f t="shared" si="65"/>
        <v>0</v>
      </c>
      <c r="E2063" s="26">
        <v>0</v>
      </c>
      <c r="F2063" s="27">
        <v>0</v>
      </c>
      <c r="G2063" s="28">
        <v>0</v>
      </c>
      <c r="H2063" s="28">
        <v>0</v>
      </c>
      <c r="I2063" s="28">
        <v>0</v>
      </c>
      <c r="J2063" s="271"/>
      <c r="K2063" s="281">
        <f>Лист4!E2065/1000-J2063</f>
        <v>0</v>
      </c>
    </row>
    <row r="2064" spans="1:11" s="29" customFormat="1" ht="18.75" customHeight="1" x14ac:dyDescent="0.25">
      <c r="A2064" s="21" t="str">
        <f>Лист4!A2066</f>
        <v xml:space="preserve">Эспланадная ул. д.25 </v>
      </c>
      <c r="B2064" s="56" t="str">
        <f>Лист4!C2066</f>
        <v>г. Астрахань</v>
      </c>
      <c r="C2064" s="35">
        <f t="shared" si="64"/>
        <v>92.294569459459467</v>
      </c>
      <c r="D2064" s="35">
        <f t="shared" si="65"/>
        <v>3.899770540540541</v>
      </c>
      <c r="E2064" s="26">
        <v>0</v>
      </c>
      <c r="F2064" s="27">
        <v>3.899770540540541</v>
      </c>
      <c r="G2064" s="28">
        <v>0</v>
      </c>
      <c r="H2064" s="28">
        <v>0</v>
      </c>
      <c r="I2064" s="28">
        <v>0</v>
      </c>
      <c r="J2064" s="271"/>
      <c r="K2064" s="281">
        <f>Лист4!E2066/1000</f>
        <v>96.194340000000011</v>
      </c>
    </row>
    <row r="2065" spans="1:11" s="29" customFormat="1" ht="32.25" customHeight="1" x14ac:dyDescent="0.25">
      <c r="A2065" s="21" t="str">
        <f>Лист4!A2067</f>
        <v xml:space="preserve">Эспланадная ул. д.26 </v>
      </c>
      <c r="B2065" s="56" t="str">
        <f>Лист4!C2067</f>
        <v>г. Астрахань</v>
      </c>
      <c r="C2065" s="35">
        <f t="shared" si="64"/>
        <v>99.914606081081089</v>
      </c>
      <c r="D2065" s="35">
        <f t="shared" si="65"/>
        <v>4.2217439189189188</v>
      </c>
      <c r="E2065" s="26">
        <v>0</v>
      </c>
      <c r="F2065" s="27">
        <v>4.2217439189189188</v>
      </c>
      <c r="G2065" s="28">
        <v>0</v>
      </c>
      <c r="H2065" s="28">
        <v>0</v>
      </c>
      <c r="I2065" s="28">
        <v>0</v>
      </c>
      <c r="J2065" s="271"/>
      <c r="K2065" s="281">
        <f>Лист4!E2067/1000-J2065</f>
        <v>104.13635000000001</v>
      </c>
    </row>
    <row r="2066" spans="1:11" s="29" customFormat="1" ht="18.75" customHeight="1" x14ac:dyDescent="0.25">
      <c r="A2066" s="21" t="str">
        <f>Лист4!A2068</f>
        <v xml:space="preserve">Эспланадная ул. д.29 </v>
      </c>
      <c r="B2066" s="56" t="str">
        <f>Лист4!C2068</f>
        <v>г. Астрахань</v>
      </c>
      <c r="C2066" s="35">
        <f t="shared" si="64"/>
        <v>28.420868243243245</v>
      </c>
      <c r="D2066" s="35">
        <f t="shared" si="65"/>
        <v>1.2008817567567569</v>
      </c>
      <c r="E2066" s="26">
        <v>0</v>
      </c>
      <c r="F2066" s="27">
        <v>1.2008817567567569</v>
      </c>
      <c r="G2066" s="28">
        <v>0</v>
      </c>
      <c r="H2066" s="28">
        <v>0</v>
      </c>
      <c r="I2066" s="28">
        <v>0</v>
      </c>
      <c r="J2066" s="271"/>
      <c r="K2066" s="281">
        <f>Лист4!E2068/1000</f>
        <v>29.621750000000002</v>
      </c>
    </row>
    <row r="2067" spans="1:11" s="29" customFormat="1" ht="18.75" customHeight="1" x14ac:dyDescent="0.25">
      <c r="A2067" s="21" t="str">
        <f>Лист4!A2069</f>
        <v xml:space="preserve">Эспланадная ул. д.34 </v>
      </c>
      <c r="B2067" s="56" t="str">
        <f>Лист4!C2069</f>
        <v>г. Астрахань</v>
      </c>
      <c r="C2067" s="35">
        <f t="shared" si="64"/>
        <v>0</v>
      </c>
      <c r="D2067" s="35">
        <f t="shared" si="65"/>
        <v>0</v>
      </c>
      <c r="E2067" s="26">
        <v>0</v>
      </c>
      <c r="F2067" s="27">
        <v>0</v>
      </c>
      <c r="G2067" s="28">
        <v>0</v>
      </c>
      <c r="H2067" s="28">
        <v>0</v>
      </c>
      <c r="I2067" s="28">
        <v>0</v>
      </c>
      <c r="J2067" s="271"/>
      <c r="K2067" s="281">
        <f>Лист4!E2069/1000</f>
        <v>0</v>
      </c>
    </row>
    <row r="2068" spans="1:11" s="29" customFormat="1" ht="25.5" customHeight="1" x14ac:dyDescent="0.25">
      <c r="A2068" s="21" t="str">
        <f>Лист4!A2070</f>
        <v xml:space="preserve">Эспланадная ул. д.35 </v>
      </c>
      <c r="B2068" s="56" t="str">
        <f>Лист4!C2070</f>
        <v>г. Астрахань</v>
      </c>
      <c r="C2068" s="35">
        <f t="shared" si="64"/>
        <v>0</v>
      </c>
      <c r="D2068" s="35">
        <f t="shared" si="65"/>
        <v>0</v>
      </c>
      <c r="E2068" s="26">
        <v>0</v>
      </c>
      <c r="F2068" s="27">
        <v>0</v>
      </c>
      <c r="G2068" s="28">
        <v>0</v>
      </c>
      <c r="H2068" s="28">
        <v>0</v>
      </c>
      <c r="I2068" s="28">
        <v>0</v>
      </c>
      <c r="J2068" s="271"/>
      <c r="K2068" s="281">
        <f>Лист4!E2070/1000-J2068</f>
        <v>0</v>
      </c>
    </row>
    <row r="2069" spans="1:11" s="29" customFormat="1" ht="25.5" customHeight="1" x14ac:dyDescent="0.25">
      <c r="A2069" s="21" t="str">
        <f>Лист4!A2071</f>
        <v xml:space="preserve">Эспланадная ул. д.38 </v>
      </c>
      <c r="B2069" s="56" t="str">
        <f>Лист4!C2071</f>
        <v>г. Астрахань</v>
      </c>
      <c r="C2069" s="35">
        <f t="shared" si="64"/>
        <v>665.45402432432422</v>
      </c>
      <c r="D2069" s="35">
        <f t="shared" si="65"/>
        <v>28.117775675675674</v>
      </c>
      <c r="E2069" s="26">
        <v>0</v>
      </c>
      <c r="F2069" s="27">
        <v>28.117775675675674</v>
      </c>
      <c r="G2069" s="28">
        <v>0</v>
      </c>
      <c r="H2069" s="28">
        <v>0</v>
      </c>
      <c r="I2069" s="28">
        <v>0</v>
      </c>
      <c r="J2069" s="271"/>
      <c r="K2069" s="281">
        <f>Лист4!E2071/1000</f>
        <v>693.57179999999994</v>
      </c>
    </row>
    <row r="2070" spans="1:11" s="29" customFormat="1" ht="25.5" customHeight="1" x14ac:dyDescent="0.25">
      <c r="A2070" s="21" t="str">
        <f>Лист4!A2072</f>
        <v xml:space="preserve">Эспланадная ул. д.47 </v>
      </c>
      <c r="B2070" s="56" t="str">
        <f>Лист4!C2072</f>
        <v>г. Астрахань</v>
      </c>
      <c r="C2070" s="35">
        <f t="shared" si="64"/>
        <v>118.12620202702703</v>
      </c>
      <c r="D2070" s="35">
        <f t="shared" si="65"/>
        <v>4.9912479729729728</v>
      </c>
      <c r="E2070" s="26">
        <v>0</v>
      </c>
      <c r="F2070" s="27">
        <v>4.9912479729729728</v>
      </c>
      <c r="G2070" s="28">
        <v>0</v>
      </c>
      <c r="H2070" s="28">
        <v>0</v>
      </c>
      <c r="I2070" s="28">
        <v>0</v>
      </c>
      <c r="J2070" s="271"/>
      <c r="K2070" s="281">
        <f>Лист4!E2072/1000-J2070</f>
        <v>123.11745000000001</v>
      </c>
    </row>
    <row r="2071" spans="1:11" s="29" customFormat="1" ht="25.5" customHeight="1" x14ac:dyDescent="0.25">
      <c r="A2071" s="21" t="str">
        <f>Лист4!A2073</f>
        <v xml:space="preserve">Эспланадная ул. д.7 </v>
      </c>
      <c r="B2071" s="56" t="str">
        <f>Лист4!C2073</f>
        <v>г. Астрахань</v>
      </c>
      <c r="C2071" s="35">
        <f t="shared" si="64"/>
        <v>0</v>
      </c>
      <c r="D2071" s="35">
        <f t="shared" si="65"/>
        <v>0</v>
      </c>
      <c r="E2071" s="26">
        <v>0</v>
      </c>
      <c r="F2071" s="27">
        <v>0</v>
      </c>
      <c r="G2071" s="28">
        <v>0</v>
      </c>
      <c r="H2071" s="28">
        <v>0</v>
      </c>
      <c r="I2071" s="28">
        <v>0</v>
      </c>
      <c r="J2071" s="271"/>
      <c r="K2071" s="281">
        <f>Лист4!E2073/1000</f>
        <v>0</v>
      </c>
    </row>
    <row r="2072" spans="1:11" s="29" customFormat="1" ht="26.25" customHeight="1" x14ac:dyDescent="0.25">
      <c r="A2072" s="21" t="str">
        <f>Лист4!A2074</f>
        <v xml:space="preserve">Южная ул. д.25 </v>
      </c>
      <c r="B2072" s="56" t="str">
        <f>Лист4!C2074</f>
        <v>г. Астрахань</v>
      </c>
      <c r="C2072" s="35">
        <f t="shared" si="64"/>
        <v>621.57055540540568</v>
      </c>
      <c r="D2072" s="35">
        <f t="shared" si="65"/>
        <v>26.263544594594606</v>
      </c>
      <c r="E2072" s="26">
        <v>0</v>
      </c>
      <c r="F2072" s="27">
        <v>26.263544594594606</v>
      </c>
      <c r="G2072" s="28">
        <v>0</v>
      </c>
      <c r="H2072" s="28">
        <v>0</v>
      </c>
      <c r="I2072" s="28">
        <v>0</v>
      </c>
      <c r="J2072" s="271"/>
      <c r="K2072" s="281">
        <f>Лист4!E2074/1000</f>
        <v>647.83410000000026</v>
      </c>
    </row>
    <row r="2073" spans="1:11" s="29" customFormat="1" ht="25.5" customHeight="1" x14ac:dyDescent="0.25">
      <c r="A2073" s="21" t="str">
        <f>Лист4!A2075</f>
        <v xml:space="preserve">Южная ул. д.25 - корп. 1 </v>
      </c>
      <c r="B2073" s="56" t="str">
        <f>Лист4!C2075</f>
        <v>г. Астрахань</v>
      </c>
      <c r="C2073" s="35">
        <f t="shared" si="64"/>
        <v>471.58823648648655</v>
      </c>
      <c r="D2073" s="35">
        <f t="shared" si="65"/>
        <v>19.926263513513515</v>
      </c>
      <c r="E2073" s="26">
        <v>0</v>
      </c>
      <c r="F2073" s="27">
        <v>19.926263513513515</v>
      </c>
      <c r="G2073" s="28">
        <v>0</v>
      </c>
      <c r="H2073" s="28">
        <v>0</v>
      </c>
      <c r="I2073" s="28">
        <v>0</v>
      </c>
      <c r="J2073" s="272"/>
      <c r="K2073" s="281">
        <f>Лист4!E2075/1000-J2073</f>
        <v>491.51450000000006</v>
      </c>
    </row>
    <row r="2074" spans="1:11" s="29" customFormat="1" ht="25.5" customHeight="1" x14ac:dyDescent="0.25">
      <c r="A2074" s="21" t="str">
        <f>Лист4!A2076</f>
        <v xml:space="preserve">Яблочкова ул. д.1 </v>
      </c>
      <c r="B2074" s="56" t="str">
        <f>Лист4!C2076</f>
        <v>г. Астрахань</v>
      </c>
      <c r="C2074" s="35">
        <f t="shared" si="64"/>
        <v>694.54507500000011</v>
      </c>
      <c r="D2074" s="35">
        <f t="shared" si="65"/>
        <v>29.346975000000008</v>
      </c>
      <c r="E2074" s="26">
        <v>0</v>
      </c>
      <c r="F2074" s="27">
        <v>29.346975000000008</v>
      </c>
      <c r="G2074" s="28">
        <v>0</v>
      </c>
      <c r="H2074" s="28">
        <v>0</v>
      </c>
      <c r="I2074" s="28">
        <v>0</v>
      </c>
      <c r="J2074" s="271"/>
      <c r="K2074" s="281">
        <f>Лист4!E2076/1000-J2074</f>
        <v>723.89205000000015</v>
      </c>
    </row>
    <row r="2075" spans="1:11" s="29" customFormat="1" ht="25.5" customHeight="1" x14ac:dyDescent="0.25">
      <c r="A2075" s="21" t="str">
        <f>Лист4!A2077</f>
        <v xml:space="preserve">Яблочкова ул. д.11 </v>
      </c>
      <c r="B2075" s="56" t="str">
        <f>Лист4!C2077</f>
        <v>г. Астрахань</v>
      </c>
      <c r="C2075" s="35">
        <f t="shared" si="64"/>
        <v>1124.4793577027028</v>
      </c>
      <c r="D2075" s="35">
        <f t="shared" si="65"/>
        <v>47.513212297297301</v>
      </c>
      <c r="E2075" s="26">
        <v>0</v>
      </c>
      <c r="F2075" s="27">
        <v>47.513212297297301</v>
      </c>
      <c r="G2075" s="28">
        <v>0</v>
      </c>
      <c r="H2075" s="28">
        <v>0</v>
      </c>
      <c r="I2075" s="28">
        <v>0</v>
      </c>
      <c r="J2075" s="271"/>
      <c r="K2075" s="281">
        <f>Лист4!E2077/1000</f>
        <v>1171.9925700000001</v>
      </c>
    </row>
    <row r="2076" spans="1:11" s="29" customFormat="1" ht="15" customHeight="1" x14ac:dyDescent="0.25">
      <c r="A2076" s="21" t="str">
        <f>Лист4!A2078</f>
        <v xml:space="preserve">Яблочкова ул. д.17 </v>
      </c>
      <c r="B2076" s="56" t="str">
        <f>Лист4!C2078</f>
        <v>г. Астрахань</v>
      </c>
      <c r="C2076" s="35">
        <f t="shared" si="64"/>
        <v>705.10488581081074</v>
      </c>
      <c r="D2076" s="35">
        <f t="shared" si="65"/>
        <v>29.793164189189184</v>
      </c>
      <c r="E2076" s="26">
        <v>0</v>
      </c>
      <c r="F2076" s="27">
        <v>29.793164189189184</v>
      </c>
      <c r="G2076" s="28">
        <v>0</v>
      </c>
      <c r="H2076" s="28">
        <v>0</v>
      </c>
      <c r="I2076" s="28">
        <v>0</v>
      </c>
      <c r="J2076" s="271"/>
      <c r="K2076" s="281">
        <f>Лист4!E2078/1000</f>
        <v>734.8980499999999</v>
      </c>
    </row>
    <row r="2077" spans="1:11" s="29" customFormat="1" ht="18.75" customHeight="1" x14ac:dyDescent="0.25">
      <c r="A2077" s="21" t="str">
        <f>Лист4!A2079</f>
        <v xml:space="preserve">Яблочкова ул. д.19 </v>
      </c>
      <c r="B2077" s="56" t="str">
        <f>Лист4!C2079</f>
        <v>г. Астрахань</v>
      </c>
      <c r="C2077" s="35">
        <f t="shared" si="64"/>
        <v>783.07622229729714</v>
      </c>
      <c r="D2077" s="35">
        <f t="shared" si="65"/>
        <v>33.087727702702693</v>
      </c>
      <c r="E2077" s="26">
        <v>0</v>
      </c>
      <c r="F2077" s="27">
        <v>33.087727702702693</v>
      </c>
      <c r="G2077" s="28">
        <v>0</v>
      </c>
      <c r="H2077" s="28">
        <v>0</v>
      </c>
      <c r="I2077" s="28">
        <v>0</v>
      </c>
      <c r="J2077" s="271"/>
      <c r="K2077" s="281">
        <f>Лист4!E2079/1000</f>
        <v>816.16394999999977</v>
      </c>
    </row>
    <row r="2078" spans="1:11" s="29" customFormat="1" ht="18.75" customHeight="1" x14ac:dyDescent="0.25">
      <c r="A2078" s="21" t="str">
        <f>Лист4!A2080</f>
        <v xml:space="preserve">Яблочкова ул. д.1А </v>
      </c>
      <c r="B2078" s="56" t="str">
        <f>Лист4!C2080</f>
        <v>г. Астрахань</v>
      </c>
      <c r="C2078" s="35">
        <f t="shared" si="64"/>
        <v>1748.0668791891899</v>
      </c>
      <c r="D2078" s="35">
        <f t="shared" si="65"/>
        <v>73.861980810810834</v>
      </c>
      <c r="E2078" s="26">
        <v>0</v>
      </c>
      <c r="F2078" s="27">
        <v>73.861980810810834</v>
      </c>
      <c r="G2078" s="28">
        <v>0</v>
      </c>
      <c r="H2078" s="28">
        <v>0</v>
      </c>
      <c r="I2078" s="28">
        <v>0</v>
      </c>
      <c r="J2078" s="271"/>
      <c r="K2078" s="281">
        <f>Лист4!E2080/1000</f>
        <v>1821.9288600000007</v>
      </c>
    </row>
    <row r="2079" spans="1:11" s="29" customFormat="1" ht="18.75" customHeight="1" x14ac:dyDescent="0.25">
      <c r="A2079" s="21" t="str">
        <f>Лист4!A2081</f>
        <v xml:space="preserve">Яблочкова ул. д.21 </v>
      </c>
      <c r="B2079" s="56" t="str">
        <f>Лист4!C2081</f>
        <v>г. Астрахань</v>
      </c>
      <c r="C2079" s="35">
        <f t="shared" si="64"/>
        <v>827.39255135135113</v>
      </c>
      <c r="D2079" s="35">
        <f t="shared" si="65"/>
        <v>34.960248648648637</v>
      </c>
      <c r="E2079" s="26">
        <v>0</v>
      </c>
      <c r="F2079" s="27">
        <v>34.960248648648637</v>
      </c>
      <c r="G2079" s="28">
        <v>0</v>
      </c>
      <c r="H2079" s="28">
        <v>0</v>
      </c>
      <c r="I2079" s="28">
        <v>0</v>
      </c>
      <c r="J2079" s="271"/>
      <c r="K2079" s="281">
        <f>Лист4!E2081/1000</f>
        <v>862.35279999999977</v>
      </c>
    </row>
    <row r="2080" spans="1:11" s="29" customFormat="1" ht="25.5" customHeight="1" x14ac:dyDescent="0.25">
      <c r="A2080" s="21" t="str">
        <f>Лист4!A2082</f>
        <v xml:space="preserve">Яблочкова ул. д.22 </v>
      </c>
      <c r="B2080" s="56" t="str">
        <f>Лист4!C2082</f>
        <v>г. Астрахань</v>
      </c>
      <c r="C2080" s="35">
        <f t="shared" si="64"/>
        <v>1110.6970104054058</v>
      </c>
      <c r="D2080" s="35">
        <f t="shared" si="65"/>
        <v>46.930859594594594</v>
      </c>
      <c r="E2080" s="26">
        <v>0</v>
      </c>
      <c r="F2080" s="27">
        <v>46.930859594594594</v>
      </c>
      <c r="G2080" s="28">
        <v>0</v>
      </c>
      <c r="H2080" s="28">
        <v>0</v>
      </c>
      <c r="I2080" s="28">
        <v>0</v>
      </c>
      <c r="J2080" s="271">
        <v>5908.37</v>
      </c>
      <c r="K2080" s="281">
        <f>Лист4!E2082/1000-J2080</f>
        <v>-4750.7421299999996</v>
      </c>
    </row>
    <row r="2081" spans="1:11" s="29" customFormat="1" ht="15" customHeight="1" x14ac:dyDescent="0.25">
      <c r="A2081" s="21" t="str">
        <f>Лист4!A2083</f>
        <v xml:space="preserve">Яблочкова ул. д.24 </v>
      </c>
      <c r="B2081" s="56" t="str">
        <f>Лист4!C2083</f>
        <v>г. Астрахань</v>
      </c>
      <c r="C2081" s="35">
        <f t="shared" si="64"/>
        <v>442.7095717567567</v>
      </c>
      <c r="D2081" s="35">
        <f t="shared" si="65"/>
        <v>18.706038243243242</v>
      </c>
      <c r="E2081" s="26">
        <v>0</v>
      </c>
      <c r="F2081" s="27">
        <v>18.706038243243242</v>
      </c>
      <c r="G2081" s="28">
        <v>0</v>
      </c>
      <c r="H2081" s="28">
        <v>0</v>
      </c>
      <c r="I2081" s="28">
        <v>0</v>
      </c>
      <c r="J2081" s="271"/>
      <c r="K2081" s="281">
        <f>Лист4!E2083/1000-J2081</f>
        <v>461.41560999999996</v>
      </c>
    </row>
    <row r="2082" spans="1:11" s="29" customFormat="1" ht="15" customHeight="1" x14ac:dyDescent="0.25">
      <c r="A2082" s="21" t="str">
        <f>Лист4!A2084</f>
        <v xml:space="preserve">Яблочкова ул. д.26 </v>
      </c>
      <c r="B2082" s="56" t="str">
        <f>Лист4!C2084</f>
        <v>г. Астрахань</v>
      </c>
      <c r="C2082" s="35">
        <f t="shared" si="64"/>
        <v>845.64938581081094</v>
      </c>
      <c r="D2082" s="35">
        <f t="shared" si="65"/>
        <v>35.731664189189196</v>
      </c>
      <c r="E2082" s="26">
        <v>0</v>
      </c>
      <c r="F2082" s="27">
        <v>35.731664189189196</v>
      </c>
      <c r="G2082" s="28">
        <v>0</v>
      </c>
      <c r="H2082" s="28">
        <v>0</v>
      </c>
      <c r="I2082" s="28">
        <v>0</v>
      </c>
      <c r="J2082" s="271"/>
      <c r="K2082" s="281">
        <f>Лист4!E2084/1000</f>
        <v>881.38105000000019</v>
      </c>
    </row>
    <row r="2083" spans="1:11" s="47" customFormat="1" ht="29.25" customHeight="1" x14ac:dyDescent="0.25">
      <c r="A2083" t="str">
        <f>Лист4!A2085</f>
        <v xml:space="preserve">Яблочкова ул. д.27 - корп. 1 </v>
      </c>
      <c r="B2083" s="56" t="str">
        <f>Лист4!C2085</f>
        <v>г. Астрахань</v>
      </c>
      <c r="C2083" s="39">
        <f t="shared" si="64"/>
        <v>968.73632905405418</v>
      </c>
      <c r="D2083" s="39">
        <f t="shared" si="65"/>
        <v>40.932520945945953</v>
      </c>
      <c r="E2083" s="45">
        <v>0</v>
      </c>
      <c r="F2083" s="27">
        <v>40.932520945945953</v>
      </c>
      <c r="G2083" s="46">
        <v>0</v>
      </c>
      <c r="H2083" s="46">
        <v>0</v>
      </c>
      <c r="I2083" s="46">
        <v>0</v>
      </c>
      <c r="J2083" s="271"/>
      <c r="K2083" s="282">
        <f>Лист4!E2085/1000</f>
        <v>1009.6688500000001</v>
      </c>
    </row>
    <row r="2084" spans="1:11" s="47" customFormat="1" ht="25.5" customHeight="1" x14ac:dyDescent="0.25">
      <c r="A2084" s="38" t="str">
        <f>Лист4!A2086</f>
        <v xml:space="preserve">Яблочкова ул. д.29 </v>
      </c>
      <c r="B2084" s="56" t="str">
        <f>Лист4!C2086</f>
        <v>г. Астрахань</v>
      </c>
      <c r="C2084" s="39">
        <f t="shared" si="64"/>
        <v>1378.769570810811</v>
      </c>
      <c r="D2084" s="39">
        <f t="shared" si="65"/>
        <v>58.257869189189201</v>
      </c>
      <c r="E2084" s="45">
        <v>0</v>
      </c>
      <c r="F2084" s="27">
        <v>58.257869189189201</v>
      </c>
      <c r="G2084" s="46">
        <v>0</v>
      </c>
      <c r="H2084" s="46">
        <v>0</v>
      </c>
      <c r="I2084" s="46">
        <v>0</v>
      </c>
      <c r="J2084" s="271"/>
      <c r="K2084" s="282">
        <f>Лист4!E2086/1000</f>
        <v>1437.0274400000003</v>
      </c>
    </row>
    <row r="2085" spans="1:11" s="47" customFormat="1" ht="25.5" customHeight="1" x14ac:dyDescent="0.25">
      <c r="A2085" s="38" t="str">
        <f>Лист4!A2087</f>
        <v xml:space="preserve">Яблочкова ул. д.29 - корп. 1 </v>
      </c>
      <c r="B2085" s="56" t="str">
        <f>Лист4!C2087</f>
        <v>г. Астрахань</v>
      </c>
      <c r="C2085" s="39">
        <f t="shared" si="64"/>
        <v>1045.2308367567566</v>
      </c>
      <c r="D2085" s="39">
        <f t="shared" si="65"/>
        <v>44.164683243243239</v>
      </c>
      <c r="E2085" s="45">
        <v>0</v>
      </c>
      <c r="F2085" s="27">
        <v>44.164683243243239</v>
      </c>
      <c r="G2085" s="46">
        <v>0</v>
      </c>
      <c r="H2085" s="46">
        <v>0</v>
      </c>
      <c r="I2085" s="46">
        <v>0</v>
      </c>
      <c r="J2085" s="271"/>
      <c r="K2085" s="282">
        <f>Лист4!E2087/1000</f>
        <v>1089.3955199999998</v>
      </c>
    </row>
    <row r="2086" spans="1:11" s="47" customFormat="1" ht="25.5" customHeight="1" x14ac:dyDescent="0.25">
      <c r="A2086" s="38" t="str">
        <f>Лист4!A2088</f>
        <v xml:space="preserve">Яблочкова ул. д.2А </v>
      </c>
      <c r="B2086" s="56" t="str">
        <f>Лист4!C2088</f>
        <v>г. Астрахань</v>
      </c>
      <c r="C2086" s="39">
        <f t="shared" si="64"/>
        <v>936.03851675675651</v>
      </c>
      <c r="D2086" s="39">
        <f t="shared" si="65"/>
        <v>39.550923243243233</v>
      </c>
      <c r="E2086" s="45">
        <v>0</v>
      </c>
      <c r="F2086" s="27">
        <v>39.550923243243233</v>
      </c>
      <c r="G2086" s="46">
        <v>0</v>
      </c>
      <c r="H2086" s="46">
        <v>0</v>
      </c>
      <c r="I2086" s="46">
        <v>0</v>
      </c>
      <c r="J2086" s="271"/>
      <c r="K2086" s="282">
        <f>Лист4!E2088/1000-J2086</f>
        <v>975.58943999999974</v>
      </c>
    </row>
    <row r="2087" spans="1:11" s="47" customFormat="1" ht="25.5" customHeight="1" x14ac:dyDescent="0.25">
      <c r="A2087" s="38" t="str">
        <f>Лист4!A2089</f>
        <v xml:space="preserve">Яблочкова ул. д.3 </v>
      </c>
      <c r="B2087" s="56" t="str">
        <f>Лист4!C2089</f>
        <v>г. Астрахань</v>
      </c>
      <c r="C2087" s="39">
        <f t="shared" ref="C2087:C2123" si="66">K2087+J2087-F2087</f>
        <v>708.39909391891888</v>
      </c>
      <c r="D2087" s="39">
        <f t="shared" ref="D2087:D2123" si="67">F2087</f>
        <v>29.932356081081075</v>
      </c>
      <c r="E2087" s="45">
        <v>0</v>
      </c>
      <c r="F2087" s="27">
        <v>29.932356081081075</v>
      </c>
      <c r="G2087" s="46">
        <v>0</v>
      </c>
      <c r="H2087" s="46">
        <v>0</v>
      </c>
      <c r="I2087" s="46">
        <v>0</v>
      </c>
      <c r="J2087" s="271"/>
      <c r="K2087" s="282">
        <f>Лист4!E2089/1000</f>
        <v>738.3314499999999</v>
      </c>
    </row>
    <row r="2088" spans="1:11" s="47" customFormat="1" ht="25.5" customHeight="1" x14ac:dyDescent="0.25">
      <c r="A2088" s="38" t="str">
        <f>Лист4!A2090</f>
        <v xml:space="preserve">Яблочкова ул. д.32 </v>
      </c>
      <c r="B2088" s="56" t="str">
        <f>Лист4!C2090</f>
        <v>г. Астрахань</v>
      </c>
      <c r="C2088" s="39">
        <f t="shared" si="66"/>
        <v>701.85109972972953</v>
      </c>
      <c r="D2088" s="39">
        <f t="shared" si="67"/>
        <v>29.655680270270263</v>
      </c>
      <c r="E2088" s="45">
        <v>0</v>
      </c>
      <c r="F2088" s="27">
        <v>29.655680270270263</v>
      </c>
      <c r="G2088" s="46">
        <v>0</v>
      </c>
      <c r="H2088" s="46">
        <v>0</v>
      </c>
      <c r="I2088" s="46">
        <v>0</v>
      </c>
      <c r="J2088" s="271"/>
      <c r="K2088" s="282">
        <f>Лист4!E2090/1000</f>
        <v>731.50677999999982</v>
      </c>
    </row>
    <row r="2089" spans="1:11" s="47" customFormat="1" ht="25.5" customHeight="1" x14ac:dyDescent="0.25">
      <c r="A2089" s="38" t="str">
        <f>Лист4!A2091</f>
        <v xml:space="preserve">Яблочкова ул. д.34 </v>
      </c>
      <c r="B2089" s="56" t="str">
        <f>Лист4!C2091</f>
        <v>г. Астрахань</v>
      </c>
      <c r="C2089" s="39">
        <f t="shared" si="66"/>
        <v>744.8702108108107</v>
      </c>
      <c r="D2089" s="39">
        <f t="shared" si="67"/>
        <v>31.473389189189184</v>
      </c>
      <c r="E2089" s="45">
        <v>0</v>
      </c>
      <c r="F2089" s="27">
        <v>31.473389189189184</v>
      </c>
      <c r="G2089" s="46">
        <v>0</v>
      </c>
      <c r="H2089" s="46">
        <v>0</v>
      </c>
      <c r="I2089" s="46">
        <v>0</v>
      </c>
      <c r="J2089" s="271"/>
      <c r="K2089" s="282">
        <f>Лист4!E2091/1000-J2089</f>
        <v>776.34359999999992</v>
      </c>
    </row>
    <row r="2090" spans="1:11" s="47" customFormat="1" ht="25.5" customHeight="1" x14ac:dyDescent="0.25">
      <c r="A2090" s="38" t="str">
        <f>Лист4!A2092</f>
        <v xml:space="preserve">Яблочкова ул. д.40 </v>
      </c>
      <c r="B2090" s="56" t="str">
        <f>Лист4!C2092</f>
        <v>г. Астрахань</v>
      </c>
      <c r="C2090" s="39">
        <f t="shared" si="66"/>
        <v>973.68373378378396</v>
      </c>
      <c r="D2090" s="39">
        <f t="shared" si="67"/>
        <v>41.141566216216219</v>
      </c>
      <c r="E2090" s="45">
        <v>0</v>
      </c>
      <c r="F2090" s="27">
        <v>41.141566216216219</v>
      </c>
      <c r="G2090" s="46">
        <v>0</v>
      </c>
      <c r="H2090" s="46">
        <v>0</v>
      </c>
      <c r="I2090" s="46">
        <v>0</v>
      </c>
      <c r="J2090" s="271"/>
      <c r="K2090" s="282">
        <f>Лист4!E2092/1000</f>
        <v>1014.8253000000002</v>
      </c>
    </row>
    <row r="2091" spans="1:11" s="47" customFormat="1" ht="25.5" customHeight="1" x14ac:dyDescent="0.25">
      <c r="A2091" s="38" t="str">
        <f>Лист4!A2093</f>
        <v xml:space="preserve">Яблочкова ул. д.42А </v>
      </c>
      <c r="B2091" s="56" t="str">
        <f>Лист4!C2093</f>
        <v>г. Астрахань</v>
      </c>
      <c r="C2091" s="39">
        <f t="shared" si="66"/>
        <v>1089.6162372972972</v>
      </c>
      <c r="D2091" s="39">
        <f t="shared" si="67"/>
        <v>46.040122702702703</v>
      </c>
      <c r="E2091" s="45">
        <v>0</v>
      </c>
      <c r="F2091" s="27">
        <v>46.040122702702703</v>
      </c>
      <c r="G2091" s="46">
        <v>0</v>
      </c>
      <c r="H2091" s="46">
        <v>0</v>
      </c>
      <c r="I2091" s="46">
        <v>0</v>
      </c>
      <c r="J2091" s="271"/>
      <c r="K2091" s="282">
        <f>Лист4!E2093/1000-J2091</f>
        <v>1135.6563599999999</v>
      </c>
    </row>
    <row r="2092" spans="1:11" s="47" customFormat="1" ht="18.75" customHeight="1" x14ac:dyDescent="0.25">
      <c r="A2092" s="38" t="str">
        <f>Лист4!A2094</f>
        <v xml:space="preserve">Яблочкова ул. д.5 </v>
      </c>
      <c r="B2092" s="56" t="str">
        <f>Лист4!C2094</f>
        <v>г. Астрахань</v>
      </c>
      <c r="C2092" s="39">
        <f t="shared" si="66"/>
        <v>1464.6005209459463</v>
      </c>
      <c r="D2092" s="39">
        <f t="shared" si="67"/>
        <v>61.88452905405407</v>
      </c>
      <c r="E2092" s="45">
        <v>0</v>
      </c>
      <c r="F2092" s="27">
        <v>61.88452905405407</v>
      </c>
      <c r="G2092" s="46">
        <v>0</v>
      </c>
      <c r="H2092" s="46">
        <v>0</v>
      </c>
      <c r="I2092" s="46">
        <v>0</v>
      </c>
      <c r="J2092" s="271"/>
      <c r="K2092" s="282">
        <f>Лист4!E2094/1000</f>
        <v>1526.4850500000005</v>
      </c>
    </row>
    <row r="2093" spans="1:11" s="47" customFormat="1" ht="18.75" customHeight="1" x14ac:dyDescent="0.25">
      <c r="A2093" s="38" t="str">
        <f>Лист4!A2095</f>
        <v xml:space="preserve">Якуба Коласа ул. д.1А </v>
      </c>
      <c r="B2093" s="56" t="str">
        <f>Лист4!C2095</f>
        <v>г. Астрахань</v>
      </c>
      <c r="C2093" s="39">
        <f t="shared" si="66"/>
        <v>1855.6142443243243</v>
      </c>
      <c r="D2093" s="39">
        <f t="shared" si="67"/>
        <v>78.406235675675674</v>
      </c>
      <c r="E2093" s="45">
        <v>0</v>
      </c>
      <c r="F2093" s="27">
        <v>78.406235675675674</v>
      </c>
      <c r="G2093" s="46">
        <v>0</v>
      </c>
      <c r="H2093" s="46">
        <v>0</v>
      </c>
      <c r="I2093" s="46">
        <v>0</v>
      </c>
      <c r="J2093" s="271"/>
      <c r="K2093" s="282">
        <f>Лист4!E2095/1000-J2093</f>
        <v>1934.0204799999999</v>
      </c>
    </row>
    <row r="2094" spans="1:11" s="47" customFormat="1" ht="18.75" customHeight="1" x14ac:dyDescent="0.25">
      <c r="A2094" s="38" t="str">
        <f>Лист4!A2096</f>
        <v xml:space="preserve">Ярославская ул. д.16 </v>
      </c>
      <c r="B2094" s="56" t="str">
        <f>Лист4!C2096</f>
        <v>г. Астрахань</v>
      </c>
      <c r="C2094" s="39">
        <f t="shared" si="66"/>
        <v>18.868969594594599</v>
      </c>
      <c r="D2094" s="39">
        <f t="shared" si="67"/>
        <v>0.79728040540540557</v>
      </c>
      <c r="E2094" s="45">
        <v>0</v>
      </c>
      <c r="F2094" s="27">
        <v>0.79728040540540557</v>
      </c>
      <c r="G2094" s="46">
        <v>0</v>
      </c>
      <c r="H2094" s="46">
        <v>0</v>
      </c>
      <c r="I2094" s="46">
        <v>0</v>
      </c>
      <c r="J2094" s="271"/>
      <c r="K2094" s="282">
        <f>Лист4!E2096/1000-J2094</f>
        <v>19.666250000000005</v>
      </c>
    </row>
    <row r="2095" spans="1:11" s="47" customFormat="1" ht="18.75" customHeight="1" x14ac:dyDescent="0.25">
      <c r="A2095" s="38" t="str">
        <f>Лист4!A2097</f>
        <v xml:space="preserve">9 Мая пр-кт д.1 </v>
      </c>
      <c r="B2095" s="56" t="str">
        <f>Лист4!C2097</f>
        <v>-, г. Знаменск</v>
      </c>
      <c r="C2095" s="39">
        <f t="shared" si="66"/>
        <v>236.11283148648644</v>
      </c>
      <c r="D2095" s="39">
        <f t="shared" si="67"/>
        <v>9.9765985135135118</v>
      </c>
      <c r="E2095" s="45">
        <v>0</v>
      </c>
      <c r="F2095" s="27">
        <v>9.9765985135135118</v>
      </c>
      <c r="G2095" s="46">
        <v>0</v>
      </c>
      <c r="H2095" s="46">
        <v>0</v>
      </c>
      <c r="I2095" s="46">
        <v>0</v>
      </c>
      <c r="J2095" s="271"/>
      <c r="K2095" s="282">
        <f>Лист4!E2097/1000-J2095</f>
        <v>246.08942999999996</v>
      </c>
    </row>
    <row r="2096" spans="1:11" s="47" customFormat="1" ht="18.75" customHeight="1" x14ac:dyDescent="0.25">
      <c r="A2096" s="38" t="str">
        <f>Лист4!A2098</f>
        <v xml:space="preserve">9 Мая пр-кт д.10 </v>
      </c>
      <c r="B2096" s="56" t="str">
        <f>Лист4!C2098</f>
        <v>-, г. Знаменск</v>
      </c>
      <c r="C2096" s="39">
        <f t="shared" si="66"/>
        <v>13.96234189189189</v>
      </c>
      <c r="D2096" s="39">
        <f t="shared" si="67"/>
        <v>0.589958108108108</v>
      </c>
      <c r="E2096" s="45">
        <v>0</v>
      </c>
      <c r="F2096" s="27">
        <v>0.589958108108108</v>
      </c>
      <c r="G2096" s="46">
        <v>0</v>
      </c>
      <c r="H2096" s="46">
        <v>0</v>
      </c>
      <c r="I2096" s="46">
        <v>0</v>
      </c>
      <c r="J2096" s="271"/>
      <c r="K2096" s="282">
        <f>Лист4!E2098/1000</f>
        <v>14.552299999999999</v>
      </c>
    </row>
    <row r="2097" spans="1:11" s="47" customFormat="1" ht="15" customHeight="1" x14ac:dyDescent="0.25">
      <c r="A2097" s="38" t="str">
        <f>Лист4!A2099</f>
        <v xml:space="preserve">9 Мая пр-кт д.13 </v>
      </c>
      <c r="B2097" s="56" t="str">
        <f>Лист4!C2099</f>
        <v>-, г. Знаменск</v>
      </c>
      <c r="C2097" s="39">
        <f t="shared" si="66"/>
        <v>102.52946891891894</v>
      </c>
      <c r="D2097" s="39">
        <f t="shared" si="67"/>
        <v>4.3322310810810816</v>
      </c>
      <c r="E2097" s="45">
        <v>0</v>
      </c>
      <c r="F2097" s="27">
        <v>4.3322310810810816</v>
      </c>
      <c r="G2097" s="46">
        <v>0</v>
      </c>
      <c r="H2097" s="46">
        <v>0</v>
      </c>
      <c r="I2097" s="46">
        <v>0</v>
      </c>
      <c r="J2097" s="271"/>
      <c r="K2097" s="282">
        <f>Лист4!E2099/1000</f>
        <v>106.86170000000001</v>
      </c>
    </row>
    <row r="2098" spans="1:11" s="47" customFormat="1" ht="15" customHeight="1" x14ac:dyDescent="0.25">
      <c r="A2098" s="38" t="str">
        <f>Лист4!A2100</f>
        <v xml:space="preserve">9 Мая пр-кт д.14А </v>
      </c>
      <c r="B2098" s="56" t="str">
        <f>Лист4!C2100</f>
        <v>-, г. Знаменск</v>
      </c>
      <c r="C2098" s="39">
        <f t="shared" si="66"/>
        <v>1443.2506962162158</v>
      </c>
      <c r="D2098" s="39">
        <f t="shared" si="67"/>
        <v>60.982423783783773</v>
      </c>
      <c r="E2098" s="45">
        <v>0</v>
      </c>
      <c r="F2098" s="27">
        <v>60.982423783783773</v>
      </c>
      <c r="G2098" s="46">
        <v>0</v>
      </c>
      <c r="H2098" s="46">
        <v>0</v>
      </c>
      <c r="I2098" s="46">
        <v>0</v>
      </c>
      <c r="J2098" s="271"/>
      <c r="K2098" s="282">
        <f>Лист4!E2100/1000</f>
        <v>1504.2331199999996</v>
      </c>
    </row>
    <row r="2099" spans="1:11" s="47" customFormat="1" ht="15" customHeight="1" x14ac:dyDescent="0.25">
      <c r="A2099" s="38" t="str">
        <f>Лист4!A2101</f>
        <v xml:space="preserve">9 Мая пр-кт д.15 </v>
      </c>
      <c r="B2099" s="56" t="str">
        <f>Лист4!C2101</f>
        <v>-, г. Знаменск</v>
      </c>
      <c r="C2099" s="39">
        <f t="shared" si="66"/>
        <v>77.38790837837837</v>
      </c>
      <c r="D2099" s="39">
        <f t="shared" si="67"/>
        <v>3.2699116216216213</v>
      </c>
      <c r="E2099" s="45">
        <v>0</v>
      </c>
      <c r="F2099" s="27">
        <v>3.2699116216216213</v>
      </c>
      <c r="G2099" s="46">
        <v>0</v>
      </c>
      <c r="H2099" s="46">
        <v>0</v>
      </c>
      <c r="I2099" s="46">
        <v>0</v>
      </c>
      <c r="J2099" s="271"/>
      <c r="K2099" s="282">
        <f>Лист4!E2101/1000</f>
        <v>80.657819999999987</v>
      </c>
    </row>
    <row r="2100" spans="1:11" s="47" customFormat="1" ht="15" customHeight="1" x14ac:dyDescent="0.25">
      <c r="A2100" s="38" t="str">
        <f>Лист4!A2102</f>
        <v xml:space="preserve">9 Мая пр-кт д.16 </v>
      </c>
      <c r="B2100" s="56" t="str">
        <f>Лист4!C2102</f>
        <v>-, г. Знаменск</v>
      </c>
      <c r="C2100" s="39">
        <f t="shared" si="66"/>
        <v>646.70870027027036</v>
      </c>
      <c r="D2100" s="39">
        <f t="shared" si="67"/>
        <v>27.325719729729734</v>
      </c>
      <c r="E2100" s="45">
        <v>0</v>
      </c>
      <c r="F2100" s="27">
        <v>27.325719729729734</v>
      </c>
      <c r="G2100" s="46">
        <v>0</v>
      </c>
      <c r="H2100" s="46">
        <v>0</v>
      </c>
      <c r="I2100" s="46">
        <v>0</v>
      </c>
      <c r="J2100" s="271"/>
      <c r="K2100" s="282">
        <f>Лист4!E2102/1000</f>
        <v>674.03442000000007</v>
      </c>
    </row>
    <row r="2101" spans="1:11" s="47" customFormat="1" ht="18.75" customHeight="1" x14ac:dyDescent="0.25">
      <c r="A2101" s="38" t="str">
        <f>Лист4!A2103</f>
        <v xml:space="preserve">9 Мая пр-кт д.17 </v>
      </c>
      <c r="B2101" s="56" t="str">
        <f>Лист4!C2103</f>
        <v>-, г. Знаменск</v>
      </c>
      <c r="C2101" s="39">
        <f t="shared" si="66"/>
        <v>85.521227027027038</v>
      </c>
      <c r="D2101" s="39">
        <f t="shared" si="67"/>
        <v>3.6135729729729733</v>
      </c>
      <c r="E2101" s="45">
        <v>0</v>
      </c>
      <c r="F2101" s="27">
        <v>3.6135729729729733</v>
      </c>
      <c r="G2101" s="46">
        <v>0</v>
      </c>
      <c r="H2101" s="46">
        <v>0</v>
      </c>
      <c r="I2101" s="46">
        <v>0</v>
      </c>
      <c r="J2101" s="271"/>
      <c r="K2101" s="282">
        <f>Лист4!E2103/1000-J2101</f>
        <v>89.134800000000013</v>
      </c>
    </row>
    <row r="2102" spans="1:11" s="47" customFormat="1" ht="18.75" customHeight="1" x14ac:dyDescent="0.25">
      <c r="A2102" s="38" t="str">
        <f>Лист4!A2104</f>
        <v xml:space="preserve">9 Мая пр-кт д.18 </v>
      </c>
      <c r="B2102" s="56" t="str">
        <f>Лист4!C2104</f>
        <v>-, г. Знаменск</v>
      </c>
      <c r="C2102" s="39">
        <f t="shared" si="66"/>
        <v>839.91741189189224</v>
      </c>
      <c r="D2102" s="39">
        <f t="shared" si="67"/>
        <v>35.48946810810812</v>
      </c>
      <c r="E2102" s="45">
        <v>0</v>
      </c>
      <c r="F2102" s="27">
        <v>35.48946810810812</v>
      </c>
      <c r="G2102" s="46">
        <v>0</v>
      </c>
      <c r="H2102" s="46">
        <v>0</v>
      </c>
      <c r="I2102" s="46">
        <v>0</v>
      </c>
      <c r="J2102" s="271"/>
      <c r="K2102" s="282">
        <f>Лист4!E2104/1000</f>
        <v>875.40688000000034</v>
      </c>
    </row>
    <row r="2103" spans="1:11" s="47" customFormat="1" ht="18.75" customHeight="1" x14ac:dyDescent="0.25">
      <c r="A2103" s="38" t="str">
        <f>Лист4!A2105</f>
        <v xml:space="preserve">9 Мая пр-кт д.19 </v>
      </c>
      <c r="B2103" s="56" t="str">
        <f>Лист4!C2105</f>
        <v>-, г. Знаменск</v>
      </c>
      <c r="C2103" s="39">
        <f t="shared" si="66"/>
        <v>187.81729783783783</v>
      </c>
      <c r="D2103" s="39">
        <f t="shared" si="67"/>
        <v>7.9359421621621609</v>
      </c>
      <c r="E2103" s="45">
        <v>0</v>
      </c>
      <c r="F2103" s="27">
        <v>7.9359421621621609</v>
      </c>
      <c r="G2103" s="46">
        <v>0</v>
      </c>
      <c r="H2103" s="46">
        <v>0</v>
      </c>
      <c r="I2103" s="46">
        <v>0</v>
      </c>
      <c r="J2103" s="271"/>
      <c r="K2103" s="282">
        <f>Лист4!E2105/1000</f>
        <v>195.75323999999998</v>
      </c>
    </row>
    <row r="2104" spans="1:11" s="47" customFormat="1" ht="18.75" customHeight="1" x14ac:dyDescent="0.25">
      <c r="A2104" s="38" t="str">
        <f>Лист4!A2106</f>
        <v xml:space="preserve">9 Мая пр-кт д.23 </v>
      </c>
      <c r="B2104" s="56" t="str">
        <f>Лист4!C2106</f>
        <v>-, г. Знаменск</v>
      </c>
      <c r="C2104" s="39">
        <f t="shared" si="66"/>
        <v>155.03814256756755</v>
      </c>
      <c r="D2104" s="39">
        <f t="shared" si="67"/>
        <v>6.5509074324324317</v>
      </c>
      <c r="E2104" s="45">
        <v>0</v>
      </c>
      <c r="F2104" s="27">
        <v>6.5509074324324317</v>
      </c>
      <c r="G2104" s="46">
        <v>0</v>
      </c>
      <c r="H2104" s="46">
        <v>0</v>
      </c>
      <c r="I2104" s="46">
        <v>0</v>
      </c>
      <c r="J2104" s="272"/>
      <c r="K2104" s="282">
        <f>Лист4!E2106/1000-J2104</f>
        <v>161.58904999999999</v>
      </c>
    </row>
    <row r="2105" spans="1:11" s="47" customFormat="1" ht="18.75" customHeight="1" x14ac:dyDescent="0.25">
      <c r="A2105" s="38" t="str">
        <f>Лист4!A2107</f>
        <v xml:space="preserve">9 Мая пр-кт д.25 </v>
      </c>
      <c r="B2105" s="56" t="str">
        <f>Лист4!C2107</f>
        <v>-, г. Знаменск</v>
      </c>
      <c r="C2105" s="39">
        <f t="shared" si="66"/>
        <v>133.90013770270269</v>
      </c>
      <c r="D2105" s="39">
        <f t="shared" si="67"/>
        <v>5.6577522972972965</v>
      </c>
      <c r="E2105" s="45">
        <v>0</v>
      </c>
      <c r="F2105" s="27">
        <v>5.6577522972972965</v>
      </c>
      <c r="G2105" s="46">
        <v>0</v>
      </c>
      <c r="H2105" s="46">
        <v>0</v>
      </c>
      <c r="I2105" s="46">
        <v>0</v>
      </c>
      <c r="J2105" s="271"/>
      <c r="K2105" s="282">
        <f>Лист4!E2107/1000-J2105</f>
        <v>139.55788999999999</v>
      </c>
    </row>
    <row r="2106" spans="1:11" s="47" customFormat="1" ht="18.75" customHeight="1" x14ac:dyDescent="0.25">
      <c r="A2106" s="38" t="str">
        <f>Лист4!A2108</f>
        <v xml:space="preserve">9 Мая пр-кт д.27 </v>
      </c>
      <c r="B2106" s="56" t="str">
        <f>Лист4!C2108</f>
        <v>-, г. Знаменск</v>
      </c>
      <c r="C2106" s="39">
        <f t="shared" si="66"/>
        <v>143.23417189189189</v>
      </c>
      <c r="D2106" s="39">
        <f t="shared" si="67"/>
        <v>6.0521481081081081</v>
      </c>
      <c r="E2106" s="45">
        <v>0</v>
      </c>
      <c r="F2106" s="27">
        <v>6.0521481081081081</v>
      </c>
      <c r="G2106" s="46">
        <v>0</v>
      </c>
      <c r="H2106" s="46">
        <v>0</v>
      </c>
      <c r="I2106" s="46">
        <v>0</v>
      </c>
      <c r="J2106" s="271"/>
      <c r="K2106" s="282">
        <f>Лист4!E2108/1000-J2106</f>
        <v>149.28631999999999</v>
      </c>
    </row>
    <row r="2107" spans="1:11" s="47" customFormat="1" ht="18.75" customHeight="1" x14ac:dyDescent="0.25">
      <c r="A2107" s="38" t="str">
        <f>Лист4!A2109</f>
        <v xml:space="preserve">9 Мая пр-кт д.29 </v>
      </c>
      <c r="B2107" s="56" t="str">
        <f>Лист4!C2109</f>
        <v>-, г. Знаменск</v>
      </c>
      <c r="C2107" s="39">
        <f t="shared" si="66"/>
        <v>21.579202702702698</v>
      </c>
      <c r="D2107" s="39">
        <f t="shared" si="67"/>
        <v>0.91179729729729719</v>
      </c>
      <c r="E2107" s="45">
        <v>0</v>
      </c>
      <c r="F2107" s="27">
        <v>0.91179729729729719</v>
      </c>
      <c r="G2107" s="46">
        <v>0</v>
      </c>
      <c r="H2107" s="46">
        <v>0</v>
      </c>
      <c r="I2107" s="46">
        <v>0</v>
      </c>
      <c r="J2107" s="271"/>
      <c r="K2107" s="282">
        <f>Лист4!E2109/1000-J2107</f>
        <v>22.490999999999996</v>
      </c>
    </row>
    <row r="2108" spans="1:11" s="47" customFormat="1" ht="18.75" customHeight="1" x14ac:dyDescent="0.25">
      <c r="A2108" s="38" t="str">
        <f>Лист4!A2110</f>
        <v xml:space="preserve">9 Мая пр-кт д.3 </v>
      </c>
      <c r="B2108" s="56" t="str">
        <f>Лист4!C2110</f>
        <v>-, г. Знаменск</v>
      </c>
      <c r="C2108" s="39">
        <f t="shared" si="66"/>
        <v>104.55286337837839</v>
      </c>
      <c r="D2108" s="39">
        <f t="shared" si="67"/>
        <v>4.4177266216216218</v>
      </c>
      <c r="E2108" s="45">
        <v>0</v>
      </c>
      <c r="F2108" s="27">
        <v>4.4177266216216218</v>
      </c>
      <c r="G2108" s="46">
        <v>0</v>
      </c>
      <c r="H2108" s="46">
        <v>0</v>
      </c>
      <c r="I2108" s="46">
        <v>0</v>
      </c>
      <c r="J2108" s="271"/>
      <c r="K2108" s="282">
        <f>Лист4!E2110/1000</f>
        <v>108.97059000000002</v>
      </c>
    </row>
    <row r="2109" spans="1:11" s="47" customFormat="1" ht="18.75" customHeight="1" x14ac:dyDescent="0.25">
      <c r="A2109" s="38" t="str">
        <f>Лист4!A2111</f>
        <v xml:space="preserve">9 Мая пр-кт д.31 </v>
      </c>
      <c r="B2109" s="56" t="str">
        <f>Лист4!C2111</f>
        <v>-, г. Знаменск</v>
      </c>
      <c r="C2109" s="39">
        <f t="shared" si="66"/>
        <v>168.00686824324328</v>
      </c>
      <c r="D2109" s="39">
        <f t="shared" si="67"/>
        <v>7.0988817567567581</v>
      </c>
      <c r="E2109" s="45">
        <v>0</v>
      </c>
      <c r="F2109" s="27">
        <v>7.0988817567567581</v>
      </c>
      <c r="G2109" s="46">
        <v>0</v>
      </c>
      <c r="H2109" s="46">
        <v>0</v>
      </c>
      <c r="I2109" s="46">
        <v>0</v>
      </c>
      <c r="J2109" s="271"/>
      <c r="K2109" s="282">
        <f>Лист4!E2111/1000</f>
        <v>175.10575000000003</v>
      </c>
    </row>
    <row r="2110" spans="1:11" s="47" customFormat="1" ht="18.75" customHeight="1" x14ac:dyDescent="0.25">
      <c r="A2110" s="38" t="str">
        <f>Лист4!A2112</f>
        <v xml:space="preserve">9 Мая пр-кт д.39 </v>
      </c>
      <c r="B2110" s="56" t="str">
        <f>Лист4!C2112</f>
        <v>-, г. Знаменск</v>
      </c>
      <c r="C2110" s="39">
        <f t="shared" si="66"/>
        <v>202.76117635135139</v>
      </c>
      <c r="D2110" s="39">
        <f t="shared" si="67"/>
        <v>8.5673736486486511</v>
      </c>
      <c r="E2110" s="45">
        <v>0</v>
      </c>
      <c r="F2110" s="27">
        <v>8.5673736486486511</v>
      </c>
      <c r="G2110" s="46">
        <v>0</v>
      </c>
      <c r="H2110" s="46">
        <v>0</v>
      </c>
      <c r="I2110" s="46">
        <v>0</v>
      </c>
      <c r="J2110" s="271"/>
      <c r="K2110" s="282">
        <f>Лист4!E2112/1000-J2110</f>
        <v>211.32855000000004</v>
      </c>
    </row>
    <row r="2111" spans="1:11" s="47" customFormat="1" ht="18.75" customHeight="1" x14ac:dyDescent="0.25">
      <c r="A2111" s="38" t="str">
        <f>Лист4!A2113</f>
        <v xml:space="preserve">9 Мая пр-кт д.41 </v>
      </c>
      <c r="B2111" s="56" t="str">
        <f>Лист4!C2113</f>
        <v>-, г. Знаменск</v>
      </c>
      <c r="C2111" s="39">
        <f t="shared" si="66"/>
        <v>100.44840135135135</v>
      </c>
      <c r="D2111" s="39">
        <f t="shared" si="67"/>
        <v>4.2442986486486483</v>
      </c>
      <c r="E2111" s="45">
        <v>0</v>
      </c>
      <c r="F2111" s="27">
        <v>4.2442986486486483</v>
      </c>
      <c r="G2111" s="46">
        <v>0</v>
      </c>
      <c r="H2111" s="46">
        <v>0</v>
      </c>
      <c r="I2111" s="46">
        <v>0</v>
      </c>
      <c r="J2111" s="271"/>
      <c r="K2111" s="282">
        <f>Лист4!E2113/1000</f>
        <v>104.6927</v>
      </c>
    </row>
    <row r="2112" spans="1:11" s="47" customFormat="1" ht="18.75" customHeight="1" x14ac:dyDescent="0.25">
      <c r="A2112" s="38" t="str">
        <f>Лист4!A2114</f>
        <v xml:space="preserve">9 Мая пр-кт д.43 </v>
      </c>
      <c r="B2112" s="56" t="str">
        <f>Лист4!C2114</f>
        <v>-, г. Знаменск</v>
      </c>
      <c r="C2112" s="39">
        <f t="shared" si="66"/>
        <v>101.89123648648649</v>
      </c>
      <c r="D2112" s="39">
        <f t="shared" si="67"/>
        <v>4.3052635135135136</v>
      </c>
      <c r="E2112" s="45">
        <v>0</v>
      </c>
      <c r="F2112" s="27">
        <v>4.3052635135135136</v>
      </c>
      <c r="G2112" s="46">
        <v>0</v>
      </c>
      <c r="H2112" s="46">
        <v>0</v>
      </c>
      <c r="I2112" s="46">
        <v>0</v>
      </c>
      <c r="J2112" s="271"/>
      <c r="K2112" s="282">
        <f>Лист4!E2114/1000</f>
        <v>106.1965</v>
      </c>
    </row>
    <row r="2113" spans="1:11" s="47" customFormat="1" ht="25.5" customHeight="1" x14ac:dyDescent="0.25">
      <c r="A2113" s="38" t="str">
        <f>Лист4!A2115</f>
        <v xml:space="preserve">9 Мая пр-кт д.45 </v>
      </c>
      <c r="B2113" s="56" t="str">
        <f>Лист4!C2115</f>
        <v>-, г. Знаменск</v>
      </c>
      <c r="C2113" s="39">
        <f t="shared" si="66"/>
        <v>209.01397364864863</v>
      </c>
      <c r="D2113" s="39">
        <f t="shared" si="67"/>
        <v>8.8315763513513499</v>
      </c>
      <c r="E2113" s="45">
        <v>0</v>
      </c>
      <c r="F2113" s="27">
        <v>8.8315763513513499</v>
      </c>
      <c r="G2113" s="46">
        <v>0</v>
      </c>
      <c r="H2113" s="46">
        <v>0</v>
      </c>
      <c r="I2113" s="46">
        <v>0</v>
      </c>
      <c r="J2113" s="271"/>
      <c r="K2113" s="282">
        <f>Лист4!E2115/1000</f>
        <v>217.84554999999997</v>
      </c>
    </row>
    <row r="2114" spans="1:11" s="47" customFormat="1" ht="18.75" customHeight="1" x14ac:dyDescent="0.25">
      <c r="A2114" s="38" t="str">
        <f>Лист4!A2116</f>
        <v xml:space="preserve">9 Мая пр-кт д.47 </v>
      </c>
      <c r="B2114" s="56" t="str">
        <f>Лист4!C2116</f>
        <v>-, г. Знаменск</v>
      </c>
      <c r="C2114" s="39">
        <f t="shared" si="66"/>
        <v>71.916283783783769</v>
      </c>
      <c r="D2114" s="39">
        <f t="shared" si="67"/>
        <v>3.0387162162162156</v>
      </c>
      <c r="E2114" s="45">
        <v>0</v>
      </c>
      <c r="F2114" s="27">
        <v>3.0387162162162156</v>
      </c>
      <c r="G2114" s="46">
        <v>0</v>
      </c>
      <c r="H2114" s="46">
        <v>0</v>
      </c>
      <c r="I2114" s="46">
        <v>0</v>
      </c>
      <c r="J2114" s="271"/>
      <c r="K2114" s="282">
        <f>Лист4!E2116/1000</f>
        <v>74.954999999999984</v>
      </c>
    </row>
    <row r="2115" spans="1:11" s="47" customFormat="1" ht="18.75" customHeight="1" x14ac:dyDescent="0.25">
      <c r="A2115" s="38" t="str">
        <f>Лист4!A2117</f>
        <v xml:space="preserve">9 Мая пр-кт д.4А </v>
      </c>
      <c r="B2115" s="56" t="str">
        <f>Лист4!C2117</f>
        <v>-, г. Знаменск</v>
      </c>
      <c r="C2115" s="39">
        <f t="shared" si="66"/>
        <v>454.3613049999999</v>
      </c>
      <c r="D2115" s="39">
        <f t="shared" si="67"/>
        <v>19.198364999999995</v>
      </c>
      <c r="E2115" s="45">
        <v>0</v>
      </c>
      <c r="F2115" s="27">
        <v>19.198364999999995</v>
      </c>
      <c r="G2115" s="46">
        <v>0</v>
      </c>
      <c r="H2115" s="46">
        <v>0</v>
      </c>
      <c r="I2115" s="46">
        <v>0</v>
      </c>
      <c r="J2115" s="271"/>
      <c r="K2115" s="282">
        <f>Лист4!E2117/1000</f>
        <v>473.55966999999993</v>
      </c>
    </row>
    <row r="2116" spans="1:11" s="47" customFormat="1" ht="18.75" customHeight="1" x14ac:dyDescent="0.25">
      <c r="A2116" s="38" t="str">
        <f>Лист4!A2118</f>
        <v xml:space="preserve">9 Мая пр-кт д.5 </v>
      </c>
      <c r="B2116" s="56" t="str">
        <f>Лист4!C2118</f>
        <v>-, г. Знаменск</v>
      </c>
      <c r="C2116" s="39">
        <f t="shared" si="66"/>
        <v>143.30894256756756</v>
      </c>
      <c r="D2116" s="39">
        <f t="shared" si="67"/>
        <v>6.0553074324324321</v>
      </c>
      <c r="E2116" s="45">
        <v>0</v>
      </c>
      <c r="F2116" s="27">
        <v>6.0553074324324321</v>
      </c>
      <c r="G2116" s="46">
        <v>0</v>
      </c>
      <c r="H2116" s="46">
        <v>0</v>
      </c>
      <c r="I2116" s="46">
        <v>0</v>
      </c>
      <c r="J2116" s="271"/>
      <c r="K2116" s="282">
        <f>Лист4!E2118/1000</f>
        <v>149.36425</v>
      </c>
    </row>
    <row r="2117" spans="1:11" s="47" customFormat="1" ht="25.5" customHeight="1" x14ac:dyDescent="0.25">
      <c r="A2117" s="38" t="str">
        <f>Лист4!A2119</f>
        <v xml:space="preserve">9 Мая пр-кт д.57 </v>
      </c>
      <c r="B2117" s="56" t="str">
        <f>Лист4!C2119</f>
        <v>-, г. Знаменск</v>
      </c>
      <c r="C2117" s="39">
        <f t="shared" si="66"/>
        <v>428.18851743243232</v>
      </c>
      <c r="D2117" s="39">
        <f t="shared" si="67"/>
        <v>18.092472567567562</v>
      </c>
      <c r="E2117" s="45">
        <v>0</v>
      </c>
      <c r="F2117" s="27">
        <v>18.092472567567562</v>
      </c>
      <c r="G2117" s="46">
        <v>0</v>
      </c>
      <c r="H2117" s="46">
        <v>0</v>
      </c>
      <c r="I2117" s="46">
        <v>0</v>
      </c>
      <c r="J2117" s="271"/>
      <c r="K2117" s="282">
        <f>Лист4!E2119/1000</f>
        <v>446.28098999999986</v>
      </c>
    </row>
    <row r="2118" spans="1:11" s="47" customFormat="1" ht="18.75" customHeight="1" x14ac:dyDescent="0.25">
      <c r="A2118" s="38" t="str">
        <f>Лист4!A2120</f>
        <v xml:space="preserve">9 Мая пр-кт д.57А </v>
      </c>
      <c r="B2118" s="56" t="str">
        <f>Лист4!C2120</f>
        <v>-, г. Знаменск</v>
      </c>
      <c r="C2118" s="39">
        <f t="shared" si="66"/>
        <v>459.08917581081073</v>
      </c>
      <c r="D2118" s="39">
        <f t="shared" si="67"/>
        <v>19.398134189189186</v>
      </c>
      <c r="E2118" s="45">
        <v>0</v>
      </c>
      <c r="F2118" s="27">
        <v>19.398134189189186</v>
      </c>
      <c r="G2118" s="46">
        <v>0</v>
      </c>
      <c r="H2118" s="46">
        <v>0</v>
      </c>
      <c r="I2118" s="46">
        <v>0</v>
      </c>
      <c r="J2118" s="271"/>
      <c r="K2118" s="282">
        <f>Лист4!E2120/1000-J2118</f>
        <v>478.48730999999992</v>
      </c>
    </row>
    <row r="2119" spans="1:11" s="47" customFormat="1" ht="18.75" customHeight="1" x14ac:dyDescent="0.25">
      <c r="A2119" s="38" t="str">
        <f>Лист4!A2121</f>
        <v xml:space="preserve">9 Мая пр-кт д.59 </v>
      </c>
      <c r="B2119" s="56" t="str">
        <f>Лист4!C2121</f>
        <v>-, г. Знаменск</v>
      </c>
      <c r="C2119" s="39">
        <f t="shared" si="66"/>
        <v>422.55271013513499</v>
      </c>
      <c r="D2119" s="39">
        <f t="shared" si="67"/>
        <v>17.854339864864858</v>
      </c>
      <c r="E2119" s="45">
        <v>0</v>
      </c>
      <c r="F2119" s="27">
        <v>17.854339864864858</v>
      </c>
      <c r="G2119" s="46">
        <v>0</v>
      </c>
      <c r="H2119" s="46">
        <v>0</v>
      </c>
      <c r="I2119" s="46">
        <v>0</v>
      </c>
      <c r="J2119" s="271"/>
      <c r="K2119" s="282">
        <f>Лист4!E2121/1000</f>
        <v>440.40704999999986</v>
      </c>
    </row>
    <row r="2120" spans="1:11" s="47" customFormat="1" ht="18.75" customHeight="1" x14ac:dyDescent="0.25">
      <c r="A2120" s="38" t="str">
        <f>Лист4!A2122</f>
        <v xml:space="preserve">9 Мая пр-кт д.6 </v>
      </c>
      <c r="B2120" s="56" t="str">
        <f>Лист4!C2122</f>
        <v>-, г. Знаменск</v>
      </c>
      <c r="C2120" s="39">
        <f t="shared" si="66"/>
        <v>340.77620540540539</v>
      </c>
      <c r="D2120" s="39">
        <f t="shared" si="67"/>
        <v>14.398994594594592</v>
      </c>
      <c r="E2120" s="45">
        <v>0</v>
      </c>
      <c r="F2120" s="27">
        <v>14.398994594594592</v>
      </c>
      <c r="G2120" s="46">
        <v>0</v>
      </c>
      <c r="H2120" s="46">
        <v>0</v>
      </c>
      <c r="I2120" s="46">
        <v>0</v>
      </c>
      <c r="J2120" s="271"/>
      <c r="K2120" s="282">
        <f>Лист4!E2122/1000</f>
        <v>355.17519999999996</v>
      </c>
    </row>
    <row r="2121" spans="1:11" s="47" customFormat="1" ht="18.75" customHeight="1" x14ac:dyDescent="0.25">
      <c r="A2121" s="38" t="str">
        <f>Лист4!A2123</f>
        <v xml:space="preserve">9 Мая пр-кт д.61 </v>
      </c>
      <c r="B2121" s="56" t="str">
        <f>Лист4!C2123</f>
        <v>-, г. Знаменск</v>
      </c>
      <c r="C2121" s="39">
        <f t="shared" si="66"/>
        <v>481.0093128378378</v>
      </c>
      <c r="D2121" s="39">
        <f t="shared" si="67"/>
        <v>20.324337162162159</v>
      </c>
      <c r="E2121" s="45">
        <v>0</v>
      </c>
      <c r="F2121" s="27">
        <v>20.324337162162159</v>
      </c>
      <c r="G2121" s="46">
        <v>0</v>
      </c>
      <c r="H2121" s="46">
        <v>0</v>
      </c>
      <c r="I2121" s="46">
        <v>0</v>
      </c>
      <c r="J2121" s="271"/>
      <c r="K2121" s="282">
        <f>Лист4!E2123/1000</f>
        <v>501.33364999999998</v>
      </c>
    </row>
    <row r="2122" spans="1:11" s="48" customFormat="1" ht="18.75" customHeight="1" x14ac:dyDescent="0.25">
      <c r="A2122" s="38" t="str">
        <f>Лист4!A2124</f>
        <v xml:space="preserve">9 Мая пр-кт д.63 </v>
      </c>
      <c r="B2122" s="56" t="str">
        <f>Лист4!C2124</f>
        <v>-, г. Знаменск</v>
      </c>
      <c r="C2122" s="39">
        <f t="shared" si="66"/>
        <v>585.39202567567565</v>
      </c>
      <c r="D2122" s="39">
        <f t="shared" si="67"/>
        <v>24.734874324324323</v>
      </c>
      <c r="E2122" s="45">
        <v>0</v>
      </c>
      <c r="F2122" s="27">
        <v>24.734874324324323</v>
      </c>
      <c r="G2122" s="46">
        <v>0</v>
      </c>
      <c r="H2122" s="46">
        <v>0</v>
      </c>
      <c r="I2122" s="46">
        <v>0</v>
      </c>
      <c r="J2122" s="271"/>
      <c r="K2122" s="282">
        <f>Лист4!E2124/1000</f>
        <v>610.12689999999998</v>
      </c>
    </row>
    <row r="2123" spans="1:11" s="47" customFormat="1" ht="18.75" customHeight="1" x14ac:dyDescent="0.25">
      <c r="A2123" s="38" t="str">
        <f>Лист4!A2125</f>
        <v xml:space="preserve">9 Мая пр-кт д.65 </v>
      </c>
      <c r="B2123" s="56" t="str">
        <f>Лист4!C2125</f>
        <v>-, г. Знаменск</v>
      </c>
      <c r="C2123" s="39">
        <f t="shared" si="66"/>
        <v>379.38051729729727</v>
      </c>
      <c r="D2123" s="39">
        <f t="shared" si="67"/>
        <v>16.0301627027027</v>
      </c>
      <c r="E2123" s="45">
        <v>0</v>
      </c>
      <c r="F2123" s="27">
        <v>16.0301627027027</v>
      </c>
      <c r="G2123" s="46">
        <v>0</v>
      </c>
      <c r="H2123" s="46">
        <v>0</v>
      </c>
      <c r="I2123" s="46">
        <v>0</v>
      </c>
      <c r="J2123" s="271"/>
      <c r="K2123" s="282">
        <f>Лист4!E2125/1000-J2123</f>
        <v>395.41067999999996</v>
      </c>
    </row>
    <row r="2124" spans="1:11" s="47" customFormat="1" ht="18.75" customHeight="1" x14ac:dyDescent="0.25">
      <c r="A2124" s="38" t="str">
        <f>Лист4!A2126</f>
        <v xml:space="preserve">9 Мая пр-кт д.67 </v>
      </c>
      <c r="B2124" s="56" t="str">
        <f>Лист4!C2126</f>
        <v>-, г. Знаменск</v>
      </c>
      <c r="C2124" s="39">
        <f t="shared" ref="C2124:C2185" si="68">K2124+J2124-F2124</f>
        <v>349.31904054054064</v>
      </c>
      <c r="D2124" s="39">
        <f t="shared" ref="D2124:D2185" si="69">F2124</f>
        <v>14.759959459459465</v>
      </c>
      <c r="E2124" s="45">
        <v>0</v>
      </c>
      <c r="F2124" s="27">
        <v>14.759959459459465</v>
      </c>
      <c r="G2124" s="46">
        <v>0</v>
      </c>
      <c r="H2124" s="46">
        <v>0</v>
      </c>
      <c r="I2124" s="46">
        <v>0</v>
      </c>
      <c r="J2124" s="271"/>
      <c r="K2124" s="282">
        <f>Лист4!E2126/1000</f>
        <v>364.07900000000012</v>
      </c>
    </row>
    <row r="2125" spans="1:11" s="47" customFormat="1" ht="18.75" customHeight="1" x14ac:dyDescent="0.25">
      <c r="A2125" s="38" t="str">
        <f>Лист4!A2127</f>
        <v xml:space="preserve">9 Мая пр-кт д.69 </v>
      </c>
      <c r="B2125" s="56" t="str">
        <f>Лист4!C2127</f>
        <v>-, г. Знаменск</v>
      </c>
      <c r="C2125" s="39">
        <f t="shared" si="68"/>
        <v>426.99105445945941</v>
      </c>
      <c r="D2125" s="39">
        <f t="shared" si="69"/>
        <v>18.041875540540538</v>
      </c>
      <c r="E2125" s="45">
        <v>0</v>
      </c>
      <c r="F2125" s="27">
        <v>18.041875540540538</v>
      </c>
      <c r="G2125" s="46">
        <v>0</v>
      </c>
      <c r="H2125" s="46">
        <v>0</v>
      </c>
      <c r="I2125" s="46">
        <v>0</v>
      </c>
      <c r="J2125" s="271"/>
      <c r="K2125" s="282">
        <f>Лист4!E2127/1000</f>
        <v>445.03292999999996</v>
      </c>
    </row>
    <row r="2126" spans="1:11" s="47" customFormat="1" ht="18.75" customHeight="1" x14ac:dyDescent="0.25">
      <c r="A2126" s="38" t="str">
        <f>Лист4!A2128</f>
        <v xml:space="preserve">9 Мая пр-кт д.6А </v>
      </c>
      <c r="B2126" s="56" t="str">
        <f>Лист4!C2128</f>
        <v>-, г. Знаменск</v>
      </c>
      <c r="C2126" s="39">
        <f t="shared" si="68"/>
        <v>701.86033932432451</v>
      </c>
      <c r="D2126" s="39">
        <f t="shared" si="69"/>
        <v>29.656070675675679</v>
      </c>
      <c r="E2126" s="45">
        <v>0</v>
      </c>
      <c r="F2126" s="27">
        <v>29.656070675675679</v>
      </c>
      <c r="G2126" s="46">
        <v>0</v>
      </c>
      <c r="H2126" s="46">
        <v>0</v>
      </c>
      <c r="I2126" s="46">
        <v>0</v>
      </c>
      <c r="J2126" s="271"/>
      <c r="K2126" s="282">
        <f>Лист4!E2128/1000</f>
        <v>731.51641000000018</v>
      </c>
    </row>
    <row r="2127" spans="1:11" s="47" customFormat="1" ht="18.75" customHeight="1" x14ac:dyDescent="0.25">
      <c r="A2127" s="38" t="str">
        <f>Лист4!A2129</f>
        <v xml:space="preserve">9 Мая пр-кт д.71 </v>
      </c>
      <c r="B2127" s="56" t="str">
        <f>Лист4!C2129</f>
        <v>-, г. Знаменск</v>
      </c>
      <c r="C2127" s="39">
        <f t="shared" si="68"/>
        <v>623.78098689189187</v>
      </c>
      <c r="D2127" s="39">
        <f t="shared" si="69"/>
        <v>26.356943108108105</v>
      </c>
      <c r="E2127" s="45">
        <v>0</v>
      </c>
      <c r="F2127" s="27">
        <v>26.356943108108105</v>
      </c>
      <c r="G2127" s="46">
        <v>0</v>
      </c>
      <c r="H2127" s="46">
        <v>0</v>
      </c>
      <c r="I2127" s="46">
        <v>0</v>
      </c>
      <c r="J2127" s="271"/>
      <c r="K2127" s="282">
        <f>Лист4!E2129/1000</f>
        <v>650.13792999999998</v>
      </c>
    </row>
    <row r="2128" spans="1:11" s="47" customFormat="1" ht="18.75" customHeight="1" x14ac:dyDescent="0.25">
      <c r="A2128" s="38" t="str">
        <f>Лист4!A2130</f>
        <v xml:space="preserve">9 Мая пр-кт д.8 </v>
      </c>
      <c r="B2128" s="56" t="str">
        <f>Лист4!C2130</f>
        <v>-, г. Знаменск</v>
      </c>
      <c r="C2128" s="39">
        <f t="shared" si="68"/>
        <v>12.064281621621621</v>
      </c>
      <c r="D2128" s="39">
        <f t="shared" si="69"/>
        <v>0.50975837837837834</v>
      </c>
      <c r="E2128" s="45">
        <v>0</v>
      </c>
      <c r="F2128" s="27">
        <v>0.50975837837837834</v>
      </c>
      <c r="G2128" s="46">
        <v>0</v>
      </c>
      <c r="H2128" s="46">
        <v>0</v>
      </c>
      <c r="I2128" s="46">
        <v>0</v>
      </c>
      <c r="J2128" s="271"/>
      <c r="K2128" s="282">
        <f>Лист4!E2130/1000</f>
        <v>12.57404</v>
      </c>
    </row>
    <row r="2129" spans="1:11" s="47" customFormat="1" ht="18.75" customHeight="1" x14ac:dyDescent="0.25">
      <c r="A2129" s="38" t="str">
        <f>Лист4!A2131</f>
        <v xml:space="preserve">Астраханская ул. д.10 </v>
      </c>
      <c r="B2129" s="56" t="str">
        <f>Лист4!C2131</f>
        <v>-, г. Знаменск</v>
      </c>
      <c r="C2129" s="39">
        <f t="shared" si="68"/>
        <v>775.16395351351366</v>
      </c>
      <c r="D2129" s="39">
        <f t="shared" si="69"/>
        <v>32.753406486486497</v>
      </c>
      <c r="E2129" s="45">
        <v>0</v>
      </c>
      <c r="F2129" s="27">
        <v>32.753406486486497</v>
      </c>
      <c r="G2129" s="46">
        <v>0</v>
      </c>
      <c r="H2129" s="46">
        <v>0</v>
      </c>
      <c r="I2129" s="46">
        <v>0</v>
      </c>
      <c r="J2129" s="271"/>
      <c r="K2129" s="282">
        <f>Лист4!E2131/1000</f>
        <v>807.91736000000014</v>
      </c>
    </row>
    <row r="2130" spans="1:11" s="47" customFormat="1" ht="25.5" customHeight="1" x14ac:dyDescent="0.25">
      <c r="A2130" s="38" t="str">
        <f>Лист4!A2132</f>
        <v xml:space="preserve">Астраханская ул. д.10А </v>
      </c>
      <c r="B2130" s="56" t="str">
        <f>Лист4!C2132</f>
        <v>-, г. Знаменск</v>
      </c>
      <c r="C2130" s="39">
        <f t="shared" si="68"/>
        <v>942.95979824324343</v>
      </c>
      <c r="D2130" s="39">
        <f t="shared" si="69"/>
        <v>39.84337175675676</v>
      </c>
      <c r="E2130" s="45">
        <v>0</v>
      </c>
      <c r="F2130" s="27">
        <v>39.84337175675676</v>
      </c>
      <c r="G2130" s="46">
        <v>0</v>
      </c>
      <c r="H2130" s="46">
        <v>0</v>
      </c>
      <c r="I2130" s="46">
        <v>0</v>
      </c>
      <c r="J2130" s="271"/>
      <c r="K2130" s="282">
        <f>Лист4!E2132/1000</f>
        <v>982.80317000000014</v>
      </c>
    </row>
    <row r="2131" spans="1:11" s="47" customFormat="1" ht="18.75" customHeight="1" x14ac:dyDescent="0.25">
      <c r="A2131" s="38" t="str">
        <f>Лист4!A2133</f>
        <v xml:space="preserve">Астраханская ул. д.12 </v>
      </c>
      <c r="B2131" s="56" t="str">
        <f>Лист4!C2133</f>
        <v>-, г. Знаменск</v>
      </c>
      <c r="C2131" s="39">
        <f t="shared" si="68"/>
        <v>552.9259228378379</v>
      </c>
      <c r="D2131" s="39">
        <f t="shared" si="69"/>
        <v>23.36306716216216</v>
      </c>
      <c r="E2131" s="45">
        <v>0</v>
      </c>
      <c r="F2131" s="27">
        <v>23.36306716216216</v>
      </c>
      <c r="G2131" s="46">
        <v>0</v>
      </c>
      <c r="H2131" s="46">
        <v>0</v>
      </c>
      <c r="I2131" s="46">
        <v>0</v>
      </c>
      <c r="J2131" s="271"/>
      <c r="K2131" s="282">
        <f>Лист4!E2133/1000</f>
        <v>576.28899000000001</v>
      </c>
    </row>
    <row r="2132" spans="1:11" s="47" customFormat="1" ht="18.75" customHeight="1" x14ac:dyDescent="0.25">
      <c r="A2132" s="38" t="str">
        <f>Лист4!A2134</f>
        <v xml:space="preserve">Астраханская ул. д.14 </v>
      </c>
      <c r="B2132" s="56" t="str">
        <f>Лист4!C2134</f>
        <v>-, г. Знаменск</v>
      </c>
      <c r="C2132" s="39">
        <f t="shared" si="68"/>
        <v>614.19639945945949</v>
      </c>
      <c r="D2132" s="39">
        <f t="shared" si="69"/>
        <v>25.951960540540544</v>
      </c>
      <c r="E2132" s="45">
        <v>0</v>
      </c>
      <c r="F2132" s="27">
        <v>25.951960540540544</v>
      </c>
      <c r="G2132" s="46">
        <v>0</v>
      </c>
      <c r="H2132" s="46">
        <v>0</v>
      </c>
      <c r="I2132" s="46">
        <v>0</v>
      </c>
      <c r="J2132" s="271"/>
      <c r="K2132" s="282">
        <f>Лист4!E2134/1000</f>
        <v>640.14836000000003</v>
      </c>
    </row>
    <row r="2133" spans="1:11" s="47" customFormat="1" ht="18.75" customHeight="1" x14ac:dyDescent="0.25">
      <c r="A2133" s="38" t="str">
        <f>Лист4!A2135</f>
        <v xml:space="preserve">Астраханская ул. д.4 </v>
      </c>
      <c r="B2133" s="56" t="str">
        <f>Лист4!C2135</f>
        <v>-, г. Знаменск</v>
      </c>
      <c r="C2133" s="39">
        <f t="shared" si="68"/>
        <v>451.20308108108105</v>
      </c>
      <c r="D2133" s="39">
        <f t="shared" si="69"/>
        <v>19.064918918918917</v>
      </c>
      <c r="E2133" s="45">
        <v>0</v>
      </c>
      <c r="F2133" s="27">
        <v>19.064918918918917</v>
      </c>
      <c r="G2133" s="46">
        <v>0</v>
      </c>
      <c r="H2133" s="46">
        <v>0</v>
      </c>
      <c r="I2133" s="46">
        <v>0</v>
      </c>
      <c r="J2133" s="271"/>
      <c r="K2133" s="282">
        <f>Лист4!E2135/1000</f>
        <v>470.26799999999997</v>
      </c>
    </row>
    <row r="2134" spans="1:11" s="47" customFormat="1" ht="18.75" customHeight="1" x14ac:dyDescent="0.25">
      <c r="A2134" s="38" t="str">
        <f>Лист4!A2136</f>
        <v xml:space="preserve">Астраханская ул. д.5 </v>
      </c>
      <c r="B2134" s="56" t="str">
        <f>Лист4!C2136</f>
        <v>-, г. Знаменск</v>
      </c>
      <c r="C2134" s="39">
        <f t="shared" si="68"/>
        <v>608.25902445945962</v>
      </c>
      <c r="D2134" s="39">
        <f t="shared" si="69"/>
        <v>25.70108554054055</v>
      </c>
      <c r="E2134" s="45">
        <v>0</v>
      </c>
      <c r="F2134" s="27">
        <v>25.70108554054055</v>
      </c>
      <c r="G2134" s="46">
        <v>0</v>
      </c>
      <c r="H2134" s="46">
        <v>0</v>
      </c>
      <c r="I2134" s="46">
        <v>0</v>
      </c>
      <c r="J2134" s="271"/>
      <c r="K2134" s="282">
        <f>Лист4!E2136/1000</f>
        <v>633.96011000000021</v>
      </c>
    </row>
    <row r="2135" spans="1:11" s="47" customFormat="1" ht="18.75" customHeight="1" x14ac:dyDescent="0.25">
      <c r="A2135" s="38" t="str">
        <f>Лист4!A2137</f>
        <v xml:space="preserve">Астраханская ул. д.6 </v>
      </c>
      <c r="B2135" s="56" t="str">
        <f>Лист4!C2137</f>
        <v>-, г. Знаменск</v>
      </c>
      <c r="C2135" s="39">
        <f t="shared" si="68"/>
        <v>472.06571148648646</v>
      </c>
      <c r="D2135" s="39">
        <f t="shared" si="69"/>
        <v>19.946438513513513</v>
      </c>
      <c r="E2135" s="45">
        <v>0</v>
      </c>
      <c r="F2135" s="27">
        <v>19.946438513513513</v>
      </c>
      <c r="G2135" s="46">
        <v>0</v>
      </c>
      <c r="H2135" s="46">
        <v>0</v>
      </c>
      <c r="I2135" s="46">
        <v>0</v>
      </c>
      <c r="J2135" s="271"/>
      <c r="K2135" s="282">
        <f>Лист4!E2137/1000</f>
        <v>492.01214999999996</v>
      </c>
    </row>
    <row r="2136" spans="1:11" s="47" customFormat="1" ht="18.75" customHeight="1" x14ac:dyDescent="0.25">
      <c r="A2136" s="38" t="str">
        <f>Лист4!A2138</f>
        <v xml:space="preserve">Астраханская ул. д.6А </v>
      </c>
      <c r="B2136" s="56" t="str">
        <f>Лист4!C2138</f>
        <v>-, г. Знаменск</v>
      </c>
      <c r="C2136" s="39">
        <f t="shared" si="68"/>
        <v>393.33158554054057</v>
      </c>
      <c r="D2136" s="39">
        <f t="shared" si="69"/>
        <v>16.619644459459462</v>
      </c>
      <c r="E2136" s="45">
        <v>0</v>
      </c>
      <c r="F2136" s="27">
        <v>16.619644459459462</v>
      </c>
      <c r="G2136" s="46">
        <v>0</v>
      </c>
      <c r="H2136" s="46">
        <v>0</v>
      </c>
      <c r="I2136" s="46">
        <v>0</v>
      </c>
      <c r="J2136" s="271"/>
      <c r="K2136" s="282">
        <f>Лист4!E2138/1000</f>
        <v>409.95123000000001</v>
      </c>
    </row>
    <row r="2137" spans="1:11" s="47" customFormat="1" ht="18.75" customHeight="1" x14ac:dyDescent="0.25">
      <c r="A2137" s="38" t="str">
        <f>Лист4!A2139</f>
        <v xml:space="preserve">Астраханская ул. д.6Б </v>
      </c>
      <c r="B2137" s="56" t="str">
        <f>Лист4!C2139</f>
        <v>-, г. Знаменск</v>
      </c>
      <c r="C2137" s="39">
        <f t="shared" si="68"/>
        <v>394.0129648648649</v>
      </c>
      <c r="D2137" s="39">
        <f t="shared" si="69"/>
        <v>16.648435135135138</v>
      </c>
      <c r="E2137" s="45">
        <v>0</v>
      </c>
      <c r="F2137" s="27">
        <v>16.648435135135138</v>
      </c>
      <c r="G2137" s="46">
        <v>0</v>
      </c>
      <c r="H2137" s="46">
        <v>0</v>
      </c>
      <c r="I2137" s="46">
        <v>0</v>
      </c>
      <c r="J2137" s="271"/>
      <c r="K2137" s="282">
        <f>Лист4!E2139/1000</f>
        <v>410.66140000000001</v>
      </c>
    </row>
    <row r="2138" spans="1:11" s="47" customFormat="1" ht="18.75" customHeight="1" x14ac:dyDescent="0.25">
      <c r="A2138" s="38" t="str">
        <f>Лист4!A2140</f>
        <v xml:space="preserve">Астраханская ул. д.6В </v>
      </c>
      <c r="B2138" s="56" t="str">
        <f>Лист4!C2140</f>
        <v>-, г. Знаменск</v>
      </c>
      <c r="C2138" s="39">
        <f t="shared" si="68"/>
        <v>363.17085270270269</v>
      </c>
      <c r="D2138" s="39">
        <f t="shared" si="69"/>
        <v>15.345247297297297</v>
      </c>
      <c r="E2138" s="45">
        <v>0</v>
      </c>
      <c r="F2138" s="27">
        <v>15.345247297297297</v>
      </c>
      <c r="G2138" s="46">
        <v>0</v>
      </c>
      <c r="H2138" s="46">
        <v>0</v>
      </c>
      <c r="I2138" s="46">
        <v>0</v>
      </c>
      <c r="J2138" s="271"/>
      <c r="K2138" s="282">
        <f>Лист4!E2140/1000</f>
        <v>378.51609999999999</v>
      </c>
    </row>
    <row r="2139" spans="1:11" s="47" customFormat="1" ht="18.75" customHeight="1" x14ac:dyDescent="0.25">
      <c r="A2139" s="38" t="str">
        <f>Лист4!A2141</f>
        <v xml:space="preserve">Астраханская ул. д.7 </v>
      </c>
      <c r="B2139" s="56" t="str">
        <f>Лист4!C2141</f>
        <v>-, г. Знаменск</v>
      </c>
      <c r="C2139" s="39">
        <f t="shared" si="68"/>
        <v>518.44206716216229</v>
      </c>
      <c r="D2139" s="39">
        <f t="shared" si="69"/>
        <v>21.906002837837843</v>
      </c>
      <c r="E2139" s="45">
        <v>0</v>
      </c>
      <c r="F2139" s="27">
        <v>21.906002837837843</v>
      </c>
      <c r="G2139" s="46">
        <v>0</v>
      </c>
      <c r="H2139" s="46">
        <v>0</v>
      </c>
      <c r="I2139" s="46">
        <v>0</v>
      </c>
      <c r="J2139" s="271"/>
      <c r="K2139" s="282">
        <f>Лист4!E2141/1000</f>
        <v>540.34807000000012</v>
      </c>
    </row>
    <row r="2140" spans="1:11" s="47" customFormat="1" ht="18.75" customHeight="1" x14ac:dyDescent="0.25">
      <c r="A2140" s="38" t="str">
        <f>Лист4!A2142</f>
        <v xml:space="preserve">Астраханская ул. д.7А </v>
      </c>
      <c r="B2140" s="56" t="str">
        <f>Лист4!C2142</f>
        <v>-, г. Знаменск</v>
      </c>
      <c r="C2140" s="39">
        <f t="shared" si="68"/>
        <v>965.74062797297279</v>
      </c>
      <c r="D2140" s="39">
        <f t="shared" si="69"/>
        <v>40.805942027027015</v>
      </c>
      <c r="E2140" s="45">
        <v>0</v>
      </c>
      <c r="F2140" s="27">
        <v>40.805942027027015</v>
      </c>
      <c r="G2140" s="46">
        <v>0</v>
      </c>
      <c r="H2140" s="46">
        <v>0</v>
      </c>
      <c r="I2140" s="46">
        <v>0</v>
      </c>
      <c r="J2140" s="271"/>
      <c r="K2140" s="282">
        <f>Лист4!E2142/1000</f>
        <v>1006.5465699999997</v>
      </c>
    </row>
    <row r="2141" spans="1:11" s="47" customFormat="1" ht="18.75" customHeight="1" x14ac:dyDescent="0.25">
      <c r="A2141" s="38" t="str">
        <f>Лист4!A2143</f>
        <v xml:space="preserve">Астраханская ул. д.8А </v>
      </c>
      <c r="B2141" s="56" t="str">
        <f>Лист4!C2143</f>
        <v>-, г. Знаменск</v>
      </c>
      <c r="C2141" s="39">
        <f t="shared" si="68"/>
        <v>588.54926135135133</v>
      </c>
      <c r="D2141" s="39">
        <f t="shared" si="69"/>
        <v>24.868278648648651</v>
      </c>
      <c r="E2141" s="45">
        <v>0</v>
      </c>
      <c r="F2141" s="27">
        <v>24.868278648648651</v>
      </c>
      <c r="G2141" s="46">
        <v>0</v>
      </c>
      <c r="H2141" s="46">
        <v>0</v>
      </c>
      <c r="I2141" s="46">
        <v>0</v>
      </c>
      <c r="J2141" s="271"/>
      <c r="K2141" s="282">
        <f>Лист4!E2143/1000</f>
        <v>613.41754000000003</v>
      </c>
    </row>
    <row r="2142" spans="1:11" s="47" customFormat="1" ht="18.75" customHeight="1" x14ac:dyDescent="0.25">
      <c r="A2142" s="38" t="str">
        <f>Лист4!A2144</f>
        <v xml:space="preserve">Астраханская ул. д.8Б </v>
      </c>
      <c r="B2142" s="56" t="str">
        <f>Лист4!C2144</f>
        <v>-, г. Знаменск</v>
      </c>
      <c r="C2142" s="39">
        <f t="shared" si="68"/>
        <v>399.02355959459459</v>
      </c>
      <c r="D2142" s="39">
        <f t="shared" si="69"/>
        <v>16.860150405405406</v>
      </c>
      <c r="E2142" s="45">
        <v>0</v>
      </c>
      <c r="F2142" s="27">
        <v>16.860150405405406</v>
      </c>
      <c r="G2142" s="46">
        <v>0</v>
      </c>
      <c r="H2142" s="46">
        <v>0</v>
      </c>
      <c r="I2142" s="46">
        <v>0</v>
      </c>
      <c r="J2142" s="271"/>
      <c r="K2142" s="282">
        <f>Лист4!E2144/1000</f>
        <v>415.88371000000001</v>
      </c>
    </row>
    <row r="2143" spans="1:11" s="47" customFormat="1" ht="18.75" customHeight="1" x14ac:dyDescent="0.25">
      <c r="A2143" s="38" t="str">
        <f>Лист4!A2145</f>
        <v xml:space="preserve">Астраханская ул. д.9 </v>
      </c>
      <c r="B2143" s="56" t="str">
        <f>Лист4!C2145</f>
        <v>-, г. Знаменск</v>
      </c>
      <c r="C2143" s="39">
        <f t="shared" si="68"/>
        <v>876.14925878378392</v>
      </c>
      <c r="D2143" s="39">
        <f t="shared" si="69"/>
        <v>37.020391216216225</v>
      </c>
      <c r="E2143" s="45">
        <v>0</v>
      </c>
      <c r="F2143" s="27">
        <v>37.020391216216225</v>
      </c>
      <c r="G2143" s="46">
        <v>0</v>
      </c>
      <c r="H2143" s="46">
        <v>0</v>
      </c>
      <c r="I2143" s="46">
        <v>0</v>
      </c>
      <c r="J2143" s="271"/>
      <c r="K2143" s="282">
        <f>Лист4!E2145/1000</f>
        <v>913.16965000000016</v>
      </c>
    </row>
    <row r="2144" spans="1:11" s="47" customFormat="1" ht="18.75" customHeight="1" x14ac:dyDescent="0.25">
      <c r="A2144" s="38" t="str">
        <f>Лист4!A2146</f>
        <v xml:space="preserve">Ватутина ул. д.10 </v>
      </c>
      <c r="B2144" s="56" t="str">
        <f>Лист4!C2146</f>
        <v>-, г. Знаменск</v>
      </c>
      <c r="C2144" s="39">
        <f t="shared" si="68"/>
        <v>56.405067297297371</v>
      </c>
      <c r="D2144" s="39">
        <f t="shared" si="69"/>
        <v>2.3833127027027032</v>
      </c>
      <c r="E2144" s="45">
        <v>0</v>
      </c>
      <c r="F2144" s="27">
        <v>2.3833127027027032</v>
      </c>
      <c r="G2144" s="46">
        <v>0</v>
      </c>
      <c r="H2144" s="46">
        <v>0</v>
      </c>
      <c r="I2144" s="46">
        <v>0</v>
      </c>
      <c r="J2144" s="271">
        <v>765.58</v>
      </c>
      <c r="K2144" s="282">
        <f>Лист4!E2146/1000-J2144</f>
        <v>-706.79161999999997</v>
      </c>
    </row>
    <row r="2145" spans="1:11" s="47" customFormat="1" ht="18.75" customHeight="1" x14ac:dyDescent="0.25">
      <c r="A2145" s="38" t="str">
        <f>Лист4!A2147</f>
        <v xml:space="preserve">Ватутина ул. д.12 </v>
      </c>
      <c r="B2145" s="56" t="str">
        <f>Лист4!C2147</f>
        <v>-, г. Знаменск</v>
      </c>
      <c r="C2145" s="39">
        <f t="shared" si="68"/>
        <v>50.780879054054047</v>
      </c>
      <c r="D2145" s="39">
        <f t="shared" si="69"/>
        <v>2.1456709459459455</v>
      </c>
      <c r="E2145" s="45">
        <v>0</v>
      </c>
      <c r="F2145" s="27">
        <v>2.1456709459459455</v>
      </c>
      <c r="G2145" s="46">
        <v>0</v>
      </c>
      <c r="H2145" s="46">
        <v>0</v>
      </c>
      <c r="I2145" s="46">
        <v>0</v>
      </c>
      <c r="J2145" s="271"/>
      <c r="K2145" s="282">
        <f>Лист4!E2147/1000-J2145</f>
        <v>52.926549999999992</v>
      </c>
    </row>
    <row r="2146" spans="1:11" s="47" customFormat="1" ht="18.75" customHeight="1" x14ac:dyDescent="0.25">
      <c r="A2146" s="38" t="str">
        <f>Лист4!A2148</f>
        <v xml:space="preserve">Ватутина ул. д.14 </v>
      </c>
      <c r="B2146" s="56" t="str">
        <f>Лист4!C2148</f>
        <v>-, г. Знаменск</v>
      </c>
      <c r="C2146" s="39">
        <f t="shared" si="68"/>
        <v>50.954291756756753</v>
      </c>
      <c r="D2146" s="39">
        <f t="shared" si="69"/>
        <v>2.1529982432432435</v>
      </c>
      <c r="E2146" s="45">
        <v>0</v>
      </c>
      <c r="F2146" s="27">
        <v>2.1529982432432435</v>
      </c>
      <c r="G2146" s="46">
        <v>0</v>
      </c>
      <c r="H2146" s="46">
        <v>0</v>
      </c>
      <c r="I2146" s="46">
        <v>0</v>
      </c>
      <c r="J2146" s="271"/>
      <c r="K2146" s="282">
        <f>Лист4!E2148/1000</f>
        <v>53.107289999999999</v>
      </c>
    </row>
    <row r="2147" spans="1:11" s="47" customFormat="1" ht="25.5" customHeight="1" x14ac:dyDescent="0.25">
      <c r="A2147" s="38" t="str">
        <f>Лист4!A2149</f>
        <v xml:space="preserve">Ватутина ул. д.18 </v>
      </c>
      <c r="B2147" s="56" t="str">
        <f>Лист4!C2149</f>
        <v>-, г. Знаменск</v>
      </c>
      <c r="C2147" s="39">
        <f t="shared" si="68"/>
        <v>109.40330513513513</v>
      </c>
      <c r="D2147" s="39">
        <f t="shared" si="69"/>
        <v>4.6226748648648641</v>
      </c>
      <c r="E2147" s="45">
        <v>0</v>
      </c>
      <c r="F2147" s="27">
        <v>4.6226748648648641</v>
      </c>
      <c r="G2147" s="46">
        <v>0</v>
      </c>
      <c r="H2147" s="46">
        <v>0</v>
      </c>
      <c r="I2147" s="46">
        <v>0</v>
      </c>
      <c r="J2147" s="271"/>
      <c r="K2147" s="282">
        <f>Лист4!E2149/1000-J2147</f>
        <v>114.02597999999999</v>
      </c>
    </row>
    <row r="2148" spans="1:11" s="47" customFormat="1" ht="18.75" customHeight="1" x14ac:dyDescent="0.25">
      <c r="A2148" s="38" t="str">
        <f>Лист4!A2150</f>
        <v xml:space="preserve">Вознюка ул. д.11 </v>
      </c>
      <c r="B2148" s="56" t="str">
        <f>Лист4!C2150</f>
        <v>-, г. Знаменск</v>
      </c>
      <c r="C2148" s="39">
        <f t="shared" si="68"/>
        <v>141.67973243243244</v>
      </c>
      <c r="D2148" s="39">
        <f t="shared" si="69"/>
        <v>5.9864675675675665</v>
      </c>
      <c r="E2148" s="45">
        <v>0</v>
      </c>
      <c r="F2148" s="27">
        <v>5.9864675675675665</v>
      </c>
      <c r="G2148" s="46">
        <v>0</v>
      </c>
      <c r="H2148" s="46">
        <v>0</v>
      </c>
      <c r="I2148" s="46">
        <v>0</v>
      </c>
      <c r="J2148" s="271">
        <v>553.91999999999996</v>
      </c>
      <c r="K2148" s="282">
        <f>Лист4!E2150/1000-J2148</f>
        <v>-406.25379999999996</v>
      </c>
    </row>
    <row r="2149" spans="1:11" s="47" customFormat="1" ht="18.75" customHeight="1" x14ac:dyDescent="0.25">
      <c r="A2149" s="38" t="str">
        <f>Лист4!A2151</f>
        <v xml:space="preserve">Вознюка ул. д.15 </v>
      </c>
      <c r="B2149" s="56" t="str">
        <f>Лист4!C2151</f>
        <v>-, г. Знаменск</v>
      </c>
      <c r="C2149" s="39">
        <f t="shared" si="68"/>
        <v>39.553389999999986</v>
      </c>
      <c r="D2149" s="39">
        <f t="shared" si="69"/>
        <v>1.6712699999999996</v>
      </c>
      <c r="E2149" s="45">
        <v>0</v>
      </c>
      <c r="F2149" s="27">
        <v>1.6712699999999996</v>
      </c>
      <c r="G2149" s="46">
        <v>0</v>
      </c>
      <c r="H2149" s="46">
        <v>0</v>
      </c>
      <c r="I2149" s="46">
        <v>0</v>
      </c>
      <c r="J2149" s="271"/>
      <c r="K2149" s="282">
        <f>Лист4!E2151/1000</f>
        <v>41.224659999999986</v>
      </c>
    </row>
    <row r="2150" spans="1:11" s="47" customFormat="1" ht="18.75" customHeight="1" x14ac:dyDescent="0.25">
      <c r="A2150" s="38" t="str">
        <f>Лист4!A2152</f>
        <v xml:space="preserve">Волгоградская ул. д.10 </v>
      </c>
      <c r="B2150" s="56" t="str">
        <f>Лист4!C2152</f>
        <v>-, г. Знаменск</v>
      </c>
      <c r="C2150" s="39">
        <f t="shared" si="68"/>
        <v>573.96616837837848</v>
      </c>
      <c r="D2150" s="39">
        <f t="shared" si="69"/>
        <v>24.252091621621627</v>
      </c>
      <c r="E2150" s="45">
        <v>0</v>
      </c>
      <c r="F2150" s="27">
        <v>24.252091621621627</v>
      </c>
      <c r="G2150" s="46">
        <v>0</v>
      </c>
      <c r="H2150" s="46">
        <v>0</v>
      </c>
      <c r="I2150" s="46">
        <v>0</v>
      </c>
      <c r="J2150" s="271"/>
      <c r="K2150" s="282">
        <f>Лист4!E2152/1000</f>
        <v>598.2182600000001</v>
      </c>
    </row>
    <row r="2151" spans="1:11" s="47" customFormat="1" ht="18.75" customHeight="1" x14ac:dyDescent="0.25">
      <c r="A2151" s="38" t="str">
        <f>Лист4!A2153</f>
        <v xml:space="preserve">Волгоградская ул. д.12 </v>
      </c>
      <c r="B2151" s="56" t="str">
        <f>Лист4!C2153</f>
        <v>-, г. Знаменск</v>
      </c>
      <c r="C2151" s="39">
        <f t="shared" si="68"/>
        <v>828.73173608108107</v>
      </c>
      <c r="D2151" s="39">
        <f t="shared" si="69"/>
        <v>35.01683391891892</v>
      </c>
      <c r="E2151" s="45">
        <v>0</v>
      </c>
      <c r="F2151" s="27">
        <v>35.01683391891892</v>
      </c>
      <c r="G2151" s="46">
        <v>0</v>
      </c>
      <c r="H2151" s="46">
        <v>0</v>
      </c>
      <c r="I2151" s="46">
        <v>0</v>
      </c>
      <c r="J2151" s="271"/>
      <c r="K2151" s="282">
        <f>Лист4!E2153/1000</f>
        <v>863.74856999999997</v>
      </c>
    </row>
    <row r="2152" spans="1:11" s="47" customFormat="1" ht="18.75" customHeight="1" x14ac:dyDescent="0.25">
      <c r="A2152" s="38" t="str">
        <f>Лист4!A2154</f>
        <v xml:space="preserve">Волгоградская ул. д.18 </v>
      </c>
      <c r="B2152" s="56" t="str">
        <f>Лист4!C2154</f>
        <v>-, г. Знаменск</v>
      </c>
      <c r="C2152" s="39">
        <f t="shared" si="68"/>
        <v>621.90059986486506</v>
      </c>
      <c r="D2152" s="39">
        <f t="shared" si="69"/>
        <v>26.277490135135146</v>
      </c>
      <c r="E2152" s="45">
        <v>0</v>
      </c>
      <c r="F2152" s="27">
        <v>26.277490135135146</v>
      </c>
      <c r="G2152" s="46">
        <v>0</v>
      </c>
      <c r="H2152" s="46">
        <v>0</v>
      </c>
      <c r="I2152" s="46">
        <v>0</v>
      </c>
      <c r="J2152" s="271"/>
      <c r="K2152" s="282">
        <f>Лист4!E2154/1000-J2152</f>
        <v>648.17809000000022</v>
      </c>
    </row>
    <row r="2153" spans="1:11" s="47" customFormat="1" ht="18.75" customHeight="1" x14ac:dyDescent="0.25">
      <c r="A2153" s="38" t="str">
        <f>Лист4!A2155</f>
        <v xml:space="preserve">Волгоградская ул. д.2 </v>
      </c>
      <c r="B2153" s="56" t="str">
        <f>Лист4!C2155</f>
        <v>-, г. Знаменск</v>
      </c>
      <c r="C2153" s="39">
        <f t="shared" si="68"/>
        <v>561.13463581081078</v>
      </c>
      <c r="D2153" s="39">
        <f t="shared" si="69"/>
        <v>23.709914189189192</v>
      </c>
      <c r="E2153" s="45">
        <v>0</v>
      </c>
      <c r="F2153" s="27">
        <v>23.709914189189192</v>
      </c>
      <c r="G2153" s="46">
        <v>0</v>
      </c>
      <c r="H2153" s="46">
        <v>0</v>
      </c>
      <c r="I2153" s="46">
        <v>0</v>
      </c>
      <c r="J2153" s="271"/>
      <c r="K2153" s="282">
        <f>Лист4!E2155/1000</f>
        <v>584.84455000000003</v>
      </c>
    </row>
    <row r="2154" spans="1:11" s="47" customFormat="1" ht="18.75" customHeight="1" x14ac:dyDescent="0.25">
      <c r="A2154" s="38" t="str">
        <f>Лист4!A2156</f>
        <v xml:space="preserve">Волгоградская ул. д.20 </v>
      </c>
      <c r="B2154" s="56" t="str">
        <f>Лист4!C2156</f>
        <v>-, г. Знаменск</v>
      </c>
      <c r="C2154" s="39">
        <f t="shared" si="68"/>
        <v>412.93406189189182</v>
      </c>
      <c r="D2154" s="39">
        <f t="shared" si="69"/>
        <v>17.447918108108105</v>
      </c>
      <c r="E2154" s="45">
        <v>0</v>
      </c>
      <c r="F2154" s="27">
        <v>17.447918108108105</v>
      </c>
      <c r="G2154" s="46">
        <v>0</v>
      </c>
      <c r="H2154" s="46">
        <v>0</v>
      </c>
      <c r="I2154" s="46">
        <v>0</v>
      </c>
      <c r="J2154" s="271"/>
      <c r="K2154" s="282">
        <f>Лист4!E2156/1000</f>
        <v>430.38197999999994</v>
      </c>
    </row>
    <row r="2155" spans="1:11" s="47" customFormat="1" ht="18.75" customHeight="1" x14ac:dyDescent="0.25">
      <c r="A2155" s="38" t="str">
        <f>Лист4!A2157</f>
        <v xml:space="preserve">Волгоградская ул. д.22 </v>
      </c>
      <c r="B2155" s="56" t="str">
        <f>Лист4!C2157</f>
        <v>-, г. Знаменск</v>
      </c>
      <c r="C2155" s="39">
        <f t="shared" si="68"/>
        <v>528.51265918918909</v>
      </c>
      <c r="D2155" s="39">
        <f t="shared" si="69"/>
        <v>22.331520810810808</v>
      </c>
      <c r="E2155" s="45">
        <v>0</v>
      </c>
      <c r="F2155" s="27">
        <v>22.331520810810808</v>
      </c>
      <c r="G2155" s="46">
        <v>0</v>
      </c>
      <c r="H2155" s="46">
        <v>0</v>
      </c>
      <c r="I2155" s="46">
        <v>0</v>
      </c>
      <c r="J2155" s="271"/>
      <c r="K2155" s="282">
        <f>Лист4!E2157/1000</f>
        <v>550.84417999999994</v>
      </c>
    </row>
    <row r="2156" spans="1:11" s="47" customFormat="1" ht="18.75" customHeight="1" x14ac:dyDescent="0.25">
      <c r="A2156" s="38" t="str">
        <f>Лист4!A2158</f>
        <v xml:space="preserve">Волгоградская ул. д.24 </v>
      </c>
      <c r="B2156" s="56" t="str">
        <f>Лист4!C2158</f>
        <v>-, г. Знаменск</v>
      </c>
      <c r="C2156" s="39">
        <f t="shared" si="68"/>
        <v>563.75057324324314</v>
      </c>
      <c r="D2156" s="39">
        <f t="shared" si="69"/>
        <v>23.820446756756755</v>
      </c>
      <c r="E2156" s="45">
        <v>0</v>
      </c>
      <c r="F2156" s="27">
        <v>23.820446756756755</v>
      </c>
      <c r="G2156" s="46">
        <v>0</v>
      </c>
      <c r="H2156" s="46">
        <v>0</v>
      </c>
      <c r="I2156" s="46">
        <v>0</v>
      </c>
      <c r="J2156" s="271">
        <f>1185.26+2169.12</f>
        <v>3354.38</v>
      </c>
      <c r="K2156" s="282">
        <f>Лист4!E2158/1000-J2156</f>
        <v>-2766.8089800000002</v>
      </c>
    </row>
    <row r="2157" spans="1:11" s="47" customFormat="1" ht="18.75" customHeight="1" x14ac:dyDescent="0.25">
      <c r="A2157" s="38" t="str">
        <f>Лист4!A2159</f>
        <v xml:space="preserve">Волгоградская ул. д.24А </v>
      </c>
      <c r="B2157" s="56" t="str">
        <f>Лист4!C2159</f>
        <v>-, г. Знаменск</v>
      </c>
      <c r="C2157" s="39">
        <f t="shared" si="68"/>
        <v>542.79676540540538</v>
      </c>
      <c r="D2157" s="39">
        <f t="shared" si="69"/>
        <v>22.935074594594589</v>
      </c>
      <c r="E2157" s="45">
        <v>0</v>
      </c>
      <c r="F2157" s="27">
        <v>22.935074594594589</v>
      </c>
      <c r="G2157" s="46">
        <v>0</v>
      </c>
      <c r="H2157" s="46">
        <v>0</v>
      </c>
      <c r="I2157" s="46">
        <v>0</v>
      </c>
      <c r="J2157" s="271"/>
      <c r="K2157" s="282">
        <f>Лист4!E2159/1000</f>
        <v>565.73183999999992</v>
      </c>
    </row>
    <row r="2158" spans="1:11" s="47" customFormat="1" ht="18.75" customHeight="1" x14ac:dyDescent="0.25">
      <c r="A2158" s="38" t="str">
        <f>Лист4!A2160</f>
        <v xml:space="preserve">Волгоградская ул. д.26 </v>
      </c>
      <c r="B2158" s="56" t="str">
        <f>Лист4!C2160</f>
        <v>-, г. Знаменск</v>
      </c>
      <c r="C2158" s="39">
        <f t="shared" si="68"/>
        <v>2238.8008125675683</v>
      </c>
      <c r="D2158" s="39">
        <f t="shared" si="69"/>
        <v>94.597217432432473</v>
      </c>
      <c r="E2158" s="45">
        <v>0</v>
      </c>
      <c r="F2158" s="27">
        <v>94.597217432432473</v>
      </c>
      <c r="G2158" s="46">
        <v>0</v>
      </c>
      <c r="H2158" s="46">
        <v>0</v>
      </c>
      <c r="I2158" s="46">
        <v>0</v>
      </c>
      <c r="J2158" s="271"/>
      <c r="K2158" s="282">
        <f>Лист4!E2160/1000</f>
        <v>2333.3980300000007</v>
      </c>
    </row>
    <row r="2159" spans="1:11" s="47" customFormat="1" ht="18.75" customHeight="1" x14ac:dyDescent="0.25">
      <c r="A2159" s="38" t="str">
        <f>Лист4!A2161</f>
        <v xml:space="preserve">Волгоградская ул. д.30 </v>
      </c>
      <c r="B2159" s="56" t="str">
        <f>Лист4!C2161</f>
        <v>-, г. Знаменск</v>
      </c>
      <c r="C2159" s="39">
        <f t="shared" si="68"/>
        <v>1409.4118083783783</v>
      </c>
      <c r="D2159" s="39">
        <f t="shared" si="69"/>
        <v>59.552611621621608</v>
      </c>
      <c r="E2159" s="45">
        <v>0</v>
      </c>
      <c r="F2159" s="27">
        <v>59.552611621621608</v>
      </c>
      <c r="G2159" s="46">
        <v>0</v>
      </c>
      <c r="H2159" s="46">
        <v>0</v>
      </c>
      <c r="I2159" s="46">
        <v>0</v>
      </c>
      <c r="J2159" s="271"/>
      <c r="K2159" s="282">
        <f>Лист4!E2161/1000</f>
        <v>1468.9644199999998</v>
      </c>
    </row>
    <row r="2160" spans="1:11" s="47" customFormat="1" ht="18.75" customHeight="1" x14ac:dyDescent="0.25">
      <c r="A2160" s="38" t="str">
        <f>Лист4!A2162</f>
        <v>Волгоградская ул. д.34-60</v>
      </c>
      <c r="B2160" s="56" t="str">
        <f>Лист4!C2162</f>
        <v>-, г. Знаменск</v>
      </c>
      <c r="C2160" s="39">
        <f t="shared" si="68"/>
        <v>754.27811378378385</v>
      </c>
      <c r="D2160" s="39">
        <f t="shared" si="69"/>
        <v>31.870906216216216</v>
      </c>
      <c r="E2160" s="45">
        <v>0</v>
      </c>
      <c r="F2160" s="27">
        <v>31.870906216216216</v>
      </c>
      <c r="G2160" s="46">
        <v>0</v>
      </c>
      <c r="H2160" s="46">
        <v>0</v>
      </c>
      <c r="I2160" s="46">
        <v>0</v>
      </c>
      <c r="J2160" s="271"/>
      <c r="K2160" s="282">
        <f>Лист4!E2162/1000</f>
        <v>786.14902000000006</v>
      </c>
    </row>
    <row r="2161" spans="1:11" s="47" customFormat="1" ht="25.5" customHeight="1" x14ac:dyDescent="0.25">
      <c r="A2161" s="38" t="str">
        <f>Лист4!A2163</f>
        <v xml:space="preserve">Волгоградская ул. д.36 </v>
      </c>
      <c r="B2161" s="56" t="str">
        <f>Лист4!C2163</f>
        <v>-, г. Знаменск</v>
      </c>
      <c r="C2161" s="39">
        <f t="shared" si="68"/>
        <v>724.17852729729714</v>
      </c>
      <c r="D2161" s="39">
        <f t="shared" si="69"/>
        <v>30.599092702702695</v>
      </c>
      <c r="E2161" s="45">
        <v>0</v>
      </c>
      <c r="F2161" s="27">
        <v>30.599092702702695</v>
      </c>
      <c r="G2161" s="46">
        <v>0</v>
      </c>
      <c r="H2161" s="46">
        <v>0</v>
      </c>
      <c r="I2161" s="46">
        <v>0</v>
      </c>
      <c r="J2161" s="271">
        <v>1513.45</v>
      </c>
      <c r="K2161" s="282">
        <f>Лист4!E2163/1000-J2161</f>
        <v>-758.6723800000002</v>
      </c>
    </row>
    <row r="2162" spans="1:11" s="47" customFormat="1" ht="25.5" customHeight="1" x14ac:dyDescent="0.25">
      <c r="A2162" s="38" t="str">
        <f>Лист4!A2164</f>
        <v xml:space="preserve">Волгоградская ул. д.38 </v>
      </c>
      <c r="B2162" s="56" t="str">
        <f>Лист4!C2164</f>
        <v>-, г. Знаменск</v>
      </c>
      <c r="C2162" s="39">
        <f t="shared" si="68"/>
        <v>706.19255783783785</v>
      </c>
      <c r="D2162" s="39">
        <f t="shared" si="69"/>
        <v>29.839122162162163</v>
      </c>
      <c r="E2162" s="45">
        <v>0</v>
      </c>
      <c r="F2162" s="27">
        <v>29.839122162162163</v>
      </c>
      <c r="G2162" s="46">
        <v>0</v>
      </c>
      <c r="H2162" s="46">
        <v>0</v>
      </c>
      <c r="I2162" s="46">
        <v>0</v>
      </c>
      <c r="J2162" s="271">
        <v>1724.41</v>
      </c>
      <c r="K2162" s="282">
        <f>Лист4!E2164/1000-J2162</f>
        <v>-988.37832000000003</v>
      </c>
    </row>
    <row r="2163" spans="1:11" s="47" customFormat="1" ht="18.75" customHeight="1" x14ac:dyDescent="0.25">
      <c r="A2163" s="38" t="str">
        <f>Лист4!A2165</f>
        <v xml:space="preserve">Волгоградская ул. д.4 </v>
      </c>
      <c r="B2163" s="56" t="str">
        <f>Лист4!C2165</f>
        <v>-, г. Знаменск</v>
      </c>
      <c r="C2163" s="39">
        <f t="shared" si="68"/>
        <v>469.625854054054</v>
      </c>
      <c r="D2163" s="39">
        <f t="shared" si="69"/>
        <v>19.843345945945945</v>
      </c>
      <c r="E2163" s="45">
        <v>0</v>
      </c>
      <c r="F2163" s="27">
        <v>19.843345945945945</v>
      </c>
      <c r="G2163" s="46">
        <v>0</v>
      </c>
      <c r="H2163" s="46">
        <v>0</v>
      </c>
      <c r="I2163" s="46">
        <v>0</v>
      </c>
      <c r="J2163" s="272"/>
      <c r="K2163" s="282">
        <f>Лист4!E2165/1000-J2163</f>
        <v>489.46919999999994</v>
      </c>
    </row>
    <row r="2164" spans="1:11" s="47" customFormat="1" ht="25.5" customHeight="1" x14ac:dyDescent="0.25">
      <c r="A2164" s="38" t="str">
        <f>Лист4!A2166</f>
        <v xml:space="preserve">Волгоградская ул. д.40 </v>
      </c>
      <c r="B2164" s="56" t="str">
        <f>Лист4!C2166</f>
        <v>-, г. Знаменск</v>
      </c>
      <c r="C2164" s="39">
        <f t="shared" si="68"/>
        <v>544.96046162162168</v>
      </c>
      <c r="D2164" s="39">
        <f t="shared" si="69"/>
        <v>23.026498378378381</v>
      </c>
      <c r="E2164" s="45">
        <v>0</v>
      </c>
      <c r="F2164" s="27">
        <v>23.026498378378381</v>
      </c>
      <c r="G2164" s="46">
        <v>0</v>
      </c>
      <c r="H2164" s="46">
        <v>0</v>
      </c>
      <c r="I2164" s="46">
        <v>0</v>
      </c>
      <c r="J2164" s="271"/>
      <c r="K2164" s="282">
        <f>Лист4!E2166/1000</f>
        <v>567.98696000000007</v>
      </c>
    </row>
    <row r="2165" spans="1:11" s="47" customFormat="1" ht="25.5" customHeight="1" x14ac:dyDescent="0.25">
      <c r="A2165" s="38" t="str">
        <f>Лист4!A2167</f>
        <v xml:space="preserve">Волгоградская ул. д.42 </v>
      </c>
      <c r="B2165" s="56" t="str">
        <f>Лист4!C2167</f>
        <v>-, г. Знаменск</v>
      </c>
      <c r="C2165" s="39">
        <f t="shared" si="68"/>
        <v>603.95667391891891</v>
      </c>
      <c r="D2165" s="39">
        <f t="shared" si="69"/>
        <v>25.51929608108108</v>
      </c>
      <c r="E2165" s="45">
        <v>0</v>
      </c>
      <c r="F2165" s="27">
        <v>25.51929608108108</v>
      </c>
      <c r="G2165" s="46">
        <v>0</v>
      </c>
      <c r="H2165" s="46">
        <v>0</v>
      </c>
      <c r="I2165" s="46">
        <v>0</v>
      </c>
      <c r="J2165" s="271"/>
      <c r="K2165" s="282">
        <f>Лист4!E2167/1000</f>
        <v>629.47596999999996</v>
      </c>
    </row>
    <row r="2166" spans="1:11" s="48" customFormat="1" ht="18.75" customHeight="1" x14ac:dyDescent="0.25">
      <c r="A2166" s="38" t="str">
        <f>Лист4!A2168</f>
        <v xml:space="preserve">Волгоградская ул. д.44 </v>
      </c>
      <c r="B2166" s="56" t="str">
        <f>Лист4!C2168</f>
        <v>-, г. Знаменск</v>
      </c>
      <c r="C2166" s="39">
        <f t="shared" si="68"/>
        <v>441.03494081081078</v>
      </c>
      <c r="D2166" s="39">
        <f t="shared" si="69"/>
        <v>18.635279189189191</v>
      </c>
      <c r="E2166" s="45">
        <v>0</v>
      </c>
      <c r="F2166" s="27">
        <v>18.635279189189191</v>
      </c>
      <c r="G2166" s="46">
        <v>0</v>
      </c>
      <c r="H2166" s="46">
        <v>0</v>
      </c>
      <c r="I2166" s="46">
        <v>0</v>
      </c>
      <c r="J2166" s="271"/>
      <c r="K2166" s="282">
        <f>Лист4!E2168/1000</f>
        <v>459.67021999999997</v>
      </c>
    </row>
    <row r="2167" spans="1:11" s="48" customFormat="1" ht="25.5" customHeight="1" x14ac:dyDescent="0.25">
      <c r="A2167" s="38" t="str">
        <f>Лист4!A2169</f>
        <v xml:space="preserve">Волгоградская ул. д.46 </v>
      </c>
      <c r="B2167" s="56" t="str">
        <f>Лист4!C2169</f>
        <v>-, г. Знаменск</v>
      </c>
      <c r="C2167" s="39">
        <f t="shared" si="68"/>
        <v>121.51026351351351</v>
      </c>
      <c r="D2167" s="39">
        <f t="shared" si="69"/>
        <v>5.1342364864864862</v>
      </c>
      <c r="E2167" s="45">
        <v>0</v>
      </c>
      <c r="F2167" s="27">
        <v>5.1342364864864862</v>
      </c>
      <c r="G2167" s="46">
        <v>0</v>
      </c>
      <c r="H2167" s="46">
        <v>0</v>
      </c>
      <c r="I2167" s="46">
        <v>0</v>
      </c>
      <c r="J2167" s="271"/>
      <c r="K2167" s="282">
        <f>Лист4!E2169/1000</f>
        <v>126.64449999999999</v>
      </c>
    </row>
    <row r="2168" spans="1:11" s="47" customFormat="1" ht="25.5" customHeight="1" x14ac:dyDescent="0.25">
      <c r="A2168" s="38" t="str">
        <f>Лист4!A2170</f>
        <v xml:space="preserve">Волгоградская ул. д.6 </v>
      </c>
      <c r="B2168" s="56" t="str">
        <f>Лист4!C2170</f>
        <v>-, г. Знаменск</v>
      </c>
      <c r="C2168" s="39">
        <f t="shared" si="68"/>
        <v>436.81207189189195</v>
      </c>
      <c r="D2168" s="39">
        <f t="shared" si="69"/>
        <v>18.456848108108112</v>
      </c>
      <c r="E2168" s="45">
        <v>0</v>
      </c>
      <c r="F2168" s="27">
        <v>18.456848108108112</v>
      </c>
      <c r="G2168" s="46">
        <v>0</v>
      </c>
      <c r="H2168" s="46">
        <v>0</v>
      </c>
      <c r="I2168" s="46">
        <v>0</v>
      </c>
      <c r="J2168" s="271"/>
      <c r="K2168" s="282">
        <f>Лист4!E2170/1000</f>
        <v>455.26892000000004</v>
      </c>
    </row>
    <row r="2169" spans="1:11" s="47" customFormat="1" ht="18.75" customHeight="1" x14ac:dyDescent="0.25">
      <c r="A2169" s="38" t="str">
        <f>Лист4!A2171</f>
        <v xml:space="preserve">Волгоградская ул. д.8 </v>
      </c>
      <c r="B2169" s="56" t="str">
        <f>Лист4!C2171</f>
        <v>-, г. Знаменск</v>
      </c>
      <c r="C2169" s="39">
        <f t="shared" si="68"/>
        <v>575.25939500000004</v>
      </c>
      <c r="D2169" s="39">
        <f t="shared" si="69"/>
        <v>24.306735</v>
      </c>
      <c r="E2169" s="45">
        <v>0</v>
      </c>
      <c r="F2169" s="27">
        <v>24.306735</v>
      </c>
      <c r="G2169" s="46">
        <v>0</v>
      </c>
      <c r="H2169" s="46">
        <v>0</v>
      </c>
      <c r="I2169" s="46">
        <v>0</v>
      </c>
      <c r="J2169" s="271"/>
      <c r="K2169" s="282">
        <f>Лист4!E2171/1000</f>
        <v>599.56613000000004</v>
      </c>
    </row>
    <row r="2170" spans="1:11" s="48" customFormat="1" ht="18.75" customHeight="1" x14ac:dyDescent="0.25">
      <c r="A2170" s="38" t="str">
        <f>Лист4!A2172</f>
        <v>Гагарина ул. д.1</v>
      </c>
      <c r="B2170" s="56" t="str">
        <f>Лист4!C2172</f>
        <v>-, г. Знаменск</v>
      </c>
      <c r="C2170" s="39">
        <f t="shared" si="68"/>
        <v>84.819986891891887</v>
      </c>
      <c r="D2170" s="39">
        <f t="shared" si="69"/>
        <v>3.5839431081081075</v>
      </c>
      <c r="E2170" s="45">
        <v>0</v>
      </c>
      <c r="F2170" s="27">
        <v>3.5839431081081075</v>
      </c>
      <c r="G2170" s="46">
        <v>0</v>
      </c>
      <c r="H2170" s="46">
        <v>0</v>
      </c>
      <c r="I2170" s="46">
        <v>0</v>
      </c>
      <c r="J2170" s="271"/>
      <c r="K2170" s="282">
        <f>Лист4!E2172/1000</f>
        <v>88.403929999999988</v>
      </c>
    </row>
    <row r="2171" spans="1:11" s="48" customFormat="1" ht="25.5" customHeight="1" x14ac:dyDescent="0.25">
      <c r="A2171" s="38" t="str">
        <f>Лист4!A2173</f>
        <v xml:space="preserve">Гагарина ул. д.3 </v>
      </c>
      <c r="B2171" s="56" t="str">
        <f>Лист4!C2173</f>
        <v>-, г. Знаменск</v>
      </c>
      <c r="C2171" s="39">
        <f t="shared" si="68"/>
        <v>163.19810540540539</v>
      </c>
      <c r="D2171" s="39">
        <f t="shared" si="69"/>
        <v>6.8956945945945947</v>
      </c>
      <c r="E2171" s="45">
        <v>0</v>
      </c>
      <c r="F2171" s="27">
        <v>6.8956945945945947</v>
      </c>
      <c r="G2171" s="46">
        <v>0</v>
      </c>
      <c r="H2171" s="46">
        <v>0</v>
      </c>
      <c r="I2171" s="46">
        <v>0</v>
      </c>
      <c r="J2171" s="271"/>
      <c r="K2171" s="282">
        <f>Лист4!E2173/1000</f>
        <v>170.09379999999999</v>
      </c>
    </row>
    <row r="2172" spans="1:11" s="47" customFormat="1" ht="18.75" customHeight="1" x14ac:dyDescent="0.25">
      <c r="A2172" s="38" t="str">
        <f>Лист4!A2174</f>
        <v xml:space="preserve">Гагарина ул. д.5 </v>
      </c>
      <c r="B2172" s="56" t="str">
        <f>Лист4!C2174</f>
        <v>-, г. Знаменск</v>
      </c>
      <c r="C2172" s="39">
        <f t="shared" si="68"/>
        <v>192.11322000000001</v>
      </c>
      <c r="D2172" s="39">
        <f t="shared" si="69"/>
        <v>8.1174600000000012</v>
      </c>
      <c r="E2172" s="45">
        <v>0</v>
      </c>
      <c r="F2172" s="27">
        <v>8.1174600000000012</v>
      </c>
      <c r="G2172" s="46">
        <v>0</v>
      </c>
      <c r="H2172" s="46">
        <v>0</v>
      </c>
      <c r="I2172" s="46">
        <v>0</v>
      </c>
      <c r="J2172" s="271"/>
      <c r="K2172" s="282">
        <f>Лист4!E2174/1000</f>
        <v>200.23068000000001</v>
      </c>
    </row>
    <row r="2173" spans="1:11" s="49" customFormat="1" ht="25.5" customHeight="1" x14ac:dyDescent="0.25">
      <c r="A2173" s="38" t="str">
        <f>Лист4!A2175</f>
        <v xml:space="preserve">Гагарина ул. д.7 </v>
      </c>
      <c r="B2173" s="56" t="str">
        <f>Лист4!C2175</f>
        <v>-, г. Знаменск</v>
      </c>
      <c r="C2173" s="39">
        <f t="shared" si="68"/>
        <v>110.9991356756756</v>
      </c>
      <c r="D2173" s="39">
        <f t="shared" si="69"/>
        <v>4.6901043243243254</v>
      </c>
      <c r="E2173" s="45">
        <v>0</v>
      </c>
      <c r="F2173" s="27">
        <v>4.6901043243243254</v>
      </c>
      <c r="G2173" s="46">
        <v>0</v>
      </c>
      <c r="H2173" s="46">
        <v>0</v>
      </c>
      <c r="I2173" s="46">
        <v>0</v>
      </c>
      <c r="J2173" s="271">
        <v>1461.27</v>
      </c>
      <c r="K2173" s="282">
        <f>Лист4!E2175/1000-J2173</f>
        <v>-1345.5807600000001</v>
      </c>
    </row>
    <row r="2174" spans="1:11" s="47" customFormat="1" ht="25.5" customHeight="1" x14ac:dyDescent="0.25">
      <c r="A2174" s="38" t="str">
        <f>Лист4!A2176</f>
        <v xml:space="preserve">Гагарина ул. д.9 </v>
      </c>
      <c r="B2174" s="56" t="str">
        <f>Лист4!C2176</f>
        <v>-, г. Знаменск</v>
      </c>
      <c r="C2174" s="39">
        <f t="shared" si="68"/>
        <v>119.40017229729726</v>
      </c>
      <c r="D2174" s="39">
        <f t="shared" si="69"/>
        <v>5.0450777027027005</v>
      </c>
      <c r="E2174" s="45">
        <v>0</v>
      </c>
      <c r="F2174" s="27">
        <v>5.0450777027027005</v>
      </c>
      <c r="G2174" s="46">
        <v>0</v>
      </c>
      <c r="H2174" s="46">
        <v>0</v>
      </c>
      <c r="I2174" s="46">
        <v>0</v>
      </c>
      <c r="J2174" s="271"/>
      <c r="K2174" s="282">
        <f>Лист4!E2176/1000</f>
        <v>124.44524999999996</v>
      </c>
    </row>
    <row r="2175" spans="1:11" s="47" customFormat="1" ht="18.75" customHeight="1" x14ac:dyDescent="0.25">
      <c r="A2175" s="38" t="str">
        <f>Лист4!A2177</f>
        <v xml:space="preserve">Комсомольская ул. д.10 </v>
      </c>
      <c r="B2175" s="56" t="str">
        <f>Лист4!C2177</f>
        <v>-, г. Знаменск</v>
      </c>
      <c r="C2175" s="39">
        <f t="shared" si="68"/>
        <v>470.80669918918932</v>
      </c>
      <c r="D2175" s="39">
        <f t="shared" si="69"/>
        <v>19.893240810810816</v>
      </c>
      <c r="E2175" s="45">
        <v>0</v>
      </c>
      <c r="F2175" s="27">
        <v>19.893240810810816</v>
      </c>
      <c r="G2175" s="46">
        <v>0</v>
      </c>
      <c r="H2175" s="46">
        <v>0</v>
      </c>
      <c r="I2175" s="46">
        <v>0</v>
      </c>
      <c r="J2175" s="271"/>
      <c r="K2175" s="282">
        <f>Лист4!E2177/1000-J2175</f>
        <v>490.69994000000014</v>
      </c>
    </row>
    <row r="2176" spans="1:11" s="47" customFormat="1" ht="18.75" customHeight="1" x14ac:dyDescent="0.25">
      <c r="A2176" s="38" t="str">
        <f>Лист4!A2178</f>
        <v xml:space="preserve">Комсомольская ул. д.11 </v>
      </c>
      <c r="B2176" s="56" t="str">
        <f>Лист4!C2178</f>
        <v>-, г. Знаменск</v>
      </c>
      <c r="C2176" s="39">
        <f t="shared" si="68"/>
        <v>499.15675932432441</v>
      </c>
      <c r="D2176" s="39">
        <f t="shared" si="69"/>
        <v>21.091130675675679</v>
      </c>
      <c r="E2176" s="45">
        <v>0</v>
      </c>
      <c r="F2176" s="27">
        <v>21.091130675675679</v>
      </c>
      <c r="G2176" s="46">
        <v>0</v>
      </c>
      <c r="H2176" s="46">
        <v>0</v>
      </c>
      <c r="I2176" s="46">
        <v>0</v>
      </c>
      <c r="J2176" s="271"/>
      <c r="K2176" s="282">
        <f>Лист4!E2178/1000</f>
        <v>520.2478900000001</v>
      </c>
    </row>
    <row r="2177" spans="1:11" s="47" customFormat="1" ht="18.75" customHeight="1" x14ac:dyDescent="0.25">
      <c r="A2177" s="38" t="str">
        <f>Лист4!A2179</f>
        <v xml:space="preserve">Комсомольская ул. д.12 </v>
      </c>
      <c r="B2177" s="56" t="str">
        <f>Лист4!C2179</f>
        <v>-, г. Знаменск</v>
      </c>
      <c r="C2177" s="39">
        <f t="shared" si="68"/>
        <v>531.17177229729725</v>
      </c>
      <c r="D2177" s="39">
        <f t="shared" si="69"/>
        <v>22.4438777027027</v>
      </c>
      <c r="E2177" s="45">
        <v>0</v>
      </c>
      <c r="F2177" s="27">
        <v>22.4438777027027</v>
      </c>
      <c r="G2177" s="46">
        <v>0</v>
      </c>
      <c r="H2177" s="46">
        <v>0</v>
      </c>
      <c r="I2177" s="46">
        <v>0</v>
      </c>
      <c r="J2177" s="271"/>
      <c r="K2177" s="282">
        <f>Лист4!E2179/1000</f>
        <v>553.61564999999996</v>
      </c>
    </row>
    <row r="2178" spans="1:11" s="47" customFormat="1" ht="18.75" customHeight="1" x14ac:dyDescent="0.25">
      <c r="A2178" s="38" t="str">
        <f>Лист4!A2180</f>
        <v xml:space="preserve">Комсомольская ул. д.13 </v>
      </c>
      <c r="B2178" s="56" t="str">
        <f>Лист4!C2180</f>
        <v>-, г. Знаменск</v>
      </c>
      <c r="C2178" s="39">
        <f t="shared" si="68"/>
        <v>424.42818472972976</v>
      </c>
      <c r="D2178" s="39">
        <f t="shared" si="69"/>
        <v>17.933585270270271</v>
      </c>
      <c r="E2178" s="45">
        <v>0</v>
      </c>
      <c r="F2178" s="27">
        <v>17.933585270270271</v>
      </c>
      <c r="G2178" s="46">
        <v>0</v>
      </c>
      <c r="H2178" s="46">
        <v>0</v>
      </c>
      <c r="I2178" s="46">
        <v>0</v>
      </c>
      <c r="J2178" s="271"/>
      <c r="K2178" s="282">
        <f>Лист4!E2180/1000</f>
        <v>442.36177000000004</v>
      </c>
    </row>
    <row r="2179" spans="1:11" s="47" customFormat="1" ht="18.75" customHeight="1" x14ac:dyDescent="0.25">
      <c r="A2179" s="38" t="str">
        <f>Лист4!A2181</f>
        <v xml:space="preserve">Комсомольская ул. д.14 </v>
      </c>
      <c r="B2179" s="56" t="str">
        <f>Лист4!C2181</f>
        <v>-, г. Знаменск</v>
      </c>
      <c r="C2179" s="39">
        <f t="shared" si="68"/>
        <v>817.4931748648645</v>
      </c>
      <c r="D2179" s="39">
        <f t="shared" si="69"/>
        <v>34.541965135135122</v>
      </c>
      <c r="E2179" s="45">
        <v>0</v>
      </c>
      <c r="F2179" s="27">
        <v>34.541965135135122</v>
      </c>
      <c r="G2179" s="46">
        <v>0</v>
      </c>
      <c r="H2179" s="46">
        <v>0</v>
      </c>
      <c r="I2179" s="46">
        <v>0</v>
      </c>
      <c r="J2179" s="271"/>
      <c r="K2179" s="282">
        <f>Лист4!E2181/1000</f>
        <v>852.03513999999961</v>
      </c>
    </row>
    <row r="2180" spans="1:11" s="47" customFormat="1" ht="18.75" customHeight="1" x14ac:dyDescent="0.25">
      <c r="A2180" s="38" t="str">
        <f>Лист4!A2182</f>
        <v xml:space="preserve">Комсомольская д. 16  </v>
      </c>
      <c r="B2180" s="56" t="str">
        <f>Лист4!C2182</f>
        <v>-, г. Знаменск</v>
      </c>
      <c r="C2180" s="39">
        <f t="shared" si="68"/>
        <v>638.08698797297279</v>
      </c>
      <c r="D2180" s="39">
        <f t="shared" si="69"/>
        <v>26.961422027027016</v>
      </c>
      <c r="E2180" s="45">
        <v>0</v>
      </c>
      <c r="F2180" s="27">
        <v>26.961422027027016</v>
      </c>
      <c r="G2180" s="46">
        <v>0</v>
      </c>
      <c r="H2180" s="46">
        <v>0</v>
      </c>
      <c r="I2180" s="46">
        <v>0</v>
      </c>
      <c r="J2180" s="271"/>
      <c r="K2180" s="282">
        <f>Лист4!E2182/1000</f>
        <v>665.04840999999976</v>
      </c>
    </row>
    <row r="2181" spans="1:11" s="47" customFormat="1" ht="18.75" customHeight="1" x14ac:dyDescent="0.25">
      <c r="A2181" s="38" t="str">
        <f>Лист4!A2183</f>
        <v xml:space="preserve">Комсомольская ул. д.16А </v>
      </c>
      <c r="B2181" s="56" t="str">
        <f>Лист4!C2183</f>
        <v>-, г. Знаменск</v>
      </c>
      <c r="C2181" s="39">
        <f t="shared" si="68"/>
        <v>1506.3638051351354</v>
      </c>
      <c r="D2181" s="39">
        <f t="shared" si="69"/>
        <v>63.649174864864875</v>
      </c>
      <c r="E2181" s="45">
        <v>0</v>
      </c>
      <c r="F2181" s="27">
        <v>63.649174864864875</v>
      </c>
      <c r="G2181" s="46">
        <v>0</v>
      </c>
      <c r="H2181" s="46">
        <v>0</v>
      </c>
      <c r="I2181" s="46">
        <v>0</v>
      </c>
      <c r="J2181" s="271"/>
      <c r="K2181" s="282">
        <f>Лист4!E2183/1000</f>
        <v>1570.0129800000002</v>
      </c>
    </row>
    <row r="2182" spans="1:11" s="48" customFormat="1" ht="18.75" customHeight="1" x14ac:dyDescent="0.25">
      <c r="A2182" s="38" t="str">
        <f>Лист4!A2184</f>
        <v xml:space="preserve">Комсомольская ул. д.17 </v>
      </c>
      <c r="B2182" s="56" t="str">
        <f>Лист4!C2184</f>
        <v>-, г. Знаменск</v>
      </c>
      <c r="C2182" s="39">
        <f t="shared" si="68"/>
        <v>357.17096891891885</v>
      </c>
      <c r="D2182" s="39">
        <f t="shared" si="69"/>
        <v>15.091731081081079</v>
      </c>
      <c r="E2182" s="45">
        <v>0</v>
      </c>
      <c r="F2182" s="27">
        <v>15.091731081081079</v>
      </c>
      <c r="G2182" s="46">
        <v>0</v>
      </c>
      <c r="H2182" s="46">
        <v>0</v>
      </c>
      <c r="I2182" s="46">
        <v>0</v>
      </c>
      <c r="J2182" s="271"/>
      <c r="K2182" s="282">
        <f>Лист4!E2184/1000</f>
        <v>372.26269999999994</v>
      </c>
    </row>
    <row r="2183" spans="1:11" s="48" customFormat="1" ht="18.75" customHeight="1" x14ac:dyDescent="0.25">
      <c r="A2183" s="38" t="str">
        <f>Лист4!A2185</f>
        <v xml:space="preserve">Комсомольская ул. д.18 </v>
      </c>
      <c r="B2183" s="56" t="str">
        <f>Лист4!C2185</f>
        <v>-, г. Знаменск</v>
      </c>
      <c r="C2183" s="39">
        <f t="shared" si="68"/>
        <v>338.36981391891891</v>
      </c>
      <c r="D2183" s="39">
        <f t="shared" si="69"/>
        <v>14.297316081081082</v>
      </c>
      <c r="E2183" s="45">
        <v>0</v>
      </c>
      <c r="F2183" s="27">
        <v>14.297316081081082</v>
      </c>
      <c r="G2183" s="46">
        <v>0</v>
      </c>
      <c r="H2183" s="46">
        <v>0</v>
      </c>
      <c r="I2183" s="46">
        <v>0</v>
      </c>
      <c r="J2183" s="271"/>
      <c r="K2183" s="282">
        <f>Лист4!E2185/1000-J2183</f>
        <v>352.66712999999999</v>
      </c>
    </row>
    <row r="2184" spans="1:11" s="48" customFormat="1" ht="18.75" customHeight="1" x14ac:dyDescent="0.25">
      <c r="A2184" s="38" t="str">
        <f>Лист4!A2186</f>
        <v xml:space="preserve">Комсомольская ул. д.18А </v>
      </c>
      <c r="B2184" s="56" t="str">
        <f>Лист4!C2186</f>
        <v>-, г. Знаменск</v>
      </c>
      <c r="C2184" s="39">
        <f>K2184+J2184-F2184</f>
        <v>418.54434756756757</v>
      </c>
      <c r="D2184" s="39">
        <f t="shared" si="69"/>
        <v>17.684972432432435</v>
      </c>
      <c r="E2184" s="45">
        <v>0</v>
      </c>
      <c r="F2184" s="27">
        <v>17.684972432432435</v>
      </c>
      <c r="G2184" s="46">
        <v>0</v>
      </c>
      <c r="H2184" s="46">
        <v>0</v>
      </c>
      <c r="I2184" s="46">
        <v>0</v>
      </c>
      <c r="J2184" s="271"/>
      <c r="K2184" s="282">
        <f>Лист4!E2186/1000-J2184</f>
        <v>436.22932000000003</v>
      </c>
    </row>
    <row r="2185" spans="1:11" s="47" customFormat="1" ht="18.75" customHeight="1" x14ac:dyDescent="0.25">
      <c r="A2185" s="38" t="str">
        <f>Лист4!A2187</f>
        <v xml:space="preserve">Комсомольская ул. д.18Б </v>
      </c>
      <c r="B2185" s="56" t="str">
        <f>Лист4!C2187</f>
        <v>-, г. Знаменск</v>
      </c>
      <c r="C2185" s="39">
        <f t="shared" si="68"/>
        <v>518.14593959459467</v>
      </c>
      <c r="D2185" s="39">
        <f t="shared" si="69"/>
        <v>21.893490405405405</v>
      </c>
      <c r="E2185" s="45">
        <v>0</v>
      </c>
      <c r="F2185" s="27">
        <v>21.893490405405405</v>
      </c>
      <c r="G2185" s="46">
        <v>0</v>
      </c>
      <c r="H2185" s="46">
        <v>0</v>
      </c>
      <c r="I2185" s="46">
        <v>0</v>
      </c>
      <c r="J2185" s="271"/>
      <c r="K2185" s="282">
        <f>Лист4!E2187/1000</f>
        <v>540.03943000000004</v>
      </c>
    </row>
    <row r="2186" spans="1:11" s="47" customFormat="1" ht="25.5" customHeight="1" x14ac:dyDescent="0.25">
      <c r="A2186" s="38" t="str">
        <f>Лист4!A2188</f>
        <v xml:space="preserve">Комсомольская ул. д.2 </v>
      </c>
      <c r="B2186" s="56" t="str">
        <f>Лист4!C2188</f>
        <v>-, г. Знаменск</v>
      </c>
      <c r="C2186" s="39">
        <f t="shared" ref="C2186:C2249" si="70">K2186+J2186-F2186</f>
        <v>429.51805000000002</v>
      </c>
      <c r="D2186" s="39">
        <f t="shared" ref="D2186:D2249" si="71">F2186</f>
        <v>18.148650000000004</v>
      </c>
      <c r="E2186" s="45">
        <v>0</v>
      </c>
      <c r="F2186" s="27">
        <v>18.148650000000004</v>
      </c>
      <c r="G2186" s="46">
        <v>0</v>
      </c>
      <c r="H2186" s="46">
        <v>0</v>
      </c>
      <c r="I2186" s="46">
        <v>0</v>
      </c>
      <c r="J2186" s="271"/>
      <c r="K2186" s="282">
        <f>Лист4!E2188/1000</f>
        <v>447.66670000000005</v>
      </c>
    </row>
    <row r="2187" spans="1:11" s="47" customFormat="1" ht="25.5" customHeight="1" x14ac:dyDescent="0.25">
      <c r="A2187" s="38" t="str">
        <f>Лист4!A2189</f>
        <v xml:space="preserve">Комсомольская ул. д.20 </v>
      </c>
      <c r="B2187" s="56" t="str">
        <f>Лист4!C2189</f>
        <v>-, г. Знаменск</v>
      </c>
      <c r="C2187" s="39">
        <f t="shared" si="70"/>
        <v>383.25678148648649</v>
      </c>
      <c r="D2187" s="39">
        <f t="shared" si="71"/>
        <v>16.193948513513515</v>
      </c>
      <c r="E2187" s="45">
        <v>0</v>
      </c>
      <c r="F2187" s="27">
        <v>16.193948513513515</v>
      </c>
      <c r="G2187" s="46">
        <v>0</v>
      </c>
      <c r="H2187" s="46">
        <v>0</v>
      </c>
      <c r="I2187" s="46">
        <v>0</v>
      </c>
      <c r="J2187" s="271">
        <v>1706.81</v>
      </c>
      <c r="K2187" s="282">
        <f>Лист4!E2189/1000-J2187</f>
        <v>-1307.3592699999999</v>
      </c>
    </row>
    <row r="2188" spans="1:11" s="47" customFormat="1" ht="18.75" customHeight="1" x14ac:dyDescent="0.25">
      <c r="A2188" s="38" t="str">
        <f>Лист4!A2190</f>
        <v xml:space="preserve">Комсомольская ул. д.3 </v>
      </c>
      <c r="B2188" s="56" t="str">
        <f>Лист4!C2190</f>
        <v>-, г. Знаменск</v>
      </c>
      <c r="C2188" s="39">
        <f t="shared" si="70"/>
        <v>257.92363810810804</v>
      </c>
      <c r="D2188" s="39">
        <f t="shared" si="71"/>
        <v>10.898181891891889</v>
      </c>
      <c r="E2188" s="45">
        <v>0</v>
      </c>
      <c r="F2188" s="27">
        <v>10.898181891891889</v>
      </c>
      <c r="G2188" s="46">
        <v>0</v>
      </c>
      <c r="H2188" s="46">
        <v>0</v>
      </c>
      <c r="I2188" s="46">
        <v>0</v>
      </c>
      <c r="J2188" s="271"/>
      <c r="K2188" s="282">
        <f>Лист4!E2190/1000</f>
        <v>268.82181999999995</v>
      </c>
    </row>
    <row r="2189" spans="1:11" s="47" customFormat="1" ht="18.75" customHeight="1" x14ac:dyDescent="0.25">
      <c r="A2189" s="38" t="str">
        <f>Лист4!A2191</f>
        <v xml:space="preserve">Комсомольская ул. д.4 </v>
      </c>
      <c r="B2189" s="56" t="str">
        <f>Лист4!C2191</f>
        <v>-, г. Знаменск</v>
      </c>
      <c r="C2189" s="39">
        <f t="shared" si="70"/>
        <v>398.0745486486486</v>
      </c>
      <c r="D2189" s="39">
        <f t="shared" si="71"/>
        <v>16.820051351351349</v>
      </c>
      <c r="E2189" s="45">
        <v>0</v>
      </c>
      <c r="F2189" s="27">
        <v>16.820051351351349</v>
      </c>
      <c r="G2189" s="46">
        <v>0</v>
      </c>
      <c r="H2189" s="46">
        <v>0</v>
      </c>
      <c r="I2189" s="46">
        <v>0</v>
      </c>
      <c r="J2189" s="271"/>
      <c r="K2189" s="282">
        <f>Лист4!E2191/1000</f>
        <v>414.89459999999997</v>
      </c>
    </row>
    <row r="2190" spans="1:11" s="47" customFormat="1" ht="18.75" customHeight="1" x14ac:dyDescent="0.25">
      <c r="A2190" s="38" t="str">
        <f>Лист4!A2192</f>
        <v xml:space="preserve">Комсомольская ул. д.4А </v>
      </c>
      <c r="B2190" s="56" t="str">
        <f>Лист4!C2192</f>
        <v>-, г. Знаменск</v>
      </c>
      <c r="C2190" s="39">
        <f t="shared" si="70"/>
        <v>248.1407879729729</v>
      </c>
      <c r="D2190" s="39">
        <f t="shared" si="71"/>
        <v>10.484822027027024</v>
      </c>
      <c r="E2190" s="45">
        <v>0</v>
      </c>
      <c r="F2190" s="27">
        <v>10.484822027027024</v>
      </c>
      <c r="G2190" s="46">
        <v>0</v>
      </c>
      <c r="H2190" s="46">
        <v>0</v>
      </c>
      <c r="I2190" s="46">
        <v>0</v>
      </c>
      <c r="J2190" s="271"/>
      <c r="K2190" s="282">
        <f>Лист4!E2192/1000</f>
        <v>258.62560999999994</v>
      </c>
    </row>
    <row r="2191" spans="1:11" s="47" customFormat="1" ht="18.75" customHeight="1" x14ac:dyDescent="0.25">
      <c r="A2191" s="38" t="str">
        <f>Лист4!A2193</f>
        <v xml:space="preserve">Комсомольская ул. д.6 </v>
      </c>
      <c r="B2191" s="56" t="str">
        <f>Лист4!C2193</f>
        <v>-, г. Знаменск</v>
      </c>
      <c r="C2191" s="39">
        <f t="shared" si="70"/>
        <v>439.05623797297289</v>
      </c>
      <c r="D2191" s="39">
        <f t="shared" si="71"/>
        <v>18.551672027027024</v>
      </c>
      <c r="E2191" s="45">
        <v>0</v>
      </c>
      <c r="F2191" s="27">
        <v>18.551672027027024</v>
      </c>
      <c r="G2191" s="46">
        <v>0</v>
      </c>
      <c r="H2191" s="46">
        <v>0</v>
      </c>
      <c r="I2191" s="46">
        <v>0</v>
      </c>
      <c r="J2191" s="272"/>
      <c r="K2191" s="282">
        <f>Лист4!E2193/1000-J2191</f>
        <v>457.60790999999989</v>
      </c>
    </row>
    <row r="2192" spans="1:11" s="47" customFormat="1" ht="18.75" customHeight="1" x14ac:dyDescent="0.25">
      <c r="A2192" s="38" t="str">
        <f>Лист4!A2194</f>
        <v xml:space="preserve">Комсомольская ул. д.6А </v>
      </c>
      <c r="B2192" s="56" t="str">
        <f>Лист4!C2194</f>
        <v>-, г. Знаменск</v>
      </c>
      <c r="C2192" s="39">
        <f t="shared" si="70"/>
        <v>281.63675540540532</v>
      </c>
      <c r="D2192" s="39">
        <f t="shared" si="71"/>
        <v>11.900144594594593</v>
      </c>
      <c r="E2192" s="45">
        <v>0</v>
      </c>
      <c r="F2192" s="27">
        <v>11.900144594594593</v>
      </c>
      <c r="G2192" s="46">
        <v>0</v>
      </c>
      <c r="H2192" s="46">
        <v>0</v>
      </c>
      <c r="I2192" s="46">
        <v>0</v>
      </c>
      <c r="J2192" s="271"/>
      <c r="K2192" s="282">
        <f>Лист4!E2194/1000</f>
        <v>293.53689999999995</v>
      </c>
    </row>
    <row r="2193" spans="1:11" s="47" customFormat="1" ht="18.75" customHeight="1" x14ac:dyDescent="0.25">
      <c r="A2193" s="38" t="str">
        <f>Лист4!A2195</f>
        <v xml:space="preserve">Комсомольская ул. д.6Б </v>
      </c>
      <c r="B2193" s="56" t="str">
        <f>Лист4!C2195</f>
        <v>-, г. Знаменск</v>
      </c>
      <c r="C2193" s="39">
        <f t="shared" si="70"/>
        <v>432.50483770270262</v>
      </c>
      <c r="D2193" s="39">
        <f t="shared" si="71"/>
        <v>18.274852297297294</v>
      </c>
      <c r="E2193" s="45">
        <v>0</v>
      </c>
      <c r="F2193" s="27">
        <v>18.274852297297294</v>
      </c>
      <c r="G2193" s="46">
        <v>0</v>
      </c>
      <c r="H2193" s="46">
        <v>0</v>
      </c>
      <c r="I2193" s="46">
        <v>0</v>
      </c>
      <c r="J2193" s="271"/>
      <c r="K2193" s="282">
        <f>Лист4!E2195/1000</f>
        <v>450.7796899999999</v>
      </c>
    </row>
    <row r="2194" spans="1:11" s="47" customFormat="1" ht="25.5" customHeight="1" x14ac:dyDescent="0.25">
      <c r="A2194" s="38" t="str">
        <f>Лист4!A2196</f>
        <v xml:space="preserve">Комсомольская ул. д.7 </v>
      </c>
      <c r="B2194" s="56" t="str">
        <f>Лист4!C2196</f>
        <v>-, г. Знаменск</v>
      </c>
      <c r="C2194" s="39">
        <f t="shared" si="70"/>
        <v>437.85696162162168</v>
      </c>
      <c r="D2194" s="39">
        <f t="shared" si="71"/>
        <v>18.50099837837838</v>
      </c>
      <c r="E2194" s="45">
        <v>0</v>
      </c>
      <c r="F2194" s="27">
        <v>18.50099837837838</v>
      </c>
      <c r="G2194" s="46">
        <v>0</v>
      </c>
      <c r="H2194" s="46">
        <v>0</v>
      </c>
      <c r="I2194" s="46">
        <v>0</v>
      </c>
      <c r="J2194" s="271"/>
      <c r="K2194" s="282">
        <f>Лист4!E2196/1000</f>
        <v>456.35796000000005</v>
      </c>
    </row>
    <row r="2195" spans="1:11" s="47" customFormat="1" ht="25.5" customHeight="1" x14ac:dyDescent="0.25">
      <c r="A2195" s="38" t="str">
        <f>Лист4!A2197</f>
        <v xml:space="preserve">Комсомольская ул. д.8 </v>
      </c>
      <c r="B2195" s="56" t="str">
        <f>Лист4!C2197</f>
        <v>-, г. Знаменск</v>
      </c>
      <c r="C2195" s="39">
        <f t="shared" si="70"/>
        <v>337.00235391891897</v>
      </c>
      <c r="D2195" s="39">
        <f t="shared" si="71"/>
        <v>14.239536081081084</v>
      </c>
      <c r="E2195" s="45">
        <v>0</v>
      </c>
      <c r="F2195" s="27">
        <v>14.239536081081084</v>
      </c>
      <c r="G2195" s="46">
        <v>0</v>
      </c>
      <c r="H2195" s="46">
        <v>0</v>
      </c>
      <c r="I2195" s="46">
        <v>0</v>
      </c>
      <c r="J2195" s="271"/>
      <c r="K2195" s="282">
        <f>Лист4!E2197/1000</f>
        <v>351.24189000000007</v>
      </c>
    </row>
    <row r="2196" spans="1:11" s="47" customFormat="1" ht="25.5" customHeight="1" x14ac:dyDescent="0.25">
      <c r="A2196" s="38" t="str">
        <f>Лист4!A2198</f>
        <v xml:space="preserve">Комсомольская ул. д.9 </v>
      </c>
      <c r="B2196" s="56" t="str">
        <f>Лист4!C2198</f>
        <v>-, г. Знаменск</v>
      </c>
      <c r="C2196" s="39">
        <f t="shared" si="70"/>
        <v>174.4683</v>
      </c>
      <c r="D2196" s="39">
        <f t="shared" si="71"/>
        <v>7.3719000000000001</v>
      </c>
      <c r="E2196" s="45">
        <v>0</v>
      </c>
      <c r="F2196" s="27">
        <v>7.3719000000000001</v>
      </c>
      <c r="G2196" s="46">
        <v>0</v>
      </c>
      <c r="H2196" s="46">
        <v>0</v>
      </c>
      <c r="I2196" s="46">
        <v>0</v>
      </c>
      <c r="J2196" s="271"/>
      <c r="K2196" s="282">
        <f>Лист4!E2198/1000</f>
        <v>181.84020000000001</v>
      </c>
    </row>
    <row r="2197" spans="1:11" s="47" customFormat="1" ht="25.5" customHeight="1" x14ac:dyDescent="0.25">
      <c r="A2197" s="38" t="str">
        <f>Лист4!A2199</f>
        <v xml:space="preserve">Королева ул. д.2 </v>
      </c>
      <c r="B2197" s="56" t="str">
        <f>Лист4!C2199</f>
        <v>-, г. Знаменск</v>
      </c>
      <c r="C2197" s="39">
        <f t="shared" si="70"/>
        <v>415.47066162162162</v>
      </c>
      <c r="D2197" s="39">
        <f t="shared" si="71"/>
        <v>17.555098378378375</v>
      </c>
      <c r="E2197" s="45">
        <v>0</v>
      </c>
      <c r="F2197" s="27">
        <v>17.555098378378375</v>
      </c>
      <c r="G2197" s="46">
        <v>0</v>
      </c>
      <c r="H2197" s="46">
        <v>0</v>
      </c>
      <c r="I2197" s="46">
        <v>0</v>
      </c>
      <c r="J2197" s="271"/>
      <c r="K2197" s="282">
        <f>Лист4!E2199/1000</f>
        <v>433.02575999999999</v>
      </c>
    </row>
    <row r="2198" spans="1:11" s="47" customFormat="1" ht="18.75" customHeight="1" x14ac:dyDescent="0.25">
      <c r="A2198" s="38" t="str">
        <f>Лист4!A2200</f>
        <v xml:space="preserve">Королева ул. д.6 </v>
      </c>
      <c r="B2198" s="56" t="str">
        <f>Лист4!C2200</f>
        <v>-, г. Знаменск</v>
      </c>
      <c r="C2198" s="39">
        <f t="shared" si="70"/>
        <v>339.71247189189188</v>
      </c>
      <c r="D2198" s="39">
        <f t="shared" si="71"/>
        <v>14.354048108108106</v>
      </c>
      <c r="E2198" s="45">
        <v>0</v>
      </c>
      <c r="F2198" s="27">
        <v>14.354048108108106</v>
      </c>
      <c r="G2198" s="46">
        <v>0</v>
      </c>
      <c r="H2198" s="46">
        <v>0</v>
      </c>
      <c r="I2198" s="46">
        <v>0</v>
      </c>
      <c r="J2198" s="271"/>
      <c r="K2198" s="282">
        <f>Лист4!E2200/1000</f>
        <v>354.06651999999997</v>
      </c>
    </row>
    <row r="2199" spans="1:11" s="47" customFormat="1" ht="18.75" customHeight="1" x14ac:dyDescent="0.25">
      <c r="A2199" s="38" t="str">
        <f>Лист4!A2201</f>
        <v xml:space="preserve">Королева ул. д.8 </v>
      </c>
      <c r="B2199" s="56" t="str">
        <f>Лист4!C2201</f>
        <v>-, г. Знаменск</v>
      </c>
      <c r="C2199" s="39">
        <f t="shared" si="70"/>
        <v>363.64000918918924</v>
      </c>
      <c r="D2199" s="39">
        <f t="shared" si="71"/>
        <v>15.365070810810813</v>
      </c>
      <c r="E2199" s="45">
        <v>0</v>
      </c>
      <c r="F2199" s="27">
        <v>15.365070810810813</v>
      </c>
      <c r="G2199" s="46">
        <v>0</v>
      </c>
      <c r="H2199" s="46">
        <v>0</v>
      </c>
      <c r="I2199" s="46">
        <v>0</v>
      </c>
      <c r="J2199" s="271"/>
      <c r="K2199" s="282">
        <f>Лист4!E2201/1000</f>
        <v>379.00508000000008</v>
      </c>
    </row>
    <row r="2200" spans="1:11" s="47" customFormat="1" ht="18.75" customHeight="1" x14ac:dyDescent="0.25">
      <c r="A2200" s="38" t="str">
        <f>Лист4!A2202</f>
        <v xml:space="preserve">Ленина ул. д.1 </v>
      </c>
      <c r="B2200" s="56" t="str">
        <f>Лист4!C2202</f>
        <v>-, г. Знаменск</v>
      </c>
      <c r="C2200" s="39">
        <f t="shared" si="70"/>
        <v>82.135505675675702</v>
      </c>
      <c r="D2200" s="39">
        <f t="shared" si="71"/>
        <v>3.4705143243243253</v>
      </c>
      <c r="E2200" s="45">
        <v>0</v>
      </c>
      <c r="F2200" s="27">
        <v>3.4705143243243253</v>
      </c>
      <c r="G2200" s="46">
        <v>0</v>
      </c>
      <c r="H2200" s="46">
        <v>0</v>
      </c>
      <c r="I2200" s="46">
        <v>0</v>
      </c>
      <c r="J2200" s="271"/>
      <c r="K2200" s="282">
        <f>Лист4!E2202/1000</f>
        <v>85.606020000000029</v>
      </c>
    </row>
    <row r="2201" spans="1:11" s="47" customFormat="1" ht="25.5" customHeight="1" x14ac:dyDescent="0.25">
      <c r="A2201" s="38" t="str">
        <f>Лист4!A2203</f>
        <v xml:space="preserve">Ленина ул. д.10 </v>
      </c>
      <c r="B2201" s="56" t="str">
        <f>Лист4!C2203</f>
        <v>-, г. Знаменск</v>
      </c>
      <c r="C2201" s="39">
        <f t="shared" si="70"/>
        <v>66.515649594594606</v>
      </c>
      <c r="D2201" s="39">
        <f t="shared" si="71"/>
        <v>2.8105204054054065</v>
      </c>
      <c r="E2201" s="45">
        <v>0</v>
      </c>
      <c r="F2201" s="27">
        <v>2.8105204054054065</v>
      </c>
      <c r="G2201" s="46">
        <v>0</v>
      </c>
      <c r="H2201" s="46">
        <v>0</v>
      </c>
      <c r="I2201" s="46">
        <v>0</v>
      </c>
      <c r="J2201" s="271"/>
      <c r="K2201" s="282">
        <f>Лист4!E2203/1000</f>
        <v>69.326170000000019</v>
      </c>
    </row>
    <row r="2202" spans="1:11" s="47" customFormat="1" ht="25.5" customHeight="1" x14ac:dyDescent="0.25">
      <c r="A2202" s="38" t="str">
        <f>Лист4!A2204</f>
        <v xml:space="preserve">Ленина ул. д.13 </v>
      </c>
      <c r="B2202" s="56" t="str">
        <f>Лист4!C2204</f>
        <v>-, г. Знаменск</v>
      </c>
      <c r="C2202" s="39">
        <f t="shared" si="70"/>
        <v>129.28284459459456</v>
      </c>
      <c r="D2202" s="39">
        <f t="shared" si="71"/>
        <v>5.4626554054054042</v>
      </c>
      <c r="E2202" s="45">
        <v>0</v>
      </c>
      <c r="F2202" s="27">
        <v>5.4626554054054042</v>
      </c>
      <c r="G2202" s="46">
        <v>0</v>
      </c>
      <c r="H2202" s="46">
        <v>0</v>
      </c>
      <c r="I2202" s="46">
        <v>0</v>
      </c>
      <c r="J2202" s="271"/>
      <c r="K2202" s="282">
        <f>Лист4!E2204/1000</f>
        <v>134.74549999999996</v>
      </c>
    </row>
    <row r="2203" spans="1:11" s="47" customFormat="1" ht="25.5" customHeight="1" x14ac:dyDescent="0.25">
      <c r="A2203" s="38" t="str">
        <f>Лист4!A2205</f>
        <v xml:space="preserve">Ленина ул. д.15 </v>
      </c>
      <c r="B2203" s="56" t="str">
        <f>Лист4!C2205</f>
        <v>-, г. Знаменск</v>
      </c>
      <c r="C2203" s="39">
        <f t="shared" si="70"/>
        <v>147.75805202702702</v>
      </c>
      <c r="D2203" s="39">
        <f t="shared" si="71"/>
        <v>6.2432979729729698</v>
      </c>
      <c r="E2203" s="45">
        <v>0</v>
      </c>
      <c r="F2203" s="27">
        <v>6.2432979729729698</v>
      </c>
      <c r="G2203" s="46">
        <v>0</v>
      </c>
      <c r="H2203" s="46">
        <v>0</v>
      </c>
      <c r="I2203" s="46">
        <v>0</v>
      </c>
      <c r="J2203" s="271">
        <v>2337.25</v>
      </c>
      <c r="K2203" s="282">
        <f>Лист4!E2205/1000-J2203</f>
        <v>-2183.24865</v>
      </c>
    </row>
    <row r="2204" spans="1:11" s="47" customFormat="1" ht="25.5" customHeight="1" x14ac:dyDescent="0.25">
      <c r="A2204" s="38" t="str">
        <f>Лист4!A2206</f>
        <v xml:space="preserve">Ленина ул. д.17 </v>
      </c>
      <c r="B2204" s="56" t="str">
        <f>Лист4!C2206</f>
        <v>-, г. Знаменск</v>
      </c>
      <c r="C2204" s="39">
        <f t="shared" si="70"/>
        <v>174.63332702702701</v>
      </c>
      <c r="D2204" s="39">
        <f t="shared" si="71"/>
        <v>7.3788729729729727</v>
      </c>
      <c r="E2204" s="45">
        <v>0</v>
      </c>
      <c r="F2204" s="27">
        <v>7.3788729729729727</v>
      </c>
      <c r="G2204" s="46">
        <v>0</v>
      </c>
      <c r="H2204" s="46">
        <v>0</v>
      </c>
      <c r="I2204" s="46">
        <v>0</v>
      </c>
      <c r="J2204" s="271"/>
      <c r="K2204" s="282">
        <f>Лист4!E2206/1000</f>
        <v>182.01219999999998</v>
      </c>
    </row>
    <row r="2205" spans="1:11" s="47" customFormat="1" ht="18.75" customHeight="1" x14ac:dyDescent="0.25">
      <c r="A2205" s="38" t="str">
        <f>Лист4!A2207</f>
        <v xml:space="preserve">Ленина ул. д.19 </v>
      </c>
      <c r="B2205" s="56" t="str">
        <f>Лист4!C2207</f>
        <v>-, г. Знаменск</v>
      </c>
      <c r="C2205" s="39">
        <f t="shared" si="70"/>
        <v>18.798977027027025</v>
      </c>
      <c r="D2205" s="39">
        <f t="shared" si="71"/>
        <v>0.79432297297297283</v>
      </c>
      <c r="E2205" s="45">
        <v>0</v>
      </c>
      <c r="F2205" s="27">
        <v>0.79432297297297283</v>
      </c>
      <c r="G2205" s="46">
        <v>0</v>
      </c>
      <c r="H2205" s="46">
        <v>0</v>
      </c>
      <c r="I2205" s="46">
        <v>0</v>
      </c>
      <c r="J2205" s="271"/>
      <c r="K2205" s="282">
        <f>Лист4!E2207/1000</f>
        <v>19.593299999999999</v>
      </c>
    </row>
    <row r="2206" spans="1:11" s="47" customFormat="1" ht="18.75" customHeight="1" x14ac:dyDescent="0.25">
      <c r="A2206" s="38" t="str">
        <f>Лист4!A2208</f>
        <v xml:space="preserve">Ленина ул. д.2 </v>
      </c>
      <c r="B2206" s="56" t="str">
        <f>Лист4!C2208</f>
        <v>-, г. Знаменск</v>
      </c>
      <c r="C2206" s="39">
        <f t="shared" si="70"/>
        <v>138.63238364864867</v>
      </c>
      <c r="D2206" s="39">
        <f t="shared" si="71"/>
        <v>5.8577063513513536</v>
      </c>
      <c r="E2206" s="45">
        <v>0</v>
      </c>
      <c r="F2206" s="27">
        <v>5.8577063513513536</v>
      </c>
      <c r="G2206" s="46">
        <v>0</v>
      </c>
      <c r="H2206" s="46">
        <v>0</v>
      </c>
      <c r="I2206" s="46">
        <v>0</v>
      </c>
      <c r="J2206" s="271"/>
      <c r="K2206" s="282">
        <f>Лист4!E2208/1000</f>
        <v>144.49009000000004</v>
      </c>
    </row>
    <row r="2207" spans="1:11" s="47" customFormat="1" ht="25.5" customHeight="1" x14ac:dyDescent="0.25">
      <c r="A2207" s="38" t="str">
        <f>Лист4!A2209</f>
        <v xml:space="preserve">Ленина ул. д.20 </v>
      </c>
      <c r="B2207" s="56" t="str">
        <f>Лист4!C2209</f>
        <v>-, г. Знаменск</v>
      </c>
      <c r="C2207" s="39">
        <f t="shared" si="70"/>
        <v>188.38823378378379</v>
      </c>
      <c r="D2207" s="39">
        <f t="shared" si="71"/>
        <v>7.9600662162162159</v>
      </c>
      <c r="E2207" s="45">
        <v>0</v>
      </c>
      <c r="F2207" s="27">
        <v>7.9600662162162159</v>
      </c>
      <c r="G2207" s="46">
        <v>0</v>
      </c>
      <c r="H2207" s="46">
        <v>0</v>
      </c>
      <c r="I2207" s="46">
        <v>0</v>
      </c>
      <c r="J2207" s="271"/>
      <c r="K2207" s="282">
        <f>Лист4!E2209/1000</f>
        <v>196.34829999999999</v>
      </c>
    </row>
    <row r="2208" spans="1:11" s="47" customFormat="1" ht="25.5" customHeight="1" x14ac:dyDescent="0.25">
      <c r="A2208" s="38" t="str">
        <f>Лист4!A2210</f>
        <v xml:space="preserve">Ленина ул. д.21 </v>
      </c>
      <c r="B2208" s="56" t="str">
        <f>Лист4!C2210</f>
        <v>-, г. Знаменск</v>
      </c>
      <c r="C2208" s="39">
        <f t="shared" si="70"/>
        <v>184.10611824324332</v>
      </c>
      <c r="D2208" s="39">
        <f t="shared" si="71"/>
        <v>7.7791317567567599</v>
      </c>
      <c r="E2208" s="45">
        <v>0</v>
      </c>
      <c r="F2208" s="27">
        <v>7.7791317567567599</v>
      </c>
      <c r="G2208" s="46">
        <v>0</v>
      </c>
      <c r="H2208" s="46">
        <v>0</v>
      </c>
      <c r="I2208" s="46">
        <v>0</v>
      </c>
      <c r="J2208" s="271"/>
      <c r="K2208" s="282">
        <f>Лист4!E2210/1000</f>
        <v>191.88525000000007</v>
      </c>
    </row>
    <row r="2209" spans="1:11" s="47" customFormat="1" ht="18.75" customHeight="1" x14ac:dyDescent="0.25">
      <c r="A2209" s="38" t="str">
        <f>Лист4!A2211</f>
        <v xml:space="preserve">Ленина ул. д.23 </v>
      </c>
      <c r="B2209" s="56" t="str">
        <f>Лист4!C2211</f>
        <v>-, г. Знаменск</v>
      </c>
      <c r="C2209" s="39">
        <f t="shared" si="70"/>
        <v>73.530910135135144</v>
      </c>
      <c r="D2209" s="39">
        <f t="shared" si="71"/>
        <v>3.1069398648648656</v>
      </c>
      <c r="E2209" s="45">
        <v>0</v>
      </c>
      <c r="F2209" s="27">
        <v>3.1069398648648656</v>
      </c>
      <c r="G2209" s="46">
        <v>0</v>
      </c>
      <c r="H2209" s="46">
        <v>0</v>
      </c>
      <c r="I2209" s="46">
        <v>0</v>
      </c>
      <c r="J2209" s="271"/>
      <c r="K2209" s="282">
        <f>Лист4!E2211/1000</f>
        <v>76.637850000000014</v>
      </c>
    </row>
    <row r="2210" spans="1:11" s="47" customFormat="1" ht="18.75" customHeight="1" x14ac:dyDescent="0.25">
      <c r="A2210" s="38" t="str">
        <f>Лист4!A2212</f>
        <v xml:space="preserve">Ленина ул. д.24 </v>
      </c>
      <c r="B2210" s="56" t="str">
        <f>Лист4!C2212</f>
        <v>-, г. Знаменск</v>
      </c>
      <c r="C2210" s="39">
        <f t="shared" si="70"/>
        <v>102.95757972972972</v>
      </c>
      <c r="D2210" s="39">
        <f t="shared" si="71"/>
        <v>4.3503202702702701</v>
      </c>
      <c r="E2210" s="45">
        <v>0</v>
      </c>
      <c r="F2210" s="27">
        <v>4.3503202702702701</v>
      </c>
      <c r="G2210" s="46">
        <v>0</v>
      </c>
      <c r="H2210" s="46">
        <v>0</v>
      </c>
      <c r="I2210" s="46">
        <v>0</v>
      </c>
      <c r="J2210" s="271"/>
      <c r="K2210" s="282">
        <f>Лист4!E2212/1000</f>
        <v>107.30789999999999</v>
      </c>
    </row>
    <row r="2211" spans="1:11" s="47" customFormat="1" ht="18.75" customHeight="1" x14ac:dyDescent="0.25">
      <c r="A2211" s="38" t="str">
        <f>Лист4!A2213</f>
        <v xml:space="preserve">Ленина ул. д.25 </v>
      </c>
      <c r="B2211" s="56" t="str">
        <f>Лист4!C2213</f>
        <v>-, г. Знаменск</v>
      </c>
      <c r="C2211" s="39">
        <f t="shared" si="70"/>
        <v>273.00929594594595</v>
      </c>
      <c r="D2211" s="39">
        <f t="shared" si="71"/>
        <v>11.535604054054053</v>
      </c>
      <c r="E2211" s="45">
        <v>0</v>
      </c>
      <c r="F2211" s="27">
        <v>11.535604054054053</v>
      </c>
      <c r="G2211" s="46">
        <v>0</v>
      </c>
      <c r="H2211" s="46">
        <v>0</v>
      </c>
      <c r="I2211" s="46">
        <v>0</v>
      </c>
      <c r="J2211" s="272"/>
      <c r="K2211" s="282">
        <f>Лист4!E2213/1000-J2211</f>
        <v>284.54489999999998</v>
      </c>
    </row>
    <row r="2212" spans="1:11" s="47" customFormat="1" ht="18.75" customHeight="1" x14ac:dyDescent="0.25">
      <c r="A2212" s="38" t="str">
        <f>Лист4!A2214</f>
        <v xml:space="preserve">Ленина ул. д.28 </v>
      </c>
      <c r="B2212" s="56" t="str">
        <f>Лист4!C2214</f>
        <v>-, г. Знаменск</v>
      </c>
      <c r="C2212" s="39">
        <f t="shared" si="70"/>
        <v>141.42752891891891</v>
      </c>
      <c r="D2212" s="39">
        <f t="shared" si="71"/>
        <v>5.9758110810810807</v>
      </c>
      <c r="E2212" s="45">
        <v>0</v>
      </c>
      <c r="F2212" s="27">
        <v>5.9758110810810807</v>
      </c>
      <c r="G2212" s="46">
        <v>0</v>
      </c>
      <c r="H2212" s="46">
        <v>0</v>
      </c>
      <c r="I2212" s="46">
        <v>0</v>
      </c>
      <c r="J2212" s="271"/>
      <c r="K2212" s="282">
        <f>Лист4!E2214/1000-J2212</f>
        <v>147.40333999999999</v>
      </c>
    </row>
    <row r="2213" spans="1:11" s="47" customFormat="1" ht="18.75" customHeight="1" x14ac:dyDescent="0.25">
      <c r="A2213" s="38" t="str">
        <f>Лист4!A2215</f>
        <v xml:space="preserve">Ленина ул. д.31 </v>
      </c>
      <c r="B2213" s="56" t="str">
        <f>Лист4!C2215</f>
        <v>-, г. Знаменск</v>
      </c>
      <c r="C2213" s="39">
        <f t="shared" si="70"/>
        <v>172.78335486486492</v>
      </c>
      <c r="D2213" s="39">
        <f t="shared" si="71"/>
        <v>7.3007051351351375</v>
      </c>
      <c r="E2213" s="45">
        <v>0</v>
      </c>
      <c r="F2213" s="27">
        <v>7.3007051351351375</v>
      </c>
      <c r="G2213" s="46">
        <v>0</v>
      </c>
      <c r="H2213" s="46">
        <v>0</v>
      </c>
      <c r="I2213" s="46">
        <v>0</v>
      </c>
      <c r="J2213" s="272"/>
      <c r="K2213" s="282">
        <f>Лист4!E2215/1000-J2213</f>
        <v>180.08406000000005</v>
      </c>
    </row>
    <row r="2214" spans="1:11" s="47" customFormat="1" ht="25.5" customHeight="1" x14ac:dyDescent="0.25">
      <c r="A2214" s="38" t="str">
        <f>Лист4!A2216</f>
        <v xml:space="preserve">Ленина ул. д.33 </v>
      </c>
      <c r="B2214" s="56" t="str">
        <f>Лист4!C2216</f>
        <v>-, г. Знаменск</v>
      </c>
      <c r="C2214" s="39">
        <f t="shared" si="70"/>
        <v>137.35991013513512</v>
      </c>
      <c r="D2214" s="39">
        <f t="shared" si="71"/>
        <v>5.8039398648648648</v>
      </c>
      <c r="E2214" s="45">
        <v>0</v>
      </c>
      <c r="F2214" s="27">
        <v>5.8039398648648648</v>
      </c>
      <c r="G2214" s="46">
        <v>0</v>
      </c>
      <c r="H2214" s="46">
        <v>0</v>
      </c>
      <c r="I2214" s="46">
        <v>0</v>
      </c>
      <c r="J2214" s="271"/>
      <c r="K2214" s="282">
        <f>Лист4!E2216/1000</f>
        <v>143.16385</v>
      </c>
    </row>
    <row r="2215" spans="1:11" s="47" customFormat="1" ht="25.5" customHeight="1" x14ac:dyDescent="0.25">
      <c r="A2215" s="38" t="str">
        <f>Лист4!A2217</f>
        <v xml:space="preserve">Ленина ул. д.34 </v>
      </c>
      <c r="B2215" s="56" t="str">
        <f>Лист4!C2217</f>
        <v>-, г. Знаменск</v>
      </c>
      <c r="C2215" s="39">
        <f t="shared" si="70"/>
        <v>224.11848486486483</v>
      </c>
      <c r="D2215" s="39">
        <f t="shared" si="71"/>
        <v>9.4697951351351328</v>
      </c>
      <c r="E2215" s="45">
        <v>0</v>
      </c>
      <c r="F2215" s="27">
        <v>9.4697951351351328</v>
      </c>
      <c r="G2215" s="46">
        <v>0</v>
      </c>
      <c r="H2215" s="46">
        <v>0</v>
      </c>
      <c r="I2215" s="46">
        <v>0</v>
      </c>
      <c r="J2215" s="271"/>
      <c r="K2215" s="282">
        <f>Лист4!E2217/1000</f>
        <v>233.58827999999997</v>
      </c>
    </row>
    <row r="2216" spans="1:11" s="47" customFormat="1" ht="25.5" customHeight="1" x14ac:dyDescent="0.25">
      <c r="A2216" s="38" t="str">
        <f>Лист4!A2218</f>
        <v xml:space="preserve">Ленина ул. д.35 </v>
      </c>
      <c r="B2216" s="56" t="str">
        <f>Лист4!C2218</f>
        <v>-, г. Знаменск</v>
      </c>
      <c r="C2216" s="39">
        <f t="shared" si="70"/>
        <v>149.07687702702705</v>
      </c>
      <c r="D2216" s="39">
        <f t="shared" si="71"/>
        <v>6.2990229729729741</v>
      </c>
      <c r="E2216" s="45">
        <v>0</v>
      </c>
      <c r="F2216" s="27">
        <v>6.2990229729729741</v>
      </c>
      <c r="G2216" s="46">
        <v>0</v>
      </c>
      <c r="H2216" s="46">
        <v>0</v>
      </c>
      <c r="I2216" s="46">
        <v>0</v>
      </c>
      <c r="J2216" s="271"/>
      <c r="K2216" s="282">
        <f>Лист4!E2218/1000-J2216</f>
        <v>155.37590000000003</v>
      </c>
    </row>
    <row r="2217" spans="1:11" s="47" customFormat="1" ht="25.5" customHeight="1" x14ac:dyDescent="0.25">
      <c r="A2217" s="38" t="str">
        <f>Лист4!A2219</f>
        <v xml:space="preserve">Ленина ул. д.36 </v>
      </c>
      <c r="B2217" s="56" t="str">
        <f>Лист4!C2219</f>
        <v>-, г. Знаменск</v>
      </c>
      <c r="C2217" s="39">
        <f t="shared" si="70"/>
        <v>104.5294141891892</v>
      </c>
      <c r="D2217" s="39">
        <f t="shared" si="71"/>
        <v>4.4167358108108115</v>
      </c>
      <c r="E2217" s="45">
        <v>0</v>
      </c>
      <c r="F2217" s="27">
        <v>4.4167358108108115</v>
      </c>
      <c r="G2217" s="46">
        <v>0</v>
      </c>
      <c r="H2217" s="46">
        <v>0</v>
      </c>
      <c r="I2217" s="46">
        <v>0</v>
      </c>
      <c r="J2217" s="271"/>
      <c r="K2217" s="282">
        <f>Лист4!E2219/1000</f>
        <v>108.94615</v>
      </c>
    </row>
    <row r="2218" spans="1:11" s="47" customFormat="1" ht="18.75" customHeight="1" x14ac:dyDescent="0.25">
      <c r="A2218" s="38" t="str">
        <f>Лист4!A2220</f>
        <v xml:space="preserve">Ленина ул. д.37 </v>
      </c>
      <c r="B2218" s="56" t="str">
        <f>Лист4!C2220</f>
        <v>-, г. Знаменск</v>
      </c>
      <c r="C2218" s="39">
        <f t="shared" si="70"/>
        <v>208.35501689189189</v>
      </c>
      <c r="D2218" s="39">
        <f t="shared" si="71"/>
        <v>8.8037331081081085</v>
      </c>
      <c r="E2218" s="45">
        <v>0</v>
      </c>
      <c r="F2218" s="27">
        <v>8.8037331081081085</v>
      </c>
      <c r="G2218" s="46">
        <v>0</v>
      </c>
      <c r="H2218" s="46">
        <v>0</v>
      </c>
      <c r="I2218" s="46">
        <v>0</v>
      </c>
      <c r="J2218" s="272"/>
      <c r="K2218" s="282">
        <f>Лист4!E2220/1000-J2218</f>
        <v>217.15875</v>
      </c>
    </row>
    <row r="2219" spans="1:11" s="47" customFormat="1" ht="18.75" customHeight="1" x14ac:dyDescent="0.25">
      <c r="A2219" s="38" t="str">
        <f>Лист4!A2221</f>
        <v xml:space="preserve">Ленина ул. д.38 </v>
      </c>
      <c r="B2219" s="56" t="str">
        <f>Лист4!C2221</f>
        <v>-, г. Знаменск</v>
      </c>
      <c r="C2219" s="39">
        <f t="shared" si="70"/>
        <v>105.9105560810811</v>
      </c>
      <c r="D2219" s="39">
        <f t="shared" si="71"/>
        <v>4.4750939189189189</v>
      </c>
      <c r="E2219" s="45">
        <v>0</v>
      </c>
      <c r="F2219" s="27">
        <v>4.4750939189189189</v>
      </c>
      <c r="G2219" s="46">
        <v>0</v>
      </c>
      <c r="H2219" s="46">
        <v>0</v>
      </c>
      <c r="I2219" s="46">
        <v>0</v>
      </c>
      <c r="J2219" s="271"/>
      <c r="K2219" s="282">
        <f>Лист4!E2221/1000</f>
        <v>110.38565000000001</v>
      </c>
    </row>
    <row r="2220" spans="1:11" s="47" customFormat="1" ht="25.5" customHeight="1" x14ac:dyDescent="0.25">
      <c r="A2220" s="38" t="str">
        <f>Лист4!A2222</f>
        <v xml:space="preserve">Ленина ул. д.4 </v>
      </c>
      <c r="B2220" s="56" t="str">
        <f>Лист4!C2222</f>
        <v>-, г. Знаменск</v>
      </c>
      <c r="C2220" s="39">
        <f t="shared" si="70"/>
        <v>71.907898108108085</v>
      </c>
      <c r="D2220" s="39">
        <f t="shared" si="71"/>
        <v>3.0383618918918911</v>
      </c>
      <c r="E2220" s="45">
        <v>0</v>
      </c>
      <c r="F2220" s="27">
        <v>3.0383618918918911</v>
      </c>
      <c r="G2220" s="46">
        <v>0</v>
      </c>
      <c r="H2220" s="46">
        <v>0</v>
      </c>
      <c r="I2220" s="46">
        <v>0</v>
      </c>
      <c r="J2220" s="271"/>
      <c r="K2220" s="282">
        <f>Лист4!E2222/1000</f>
        <v>74.946259999999981</v>
      </c>
    </row>
    <row r="2221" spans="1:11" s="47" customFormat="1" ht="18.75" customHeight="1" x14ac:dyDescent="0.25">
      <c r="A2221" s="38" t="str">
        <f>Лист4!A2223</f>
        <v xml:space="preserve">Ленина ул. д.40 </v>
      </c>
      <c r="B2221" s="56" t="str">
        <f>Лист4!C2223</f>
        <v>-, г. Знаменск</v>
      </c>
      <c r="C2221" s="39">
        <f t="shared" si="70"/>
        <v>124.50943783783784</v>
      </c>
      <c r="D2221" s="39">
        <f t="shared" si="71"/>
        <v>5.2609621621621629</v>
      </c>
      <c r="E2221" s="45">
        <v>0</v>
      </c>
      <c r="F2221" s="27">
        <v>5.2609621621621629</v>
      </c>
      <c r="G2221" s="46">
        <v>0</v>
      </c>
      <c r="H2221" s="46">
        <v>0</v>
      </c>
      <c r="I2221" s="46">
        <v>0</v>
      </c>
      <c r="J2221" s="271">
        <v>880.3</v>
      </c>
      <c r="K2221" s="282">
        <f>Лист4!E2223/1000-J2221</f>
        <v>-750.52959999999996</v>
      </c>
    </row>
    <row r="2222" spans="1:11" s="47" customFormat="1" ht="18.75" customHeight="1" x14ac:dyDescent="0.25">
      <c r="A2222" s="38" t="str">
        <f>Лист4!A2224</f>
        <v xml:space="preserve">Ленина ул. д.45 </v>
      </c>
      <c r="B2222" s="56" t="str">
        <f>Лист4!C2224</f>
        <v>-, г. Знаменск</v>
      </c>
      <c r="C2222" s="39">
        <f t="shared" si="70"/>
        <v>120.99484189189189</v>
      </c>
      <c r="D2222" s="39">
        <f t="shared" si="71"/>
        <v>5.1124581081081084</v>
      </c>
      <c r="E2222" s="45">
        <v>0</v>
      </c>
      <c r="F2222" s="27">
        <v>5.1124581081081084</v>
      </c>
      <c r="G2222" s="46">
        <v>0</v>
      </c>
      <c r="H2222" s="46">
        <v>0</v>
      </c>
      <c r="I2222" s="46">
        <v>0</v>
      </c>
      <c r="J2222" s="271"/>
      <c r="K2222" s="282">
        <f>Лист4!E2224/1000</f>
        <v>126.10730000000001</v>
      </c>
    </row>
    <row r="2223" spans="1:11" s="47" customFormat="1" ht="18.75" customHeight="1" x14ac:dyDescent="0.25">
      <c r="A2223" s="38" t="str">
        <f>Лист4!A2225</f>
        <v xml:space="preserve">Ленина ул. д.47 </v>
      </c>
      <c r="B2223" s="56" t="str">
        <f>Лист4!C2225</f>
        <v>-, г. Знаменск</v>
      </c>
      <c r="C2223" s="39">
        <f t="shared" si="70"/>
        <v>267.22922432432432</v>
      </c>
      <c r="D2223" s="39">
        <f t="shared" si="71"/>
        <v>11.291375675675676</v>
      </c>
      <c r="E2223" s="45">
        <v>0</v>
      </c>
      <c r="F2223" s="27">
        <v>11.291375675675676</v>
      </c>
      <c r="G2223" s="46">
        <v>0</v>
      </c>
      <c r="H2223" s="46">
        <v>0</v>
      </c>
      <c r="I2223" s="46">
        <v>0</v>
      </c>
      <c r="J2223" s="271"/>
      <c r="K2223" s="282">
        <f>Лист4!E2225/1000</f>
        <v>278.5206</v>
      </c>
    </row>
    <row r="2224" spans="1:11" s="47" customFormat="1" ht="18.75" customHeight="1" x14ac:dyDescent="0.25">
      <c r="A2224" s="38" t="str">
        <f>Лист4!A2226</f>
        <v xml:space="preserve">Ленина ул. д.48 </v>
      </c>
      <c r="B2224" s="56" t="str">
        <f>Лист4!C2226</f>
        <v>-, г. Знаменск</v>
      </c>
      <c r="C2224" s="39">
        <f t="shared" si="70"/>
        <v>351.31433243243254</v>
      </c>
      <c r="D2224" s="39">
        <f t="shared" si="71"/>
        <v>14.84426756756757</v>
      </c>
      <c r="E2224" s="45">
        <v>0</v>
      </c>
      <c r="F2224" s="27">
        <v>14.84426756756757</v>
      </c>
      <c r="G2224" s="46">
        <v>0</v>
      </c>
      <c r="H2224" s="46">
        <v>0</v>
      </c>
      <c r="I2224" s="46">
        <v>0</v>
      </c>
      <c r="J2224" s="271"/>
      <c r="K2224" s="282">
        <f>Лист4!E2226/1000</f>
        <v>366.15860000000009</v>
      </c>
    </row>
    <row r="2225" spans="1:11" s="47" customFormat="1" ht="18.75" customHeight="1" x14ac:dyDescent="0.25">
      <c r="A2225" s="38" t="str">
        <f>Лист4!A2227</f>
        <v xml:space="preserve">Ленина ул. д.48А </v>
      </c>
      <c r="B2225" s="56" t="str">
        <f>Лист4!C2227</f>
        <v>-, г. Знаменск</v>
      </c>
      <c r="C2225" s="39">
        <f t="shared" si="70"/>
        <v>416.06634202702708</v>
      </c>
      <c r="D2225" s="39">
        <f t="shared" si="71"/>
        <v>17.580267972972976</v>
      </c>
      <c r="E2225" s="45">
        <v>0</v>
      </c>
      <c r="F2225" s="27">
        <v>17.580267972972976</v>
      </c>
      <c r="G2225" s="46">
        <v>0</v>
      </c>
      <c r="H2225" s="46">
        <v>0</v>
      </c>
      <c r="I2225" s="46">
        <v>0</v>
      </c>
      <c r="J2225" s="271"/>
      <c r="K2225" s="282">
        <f>Лист4!E2227/1000</f>
        <v>433.64661000000007</v>
      </c>
    </row>
    <row r="2226" spans="1:11" s="47" customFormat="1" ht="18.75" customHeight="1" x14ac:dyDescent="0.25">
      <c r="A2226" s="38" t="str">
        <f>Лист4!A2228</f>
        <v xml:space="preserve">Ленина ул. д.48Б </v>
      </c>
      <c r="B2226" s="56" t="str">
        <f>Лист4!C2228</f>
        <v>-, г. Знаменск</v>
      </c>
      <c r="C2226" s="39">
        <f t="shared" si="70"/>
        <v>404.95569594594599</v>
      </c>
      <c r="D2226" s="39">
        <f t="shared" si="71"/>
        <v>17.110804054054057</v>
      </c>
      <c r="E2226" s="45">
        <v>0</v>
      </c>
      <c r="F2226" s="27">
        <v>17.110804054054057</v>
      </c>
      <c r="G2226" s="46">
        <v>0</v>
      </c>
      <c r="H2226" s="46">
        <v>0</v>
      </c>
      <c r="I2226" s="46">
        <v>0</v>
      </c>
      <c r="J2226" s="271"/>
      <c r="K2226" s="282">
        <f>Лист4!E2228/1000</f>
        <v>422.06650000000008</v>
      </c>
    </row>
    <row r="2227" spans="1:11" s="47" customFormat="1" ht="18.75" customHeight="1" x14ac:dyDescent="0.25">
      <c r="A2227" s="38" t="str">
        <f>Лист4!A2229</f>
        <v xml:space="preserve">Ленина ул. д.5 </v>
      </c>
      <c r="B2227" s="56" t="str">
        <f>Лист4!C2229</f>
        <v>-, г. Знаменск</v>
      </c>
      <c r="C2227" s="39">
        <f t="shared" si="70"/>
        <v>92.408083108108102</v>
      </c>
      <c r="D2227" s="39">
        <f t="shared" si="71"/>
        <v>3.904566891891891</v>
      </c>
      <c r="E2227" s="45">
        <v>0</v>
      </c>
      <c r="F2227" s="27">
        <v>3.904566891891891</v>
      </c>
      <c r="G2227" s="46">
        <v>0</v>
      </c>
      <c r="H2227" s="46">
        <v>0</v>
      </c>
      <c r="I2227" s="46">
        <v>0</v>
      </c>
      <c r="J2227" s="271"/>
      <c r="K2227" s="282">
        <f>Лист4!E2229/1000</f>
        <v>96.312649999999991</v>
      </c>
    </row>
    <row r="2228" spans="1:11" s="47" customFormat="1" ht="18.75" customHeight="1" x14ac:dyDescent="0.25">
      <c r="A2228" s="38" t="str">
        <f>Лист4!A2230</f>
        <v xml:space="preserve">Ленина ул. д.50 </v>
      </c>
      <c r="B2228" s="56" t="str">
        <f>Лист4!C2230</f>
        <v>-, г. Знаменск</v>
      </c>
      <c r="C2228" s="39">
        <f t="shared" si="70"/>
        <v>293.3116787837838</v>
      </c>
      <c r="D2228" s="39">
        <f t="shared" si="71"/>
        <v>12.393451216216215</v>
      </c>
      <c r="E2228" s="45">
        <v>0</v>
      </c>
      <c r="F2228" s="27">
        <v>12.393451216216215</v>
      </c>
      <c r="G2228" s="46">
        <v>0</v>
      </c>
      <c r="H2228" s="46">
        <v>0</v>
      </c>
      <c r="I2228" s="46">
        <v>0</v>
      </c>
      <c r="J2228" s="271"/>
      <c r="K2228" s="282">
        <f>Лист4!E2230/1000</f>
        <v>305.70513</v>
      </c>
    </row>
    <row r="2229" spans="1:11" s="47" customFormat="1" ht="18.75" customHeight="1" x14ac:dyDescent="0.25">
      <c r="A2229" s="38" t="str">
        <f>Лист4!A2231</f>
        <v xml:space="preserve">Ленина ул. д.50Б </v>
      </c>
      <c r="B2229" s="56" t="str">
        <f>Лист4!C2231</f>
        <v>-, г. Знаменск</v>
      </c>
      <c r="C2229" s="39">
        <f t="shared" si="70"/>
        <v>144.47174986486488</v>
      </c>
      <c r="D2229" s="39">
        <f t="shared" si="71"/>
        <v>6.1044401351351345</v>
      </c>
      <c r="E2229" s="45">
        <v>0</v>
      </c>
      <c r="F2229" s="27">
        <v>6.1044401351351345</v>
      </c>
      <c r="G2229" s="46">
        <v>0</v>
      </c>
      <c r="H2229" s="46">
        <v>0</v>
      </c>
      <c r="I2229" s="46">
        <v>0</v>
      </c>
      <c r="J2229" s="271"/>
      <c r="K2229" s="282">
        <f>Лист4!E2231/1000</f>
        <v>150.57619</v>
      </c>
    </row>
    <row r="2230" spans="1:11" s="47" customFormat="1" ht="18.75" customHeight="1" x14ac:dyDescent="0.25">
      <c r="A2230" s="38" t="str">
        <f>Лист4!A2232</f>
        <v xml:space="preserve">Ленина ул. д.52 </v>
      </c>
      <c r="B2230" s="56" t="str">
        <f>Лист4!C2232</f>
        <v>-, г. Знаменск</v>
      </c>
      <c r="C2230" s="39">
        <f t="shared" si="70"/>
        <v>280.76858851351352</v>
      </c>
      <c r="D2230" s="39">
        <f t="shared" si="71"/>
        <v>11.863461486486486</v>
      </c>
      <c r="E2230" s="45">
        <v>0</v>
      </c>
      <c r="F2230" s="27">
        <v>11.863461486486486</v>
      </c>
      <c r="G2230" s="46">
        <v>0</v>
      </c>
      <c r="H2230" s="46">
        <v>0</v>
      </c>
      <c r="I2230" s="46">
        <v>0</v>
      </c>
      <c r="J2230" s="271"/>
      <c r="K2230" s="282">
        <f>Лист4!E2232/1000</f>
        <v>292.63204999999999</v>
      </c>
    </row>
    <row r="2231" spans="1:11" s="47" customFormat="1" ht="25.5" customHeight="1" x14ac:dyDescent="0.25">
      <c r="A2231" s="38" t="str">
        <f>Лист4!A2233</f>
        <v xml:space="preserve">Ленина ул. д.52А </v>
      </c>
      <c r="B2231" s="56" t="str">
        <f>Лист4!C2233</f>
        <v>-, г. Знаменск</v>
      </c>
      <c r="C2231" s="39">
        <f t="shared" si="70"/>
        <v>191.31073770270268</v>
      </c>
      <c r="D2231" s="39">
        <f t="shared" si="71"/>
        <v>8.0835522972972971</v>
      </c>
      <c r="E2231" s="45">
        <v>0</v>
      </c>
      <c r="F2231" s="27">
        <v>8.0835522972972971</v>
      </c>
      <c r="G2231" s="46">
        <v>0</v>
      </c>
      <c r="H2231" s="46">
        <v>0</v>
      </c>
      <c r="I2231" s="46">
        <v>0</v>
      </c>
      <c r="J2231" s="271"/>
      <c r="K2231" s="282">
        <f>Лист4!E2233/1000-J2231</f>
        <v>199.39428999999998</v>
      </c>
    </row>
    <row r="2232" spans="1:11" s="47" customFormat="1" ht="18.75" customHeight="1" x14ac:dyDescent="0.25">
      <c r="A2232" s="38" t="str">
        <f>Лист4!A2234</f>
        <v xml:space="preserve">Ленина ул. д.54 </v>
      </c>
      <c r="B2232" s="56" t="str">
        <f>Лист4!C2234</f>
        <v>-, г. Знаменск</v>
      </c>
      <c r="C2232" s="39">
        <f t="shared" si="70"/>
        <v>290.44013175675678</v>
      </c>
      <c r="D2232" s="39">
        <f t="shared" si="71"/>
        <v>12.272118243243245</v>
      </c>
      <c r="E2232" s="45">
        <v>0</v>
      </c>
      <c r="F2232" s="27">
        <v>12.272118243243245</v>
      </c>
      <c r="G2232" s="46">
        <v>0</v>
      </c>
      <c r="H2232" s="46">
        <v>0</v>
      </c>
      <c r="I2232" s="46">
        <v>0</v>
      </c>
      <c r="J2232" s="271"/>
      <c r="K2232" s="282">
        <f>Лист4!E2234/1000</f>
        <v>302.71225000000004</v>
      </c>
    </row>
    <row r="2233" spans="1:11" s="47" customFormat="1" ht="18.75" customHeight="1" x14ac:dyDescent="0.25">
      <c r="A2233" s="38" t="str">
        <f>Лист4!A2235</f>
        <v xml:space="preserve">Ленина ул. д.54А </v>
      </c>
      <c r="B2233" s="56" t="str">
        <f>Лист4!C2235</f>
        <v>-, г. Знаменск</v>
      </c>
      <c r="C2233" s="39">
        <f t="shared" si="70"/>
        <v>460.60822081081079</v>
      </c>
      <c r="D2233" s="39">
        <f t="shared" si="71"/>
        <v>19.462319189189188</v>
      </c>
      <c r="E2233" s="45">
        <v>0</v>
      </c>
      <c r="F2233" s="27">
        <v>19.462319189189188</v>
      </c>
      <c r="G2233" s="46">
        <v>0</v>
      </c>
      <c r="H2233" s="46">
        <v>0</v>
      </c>
      <c r="I2233" s="46">
        <v>0</v>
      </c>
      <c r="J2233" s="271"/>
      <c r="K2233" s="282">
        <f>Лист4!E2235/1000</f>
        <v>480.07053999999999</v>
      </c>
    </row>
    <row r="2234" spans="1:11" s="47" customFormat="1" ht="25.5" customHeight="1" x14ac:dyDescent="0.25">
      <c r="A2234" s="38" t="str">
        <f>Лист4!A2236</f>
        <v xml:space="preserve">Ленина ул. д.54Б </v>
      </c>
      <c r="B2234" s="56" t="str">
        <f>Лист4!C2236</f>
        <v>-, г. Знаменск</v>
      </c>
      <c r="C2234" s="39">
        <f t="shared" si="70"/>
        <v>379.10836662162166</v>
      </c>
      <c r="D2234" s="39">
        <f t="shared" si="71"/>
        <v>16.018663378378381</v>
      </c>
      <c r="E2234" s="45">
        <v>0</v>
      </c>
      <c r="F2234" s="27">
        <v>16.018663378378381</v>
      </c>
      <c r="G2234" s="46">
        <v>0</v>
      </c>
      <c r="H2234" s="46">
        <v>0</v>
      </c>
      <c r="I2234" s="46">
        <v>0</v>
      </c>
      <c r="J2234" s="271"/>
      <c r="K2234" s="282">
        <f>Лист4!E2236/1000</f>
        <v>395.12703000000005</v>
      </c>
    </row>
    <row r="2235" spans="1:11" s="47" customFormat="1" ht="18.75" customHeight="1" x14ac:dyDescent="0.25">
      <c r="A2235" s="38" t="str">
        <f>Лист4!A2237</f>
        <v xml:space="preserve">Ленина ул. д.7 </v>
      </c>
      <c r="B2235" s="56" t="str">
        <f>Лист4!C2237</f>
        <v>-, г. Знаменск</v>
      </c>
      <c r="C2235" s="39">
        <f t="shared" si="70"/>
        <v>113.11724797297296</v>
      </c>
      <c r="D2235" s="39">
        <f t="shared" si="71"/>
        <v>4.7796020270270265</v>
      </c>
      <c r="E2235" s="45">
        <v>0</v>
      </c>
      <c r="F2235" s="27">
        <v>4.7796020270270265</v>
      </c>
      <c r="G2235" s="46">
        <v>0</v>
      </c>
      <c r="H2235" s="46">
        <v>0</v>
      </c>
      <c r="I2235" s="46">
        <v>0</v>
      </c>
      <c r="J2235" s="271"/>
      <c r="K2235" s="282">
        <f>Лист4!E2237/1000</f>
        <v>117.89684999999999</v>
      </c>
    </row>
    <row r="2236" spans="1:11" s="47" customFormat="1" ht="25.5" customHeight="1" x14ac:dyDescent="0.25">
      <c r="A2236" s="38" t="str">
        <f>Лист4!A2238</f>
        <v xml:space="preserve">Ленина ул. д.8 </v>
      </c>
      <c r="B2236" s="56" t="str">
        <f>Лист4!C2238</f>
        <v>-, г. Знаменск</v>
      </c>
      <c r="C2236" s="39">
        <f t="shared" si="70"/>
        <v>95.093331891891907</v>
      </c>
      <c r="D2236" s="39">
        <f t="shared" si="71"/>
        <v>4.0180281081081084</v>
      </c>
      <c r="E2236" s="45">
        <v>0</v>
      </c>
      <c r="F2236" s="27">
        <v>4.0180281081081084</v>
      </c>
      <c r="G2236" s="46">
        <v>0</v>
      </c>
      <c r="H2236" s="46">
        <v>0</v>
      </c>
      <c r="I2236" s="46">
        <v>0</v>
      </c>
      <c r="J2236" s="271"/>
      <c r="K2236" s="282">
        <f>Лист4!E2238/1000</f>
        <v>99.111360000000019</v>
      </c>
    </row>
    <row r="2237" spans="1:11" s="47" customFormat="1" ht="25.5" customHeight="1" x14ac:dyDescent="0.25">
      <c r="A2237" s="38" t="str">
        <f>Лист4!A2239</f>
        <v xml:space="preserve">Ленина ул. д.9 </v>
      </c>
      <c r="B2237" s="56" t="str">
        <f>Лист4!C2239</f>
        <v>-, г. Знаменск</v>
      </c>
      <c r="C2237" s="39">
        <f t="shared" si="70"/>
        <v>89.007327027027003</v>
      </c>
      <c r="D2237" s="39">
        <f t="shared" si="71"/>
        <v>3.7608729729729724</v>
      </c>
      <c r="E2237" s="45">
        <v>0</v>
      </c>
      <c r="F2237" s="27">
        <v>3.7608729729729724</v>
      </c>
      <c r="G2237" s="46">
        <v>0</v>
      </c>
      <c r="H2237" s="46">
        <v>0</v>
      </c>
      <c r="I2237" s="46">
        <v>0</v>
      </c>
      <c r="J2237" s="271">
        <v>1788.6</v>
      </c>
      <c r="K2237" s="282">
        <f>Лист4!E2239/1000-J2237</f>
        <v>-1695.8317999999999</v>
      </c>
    </row>
    <row r="2238" spans="1:11" s="47" customFormat="1" ht="18.75" customHeight="1" x14ac:dyDescent="0.25">
      <c r="A2238" s="38" t="str">
        <f>Лист4!A2240</f>
        <v xml:space="preserve">Маршала Жукова ул. д.1 </v>
      </c>
      <c r="B2238" s="56" t="str">
        <f>Лист4!C2240</f>
        <v>-, г. Знаменск</v>
      </c>
      <c r="C2238" s="39">
        <f t="shared" si="70"/>
        <v>609.31472729729717</v>
      </c>
      <c r="D2238" s="39">
        <f t="shared" si="71"/>
        <v>25.745692702702698</v>
      </c>
      <c r="E2238" s="45">
        <v>0</v>
      </c>
      <c r="F2238" s="27">
        <v>25.745692702702698</v>
      </c>
      <c r="G2238" s="46">
        <v>0</v>
      </c>
      <c r="H2238" s="46">
        <v>0</v>
      </c>
      <c r="I2238" s="46">
        <v>0</v>
      </c>
      <c r="J2238" s="271"/>
      <c r="K2238" s="282">
        <f>Лист4!E2240/1000</f>
        <v>635.06041999999991</v>
      </c>
    </row>
    <row r="2239" spans="1:11" s="47" customFormat="1" ht="26.25" customHeight="1" x14ac:dyDescent="0.25">
      <c r="A2239" s="38" t="str">
        <f>Лист4!A2241</f>
        <v xml:space="preserve">Маршала Жукова ул. д.10 </v>
      </c>
      <c r="B2239" s="56" t="str">
        <f>Лист4!C2241</f>
        <v>-, г. Знаменск</v>
      </c>
      <c r="C2239" s="39">
        <f t="shared" si="70"/>
        <v>57.49551216216215</v>
      </c>
      <c r="D2239" s="39">
        <f t="shared" si="71"/>
        <v>2.4293878378378371</v>
      </c>
      <c r="E2239" s="45">
        <v>0</v>
      </c>
      <c r="F2239" s="27">
        <v>2.4293878378378371</v>
      </c>
      <c r="G2239" s="46">
        <v>0</v>
      </c>
      <c r="H2239" s="46">
        <v>0</v>
      </c>
      <c r="I2239" s="46">
        <v>0</v>
      </c>
      <c r="J2239" s="271"/>
      <c r="K2239" s="282">
        <f>Лист4!E2241/1000</f>
        <v>59.924899999999987</v>
      </c>
    </row>
    <row r="2240" spans="1:11" s="47" customFormat="1" ht="18.75" customHeight="1" x14ac:dyDescent="0.25">
      <c r="A2240" s="38" t="str">
        <f>Лист4!A2242</f>
        <v xml:space="preserve">Маршала Жукова ул. д.2 </v>
      </c>
      <c r="B2240" s="56" t="str">
        <f>Лист4!C2242</f>
        <v>-, г. Знаменск</v>
      </c>
      <c r="C2240" s="39">
        <f t="shared" si="70"/>
        <v>66.295146621621655</v>
      </c>
      <c r="D2240" s="39">
        <f t="shared" si="71"/>
        <v>2.8012033783783785</v>
      </c>
      <c r="E2240" s="45">
        <v>0</v>
      </c>
      <c r="F2240" s="27">
        <v>2.8012033783783785</v>
      </c>
      <c r="G2240" s="46">
        <v>0</v>
      </c>
      <c r="H2240" s="46">
        <v>0</v>
      </c>
      <c r="I2240" s="46">
        <v>0</v>
      </c>
      <c r="J2240" s="271">
        <f>578.93+495.81</f>
        <v>1074.74</v>
      </c>
      <c r="K2240" s="282">
        <f>Лист4!E2242/1000-J2240</f>
        <v>-1005.64365</v>
      </c>
    </row>
    <row r="2241" spans="1:11" s="47" customFormat="1" ht="18.75" customHeight="1" x14ac:dyDescent="0.25">
      <c r="A2241" s="38" t="str">
        <f>Лист4!A2243</f>
        <v xml:space="preserve">Маршала Жукова ул. д.4 </v>
      </c>
      <c r="B2241" s="56" t="str">
        <f>Лист4!C2243</f>
        <v>-, г. Знаменск</v>
      </c>
      <c r="C2241" s="39">
        <f t="shared" si="70"/>
        <v>76.091803378378529</v>
      </c>
      <c r="D2241" s="39">
        <f t="shared" si="71"/>
        <v>3.2151466216216202</v>
      </c>
      <c r="E2241" s="45">
        <v>0</v>
      </c>
      <c r="F2241" s="27">
        <v>3.2151466216216202</v>
      </c>
      <c r="G2241" s="46">
        <v>0</v>
      </c>
      <c r="H2241" s="46">
        <v>0</v>
      </c>
      <c r="I2241" s="46">
        <v>0</v>
      </c>
      <c r="J2241" s="271">
        <v>2295.33</v>
      </c>
      <c r="K2241" s="282">
        <f>Лист4!E2243/1000-J2241</f>
        <v>-2216.0230499999998</v>
      </c>
    </row>
    <row r="2242" spans="1:11" s="47" customFormat="1" ht="25.5" customHeight="1" x14ac:dyDescent="0.25">
      <c r="A2242" s="38" t="str">
        <f>Лист4!A2244</f>
        <v xml:space="preserve">Маршала Жукова ул. д.5 </v>
      </c>
      <c r="B2242" s="56" t="str">
        <f>Лист4!C2244</f>
        <v>-, г. Знаменск</v>
      </c>
      <c r="C2242" s="39">
        <f t="shared" si="70"/>
        <v>522.46484081081076</v>
      </c>
      <c r="D2242" s="39">
        <f t="shared" si="71"/>
        <v>22.075979189189184</v>
      </c>
      <c r="E2242" s="45">
        <v>0</v>
      </c>
      <c r="F2242" s="27">
        <v>22.075979189189184</v>
      </c>
      <c r="G2242" s="46">
        <v>0</v>
      </c>
      <c r="H2242" s="46">
        <v>0</v>
      </c>
      <c r="I2242" s="46">
        <v>0</v>
      </c>
      <c r="J2242" s="271"/>
      <c r="K2242" s="282">
        <f>Лист4!E2244/1000</f>
        <v>544.54081999999994</v>
      </c>
    </row>
    <row r="2243" spans="1:11" s="47" customFormat="1" ht="18.75" customHeight="1" x14ac:dyDescent="0.25">
      <c r="A2243" s="38" t="str">
        <f>Лист4!A2245</f>
        <v xml:space="preserve">Маршала Жукова ул. д.8 </v>
      </c>
      <c r="B2243" s="56" t="str">
        <f>Лист4!C2245</f>
        <v>-, г. Знаменск</v>
      </c>
      <c r="C2243" s="39">
        <f t="shared" si="70"/>
        <v>169.79989648648649</v>
      </c>
      <c r="D2243" s="39">
        <f t="shared" si="71"/>
        <v>7.174643513513514</v>
      </c>
      <c r="E2243" s="45">
        <v>0</v>
      </c>
      <c r="F2243" s="27">
        <v>7.174643513513514</v>
      </c>
      <c r="G2243" s="46">
        <v>0</v>
      </c>
      <c r="H2243" s="46">
        <v>0</v>
      </c>
      <c r="I2243" s="46">
        <v>0</v>
      </c>
      <c r="J2243" s="271"/>
      <c r="K2243" s="282">
        <f>Лист4!E2245/1000</f>
        <v>176.97453999999999</v>
      </c>
    </row>
    <row r="2244" spans="1:11" s="49" customFormat="1" ht="18.75" customHeight="1" x14ac:dyDescent="0.25">
      <c r="A2244" s="38" t="str">
        <f>Лист4!A2246</f>
        <v xml:space="preserve">Мира ул. д.2 </v>
      </c>
      <c r="B2244" s="56" t="str">
        <f>Лист4!C2246</f>
        <v>-, г. Знаменск</v>
      </c>
      <c r="C2244" s="39">
        <f t="shared" si="70"/>
        <v>72.561433918918922</v>
      </c>
      <c r="D2244" s="39">
        <f t="shared" si="71"/>
        <v>3.0659760810810814</v>
      </c>
      <c r="E2244" s="45">
        <v>0</v>
      </c>
      <c r="F2244" s="27">
        <v>3.0659760810810814</v>
      </c>
      <c r="G2244" s="46">
        <v>0</v>
      </c>
      <c r="H2244" s="46">
        <v>0</v>
      </c>
      <c r="I2244" s="46">
        <v>0</v>
      </c>
      <c r="J2244" s="271"/>
      <c r="K2244" s="282">
        <f>Лист4!E2246/1000</f>
        <v>75.627409999999998</v>
      </c>
    </row>
    <row r="2245" spans="1:11" s="47" customFormat="1" ht="18.75" customHeight="1" x14ac:dyDescent="0.25">
      <c r="A2245" s="38" t="str">
        <f>Лист4!A2247</f>
        <v xml:space="preserve">Мира ул. д.4 </v>
      </c>
      <c r="B2245" s="56" t="str">
        <f>Лист4!C2247</f>
        <v>-, г. Знаменск</v>
      </c>
      <c r="C2245" s="39">
        <f t="shared" si="70"/>
        <v>186.66572581081076</v>
      </c>
      <c r="D2245" s="39">
        <f t="shared" si="71"/>
        <v>7.8872841891891863</v>
      </c>
      <c r="E2245" s="45">
        <v>0</v>
      </c>
      <c r="F2245" s="27">
        <v>7.8872841891891863</v>
      </c>
      <c r="G2245" s="46">
        <v>0</v>
      </c>
      <c r="H2245" s="46">
        <v>0</v>
      </c>
      <c r="I2245" s="46">
        <v>0</v>
      </c>
      <c r="J2245" s="271"/>
      <c r="K2245" s="282">
        <f>Лист4!E2247/1000</f>
        <v>194.55300999999994</v>
      </c>
    </row>
    <row r="2246" spans="1:11" s="47" customFormat="1" ht="18.75" customHeight="1" x14ac:dyDescent="0.25">
      <c r="A2246" s="38" t="str">
        <f>Лист4!A2248</f>
        <v xml:space="preserve">Мира ул. д.6 </v>
      </c>
      <c r="B2246" s="56" t="str">
        <f>Лист4!C2248</f>
        <v>-, г. Знаменск</v>
      </c>
      <c r="C2246" s="39">
        <f t="shared" si="70"/>
        <v>222.59589945945947</v>
      </c>
      <c r="D2246" s="39">
        <f t="shared" si="71"/>
        <v>9.4054605405405418</v>
      </c>
      <c r="E2246" s="45">
        <v>0</v>
      </c>
      <c r="F2246" s="27">
        <v>9.4054605405405418</v>
      </c>
      <c r="G2246" s="46">
        <v>0</v>
      </c>
      <c r="H2246" s="46">
        <v>0</v>
      </c>
      <c r="I2246" s="46">
        <v>0</v>
      </c>
      <c r="J2246" s="271"/>
      <c r="K2246" s="282">
        <f>Лист4!E2248/1000</f>
        <v>232.00136000000001</v>
      </c>
    </row>
    <row r="2247" spans="1:11" s="47" customFormat="1" ht="18.75" customHeight="1" x14ac:dyDescent="0.25">
      <c r="A2247" s="38" t="str">
        <f>Лист4!A2249</f>
        <v xml:space="preserve">Ниловского ул. д.13 </v>
      </c>
      <c r="B2247" s="56" t="str">
        <f>Лист4!C2249</f>
        <v>-, г. Знаменск</v>
      </c>
      <c r="C2247" s="39">
        <f t="shared" si="70"/>
        <v>94.666420405405376</v>
      </c>
      <c r="D2247" s="39">
        <f t="shared" si="71"/>
        <v>3.9999895945945934</v>
      </c>
      <c r="E2247" s="45">
        <v>0</v>
      </c>
      <c r="F2247" s="27">
        <v>3.9999895945945934</v>
      </c>
      <c r="G2247" s="46">
        <v>0</v>
      </c>
      <c r="H2247" s="46">
        <v>0</v>
      </c>
      <c r="I2247" s="46">
        <v>0</v>
      </c>
      <c r="J2247" s="271"/>
      <c r="K2247" s="282">
        <f>Лист4!E2249/1000</f>
        <v>98.666409999999971</v>
      </c>
    </row>
    <row r="2248" spans="1:11" s="47" customFormat="1" ht="18.75" customHeight="1" x14ac:dyDescent="0.25">
      <c r="A2248" s="38" t="str">
        <f>Лист4!A2250</f>
        <v xml:space="preserve">Ниловского ул. д.15 </v>
      </c>
      <c r="B2248" s="56" t="str">
        <f>Лист4!C2250</f>
        <v>-, г. Знаменск</v>
      </c>
      <c r="C2248" s="39">
        <f t="shared" si="70"/>
        <v>174.02076013513508</v>
      </c>
      <c r="D2248" s="39">
        <f t="shared" si="71"/>
        <v>7.3529898648648624</v>
      </c>
      <c r="E2248" s="45">
        <v>0</v>
      </c>
      <c r="F2248" s="27">
        <v>7.3529898648648624</v>
      </c>
      <c r="G2248" s="46">
        <v>0</v>
      </c>
      <c r="H2248" s="46">
        <v>0</v>
      </c>
      <c r="I2248" s="46">
        <v>0</v>
      </c>
      <c r="J2248" s="271"/>
      <c r="K2248" s="282">
        <f>Лист4!E2250/1000</f>
        <v>181.37374999999994</v>
      </c>
    </row>
    <row r="2249" spans="1:11" s="47" customFormat="1" ht="18.75" customHeight="1" x14ac:dyDescent="0.25">
      <c r="A2249" s="38" t="str">
        <f>Лист4!A2251</f>
        <v xml:space="preserve">Ниловского ул. д.16 </v>
      </c>
      <c r="B2249" s="56" t="str">
        <f>Лист4!C2251</f>
        <v>-, г. Знаменск</v>
      </c>
      <c r="C2249" s="39">
        <f t="shared" si="70"/>
        <v>148.69268067567566</v>
      </c>
      <c r="D2249" s="39">
        <f t="shared" si="71"/>
        <v>6.2827893243243231</v>
      </c>
      <c r="E2249" s="45">
        <v>0</v>
      </c>
      <c r="F2249" s="27">
        <v>6.2827893243243231</v>
      </c>
      <c r="G2249" s="46">
        <v>0</v>
      </c>
      <c r="H2249" s="46">
        <v>0</v>
      </c>
      <c r="I2249" s="46">
        <v>0</v>
      </c>
      <c r="J2249" s="271"/>
      <c r="K2249" s="282">
        <f>Лист4!E2251/1000</f>
        <v>154.97546999999997</v>
      </c>
    </row>
    <row r="2250" spans="1:11" s="47" customFormat="1" ht="18.75" customHeight="1" x14ac:dyDescent="0.25">
      <c r="A2250" s="38" t="str">
        <f>Лист4!A2252</f>
        <v xml:space="preserve">Ниловского ул. д.17 </v>
      </c>
      <c r="B2250" s="56" t="str">
        <f>Лист4!C2252</f>
        <v>-, г. Знаменск</v>
      </c>
      <c r="C2250" s="39">
        <f t="shared" ref="C2250:C2312" si="72">K2250+J2250-F2250</f>
        <v>132.66079432432429</v>
      </c>
      <c r="D2250" s="39">
        <f t="shared" ref="D2250:D2312" si="73">F2250</f>
        <v>5.6053856756756737</v>
      </c>
      <c r="E2250" s="45">
        <v>0</v>
      </c>
      <c r="F2250" s="27">
        <v>5.6053856756756737</v>
      </c>
      <c r="G2250" s="46">
        <v>0</v>
      </c>
      <c r="H2250" s="46">
        <v>0</v>
      </c>
      <c r="I2250" s="46">
        <v>0</v>
      </c>
      <c r="J2250" s="271"/>
      <c r="K2250" s="282">
        <f>Лист4!E2252/1000</f>
        <v>138.26617999999996</v>
      </c>
    </row>
    <row r="2251" spans="1:11" s="47" customFormat="1" ht="18.75" customHeight="1" x14ac:dyDescent="0.25">
      <c r="A2251" s="38" t="str">
        <f>Лист4!A2253</f>
        <v xml:space="preserve">Ниловского ул. д.18 </v>
      </c>
      <c r="B2251" s="56" t="str">
        <f>Лист4!C2253</f>
        <v>-, г. Знаменск</v>
      </c>
      <c r="C2251" s="39">
        <f t="shared" si="72"/>
        <v>174.73517364864858</v>
      </c>
      <c r="D2251" s="39">
        <f t="shared" si="73"/>
        <v>7.3831763513513486</v>
      </c>
      <c r="E2251" s="45">
        <v>0</v>
      </c>
      <c r="F2251" s="27">
        <v>7.3831763513513486</v>
      </c>
      <c r="G2251" s="46">
        <v>0</v>
      </c>
      <c r="H2251" s="46">
        <v>0</v>
      </c>
      <c r="I2251" s="46">
        <v>0</v>
      </c>
      <c r="J2251" s="271"/>
      <c r="K2251" s="282">
        <f>Лист4!E2253/1000</f>
        <v>182.11834999999994</v>
      </c>
    </row>
    <row r="2252" spans="1:11" s="47" customFormat="1" ht="18.75" customHeight="1" x14ac:dyDescent="0.25">
      <c r="A2252" s="38" t="str">
        <f>Лист4!A2254</f>
        <v xml:space="preserve">Ниловского ул. д.19 </v>
      </c>
      <c r="B2252" s="56" t="str">
        <f>Лист4!C2254</f>
        <v>-, г. Знаменск</v>
      </c>
      <c r="C2252" s="39">
        <f t="shared" si="72"/>
        <v>222.98797297297295</v>
      </c>
      <c r="D2252" s="39">
        <f t="shared" si="73"/>
        <v>9.4220270270270259</v>
      </c>
      <c r="E2252" s="45">
        <v>0</v>
      </c>
      <c r="F2252" s="27">
        <v>9.4220270270270259</v>
      </c>
      <c r="G2252" s="46">
        <v>0</v>
      </c>
      <c r="H2252" s="46">
        <v>0</v>
      </c>
      <c r="I2252" s="46">
        <v>0</v>
      </c>
      <c r="J2252" s="271"/>
      <c r="K2252" s="282">
        <f>Лист4!E2254/1000</f>
        <v>232.40999999999997</v>
      </c>
    </row>
    <row r="2253" spans="1:11" s="47" customFormat="1" ht="18.75" customHeight="1" x14ac:dyDescent="0.25">
      <c r="A2253" s="38" t="str">
        <f>Лист4!A2255</f>
        <v xml:space="preserve">Ниловского ул. д.20 </v>
      </c>
      <c r="B2253" s="56" t="str">
        <f>Лист4!C2255</f>
        <v>-, г. Знаменск</v>
      </c>
      <c r="C2253" s="39">
        <f t="shared" si="72"/>
        <v>123.05733432432434</v>
      </c>
      <c r="D2253" s="39">
        <f t="shared" si="73"/>
        <v>5.1996056756756763</v>
      </c>
      <c r="E2253" s="45">
        <v>0</v>
      </c>
      <c r="F2253" s="27">
        <v>5.1996056756756763</v>
      </c>
      <c r="G2253" s="46">
        <v>0</v>
      </c>
      <c r="H2253" s="46">
        <v>0</v>
      </c>
      <c r="I2253" s="46">
        <v>0</v>
      </c>
      <c r="J2253" s="271"/>
      <c r="K2253" s="282">
        <f>Лист4!E2255/1000</f>
        <v>128.25694000000001</v>
      </c>
    </row>
    <row r="2254" spans="1:11" s="47" customFormat="1" ht="25.5" customHeight="1" x14ac:dyDescent="0.25">
      <c r="A2254" s="38" t="str">
        <f>Лист4!A2256</f>
        <v xml:space="preserve">Ниловского ул. д.21 </v>
      </c>
      <c r="B2254" s="56" t="str">
        <f>Лист4!C2256</f>
        <v>-, г. Знаменск</v>
      </c>
      <c r="C2254" s="39">
        <f t="shared" si="72"/>
        <v>193.1973804054054</v>
      </c>
      <c r="D2254" s="39">
        <f t="shared" si="73"/>
        <v>8.1632695945945937</v>
      </c>
      <c r="E2254" s="45">
        <v>0</v>
      </c>
      <c r="F2254" s="27">
        <v>8.1632695945945937</v>
      </c>
      <c r="G2254" s="46">
        <v>0</v>
      </c>
      <c r="H2254" s="46">
        <v>0</v>
      </c>
      <c r="I2254" s="46">
        <v>0</v>
      </c>
      <c r="J2254" s="271"/>
      <c r="K2254" s="282">
        <f>Лист4!E2256/1000</f>
        <v>201.36064999999999</v>
      </c>
    </row>
    <row r="2255" spans="1:11" s="47" customFormat="1" ht="25.5" customHeight="1" x14ac:dyDescent="0.25">
      <c r="A2255" s="38" t="str">
        <f>Лист4!A2257</f>
        <v xml:space="preserve">Ниловского ул. д.22 </v>
      </c>
      <c r="B2255" s="56" t="str">
        <f>Лист4!C2257</f>
        <v>-, г. Знаменск</v>
      </c>
      <c r="C2255" s="39">
        <f t="shared" si="72"/>
        <v>174.67535135135137</v>
      </c>
      <c r="D2255" s="39">
        <f t="shared" si="73"/>
        <v>7.3806486486486493</v>
      </c>
      <c r="E2255" s="45">
        <v>0</v>
      </c>
      <c r="F2255" s="27">
        <v>7.3806486486486493</v>
      </c>
      <c r="G2255" s="46">
        <v>0</v>
      </c>
      <c r="H2255" s="46">
        <v>0</v>
      </c>
      <c r="I2255" s="46">
        <v>0</v>
      </c>
      <c r="J2255" s="271"/>
      <c r="K2255" s="282">
        <f>Лист4!E2257/1000</f>
        <v>182.05600000000001</v>
      </c>
    </row>
    <row r="2256" spans="1:11" s="47" customFormat="1" ht="18.75" customHeight="1" x14ac:dyDescent="0.25">
      <c r="A2256" s="38" t="str">
        <f>Лист4!A2258</f>
        <v xml:space="preserve">Ниловского ул. д.23 </v>
      </c>
      <c r="B2256" s="56" t="str">
        <f>Лист4!C2258</f>
        <v>-, г. Знаменск</v>
      </c>
      <c r="C2256" s="39">
        <f t="shared" si="72"/>
        <v>126.25308270270267</v>
      </c>
      <c r="D2256" s="39">
        <f t="shared" si="73"/>
        <v>5.334637297297296</v>
      </c>
      <c r="E2256" s="45">
        <v>0</v>
      </c>
      <c r="F2256" s="27">
        <v>5.334637297297296</v>
      </c>
      <c r="G2256" s="46">
        <v>0</v>
      </c>
      <c r="H2256" s="46">
        <v>0</v>
      </c>
      <c r="I2256" s="46">
        <v>0</v>
      </c>
      <c r="J2256" s="271"/>
      <c r="K2256" s="282">
        <f>Лист4!E2258/1000</f>
        <v>131.58771999999996</v>
      </c>
    </row>
    <row r="2257" spans="1:11" s="47" customFormat="1" ht="18.75" customHeight="1" x14ac:dyDescent="0.25">
      <c r="A2257" s="38" t="str">
        <f>Лист4!A2259</f>
        <v xml:space="preserve">Ниловского ул. д.24 </v>
      </c>
      <c r="B2257" s="56" t="str">
        <f>Лист4!C2259</f>
        <v>-, г. Знаменск</v>
      </c>
      <c r="C2257" s="39">
        <f t="shared" si="72"/>
        <v>37.167396621621613</v>
      </c>
      <c r="D2257" s="39">
        <f t="shared" si="73"/>
        <v>1.5704533783783783</v>
      </c>
      <c r="E2257" s="45">
        <v>0</v>
      </c>
      <c r="F2257" s="27">
        <v>1.5704533783783783</v>
      </c>
      <c r="G2257" s="46">
        <v>0</v>
      </c>
      <c r="H2257" s="46">
        <v>0</v>
      </c>
      <c r="I2257" s="46">
        <v>0</v>
      </c>
      <c r="J2257" s="271"/>
      <c r="K2257" s="282">
        <f>Лист4!E2259/1000</f>
        <v>38.737849999999995</v>
      </c>
    </row>
    <row r="2258" spans="1:11" s="47" customFormat="1" ht="25.5" customHeight="1" x14ac:dyDescent="0.25">
      <c r="A2258" s="38" t="str">
        <f>Лист4!A2260</f>
        <v xml:space="preserve">Ниловского ул. д.26 </v>
      </c>
      <c r="B2258" s="56" t="str">
        <f>Лист4!C2260</f>
        <v>-, г. Знаменск</v>
      </c>
      <c r="C2258" s="39">
        <f t="shared" si="72"/>
        <v>66.060702702702713</v>
      </c>
      <c r="D2258" s="39">
        <f t="shared" si="73"/>
        <v>2.791297297297298</v>
      </c>
      <c r="E2258" s="45">
        <v>0</v>
      </c>
      <c r="F2258" s="27">
        <v>2.791297297297298</v>
      </c>
      <c r="G2258" s="46">
        <v>0</v>
      </c>
      <c r="H2258" s="46">
        <v>0</v>
      </c>
      <c r="I2258" s="46">
        <v>0</v>
      </c>
      <c r="J2258" s="271"/>
      <c r="K2258" s="282">
        <f>Лист4!E2260/1000</f>
        <v>68.852000000000018</v>
      </c>
    </row>
    <row r="2259" spans="1:11" s="47" customFormat="1" ht="25.5" customHeight="1" x14ac:dyDescent="0.25">
      <c r="A2259" s="38" t="str">
        <f>Лист4!A2261</f>
        <v xml:space="preserve">Ниловского ул. д.28 </v>
      </c>
      <c r="B2259" s="56" t="str">
        <f>Лист4!C2261</f>
        <v>-, г. Знаменск</v>
      </c>
      <c r="C2259" s="39">
        <f t="shared" si="72"/>
        <v>107.39038797297297</v>
      </c>
      <c r="D2259" s="39">
        <f t="shared" si="73"/>
        <v>4.5376220270270267</v>
      </c>
      <c r="E2259" s="45">
        <v>0</v>
      </c>
      <c r="F2259" s="27">
        <v>4.5376220270270267</v>
      </c>
      <c r="G2259" s="46">
        <v>0</v>
      </c>
      <c r="H2259" s="46">
        <v>0</v>
      </c>
      <c r="I2259" s="46">
        <v>0</v>
      </c>
      <c r="J2259" s="271"/>
      <c r="K2259" s="282">
        <f>Лист4!E2261/1000</f>
        <v>111.92801</v>
      </c>
    </row>
    <row r="2260" spans="1:11" s="47" customFormat="1" ht="25.5" customHeight="1" x14ac:dyDescent="0.25">
      <c r="A2260" s="38" t="str">
        <f>Лист4!A2262</f>
        <v xml:space="preserve">Ниловского ул. д.30 </v>
      </c>
      <c r="B2260" s="56" t="str">
        <f>Лист4!C2262</f>
        <v>-, г. Знаменск</v>
      </c>
      <c r="C2260" s="39">
        <f t="shared" si="72"/>
        <v>107.5547241891892</v>
      </c>
      <c r="D2260" s="39">
        <f t="shared" si="73"/>
        <v>4.5445658108108109</v>
      </c>
      <c r="E2260" s="45">
        <v>0</v>
      </c>
      <c r="F2260" s="27">
        <v>4.5445658108108109</v>
      </c>
      <c r="G2260" s="46">
        <v>0</v>
      </c>
      <c r="H2260" s="46">
        <v>0</v>
      </c>
      <c r="I2260" s="46">
        <v>0</v>
      </c>
      <c r="J2260" s="271"/>
      <c r="K2260" s="282">
        <f>Лист4!E2262/1000</f>
        <v>112.09929000000001</v>
      </c>
    </row>
    <row r="2261" spans="1:11" s="47" customFormat="1" ht="25.5" customHeight="1" x14ac:dyDescent="0.25">
      <c r="A2261" s="38" t="str">
        <f>Лист4!A2263</f>
        <v xml:space="preserve">Островского ул. д.11 </v>
      </c>
      <c r="B2261" s="56" t="str">
        <f>Лист4!C2263</f>
        <v>-, г. Знаменск</v>
      </c>
      <c r="C2261" s="39">
        <f t="shared" si="72"/>
        <v>117.63898851351351</v>
      </c>
      <c r="D2261" s="39">
        <f t="shared" si="73"/>
        <v>4.9706614864864864</v>
      </c>
      <c r="E2261" s="45">
        <v>0</v>
      </c>
      <c r="F2261" s="27">
        <v>4.9706614864864864</v>
      </c>
      <c r="G2261" s="46">
        <v>0</v>
      </c>
      <c r="H2261" s="46">
        <v>0</v>
      </c>
      <c r="I2261" s="46">
        <v>0</v>
      </c>
      <c r="J2261" s="272"/>
      <c r="K2261" s="282">
        <f>Лист4!E2263/1000-J2261</f>
        <v>122.60965</v>
      </c>
    </row>
    <row r="2262" spans="1:11" s="47" customFormat="1" ht="25.5" customHeight="1" x14ac:dyDescent="0.25">
      <c r="A2262" s="38" t="str">
        <f>Лист4!A2264</f>
        <v xml:space="preserve">Островского ул. д.12 </v>
      </c>
      <c r="B2262" s="56" t="str">
        <f>Лист4!C2264</f>
        <v>-, г. Знаменск</v>
      </c>
      <c r="C2262" s="39">
        <f t="shared" si="72"/>
        <v>69.467858378378438</v>
      </c>
      <c r="D2262" s="39">
        <f t="shared" si="73"/>
        <v>2.9352616216216214</v>
      </c>
      <c r="E2262" s="45">
        <v>0</v>
      </c>
      <c r="F2262" s="27">
        <v>2.9352616216216214</v>
      </c>
      <c r="G2262" s="46">
        <v>0</v>
      </c>
      <c r="H2262" s="46">
        <v>0</v>
      </c>
      <c r="I2262" s="46">
        <v>0</v>
      </c>
      <c r="J2262" s="271">
        <v>850.16</v>
      </c>
      <c r="K2262" s="282">
        <f>Лист4!E2264/1000-J2262</f>
        <v>-777.75687999999991</v>
      </c>
    </row>
    <row r="2263" spans="1:11" s="47" customFormat="1" ht="25.5" customHeight="1" x14ac:dyDescent="0.25">
      <c r="A2263" s="38" t="str">
        <f>Лист4!A2265</f>
        <v xml:space="preserve">Островского ул. д.14 </v>
      </c>
      <c r="B2263" s="56" t="str">
        <f>Лист4!C2265</f>
        <v>-, г. Знаменск</v>
      </c>
      <c r="C2263" s="39">
        <f t="shared" si="72"/>
        <v>58.31738513513514</v>
      </c>
      <c r="D2263" s="39">
        <f t="shared" si="73"/>
        <v>2.4641148648648645</v>
      </c>
      <c r="E2263" s="45">
        <v>0</v>
      </c>
      <c r="F2263" s="27">
        <v>2.4641148648648645</v>
      </c>
      <c r="G2263" s="46">
        <v>0</v>
      </c>
      <c r="H2263" s="46">
        <v>0</v>
      </c>
      <c r="I2263" s="46">
        <v>0</v>
      </c>
      <c r="J2263" s="271"/>
      <c r="K2263" s="282">
        <f>Лист4!E2265/1000</f>
        <v>60.781500000000001</v>
      </c>
    </row>
    <row r="2264" spans="1:11" s="47" customFormat="1" ht="25.5" customHeight="1" x14ac:dyDescent="0.25">
      <c r="A2264" s="38" t="str">
        <f>Лист4!A2266</f>
        <v xml:space="preserve">Островского ул. д.15 </v>
      </c>
      <c r="B2264" s="56" t="str">
        <f>Лист4!C2266</f>
        <v>-, г. Знаменск</v>
      </c>
      <c r="C2264" s="39">
        <f t="shared" si="72"/>
        <v>19.623968243243247</v>
      </c>
      <c r="D2264" s="39">
        <f t="shared" si="73"/>
        <v>0.82918175675675687</v>
      </c>
      <c r="E2264" s="45">
        <v>0</v>
      </c>
      <c r="F2264" s="27">
        <v>0.82918175675675687</v>
      </c>
      <c r="G2264" s="46">
        <v>0</v>
      </c>
      <c r="H2264" s="46">
        <v>0</v>
      </c>
      <c r="I2264" s="46">
        <v>0</v>
      </c>
      <c r="J2264" s="271"/>
      <c r="K2264" s="282">
        <f>Лист4!E2266/1000-J2264</f>
        <v>20.453150000000004</v>
      </c>
    </row>
    <row r="2265" spans="1:11" s="47" customFormat="1" ht="25.5" customHeight="1" x14ac:dyDescent="0.25">
      <c r="A2265" s="38" t="str">
        <f>Лист4!A2267</f>
        <v xml:space="preserve">Островского ул. д.17 </v>
      </c>
      <c r="B2265" s="56" t="str">
        <f>Лист4!C2267</f>
        <v>-, г. Знаменск</v>
      </c>
      <c r="C2265" s="39">
        <f t="shared" si="72"/>
        <v>94.81363986486484</v>
      </c>
      <c r="D2265" s="39">
        <f t="shared" si="73"/>
        <v>4.0062101351351345</v>
      </c>
      <c r="E2265" s="45">
        <v>0</v>
      </c>
      <c r="F2265" s="27">
        <v>4.0062101351351345</v>
      </c>
      <c r="G2265" s="46">
        <v>0</v>
      </c>
      <c r="H2265" s="46">
        <v>0</v>
      </c>
      <c r="I2265" s="46">
        <v>0</v>
      </c>
      <c r="J2265" s="271"/>
      <c r="K2265" s="282">
        <f>Лист4!E2267/1000</f>
        <v>98.819849999999974</v>
      </c>
    </row>
    <row r="2266" spans="1:11" s="47" customFormat="1" ht="25.5" customHeight="1" x14ac:dyDescent="0.25">
      <c r="A2266" s="38" t="str">
        <f>Лист4!A2268</f>
        <v xml:space="preserve">Островского ул. д.9 </v>
      </c>
      <c r="B2266" s="56" t="str">
        <f>Лист4!C2268</f>
        <v>-, г. Знаменск</v>
      </c>
      <c r="C2266" s="39">
        <f t="shared" si="72"/>
        <v>136.9103074324324</v>
      </c>
      <c r="D2266" s="39">
        <f t="shared" si="73"/>
        <v>5.7849425675675654</v>
      </c>
      <c r="E2266" s="45">
        <v>0</v>
      </c>
      <c r="F2266" s="27">
        <v>5.7849425675675654</v>
      </c>
      <c r="G2266" s="46">
        <v>0</v>
      </c>
      <c r="H2266" s="46">
        <v>0</v>
      </c>
      <c r="I2266" s="46">
        <v>0</v>
      </c>
      <c r="J2266" s="272"/>
      <c r="K2266" s="282">
        <f>Лист4!E2268/1000-J2266</f>
        <v>142.69524999999996</v>
      </c>
    </row>
    <row r="2267" spans="1:11" s="47" customFormat="1" ht="25.5" customHeight="1" x14ac:dyDescent="0.25">
      <c r="A2267" s="38" t="str">
        <f>Лист4!A2269</f>
        <v xml:space="preserve">Первомайская ул. д.10 </v>
      </c>
      <c r="B2267" s="56" t="str">
        <f>Лист4!C2269</f>
        <v>-, г. Знаменск</v>
      </c>
      <c r="C2267" s="39">
        <f t="shared" si="72"/>
        <v>536.8938445945945</v>
      </c>
      <c r="D2267" s="39">
        <f t="shared" si="73"/>
        <v>22.685655405405402</v>
      </c>
      <c r="E2267" s="45">
        <v>0</v>
      </c>
      <c r="F2267" s="27">
        <v>22.685655405405402</v>
      </c>
      <c r="G2267" s="46">
        <v>0</v>
      </c>
      <c r="H2267" s="46">
        <v>0</v>
      </c>
      <c r="I2267" s="46">
        <v>0</v>
      </c>
      <c r="J2267" s="271"/>
      <c r="K2267" s="282">
        <f>Лист4!E2269/1000-J2267</f>
        <v>559.57949999999994</v>
      </c>
    </row>
    <row r="2268" spans="1:11" s="47" customFormat="1" ht="25.5" customHeight="1" x14ac:dyDescent="0.25">
      <c r="A2268" s="38" t="str">
        <f>Лист4!A2270</f>
        <v xml:space="preserve">Первомайская ул. д.12 </v>
      </c>
      <c r="B2268" s="56" t="str">
        <f>Лист4!C2270</f>
        <v>-, г. Знаменск</v>
      </c>
      <c r="C2268" s="39">
        <f t="shared" si="72"/>
        <v>569.58888405405401</v>
      </c>
      <c r="D2268" s="39">
        <f t="shared" si="73"/>
        <v>24.067135945945942</v>
      </c>
      <c r="E2268" s="45">
        <v>0</v>
      </c>
      <c r="F2268" s="27">
        <v>24.067135945945942</v>
      </c>
      <c r="G2268" s="46">
        <v>0</v>
      </c>
      <c r="H2268" s="46">
        <v>0</v>
      </c>
      <c r="I2268" s="46">
        <v>0</v>
      </c>
      <c r="J2268" s="271"/>
      <c r="K2268" s="282">
        <f>Лист4!E2270/1000</f>
        <v>593.6560199999999</v>
      </c>
    </row>
    <row r="2269" spans="1:11" s="47" customFormat="1" ht="25.5" customHeight="1" x14ac:dyDescent="0.25">
      <c r="A2269" s="38" t="str">
        <f>Лист4!A2271</f>
        <v xml:space="preserve">Первомайская ул. д.14 </v>
      </c>
      <c r="B2269" s="56" t="str">
        <f>Лист4!C2271</f>
        <v>-, г. Знаменск</v>
      </c>
      <c r="C2269" s="39">
        <f t="shared" si="72"/>
        <v>362.13646905405409</v>
      </c>
      <c r="D2269" s="39">
        <f t="shared" si="73"/>
        <v>15.301540945945947</v>
      </c>
      <c r="E2269" s="45">
        <v>0</v>
      </c>
      <c r="F2269" s="27">
        <v>15.301540945945947</v>
      </c>
      <c r="G2269" s="46">
        <v>0</v>
      </c>
      <c r="H2269" s="46">
        <v>0</v>
      </c>
      <c r="I2269" s="46">
        <v>0</v>
      </c>
      <c r="J2269" s="271"/>
      <c r="K2269" s="282">
        <f>Лист4!E2271/1000</f>
        <v>377.43801000000002</v>
      </c>
    </row>
    <row r="2270" spans="1:11" s="47" customFormat="1" ht="25.5" customHeight="1" x14ac:dyDescent="0.25">
      <c r="A2270" s="38" t="str">
        <f>Лист4!A2272</f>
        <v xml:space="preserve">Первомайская ул. д.16 </v>
      </c>
      <c r="B2270" s="56" t="str">
        <f>Лист4!C2272</f>
        <v>-, г. Знаменск</v>
      </c>
      <c r="C2270" s="39">
        <f t="shared" si="72"/>
        <v>643.36352567567565</v>
      </c>
      <c r="D2270" s="39">
        <f t="shared" si="73"/>
        <v>27.184374324324327</v>
      </c>
      <c r="E2270" s="45">
        <v>0</v>
      </c>
      <c r="F2270" s="27">
        <v>27.184374324324327</v>
      </c>
      <c r="G2270" s="46">
        <v>0</v>
      </c>
      <c r="H2270" s="46">
        <v>0</v>
      </c>
      <c r="I2270" s="46">
        <v>0</v>
      </c>
      <c r="J2270" s="271"/>
      <c r="K2270" s="282">
        <f>Лист4!E2272/1000-J2270</f>
        <v>670.54790000000003</v>
      </c>
    </row>
    <row r="2271" spans="1:11" s="48" customFormat="1" ht="18.75" customHeight="1" x14ac:dyDescent="0.25">
      <c r="A2271" s="38" t="str">
        <f>Лист4!A2273</f>
        <v xml:space="preserve">Первомайская ул. д.18 </v>
      </c>
      <c r="B2271" s="56" t="str">
        <f>Лист4!C2273</f>
        <v>-, г. Знаменск</v>
      </c>
      <c r="C2271" s="39">
        <f t="shared" si="72"/>
        <v>380.03682594594596</v>
      </c>
      <c r="D2271" s="39">
        <f t="shared" si="73"/>
        <v>16.057894054054053</v>
      </c>
      <c r="E2271" s="45">
        <v>0</v>
      </c>
      <c r="F2271" s="27">
        <v>16.057894054054053</v>
      </c>
      <c r="G2271" s="46">
        <v>0</v>
      </c>
      <c r="H2271" s="46">
        <v>0</v>
      </c>
      <c r="I2271" s="46">
        <v>0</v>
      </c>
      <c r="J2271" s="271"/>
      <c r="K2271" s="282">
        <f>Лист4!E2273/1000</f>
        <v>396.09472</v>
      </c>
    </row>
    <row r="2272" spans="1:11" s="47" customFormat="1" ht="18.75" customHeight="1" x14ac:dyDescent="0.25">
      <c r="A2272" s="38" t="str">
        <f>Лист4!A2274</f>
        <v xml:space="preserve">Первомайская ул. д.2 </v>
      </c>
      <c r="B2272" s="56" t="str">
        <f>Лист4!C2274</f>
        <v>-, г. Знаменск</v>
      </c>
      <c r="C2272" s="39">
        <f t="shared" si="72"/>
        <v>322.07432567567577</v>
      </c>
      <c r="D2272" s="39">
        <f t="shared" si="73"/>
        <v>13.608774324324328</v>
      </c>
      <c r="E2272" s="45">
        <v>0</v>
      </c>
      <c r="F2272" s="27">
        <v>13.608774324324328</v>
      </c>
      <c r="G2272" s="46">
        <v>0</v>
      </c>
      <c r="H2272" s="46">
        <v>0</v>
      </c>
      <c r="I2272" s="46">
        <v>0</v>
      </c>
      <c r="J2272" s="271"/>
      <c r="K2272" s="282">
        <f>Лист4!E2274/1000</f>
        <v>335.68310000000008</v>
      </c>
    </row>
    <row r="2273" spans="1:11" s="47" customFormat="1" ht="20.25" customHeight="1" x14ac:dyDescent="0.25">
      <c r="A2273" s="38" t="str">
        <f>Лист4!A2275</f>
        <v xml:space="preserve">Первомайская ул. д.20 </v>
      </c>
      <c r="B2273" s="56" t="str">
        <f>Лист4!C2275</f>
        <v>-, г. Знаменск</v>
      </c>
      <c r="C2273" s="39">
        <f t="shared" si="72"/>
        <v>820.38894824324302</v>
      </c>
      <c r="D2273" s="39">
        <f t="shared" si="73"/>
        <v>34.664321756756749</v>
      </c>
      <c r="E2273" s="45">
        <v>0</v>
      </c>
      <c r="F2273" s="27">
        <v>34.664321756756749</v>
      </c>
      <c r="G2273" s="46">
        <v>0</v>
      </c>
      <c r="H2273" s="46">
        <v>0</v>
      </c>
      <c r="I2273" s="46">
        <v>0</v>
      </c>
      <c r="J2273" s="271"/>
      <c r="K2273" s="282">
        <f>Лист4!E2275/1000</f>
        <v>855.05326999999977</v>
      </c>
    </row>
    <row r="2274" spans="1:11" s="47" customFormat="1" ht="18.75" customHeight="1" x14ac:dyDescent="0.25">
      <c r="A2274" s="38" t="str">
        <f>Лист4!A2276</f>
        <v xml:space="preserve">Первомайская ул. д.22 </v>
      </c>
      <c r="B2274" s="56" t="str">
        <f>Лист4!C2276</f>
        <v>-, г. Знаменск</v>
      </c>
      <c r="C2274" s="39">
        <f t="shared" si="72"/>
        <v>663.28467689189188</v>
      </c>
      <c r="D2274" s="39">
        <f t="shared" si="73"/>
        <v>28.026113108108106</v>
      </c>
      <c r="E2274" s="45">
        <v>0</v>
      </c>
      <c r="F2274" s="27">
        <v>28.026113108108106</v>
      </c>
      <c r="G2274" s="46">
        <v>0</v>
      </c>
      <c r="H2274" s="46">
        <v>0</v>
      </c>
      <c r="I2274" s="46">
        <v>0</v>
      </c>
      <c r="J2274" s="271"/>
      <c r="K2274" s="282">
        <f>Лист4!E2276/1000</f>
        <v>691.31079</v>
      </c>
    </row>
    <row r="2275" spans="1:11" s="47" customFormat="1" ht="18.75" customHeight="1" x14ac:dyDescent="0.25">
      <c r="A2275" s="38" t="str">
        <f>Лист4!A2277</f>
        <v xml:space="preserve">Первомайская ул. д.4 </v>
      </c>
      <c r="B2275" s="56" t="str">
        <f>Лист4!C2277</f>
        <v>-, г. Знаменск</v>
      </c>
      <c r="C2275" s="39">
        <f t="shared" si="72"/>
        <v>378.32313540540542</v>
      </c>
      <c r="D2275" s="39">
        <f t="shared" si="73"/>
        <v>15.985484594594595</v>
      </c>
      <c r="E2275" s="45">
        <v>0</v>
      </c>
      <c r="F2275" s="27">
        <v>15.985484594594595</v>
      </c>
      <c r="G2275" s="46">
        <v>0</v>
      </c>
      <c r="H2275" s="46">
        <v>0</v>
      </c>
      <c r="I2275" s="46">
        <v>0</v>
      </c>
      <c r="J2275" s="271"/>
      <c r="K2275" s="282">
        <f>Лист4!E2277/1000</f>
        <v>394.30862000000002</v>
      </c>
    </row>
    <row r="2276" spans="1:11" s="47" customFormat="1" ht="18.75" customHeight="1" x14ac:dyDescent="0.25">
      <c r="A2276" s="38" t="str">
        <f>Лист4!A2278</f>
        <v xml:space="preserve">Первомайская ул. д.6 </v>
      </c>
      <c r="B2276" s="56" t="str">
        <f>Лист4!C2278</f>
        <v>-, г. Знаменск</v>
      </c>
      <c r="C2276" s="39">
        <f t="shared" si="72"/>
        <v>434.86502162162162</v>
      </c>
      <c r="D2276" s="39">
        <f t="shared" si="73"/>
        <v>18.374578378378381</v>
      </c>
      <c r="E2276" s="45">
        <v>0</v>
      </c>
      <c r="F2276" s="27">
        <v>18.374578378378381</v>
      </c>
      <c r="G2276" s="46">
        <v>0</v>
      </c>
      <c r="H2276" s="46">
        <v>0</v>
      </c>
      <c r="I2276" s="46">
        <v>0</v>
      </c>
      <c r="J2276" s="271"/>
      <c r="K2276" s="282">
        <f>Лист4!E2278/1000</f>
        <v>453.2396</v>
      </c>
    </row>
    <row r="2277" spans="1:11" s="47" customFormat="1" ht="18.75" customHeight="1" x14ac:dyDescent="0.25">
      <c r="A2277" s="38" t="str">
        <f>Лист4!A2279</f>
        <v xml:space="preserve">Первомайская ул. д.8 </v>
      </c>
      <c r="B2277" s="56" t="str">
        <f>Лист4!C2279</f>
        <v>-, г. Знаменск</v>
      </c>
      <c r="C2277" s="39">
        <f t="shared" si="72"/>
        <v>381.26963540540538</v>
      </c>
      <c r="D2277" s="39">
        <f t="shared" si="73"/>
        <v>16.109984594594593</v>
      </c>
      <c r="E2277" s="45">
        <v>0</v>
      </c>
      <c r="F2277" s="27">
        <v>16.109984594594593</v>
      </c>
      <c r="G2277" s="46">
        <v>0</v>
      </c>
      <c r="H2277" s="46">
        <v>0</v>
      </c>
      <c r="I2277" s="46">
        <v>0</v>
      </c>
      <c r="J2277" s="271"/>
      <c r="K2277" s="282">
        <f>Лист4!E2279/1000</f>
        <v>397.37961999999999</v>
      </c>
    </row>
    <row r="2278" spans="1:11" s="47" customFormat="1" ht="18.75" customHeight="1" x14ac:dyDescent="0.25">
      <c r="A2278" s="38" t="str">
        <f>Лист4!A2280</f>
        <v xml:space="preserve">Пионерская ул. д.1 </v>
      </c>
      <c r="B2278" s="56" t="str">
        <f>Лист4!C2280</f>
        <v>-, г. Знаменск</v>
      </c>
      <c r="C2278" s="39">
        <f t="shared" si="72"/>
        <v>395.51667770270285</v>
      </c>
      <c r="D2278" s="39">
        <f t="shared" si="73"/>
        <v>16.711972297297304</v>
      </c>
      <c r="E2278" s="45">
        <v>0</v>
      </c>
      <c r="F2278" s="27">
        <v>16.711972297297304</v>
      </c>
      <c r="G2278" s="46">
        <v>0</v>
      </c>
      <c r="H2278" s="46">
        <v>0</v>
      </c>
      <c r="I2278" s="46">
        <v>0</v>
      </c>
      <c r="J2278" s="271"/>
      <c r="K2278" s="282">
        <f>Лист4!E2280/1000</f>
        <v>412.22865000000013</v>
      </c>
    </row>
    <row r="2279" spans="1:11" s="47" customFormat="1" ht="18.75" customHeight="1" x14ac:dyDescent="0.25">
      <c r="A2279" s="38" t="str">
        <f>Лист4!A2281</f>
        <v xml:space="preserve">Пионерская ул. д.2 </v>
      </c>
      <c r="B2279" s="56" t="str">
        <f>Лист4!C2281</f>
        <v>-, г. Знаменск</v>
      </c>
      <c r="C2279" s="39">
        <f t="shared" si="72"/>
        <v>257.03608054054058</v>
      </c>
      <c r="D2279" s="39">
        <f t="shared" si="73"/>
        <v>10.86067945945946</v>
      </c>
      <c r="E2279" s="45">
        <v>0</v>
      </c>
      <c r="F2279" s="27">
        <v>10.86067945945946</v>
      </c>
      <c r="G2279" s="46">
        <v>0</v>
      </c>
      <c r="H2279" s="46">
        <v>0</v>
      </c>
      <c r="I2279" s="46">
        <v>0</v>
      </c>
      <c r="J2279" s="271"/>
      <c r="K2279" s="282">
        <f>Лист4!E2281/1000</f>
        <v>267.89676000000003</v>
      </c>
    </row>
    <row r="2280" spans="1:11" s="47" customFormat="1" ht="18.75" customHeight="1" x14ac:dyDescent="0.25">
      <c r="A2280" s="38" t="str">
        <f>Лист4!A2282</f>
        <v xml:space="preserve">Пионерская ул. д.4 </v>
      </c>
      <c r="B2280" s="56" t="str">
        <f>Лист4!C2282</f>
        <v>-, г. Знаменск</v>
      </c>
      <c r="C2280" s="39">
        <f t="shared" si="72"/>
        <v>175.34839297297302</v>
      </c>
      <c r="D2280" s="39">
        <f t="shared" si="73"/>
        <v>7.4090870270270281</v>
      </c>
      <c r="E2280" s="45">
        <v>0</v>
      </c>
      <c r="F2280" s="27">
        <v>7.4090870270270281</v>
      </c>
      <c r="G2280" s="46">
        <v>0</v>
      </c>
      <c r="H2280" s="46">
        <v>0</v>
      </c>
      <c r="I2280" s="46">
        <v>0</v>
      </c>
      <c r="J2280" s="271"/>
      <c r="K2280" s="282">
        <f>Лист4!E2282/1000</f>
        <v>182.75748000000004</v>
      </c>
    </row>
    <row r="2281" spans="1:11" s="47" customFormat="1" ht="18.75" customHeight="1" x14ac:dyDescent="0.25">
      <c r="A2281" s="38" t="str">
        <f>Лист4!A2283</f>
        <v xml:space="preserve">Пионерская ул. д.5 </v>
      </c>
      <c r="B2281" s="56" t="str">
        <f>Лист4!C2283</f>
        <v>-, г. Знаменск</v>
      </c>
      <c r="C2281" s="39">
        <f t="shared" si="72"/>
        <v>512.80557864864863</v>
      </c>
      <c r="D2281" s="39">
        <f t="shared" si="73"/>
        <v>21.667841351351353</v>
      </c>
      <c r="E2281" s="45">
        <v>0</v>
      </c>
      <c r="F2281" s="27">
        <v>21.667841351351353</v>
      </c>
      <c r="G2281" s="46">
        <v>0</v>
      </c>
      <c r="H2281" s="46">
        <v>0</v>
      </c>
      <c r="I2281" s="46">
        <v>0</v>
      </c>
      <c r="J2281" s="271"/>
      <c r="K2281" s="282">
        <f>Лист4!E2283/1000</f>
        <v>534.47342000000003</v>
      </c>
    </row>
    <row r="2282" spans="1:11" s="47" customFormat="1" ht="18.75" customHeight="1" x14ac:dyDescent="0.25">
      <c r="A2282" s="38" t="str">
        <f>Лист4!A2284</f>
        <v xml:space="preserve">Победы ул. д.4 </v>
      </c>
      <c r="B2282" s="56" t="str">
        <f>Лист4!C2284</f>
        <v>-, г. Знаменск</v>
      </c>
      <c r="C2282" s="39">
        <f t="shared" si="72"/>
        <v>106.80621148648645</v>
      </c>
      <c r="D2282" s="39">
        <f t="shared" si="73"/>
        <v>4.5129385135135127</v>
      </c>
      <c r="E2282" s="45">
        <v>0</v>
      </c>
      <c r="F2282" s="27">
        <v>4.5129385135135127</v>
      </c>
      <c r="G2282" s="46">
        <v>0</v>
      </c>
      <c r="H2282" s="46">
        <v>0</v>
      </c>
      <c r="I2282" s="46">
        <v>0</v>
      </c>
      <c r="J2282" s="271"/>
      <c r="K2282" s="282">
        <f>Лист4!E2284/1000</f>
        <v>111.31914999999996</v>
      </c>
    </row>
    <row r="2283" spans="1:11" s="47" customFormat="1" ht="18.75" customHeight="1" x14ac:dyDescent="0.25">
      <c r="A2283" s="38" t="str">
        <f>Лист4!A2285</f>
        <v xml:space="preserve">Победы ул. д.8 </v>
      </c>
      <c r="B2283" s="56" t="str">
        <f>Лист4!C2285</f>
        <v>-, г. Знаменск</v>
      </c>
      <c r="C2283" s="39">
        <f t="shared" si="72"/>
        <v>169.11583067567568</v>
      </c>
      <c r="D2283" s="39">
        <f t="shared" si="73"/>
        <v>7.1457393243243246</v>
      </c>
      <c r="E2283" s="45">
        <v>0</v>
      </c>
      <c r="F2283" s="27">
        <v>7.1457393243243246</v>
      </c>
      <c r="G2283" s="46">
        <v>0</v>
      </c>
      <c r="H2283" s="46">
        <v>0</v>
      </c>
      <c r="I2283" s="46">
        <v>0</v>
      </c>
      <c r="J2283" s="271"/>
      <c r="K2283" s="282">
        <f>Лист4!E2285/1000</f>
        <v>176.26157000000001</v>
      </c>
    </row>
    <row r="2284" spans="1:11" s="47" customFormat="1" ht="18.75" customHeight="1" x14ac:dyDescent="0.25">
      <c r="A2284" s="38" t="str">
        <f>Лист4!A2286</f>
        <v xml:space="preserve">свх Знаменский ул. д.40 </v>
      </c>
      <c r="B2284" s="56" t="str">
        <f>Лист4!C2286</f>
        <v>-, г. Знаменск</v>
      </c>
      <c r="C2284" s="39">
        <f t="shared" si="72"/>
        <v>3.9034648648648647</v>
      </c>
      <c r="D2284" s="39">
        <f t="shared" si="73"/>
        <v>0.16493513513513511</v>
      </c>
      <c r="E2284" s="45">
        <v>0</v>
      </c>
      <c r="F2284" s="27">
        <v>0.16493513513513511</v>
      </c>
      <c r="G2284" s="46">
        <v>0</v>
      </c>
      <c r="H2284" s="46">
        <v>0</v>
      </c>
      <c r="I2284" s="46">
        <v>0</v>
      </c>
      <c r="J2284" s="271"/>
      <c r="K2284" s="282">
        <f>Лист4!E2286/1000</f>
        <v>4.0683999999999996</v>
      </c>
    </row>
    <row r="2285" spans="1:11" s="47" customFormat="1" ht="18.75" customHeight="1" x14ac:dyDescent="0.25">
      <c r="A2285" s="38" t="str">
        <f>Лист4!A2287</f>
        <v xml:space="preserve">свх Знаменский ул. д.41 </v>
      </c>
      <c r="B2285" s="56" t="str">
        <f>Лист4!C2287</f>
        <v>-, г. Знаменск</v>
      </c>
      <c r="C2285" s="39">
        <f t="shared" si="72"/>
        <v>8.6351351351351351</v>
      </c>
      <c r="D2285" s="39">
        <f t="shared" si="73"/>
        <v>0.36486486486486491</v>
      </c>
      <c r="E2285" s="45">
        <v>0</v>
      </c>
      <c r="F2285" s="27">
        <v>0.36486486486486491</v>
      </c>
      <c r="G2285" s="46">
        <v>0</v>
      </c>
      <c r="H2285" s="46">
        <v>0</v>
      </c>
      <c r="I2285" s="46">
        <v>0</v>
      </c>
      <c r="J2285" s="271"/>
      <c r="K2285" s="282">
        <f>Лист4!E2287/1000</f>
        <v>9</v>
      </c>
    </row>
    <row r="2286" spans="1:11" s="47" customFormat="1" ht="18.75" customHeight="1" x14ac:dyDescent="0.25">
      <c r="A2286" s="38" t="str">
        <f>Лист4!A2288</f>
        <v xml:space="preserve">свх Знаменский ул. д.42 </v>
      </c>
      <c r="B2286" s="56" t="str">
        <f>Лист4!C2288</f>
        <v>-, г. Знаменск</v>
      </c>
      <c r="C2286" s="39">
        <f t="shared" si="72"/>
        <v>38.699557432432435</v>
      </c>
      <c r="D2286" s="39">
        <f t="shared" si="73"/>
        <v>1.6351925675675676</v>
      </c>
      <c r="E2286" s="45">
        <v>0</v>
      </c>
      <c r="F2286" s="27">
        <v>1.6351925675675676</v>
      </c>
      <c r="G2286" s="46">
        <v>0</v>
      </c>
      <c r="H2286" s="46">
        <v>0</v>
      </c>
      <c r="I2286" s="46">
        <v>0</v>
      </c>
      <c r="J2286" s="271"/>
      <c r="K2286" s="282">
        <f>Лист4!E2288/1000-J2286</f>
        <v>40.33475</v>
      </c>
    </row>
    <row r="2287" spans="1:11" s="47" customFormat="1" ht="18.75" customHeight="1" x14ac:dyDescent="0.25">
      <c r="A2287" s="38" t="str">
        <f>Лист4!A2289</f>
        <v xml:space="preserve">свх Знаменский ул. д.43 </v>
      </c>
      <c r="B2287" s="56" t="str">
        <f>Лист4!C2289</f>
        <v>-, г. Знаменск</v>
      </c>
      <c r="C2287" s="39">
        <f t="shared" si="72"/>
        <v>32.096653378378385</v>
      </c>
      <c r="D2287" s="39">
        <f t="shared" si="73"/>
        <v>1.3561966216216219</v>
      </c>
      <c r="E2287" s="45">
        <v>0</v>
      </c>
      <c r="F2287" s="27">
        <v>1.3561966216216219</v>
      </c>
      <c r="G2287" s="46">
        <v>0</v>
      </c>
      <c r="H2287" s="46">
        <v>0</v>
      </c>
      <c r="I2287" s="46">
        <v>0</v>
      </c>
      <c r="J2287" s="271"/>
      <c r="K2287" s="282">
        <f>Лист4!E2289/1000</f>
        <v>33.452850000000005</v>
      </c>
    </row>
    <row r="2288" spans="1:11" s="47" customFormat="1" ht="18.75" customHeight="1" x14ac:dyDescent="0.25">
      <c r="A2288" s="38" t="str">
        <f>Лист4!A2290</f>
        <v xml:space="preserve">свх Знаменский ул. д.44 </v>
      </c>
      <c r="B2288" s="56" t="str">
        <f>Лист4!C2290</f>
        <v>-, г. Знаменск</v>
      </c>
      <c r="C2288" s="39">
        <f t="shared" si="72"/>
        <v>100.6787291891892</v>
      </c>
      <c r="D2288" s="39">
        <f t="shared" si="73"/>
        <v>4.2540308108108107</v>
      </c>
      <c r="E2288" s="45">
        <v>0</v>
      </c>
      <c r="F2288" s="27">
        <v>4.2540308108108107</v>
      </c>
      <c r="G2288" s="46">
        <v>0</v>
      </c>
      <c r="H2288" s="46">
        <v>0</v>
      </c>
      <c r="I2288" s="46">
        <v>0</v>
      </c>
      <c r="J2288" s="271"/>
      <c r="K2288" s="282">
        <f>Лист4!E2290/1000</f>
        <v>104.93276000000002</v>
      </c>
    </row>
    <row r="2289" spans="1:11" s="47" customFormat="1" ht="18.75" customHeight="1" x14ac:dyDescent="0.25">
      <c r="A2289" s="38" t="str">
        <f>Лист4!A2291</f>
        <v xml:space="preserve">свх Знаменский ул. д.45 </v>
      </c>
      <c r="B2289" s="56" t="str">
        <f>Лист4!C2291</f>
        <v>-, г. Знаменск</v>
      </c>
      <c r="C2289" s="39">
        <f t="shared" si="72"/>
        <v>8.1035945945945951</v>
      </c>
      <c r="D2289" s="39">
        <f t="shared" si="73"/>
        <v>0.34240540540540543</v>
      </c>
      <c r="E2289" s="45">
        <v>0</v>
      </c>
      <c r="F2289" s="27">
        <v>0.34240540540540543</v>
      </c>
      <c r="G2289" s="46">
        <v>0</v>
      </c>
      <c r="H2289" s="46">
        <v>0</v>
      </c>
      <c r="I2289" s="46">
        <v>0</v>
      </c>
      <c r="J2289" s="271"/>
      <c r="K2289" s="282">
        <f>Лист4!E2291/1000</f>
        <v>8.4459999999999997</v>
      </c>
    </row>
    <row r="2290" spans="1:11" s="47" customFormat="1" ht="18.75" customHeight="1" x14ac:dyDescent="0.25">
      <c r="A2290" s="38" t="str">
        <f>Лист4!A2292</f>
        <v xml:space="preserve">свх Ракетный ул. д.59 </v>
      </c>
      <c r="B2290" s="56" t="str">
        <f>Лист4!C2292</f>
        <v>-, г. Знаменск</v>
      </c>
      <c r="C2290" s="39">
        <f t="shared" si="72"/>
        <v>1.6303806756756758</v>
      </c>
      <c r="D2290" s="39">
        <f t="shared" si="73"/>
        <v>6.8889324324324319E-2</v>
      </c>
      <c r="E2290" s="45">
        <v>0</v>
      </c>
      <c r="F2290" s="27">
        <v>6.8889324324324319E-2</v>
      </c>
      <c r="G2290" s="46">
        <v>0</v>
      </c>
      <c r="H2290" s="46">
        <v>0</v>
      </c>
      <c r="I2290" s="46">
        <v>0</v>
      </c>
      <c r="J2290" s="271"/>
      <c r="K2290" s="282">
        <f>Лист4!E2292/1000</f>
        <v>1.6992700000000001</v>
      </c>
    </row>
    <row r="2291" spans="1:11" s="48" customFormat="1" ht="18.75" customHeight="1" x14ac:dyDescent="0.25">
      <c r="A2291" s="38" t="str">
        <f>Лист4!A2293</f>
        <v xml:space="preserve">свх Ракетный ул. д.60 </v>
      </c>
      <c r="B2291" s="56" t="str">
        <f>Лист4!C2293</f>
        <v>-, г. Знаменск</v>
      </c>
      <c r="C2291" s="39">
        <f t="shared" si="72"/>
        <v>35.13300675675675</v>
      </c>
      <c r="D2291" s="39">
        <f t="shared" si="73"/>
        <v>1.4844932432432429</v>
      </c>
      <c r="E2291" s="45">
        <v>0</v>
      </c>
      <c r="F2291" s="27">
        <v>1.4844932432432429</v>
      </c>
      <c r="G2291" s="46">
        <v>0</v>
      </c>
      <c r="H2291" s="46">
        <v>0</v>
      </c>
      <c r="I2291" s="46">
        <v>0</v>
      </c>
      <c r="J2291" s="271"/>
      <c r="K2291" s="282">
        <f>Лист4!E2293/1000</f>
        <v>36.617499999999993</v>
      </c>
    </row>
    <row r="2292" spans="1:11" s="48" customFormat="1" ht="18.75" customHeight="1" x14ac:dyDescent="0.25">
      <c r="A2292" s="38" t="str">
        <f>Лист4!A2294</f>
        <v xml:space="preserve">свх Ракетный ул. д.61 </v>
      </c>
      <c r="B2292" s="56" t="str">
        <f>Лист4!C2294</f>
        <v>-, г. Знаменск</v>
      </c>
      <c r="C2292" s="39">
        <f t="shared" si="72"/>
        <v>28.463775270270272</v>
      </c>
      <c r="D2292" s="39">
        <f t="shared" si="73"/>
        <v>1.2026947297297297</v>
      </c>
      <c r="E2292" s="45">
        <v>0</v>
      </c>
      <c r="F2292" s="27">
        <v>1.2026947297297297</v>
      </c>
      <c r="G2292" s="46">
        <v>0</v>
      </c>
      <c r="H2292" s="46">
        <v>0</v>
      </c>
      <c r="I2292" s="46">
        <v>0</v>
      </c>
      <c r="J2292" s="271"/>
      <c r="K2292" s="282">
        <f>Лист4!E2294/1000</f>
        <v>29.66647</v>
      </c>
    </row>
    <row r="2293" spans="1:11" s="47" customFormat="1" ht="18.75" customHeight="1" x14ac:dyDescent="0.25">
      <c r="A2293" s="38" t="str">
        <f>Лист4!A2295</f>
        <v xml:space="preserve">свх Ракетный ул. д.64 </v>
      </c>
      <c r="B2293" s="56" t="str">
        <f>Лист4!C2295</f>
        <v>-, г. Знаменск</v>
      </c>
      <c r="C2293" s="39">
        <f t="shared" si="72"/>
        <v>97.314336621621592</v>
      </c>
      <c r="D2293" s="39">
        <f t="shared" si="73"/>
        <v>4.1118733783783767</v>
      </c>
      <c r="E2293" s="45">
        <v>0</v>
      </c>
      <c r="F2293" s="27">
        <v>4.1118733783783767</v>
      </c>
      <c r="G2293" s="46">
        <v>0</v>
      </c>
      <c r="H2293" s="46">
        <v>0</v>
      </c>
      <c r="I2293" s="46">
        <v>0</v>
      </c>
      <c r="J2293" s="271"/>
      <c r="K2293" s="282">
        <f>Лист4!E2295/1000</f>
        <v>101.42620999999997</v>
      </c>
    </row>
    <row r="2294" spans="1:11" s="47" customFormat="1" ht="18.75" customHeight="1" x14ac:dyDescent="0.25">
      <c r="A2294" s="38" t="str">
        <f>Лист4!A2296</f>
        <v xml:space="preserve">свх Ракетный ул. д.65 </v>
      </c>
      <c r="B2294" s="56" t="str">
        <f>Лист4!C2296</f>
        <v>-, г. Знаменск</v>
      </c>
      <c r="C2294" s="39">
        <f t="shared" si="72"/>
        <v>12.043797162162162</v>
      </c>
      <c r="D2294" s="39">
        <f t="shared" si="73"/>
        <v>0.50889283783783779</v>
      </c>
      <c r="E2294" s="45">
        <v>0</v>
      </c>
      <c r="F2294" s="27">
        <v>0.50889283783783779</v>
      </c>
      <c r="G2294" s="46">
        <v>0</v>
      </c>
      <c r="H2294" s="46">
        <v>0</v>
      </c>
      <c r="I2294" s="46">
        <v>0</v>
      </c>
      <c r="J2294" s="271"/>
      <c r="K2294" s="282">
        <f>Лист4!E2296/1000</f>
        <v>12.55269</v>
      </c>
    </row>
    <row r="2295" spans="1:11" s="47" customFormat="1" ht="18.75" customHeight="1" x14ac:dyDescent="0.25">
      <c r="A2295" s="38" t="str">
        <f>Лист4!A2297</f>
        <v xml:space="preserve">Советской Армии ул. д.45 </v>
      </c>
      <c r="B2295" s="56" t="str">
        <f>Лист4!C2297</f>
        <v>-, г. Знаменск</v>
      </c>
      <c r="C2295" s="39">
        <f t="shared" si="72"/>
        <v>730.7014028378378</v>
      </c>
      <c r="D2295" s="39">
        <f t="shared" si="73"/>
        <v>30.874707162162164</v>
      </c>
      <c r="E2295" s="45">
        <v>0</v>
      </c>
      <c r="F2295" s="27">
        <v>30.874707162162164</v>
      </c>
      <c r="G2295" s="46">
        <v>0</v>
      </c>
      <c r="H2295" s="46">
        <v>0</v>
      </c>
      <c r="I2295" s="46">
        <v>0</v>
      </c>
      <c r="J2295" s="271"/>
      <c r="K2295" s="282">
        <f>Лист4!E2297/1000</f>
        <v>761.57610999999997</v>
      </c>
    </row>
    <row r="2296" spans="1:11" s="47" customFormat="1" ht="18.75" customHeight="1" x14ac:dyDescent="0.25">
      <c r="A2296" s="38" t="str">
        <f>Лист4!A2298</f>
        <v xml:space="preserve">Толбухина ул. д.1 </v>
      </c>
      <c r="B2296" s="56" t="str">
        <f>Лист4!C2298</f>
        <v>-, г. Знаменск</v>
      </c>
      <c r="C2296" s="39">
        <f t="shared" si="72"/>
        <v>57.029406756756764</v>
      </c>
      <c r="D2296" s="39">
        <f t="shared" si="73"/>
        <v>2.4096932432432436</v>
      </c>
      <c r="E2296" s="45">
        <v>0</v>
      </c>
      <c r="F2296" s="27">
        <v>2.4096932432432436</v>
      </c>
      <c r="G2296" s="46">
        <v>0</v>
      </c>
      <c r="H2296" s="46">
        <v>0</v>
      </c>
      <c r="I2296" s="46">
        <v>0</v>
      </c>
      <c r="J2296" s="271"/>
      <c r="K2296" s="282">
        <f>Лист4!E2298/1000</f>
        <v>59.43910000000001</v>
      </c>
    </row>
    <row r="2297" spans="1:11" s="47" customFormat="1" ht="18.75" customHeight="1" x14ac:dyDescent="0.25">
      <c r="A2297" s="38" t="str">
        <f>Лист4!A2299</f>
        <v xml:space="preserve">Толбухина ул. д.2 </v>
      </c>
      <c r="B2297" s="56" t="str">
        <f>Лист4!C2299</f>
        <v>-, г. Знаменск</v>
      </c>
      <c r="C2297" s="39">
        <f t="shared" si="72"/>
        <v>652.70691459459442</v>
      </c>
      <c r="D2297" s="39">
        <f t="shared" si="73"/>
        <v>27.579165405405398</v>
      </c>
      <c r="E2297" s="45">
        <v>0</v>
      </c>
      <c r="F2297" s="27">
        <v>27.579165405405398</v>
      </c>
      <c r="G2297" s="46">
        <v>0</v>
      </c>
      <c r="H2297" s="46">
        <v>0</v>
      </c>
      <c r="I2297" s="46">
        <v>0</v>
      </c>
      <c r="J2297" s="272"/>
      <c r="K2297" s="282">
        <f>Лист4!E2299/1000-J2297</f>
        <v>680.28607999999986</v>
      </c>
    </row>
    <row r="2298" spans="1:11" s="47" customFormat="1" ht="18.75" customHeight="1" x14ac:dyDescent="0.25">
      <c r="A2298" s="38" t="str">
        <f>Лист4!A2300</f>
        <v xml:space="preserve">Толбухина ул. д.2А </v>
      </c>
      <c r="B2298" s="56" t="str">
        <f>Лист4!C2300</f>
        <v>-, г. Знаменск</v>
      </c>
      <c r="C2298" s="39">
        <f t="shared" si="72"/>
        <v>743.3875964864867</v>
      </c>
      <c r="D2298" s="39">
        <f t="shared" si="73"/>
        <v>31.410743513513523</v>
      </c>
      <c r="E2298" s="45">
        <v>0</v>
      </c>
      <c r="F2298" s="27">
        <v>31.410743513513523</v>
      </c>
      <c r="G2298" s="46">
        <v>0</v>
      </c>
      <c r="H2298" s="46">
        <v>0</v>
      </c>
      <c r="I2298" s="46">
        <v>0</v>
      </c>
      <c r="J2298" s="272"/>
      <c r="K2298" s="282">
        <f>Лист4!E2300/1000-J2298</f>
        <v>774.79834000000017</v>
      </c>
    </row>
    <row r="2299" spans="1:11" s="47" customFormat="1" ht="18.75" customHeight="1" x14ac:dyDescent="0.25">
      <c r="A2299" s="38" t="str">
        <f>Лист4!A2301</f>
        <v xml:space="preserve">Толбухина ул. д.3 </v>
      </c>
      <c r="B2299" s="56" t="str">
        <f>Лист4!C2301</f>
        <v>-, г. Знаменск</v>
      </c>
      <c r="C2299" s="39">
        <f t="shared" si="72"/>
        <v>107.6741385135135</v>
      </c>
      <c r="D2299" s="39">
        <f t="shared" si="73"/>
        <v>4.5496114864864854</v>
      </c>
      <c r="E2299" s="45">
        <v>0</v>
      </c>
      <c r="F2299" s="27">
        <v>4.5496114864864854</v>
      </c>
      <c r="G2299" s="46">
        <v>0</v>
      </c>
      <c r="H2299" s="46">
        <v>0</v>
      </c>
      <c r="I2299" s="46">
        <v>0</v>
      </c>
      <c r="J2299" s="271"/>
      <c r="K2299" s="282">
        <f>Лист4!E2301/1000-J2299</f>
        <v>112.22374999999998</v>
      </c>
    </row>
    <row r="2300" spans="1:11" s="47" customFormat="1" ht="18.75" customHeight="1" x14ac:dyDescent="0.25">
      <c r="A2300" s="38" t="str">
        <f>Лист4!A2302</f>
        <v xml:space="preserve">Толбухина ул. д.5 </v>
      </c>
      <c r="B2300" s="56" t="str">
        <f>Лист4!C2302</f>
        <v>-, г. Знаменск</v>
      </c>
      <c r="C2300" s="39">
        <f t="shared" si="72"/>
        <v>153.78435932432438</v>
      </c>
      <c r="D2300" s="39">
        <f t="shared" si="73"/>
        <v>6.4979306756756792</v>
      </c>
      <c r="E2300" s="45">
        <v>0</v>
      </c>
      <c r="F2300" s="27">
        <v>6.4979306756756792</v>
      </c>
      <c r="G2300" s="46">
        <v>0</v>
      </c>
      <c r="H2300" s="46">
        <v>0</v>
      </c>
      <c r="I2300" s="46">
        <v>0</v>
      </c>
      <c r="J2300" s="271"/>
      <c r="K2300" s="282">
        <f>Лист4!E2302/1000-J2300</f>
        <v>160.28229000000007</v>
      </c>
    </row>
    <row r="2301" spans="1:11" s="47" customFormat="1" ht="18.75" customHeight="1" x14ac:dyDescent="0.25">
      <c r="A2301" s="38" t="str">
        <f>Лист4!A2303</f>
        <v xml:space="preserve">Фрунзе ул. д.1 </v>
      </c>
      <c r="B2301" s="56" t="str">
        <f>Лист4!C2303</f>
        <v>-, г. Знаменск</v>
      </c>
      <c r="C2301" s="39">
        <f t="shared" si="72"/>
        <v>80.014121621621598</v>
      </c>
      <c r="D2301" s="39">
        <f t="shared" si="73"/>
        <v>3.3808783783783767</v>
      </c>
      <c r="E2301" s="45">
        <v>0</v>
      </c>
      <c r="F2301" s="27">
        <v>3.3808783783783767</v>
      </c>
      <c r="G2301" s="46">
        <v>0</v>
      </c>
      <c r="H2301" s="46">
        <v>0</v>
      </c>
      <c r="I2301" s="46">
        <v>0</v>
      </c>
      <c r="J2301" s="271"/>
      <c r="K2301" s="282">
        <f>Лист4!E2303/1000-J2301</f>
        <v>83.394999999999968</v>
      </c>
    </row>
    <row r="2302" spans="1:11" s="47" customFormat="1" ht="18.75" customHeight="1" x14ac:dyDescent="0.25">
      <c r="A2302" s="38" t="str">
        <f>Лист4!A2304</f>
        <v xml:space="preserve">Фрунзе ул. д.2 </v>
      </c>
      <c r="B2302" s="56" t="str">
        <f>Лист4!C2304</f>
        <v>-, г. Знаменск</v>
      </c>
      <c r="C2302" s="39">
        <f t="shared" si="72"/>
        <v>162.74653581081083</v>
      </c>
      <c r="D2302" s="39">
        <f t="shared" si="73"/>
        <v>6.8766141891891897</v>
      </c>
      <c r="E2302" s="45">
        <v>0</v>
      </c>
      <c r="F2302" s="27">
        <v>6.8766141891891897</v>
      </c>
      <c r="G2302" s="46">
        <v>0</v>
      </c>
      <c r="H2302" s="46">
        <v>0</v>
      </c>
      <c r="I2302" s="46">
        <v>0</v>
      </c>
      <c r="J2302" s="271"/>
      <c r="K2302" s="282">
        <f>Лист4!E2304/1000-J2302</f>
        <v>169.62315000000001</v>
      </c>
    </row>
    <row r="2303" spans="1:11" s="47" customFormat="1" ht="18.75" customHeight="1" x14ac:dyDescent="0.25">
      <c r="A2303" s="38" t="str">
        <f>Лист4!A2305</f>
        <v xml:space="preserve">Фрунзе ул. д.3 </v>
      </c>
      <c r="B2303" s="56" t="str">
        <f>Лист4!C2305</f>
        <v>-, г. Знаменск</v>
      </c>
      <c r="C2303" s="39">
        <f t="shared" si="72"/>
        <v>41.553498378378393</v>
      </c>
      <c r="D2303" s="39">
        <f t="shared" si="73"/>
        <v>1.7557816216216224</v>
      </c>
      <c r="E2303" s="45">
        <v>0</v>
      </c>
      <c r="F2303" s="27">
        <v>1.7557816216216224</v>
      </c>
      <c r="G2303" s="46">
        <v>0</v>
      </c>
      <c r="H2303" s="46">
        <v>0</v>
      </c>
      <c r="I2303" s="46">
        <v>0</v>
      </c>
      <c r="J2303" s="272"/>
      <c r="K2303" s="282">
        <f>Лист4!E2305/1000-J2303</f>
        <v>43.309280000000015</v>
      </c>
    </row>
    <row r="2304" spans="1:11" s="47" customFormat="1" ht="18.75" customHeight="1" x14ac:dyDescent="0.25">
      <c r="A2304" s="38" t="str">
        <f>Лист4!A2306</f>
        <v xml:space="preserve">Фрунзе ул. д.4 </v>
      </c>
      <c r="B2304" s="56" t="str">
        <f>Лист4!C2306</f>
        <v>-, г. Знаменск</v>
      </c>
      <c r="C2304" s="39">
        <f t="shared" si="72"/>
        <v>51.123933783783805</v>
      </c>
      <c r="D2304" s="39">
        <f t="shared" si="73"/>
        <v>2.1601662162162172</v>
      </c>
      <c r="E2304" s="45">
        <v>0</v>
      </c>
      <c r="F2304" s="27">
        <v>2.1601662162162172</v>
      </c>
      <c r="G2304" s="46">
        <v>0</v>
      </c>
      <c r="H2304" s="46">
        <v>0</v>
      </c>
      <c r="I2304" s="46">
        <v>0</v>
      </c>
      <c r="J2304" s="271"/>
      <c r="K2304" s="282">
        <f>Лист4!E2306/1000-J2304</f>
        <v>53.284100000000024</v>
      </c>
    </row>
    <row r="2305" spans="1:11" s="47" customFormat="1" ht="18.75" customHeight="1" x14ac:dyDescent="0.25">
      <c r="A2305" s="38" t="str">
        <f>Лист4!A2307</f>
        <v xml:space="preserve">Фрунзе ул. д.5 </v>
      </c>
      <c r="B2305" s="56" t="str">
        <f>Лист4!C2307</f>
        <v>-, г. Знаменск</v>
      </c>
      <c r="C2305" s="39">
        <f t="shared" si="72"/>
        <v>95.081952702702722</v>
      </c>
      <c r="D2305" s="39">
        <f t="shared" si="73"/>
        <v>4.0175472972972983</v>
      </c>
      <c r="E2305" s="45">
        <v>0</v>
      </c>
      <c r="F2305" s="27">
        <v>4.0175472972972983</v>
      </c>
      <c r="G2305" s="46">
        <v>0</v>
      </c>
      <c r="H2305" s="46">
        <v>0</v>
      </c>
      <c r="I2305" s="46">
        <v>0</v>
      </c>
      <c r="J2305" s="271"/>
      <c r="K2305" s="282">
        <f>Лист4!E2307/1000</f>
        <v>99.09950000000002</v>
      </c>
    </row>
    <row r="2306" spans="1:11" s="47" customFormat="1" ht="18.75" customHeight="1" x14ac:dyDescent="0.25">
      <c r="A2306" s="38" t="str">
        <f>Лист4!A2308</f>
        <v xml:space="preserve">Черняховского ул. д.11 </v>
      </c>
      <c r="B2306" s="56" t="str">
        <f>Лист4!C2308</f>
        <v>-, г. Знаменск</v>
      </c>
      <c r="C2306" s="39">
        <f t="shared" si="72"/>
        <v>125.02984864864868</v>
      </c>
      <c r="D2306" s="39">
        <f t="shared" si="73"/>
        <v>5.2829513513513531</v>
      </c>
      <c r="E2306" s="45">
        <v>0</v>
      </c>
      <c r="F2306" s="27">
        <v>5.2829513513513531</v>
      </c>
      <c r="G2306" s="46">
        <v>0</v>
      </c>
      <c r="H2306" s="46">
        <v>0</v>
      </c>
      <c r="I2306" s="46">
        <v>0</v>
      </c>
      <c r="J2306" s="271"/>
      <c r="K2306" s="282">
        <f>Лист4!E2308/1000</f>
        <v>130.31280000000004</v>
      </c>
    </row>
    <row r="2307" spans="1:11" s="47" customFormat="1" ht="18.75" customHeight="1" x14ac:dyDescent="0.25">
      <c r="A2307" s="38" t="str">
        <f>Лист4!A2309</f>
        <v xml:space="preserve">Черняховского ул. д.12 </v>
      </c>
      <c r="B2307" s="56" t="str">
        <f>Лист4!C2309</f>
        <v>-, г. Знаменск</v>
      </c>
      <c r="C2307" s="39">
        <f t="shared" si="72"/>
        <v>107.55553013513514</v>
      </c>
      <c r="D2307" s="39">
        <f t="shared" si="73"/>
        <v>4.5445998648648658</v>
      </c>
      <c r="E2307" s="45">
        <v>0</v>
      </c>
      <c r="F2307" s="27">
        <v>4.5445998648648658</v>
      </c>
      <c r="G2307" s="46">
        <v>0</v>
      </c>
      <c r="H2307" s="46">
        <v>0</v>
      </c>
      <c r="I2307" s="46">
        <v>0</v>
      </c>
      <c r="J2307" s="271"/>
      <c r="K2307" s="282">
        <f>Лист4!E2309/1000</f>
        <v>112.10013000000001</v>
      </c>
    </row>
    <row r="2308" spans="1:11" s="47" customFormat="1" ht="18.75" customHeight="1" x14ac:dyDescent="0.25">
      <c r="A2308" s="38" t="str">
        <f>Лист4!A2310</f>
        <v xml:space="preserve">Черняховского ул. д.14 </v>
      </c>
      <c r="B2308" s="56" t="str">
        <f>Лист4!C2310</f>
        <v>-, г. Знаменск</v>
      </c>
      <c r="C2308" s="39">
        <f t="shared" si="72"/>
        <v>140.46132445945946</v>
      </c>
      <c r="D2308" s="39">
        <f t="shared" si="73"/>
        <v>5.9349855405405405</v>
      </c>
      <c r="E2308" s="45">
        <v>0</v>
      </c>
      <c r="F2308" s="27">
        <v>5.9349855405405405</v>
      </c>
      <c r="G2308" s="46">
        <v>0</v>
      </c>
      <c r="H2308" s="46">
        <v>0</v>
      </c>
      <c r="I2308" s="46">
        <v>0</v>
      </c>
      <c r="J2308" s="271"/>
      <c r="K2308" s="282">
        <f>Лист4!E2310/1000</f>
        <v>146.39631</v>
      </c>
    </row>
    <row r="2309" spans="1:11" s="47" customFormat="1" ht="18.75" customHeight="1" x14ac:dyDescent="0.25">
      <c r="A2309" s="38" t="str">
        <f>Лист4!A2311</f>
        <v xml:space="preserve">Черняховского ул. д.16 </v>
      </c>
      <c r="B2309" s="56" t="str">
        <f>Лист4!C2311</f>
        <v>-, г. Знаменск</v>
      </c>
      <c r="C2309" s="39">
        <f t="shared" si="72"/>
        <v>54.473166891891893</v>
      </c>
      <c r="D2309" s="39">
        <f t="shared" si="73"/>
        <v>2.3016831081081079</v>
      </c>
      <c r="E2309" s="45">
        <v>0</v>
      </c>
      <c r="F2309" s="27">
        <v>2.3016831081081079</v>
      </c>
      <c r="G2309" s="46">
        <v>0</v>
      </c>
      <c r="H2309" s="46">
        <v>0</v>
      </c>
      <c r="I2309" s="46">
        <v>0</v>
      </c>
      <c r="J2309" s="271"/>
      <c r="K2309" s="282">
        <f>Лист4!E2311/1000</f>
        <v>56.774850000000001</v>
      </c>
    </row>
    <row r="2310" spans="1:11" s="47" customFormat="1" ht="18.75" customHeight="1" x14ac:dyDescent="0.25">
      <c r="A2310" s="38" t="str">
        <f>Лист4!A2312</f>
        <v xml:space="preserve">Черняховского ул. д.7 </v>
      </c>
      <c r="B2310" s="56" t="str">
        <f>Лист4!C2312</f>
        <v>-, г. Знаменск</v>
      </c>
      <c r="C2310" s="39">
        <f t="shared" si="72"/>
        <v>703.54380689189202</v>
      </c>
      <c r="D2310" s="39">
        <f t="shared" si="73"/>
        <v>29.727203108108114</v>
      </c>
      <c r="E2310" s="45">
        <v>0</v>
      </c>
      <c r="F2310" s="27">
        <v>29.727203108108114</v>
      </c>
      <c r="G2310" s="46">
        <v>0</v>
      </c>
      <c r="H2310" s="46">
        <v>0</v>
      </c>
      <c r="I2310" s="46">
        <v>0</v>
      </c>
      <c r="J2310" s="271"/>
      <c r="K2310" s="282">
        <f>Лист4!E2312/1000-J2310</f>
        <v>733.27101000000016</v>
      </c>
    </row>
    <row r="2311" spans="1:11" s="47" customFormat="1" ht="18.75" customHeight="1" x14ac:dyDescent="0.25">
      <c r="A2311" s="38" t="str">
        <f>Лист4!A2313</f>
        <v xml:space="preserve">Черняховского ул. д.9 </v>
      </c>
      <c r="B2311" s="56" t="str">
        <f>Лист4!C2313</f>
        <v>-, г. Знаменск</v>
      </c>
      <c r="C2311" s="39">
        <f t="shared" si="72"/>
        <v>60.587178378378383</v>
      </c>
      <c r="D2311" s="39">
        <f t="shared" si="73"/>
        <v>2.5600216216216221</v>
      </c>
      <c r="E2311" s="45">
        <v>0</v>
      </c>
      <c r="F2311" s="27">
        <v>2.5600216216216221</v>
      </c>
      <c r="G2311" s="46">
        <v>0</v>
      </c>
      <c r="H2311" s="46">
        <v>0</v>
      </c>
      <c r="I2311" s="46">
        <v>0</v>
      </c>
      <c r="J2311" s="271"/>
      <c r="K2311" s="282">
        <f>Лист4!E2313/1000</f>
        <v>63.147200000000005</v>
      </c>
    </row>
    <row r="2312" spans="1:11" s="47" customFormat="1" ht="18.75" customHeight="1" x14ac:dyDescent="0.25">
      <c r="A2312" s="38" t="str">
        <f>Лист4!A2314</f>
        <v xml:space="preserve">Янгеля ул. д.1 </v>
      </c>
      <c r="B2312" s="56" t="str">
        <f>Лист4!C2314</f>
        <v>-, г. Знаменск</v>
      </c>
      <c r="C2312" s="39">
        <f t="shared" si="72"/>
        <v>864.43328013513496</v>
      </c>
      <c r="D2312" s="39">
        <f t="shared" si="73"/>
        <v>36.525349864864857</v>
      </c>
      <c r="E2312" s="45">
        <v>0</v>
      </c>
      <c r="F2312" s="27">
        <v>36.525349864864857</v>
      </c>
      <c r="G2312" s="46">
        <v>0</v>
      </c>
      <c r="H2312" s="46">
        <v>0</v>
      </c>
      <c r="I2312" s="46">
        <v>0</v>
      </c>
      <c r="J2312" s="271"/>
      <c r="K2312" s="282">
        <f>Лист4!E2314/1000</f>
        <v>900.95862999999986</v>
      </c>
    </row>
    <row r="2313" spans="1:11" s="47" customFormat="1" ht="18.75" customHeight="1" x14ac:dyDescent="0.25">
      <c r="A2313" s="38" t="str">
        <f>Лист4!A2315</f>
        <v xml:space="preserve">Янгеля ул. д.11 </v>
      </c>
      <c r="B2313" s="56" t="str">
        <f>Лист4!C2315</f>
        <v>-, г. Знаменск</v>
      </c>
      <c r="C2313" s="39">
        <f t="shared" ref="C2313:C2376" si="74">K2313+J2313-F2313</f>
        <v>619.11666108108102</v>
      </c>
      <c r="D2313" s="39">
        <f t="shared" ref="D2313:D2376" si="75">F2313</f>
        <v>26.159858918918914</v>
      </c>
      <c r="E2313" s="45">
        <v>0</v>
      </c>
      <c r="F2313" s="27">
        <v>26.159858918918914</v>
      </c>
      <c r="G2313" s="46">
        <v>0</v>
      </c>
      <c r="H2313" s="46">
        <v>0</v>
      </c>
      <c r="I2313" s="46">
        <v>0</v>
      </c>
      <c r="J2313" s="271"/>
      <c r="K2313" s="282">
        <f>Лист4!E2315/1000</f>
        <v>645.27651999999989</v>
      </c>
    </row>
    <row r="2314" spans="1:11" s="48" customFormat="1" ht="18.75" customHeight="1" x14ac:dyDescent="0.25">
      <c r="A2314" s="38" t="str">
        <f>Лист4!A2316</f>
        <v xml:space="preserve">Янгеля ул. д.13 </v>
      </c>
      <c r="B2314" s="56" t="str">
        <f>Лист4!C2316</f>
        <v>-, г. Знаменск</v>
      </c>
      <c r="C2314" s="39">
        <f t="shared" si="74"/>
        <v>614.07300337837864</v>
      </c>
      <c r="D2314" s="39">
        <f t="shared" si="75"/>
        <v>25.946746621621635</v>
      </c>
      <c r="E2314" s="45">
        <v>0</v>
      </c>
      <c r="F2314" s="27">
        <v>25.946746621621635</v>
      </c>
      <c r="G2314" s="46">
        <v>0</v>
      </c>
      <c r="H2314" s="46">
        <v>0</v>
      </c>
      <c r="I2314" s="46">
        <v>0</v>
      </c>
      <c r="J2314" s="271"/>
      <c r="K2314" s="282">
        <f>Лист4!E2316/1000</f>
        <v>640.01975000000027</v>
      </c>
    </row>
    <row r="2315" spans="1:11" s="48" customFormat="1" ht="18.75" customHeight="1" x14ac:dyDescent="0.25">
      <c r="A2315" s="38" t="str">
        <f>Лист4!A2317</f>
        <v xml:space="preserve">Янгеля ул. д.15 </v>
      </c>
      <c r="B2315" s="56" t="str">
        <f>Лист4!C2317</f>
        <v>-, г. Знаменск</v>
      </c>
      <c r="C2315" s="39">
        <f t="shared" si="74"/>
        <v>1087.0035620270271</v>
      </c>
      <c r="D2315" s="39">
        <f t="shared" si="75"/>
        <v>45.929727972972984</v>
      </c>
      <c r="E2315" s="45">
        <v>0</v>
      </c>
      <c r="F2315" s="27">
        <v>45.929727972972984</v>
      </c>
      <c r="G2315" s="46">
        <v>0</v>
      </c>
      <c r="H2315" s="46">
        <v>0</v>
      </c>
      <c r="I2315" s="46">
        <v>0</v>
      </c>
      <c r="J2315" s="271"/>
      <c r="K2315" s="282">
        <f>Лист4!E2317/1000</f>
        <v>1132.9332900000002</v>
      </c>
    </row>
    <row r="2316" spans="1:11" s="48" customFormat="1" ht="18.75" customHeight="1" x14ac:dyDescent="0.25">
      <c r="A2316" s="38" t="str">
        <f>Лист4!A2318</f>
        <v xml:space="preserve">Янгеля ул. д.17 </v>
      </c>
      <c r="B2316" s="56" t="str">
        <f>Лист4!C2318</f>
        <v>-, г. Знаменск</v>
      </c>
      <c r="C2316" s="39">
        <f t="shared" si="74"/>
        <v>559.73184851351357</v>
      </c>
      <c r="D2316" s="39">
        <f t="shared" si="75"/>
        <v>23.650641486486489</v>
      </c>
      <c r="E2316" s="45">
        <v>0</v>
      </c>
      <c r="F2316" s="27">
        <v>23.650641486486489</v>
      </c>
      <c r="G2316" s="46">
        <v>0</v>
      </c>
      <c r="H2316" s="46">
        <v>0</v>
      </c>
      <c r="I2316" s="46">
        <v>0</v>
      </c>
      <c r="J2316" s="271"/>
      <c r="K2316" s="282">
        <f>Лист4!E2318/1000</f>
        <v>583.38249000000008</v>
      </c>
    </row>
    <row r="2317" spans="1:11" s="48" customFormat="1" ht="18.75" customHeight="1" x14ac:dyDescent="0.25">
      <c r="A2317" s="38" t="str">
        <f>Лист4!A2319</f>
        <v xml:space="preserve">Янгеля ул. д.19 </v>
      </c>
      <c r="B2317" s="56" t="str">
        <f>Лист4!C2319</f>
        <v>-, г. Знаменск</v>
      </c>
      <c r="C2317" s="39">
        <f t="shared" si="74"/>
        <v>638.68480797297298</v>
      </c>
      <c r="D2317" s="39">
        <f t="shared" si="75"/>
        <v>26.986682027027022</v>
      </c>
      <c r="E2317" s="45">
        <v>0</v>
      </c>
      <c r="F2317" s="27">
        <v>26.986682027027022</v>
      </c>
      <c r="G2317" s="46">
        <v>0</v>
      </c>
      <c r="H2317" s="46">
        <v>0</v>
      </c>
      <c r="I2317" s="46">
        <v>0</v>
      </c>
      <c r="J2317" s="271"/>
      <c r="K2317" s="282">
        <f>Лист4!E2319/1000</f>
        <v>665.67148999999995</v>
      </c>
    </row>
    <row r="2318" spans="1:11" s="48" customFormat="1" ht="18.75" customHeight="1" x14ac:dyDescent="0.25">
      <c r="A2318" s="38" t="str">
        <f>Лист4!A2320</f>
        <v xml:space="preserve">Янгеля д. 1 а </v>
      </c>
      <c r="B2318" s="56" t="str">
        <f>Лист4!C2320</f>
        <v>-, г. Знаменск</v>
      </c>
      <c r="C2318" s="39">
        <f t="shared" si="74"/>
        <v>559.01231148648628</v>
      </c>
      <c r="D2318" s="39">
        <f t="shared" si="75"/>
        <v>23.620238513513506</v>
      </c>
      <c r="E2318" s="45">
        <v>0</v>
      </c>
      <c r="F2318" s="27">
        <v>23.620238513513506</v>
      </c>
      <c r="G2318" s="46">
        <v>0</v>
      </c>
      <c r="H2318" s="46">
        <v>0</v>
      </c>
      <c r="I2318" s="46">
        <v>0</v>
      </c>
      <c r="J2318" s="271"/>
      <c r="K2318" s="282">
        <f>Лист4!E2320/1000-J2318</f>
        <v>582.63254999999981</v>
      </c>
    </row>
    <row r="2319" spans="1:11" s="48" customFormat="1" ht="18.75" customHeight="1" x14ac:dyDescent="0.25">
      <c r="A2319" s="38" t="str">
        <f>Лист4!A2321</f>
        <v xml:space="preserve">Янгеля ул. д.21 </v>
      </c>
      <c r="B2319" s="56" t="str">
        <f>Лист4!C2321</f>
        <v>-, г. Знаменск</v>
      </c>
      <c r="C2319" s="39">
        <f t="shared" si="74"/>
        <v>523.63162986486498</v>
      </c>
      <c r="D2319" s="39">
        <f t="shared" si="75"/>
        <v>22.125280135135135</v>
      </c>
      <c r="E2319" s="45">
        <v>0</v>
      </c>
      <c r="F2319" s="27">
        <v>22.125280135135135</v>
      </c>
      <c r="G2319" s="46">
        <v>0</v>
      </c>
      <c r="H2319" s="46">
        <v>0</v>
      </c>
      <c r="I2319" s="46">
        <v>0</v>
      </c>
      <c r="J2319" s="271"/>
      <c r="K2319" s="282">
        <f>Лист4!E2321/1000</f>
        <v>545.75691000000006</v>
      </c>
    </row>
    <row r="2320" spans="1:11" s="48" customFormat="1" ht="18.75" customHeight="1" x14ac:dyDescent="0.25">
      <c r="A2320" s="38" t="str">
        <f>Лист4!A2322</f>
        <v xml:space="preserve">Янгеля ул. д.23 </v>
      </c>
      <c r="B2320" s="56" t="str">
        <f>Лист4!C2322</f>
        <v>-, г. Знаменск</v>
      </c>
      <c r="C2320" s="39">
        <f t="shared" si="74"/>
        <v>593.97628067567587</v>
      </c>
      <c r="D2320" s="39">
        <f t="shared" si="75"/>
        <v>25.097589324324325</v>
      </c>
      <c r="E2320" s="45">
        <v>0</v>
      </c>
      <c r="F2320" s="27">
        <v>25.097589324324325</v>
      </c>
      <c r="G2320" s="46">
        <v>0</v>
      </c>
      <c r="H2320" s="46">
        <v>0</v>
      </c>
      <c r="I2320" s="46">
        <v>0</v>
      </c>
      <c r="J2320" s="271">
        <v>2384.9</v>
      </c>
      <c r="K2320" s="282">
        <f>Лист4!E2322/1000-J2320</f>
        <v>-1765.8261299999999</v>
      </c>
    </row>
    <row r="2321" spans="1:11" s="48" customFormat="1" ht="18.75" customHeight="1" x14ac:dyDescent="0.25">
      <c r="A2321" s="38" t="str">
        <f>Лист4!A2323</f>
        <v xml:space="preserve">Янгеля ул. д.24 </v>
      </c>
      <c r="B2321" s="56" t="str">
        <f>Лист4!C2323</f>
        <v>-, г. Знаменск</v>
      </c>
      <c r="C2321" s="39">
        <f t="shared" si="74"/>
        <v>107.15770945945951</v>
      </c>
      <c r="D2321" s="39">
        <f t="shared" si="75"/>
        <v>4.5277905405405399</v>
      </c>
      <c r="E2321" s="45">
        <v>0</v>
      </c>
      <c r="F2321" s="27">
        <v>4.5277905405405399</v>
      </c>
      <c r="G2321" s="46">
        <v>0</v>
      </c>
      <c r="H2321" s="46">
        <v>0</v>
      </c>
      <c r="I2321" s="46">
        <v>0</v>
      </c>
      <c r="J2321" s="271">
        <v>1311.97</v>
      </c>
      <c r="K2321" s="282">
        <f>Лист4!E2323/1000-J2321</f>
        <v>-1200.2845</v>
      </c>
    </row>
    <row r="2322" spans="1:11" s="48" customFormat="1" ht="18.75" customHeight="1" x14ac:dyDescent="0.25">
      <c r="A2322" s="38" t="str">
        <f>Лист4!A2324</f>
        <v xml:space="preserve">Янгеля ул. д.3 </v>
      </c>
      <c r="B2322" s="56" t="str">
        <f>Лист4!C2324</f>
        <v>-, г. Знаменск</v>
      </c>
      <c r="C2322" s="39">
        <f t="shared" si="74"/>
        <v>621.39419716216219</v>
      </c>
      <c r="D2322" s="39">
        <f t="shared" si="75"/>
        <v>26.256092837837841</v>
      </c>
      <c r="E2322" s="45">
        <v>0</v>
      </c>
      <c r="F2322" s="27">
        <v>26.256092837837841</v>
      </c>
      <c r="G2322" s="46">
        <v>0</v>
      </c>
      <c r="H2322" s="46">
        <v>0</v>
      </c>
      <c r="I2322" s="46">
        <v>0</v>
      </c>
      <c r="J2322" s="271"/>
      <c r="K2322" s="282">
        <f>Лист4!E2324/1000-J2322</f>
        <v>647.65029000000004</v>
      </c>
    </row>
    <row r="2323" spans="1:11" s="48" customFormat="1" ht="18.75" customHeight="1" x14ac:dyDescent="0.25">
      <c r="A2323" s="38" t="str">
        <f>Лист4!A2325</f>
        <v xml:space="preserve">Янгеля ул. д.4 </v>
      </c>
      <c r="B2323" s="56" t="str">
        <f>Лист4!C2325</f>
        <v>-, г. Знаменск</v>
      </c>
      <c r="C2323" s="39">
        <f t="shared" si="74"/>
        <v>1402.7149348648645</v>
      </c>
      <c r="D2323" s="39">
        <f t="shared" si="75"/>
        <v>59.269645135135121</v>
      </c>
      <c r="E2323" s="45">
        <v>0</v>
      </c>
      <c r="F2323" s="27">
        <v>59.269645135135121</v>
      </c>
      <c r="G2323" s="46">
        <v>0</v>
      </c>
      <c r="H2323" s="46">
        <v>0</v>
      </c>
      <c r="I2323" s="46">
        <v>0</v>
      </c>
      <c r="J2323" s="271"/>
      <c r="K2323" s="282">
        <f>Лист4!E2325/1000</f>
        <v>1461.9845799999996</v>
      </c>
    </row>
    <row r="2324" spans="1:11" s="48" customFormat="1" ht="18.75" customHeight="1" x14ac:dyDescent="0.25">
      <c r="A2324" s="38" t="str">
        <f>Лист4!A2326</f>
        <v xml:space="preserve">Янгеля ул. д.6 </v>
      </c>
      <c r="B2324" s="56" t="str">
        <f>Лист4!C2326</f>
        <v>-, г. Знаменск</v>
      </c>
      <c r="C2324" s="39">
        <f t="shared" si="74"/>
        <v>986.48807527027066</v>
      </c>
      <c r="D2324" s="39">
        <f t="shared" si="75"/>
        <v>41.682594729729743</v>
      </c>
      <c r="E2324" s="45">
        <v>0</v>
      </c>
      <c r="F2324" s="27">
        <v>41.682594729729743</v>
      </c>
      <c r="G2324" s="46">
        <v>0</v>
      </c>
      <c r="H2324" s="46">
        <v>0</v>
      </c>
      <c r="I2324" s="46">
        <v>0</v>
      </c>
      <c r="J2324" s="271"/>
      <c r="K2324" s="282">
        <f>Лист4!E2326/1000</f>
        <v>1028.1706700000004</v>
      </c>
    </row>
    <row r="2325" spans="1:11" s="48" customFormat="1" ht="18.75" customHeight="1" x14ac:dyDescent="0.25">
      <c r="A2325" s="38" t="str">
        <f>Лист4!A2327</f>
        <v xml:space="preserve">Янгеля ул. д.6А </v>
      </c>
      <c r="B2325" s="56" t="str">
        <f>Лист4!C2327</f>
        <v>-, г. Знаменск</v>
      </c>
      <c r="C2325" s="39">
        <f t="shared" si="74"/>
        <v>495.61954891891884</v>
      </c>
      <c r="D2325" s="39">
        <f t="shared" si="75"/>
        <v>20.941671081081079</v>
      </c>
      <c r="E2325" s="45">
        <v>0</v>
      </c>
      <c r="F2325" s="27">
        <v>20.941671081081079</v>
      </c>
      <c r="G2325" s="46">
        <v>0</v>
      </c>
      <c r="H2325" s="46">
        <v>0</v>
      </c>
      <c r="I2325" s="46">
        <v>0</v>
      </c>
      <c r="J2325" s="271"/>
      <c r="K2325" s="282">
        <f>Лист4!E2327/1000</f>
        <v>516.56121999999993</v>
      </c>
    </row>
    <row r="2326" spans="1:11" s="48" customFormat="1" ht="18.75" customHeight="1" x14ac:dyDescent="0.25">
      <c r="A2326" s="38" t="str">
        <f>Лист4!A2328</f>
        <v xml:space="preserve">Янгеля ул. д.7 </v>
      </c>
      <c r="B2326" s="56" t="str">
        <f>Лист4!C2328</f>
        <v>-, г. Знаменск</v>
      </c>
      <c r="C2326" s="39">
        <f t="shared" si="74"/>
        <v>636.62707445945944</v>
      </c>
      <c r="D2326" s="39">
        <f t="shared" si="75"/>
        <v>26.89973554054054</v>
      </c>
      <c r="E2326" s="45">
        <v>0</v>
      </c>
      <c r="F2326" s="27">
        <v>26.89973554054054</v>
      </c>
      <c r="G2326" s="46">
        <v>0</v>
      </c>
      <c r="H2326" s="46">
        <v>0</v>
      </c>
      <c r="I2326" s="46">
        <v>0</v>
      </c>
      <c r="J2326" s="271"/>
      <c r="K2326" s="282">
        <f>Лист4!E2328/1000</f>
        <v>663.52680999999995</v>
      </c>
    </row>
    <row r="2327" spans="1:11" s="48" customFormat="1" ht="18.75" customHeight="1" x14ac:dyDescent="0.25">
      <c r="A2327" s="38" t="str">
        <f>Лист4!A2329</f>
        <v xml:space="preserve">8 Марта ул. д.42 </v>
      </c>
      <c r="B2327" s="56" t="str">
        <f>Лист4!C2329</f>
        <v>Ахтубинский район, г. Ахтубинск</v>
      </c>
      <c r="C2327" s="39">
        <f t="shared" si="74"/>
        <v>117.91149418918917</v>
      </c>
      <c r="D2327" s="39">
        <f t="shared" si="75"/>
        <v>4.9821758108108103</v>
      </c>
      <c r="E2327" s="45">
        <v>0</v>
      </c>
      <c r="F2327" s="27">
        <v>4.9821758108108103</v>
      </c>
      <c r="G2327" s="46">
        <v>0</v>
      </c>
      <c r="H2327" s="46">
        <v>0</v>
      </c>
      <c r="I2327" s="46">
        <v>0</v>
      </c>
      <c r="J2327" s="271"/>
      <c r="K2327" s="282">
        <f>Лист4!E2329/1000</f>
        <v>122.89366999999999</v>
      </c>
    </row>
    <row r="2328" spans="1:11" s="48" customFormat="1" ht="18.75" customHeight="1" x14ac:dyDescent="0.25">
      <c r="A2328" s="38" t="str">
        <f>Лист4!A2330</f>
        <v xml:space="preserve">Агурина ул. д.1 </v>
      </c>
      <c r="B2328" s="56" t="str">
        <f>Лист4!C2330</f>
        <v>Ахтубинский район, г. Ахтубинск</v>
      </c>
      <c r="C2328" s="39">
        <f t="shared" si="74"/>
        <v>682.02252675675697</v>
      </c>
      <c r="D2328" s="39">
        <f t="shared" si="75"/>
        <v>28.817853243243253</v>
      </c>
      <c r="E2328" s="45">
        <v>0</v>
      </c>
      <c r="F2328" s="27">
        <v>28.817853243243253</v>
      </c>
      <c r="G2328" s="46">
        <v>0</v>
      </c>
      <c r="H2328" s="46">
        <v>0</v>
      </c>
      <c r="I2328" s="46">
        <v>0</v>
      </c>
      <c r="J2328" s="271"/>
      <c r="K2328" s="282">
        <f>Лист4!E2330/1000</f>
        <v>710.84038000000021</v>
      </c>
    </row>
    <row r="2329" spans="1:11" s="48" customFormat="1" ht="18.75" customHeight="1" x14ac:dyDescent="0.25">
      <c r="A2329" s="38" t="str">
        <f>Лист4!A2331</f>
        <v xml:space="preserve">Агурина ул. д.11 </v>
      </c>
      <c r="B2329" s="56" t="str">
        <f>Лист4!C2331</f>
        <v>Ахтубинский район, г. Ахтубинск</v>
      </c>
      <c r="C2329" s="39">
        <f t="shared" si="74"/>
        <v>369.76501608108106</v>
      </c>
      <c r="D2329" s="39">
        <f t="shared" si="75"/>
        <v>15.623873918918918</v>
      </c>
      <c r="E2329" s="45">
        <v>0</v>
      </c>
      <c r="F2329" s="27">
        <v>15.623873918918918</v>
      </c>
      <c r="G2329" s="46">
        <v>0</v>
      </c>
      <c r="H2329" s="46">
        <v>0</v>
      </c>
      <c r="I2329" s="46">
        <v>0</v>
      </c>
      <c r="J2329" s="271"/>
      <c r="K2329" s="282">
        <f>Лист4!E2331/1000</f>
        <v>385.38889</v>
      </c>
    </row>
    <row r="2330" spans="1:11" s="48" customFormat="1" ht="18.75" customHeight="1" x14ac:dyDescent="0.25">
      <c r="A2330" s="38" t="str">
        <f>Лист4!A2332</f>
        <v xml:space="preserve">Агурина ул. д.13 </v>
      </c>
      <c r="B2330" s="56" t="str">
        <f>Лист4!C2332</f>
        <v>Ахтубинский район, г. Ахтубинск</v>
      </c>
      <c r="C2330" s="39">
        <f t="shared" si="74"/>
        <v>824.18966459459466</v>
      </c>
      <c r="D2330" s="39">
        <f t="shared" si="75"/>
        <v>34.824915405405406</v>
      </c>
      <c r="E2330" s="45">
        <v>0</v>
      </c>
      <c r="F2330" s="27">
        <v>34.824915405405406</v>
      </c>
      <c r="G2330" s="46">
        <v>0</v>
      </c>
      <c r="H2330" s="46">
        <v>0</v>
      </c>
      <c r="I2330" s="46">
        <v>0</v>
      </c>
      <c r="J2330" s="271"/>
      <c r="K2330" s="282">
        <f>Лист4!E2332/1000</f>
        <v>859.01458000000002</v>
      </c>
    </row>
    <row r="2331" spans="1:11" s="48" customFormat="1" ht="18.75" customHeight="1" x14ac:dyDescent="0.25">
      <c r="A2331" s="38" t="str">
        <f>Лист4!A2333</f>
        <v xml:space="preserve">Агурина ул. д.14 </v>
      </c>
      <c r="B2331" s="56" t="str">
        <f>Лист4!C2333</f>
        <v>Ахтубинский район, г. Ахтубинск</v>
      </c>
      <c r="C2331" s="39">
        <f t="shared" si="74"/>
        <v>377.20436729729721</v>
      </c>
      <c r="D2331" s="39">
        <f t="shared" si="75"/>
        <v>15.9382127027027</v>
      </c>
      <c r="E2331" s="45">
        <v>0</v>
      </c>
      <c r="F2331" s="27">
        <v>15.9382127027027</v>
      </c>
      <c r="G2331" s="46">
        <v>0</v>
      </c>
      <c r="H2331" s="46">
        <v>0</v>
      </c>
      <c r="I2331" s="46">
        <v>0</v>
      </c>
      <c r="J2331" s="271"/>
      <c r="K2331" s="282">
        <f>Лист4!E2333/1000</f>
        <v>393.1425799999999</v>
      </c>
    </row>
    <row r="2332" spans="1:11" s="48" customFormat="1" ht="18.75" customHeight="1" x14ac:dyDescent="0.25">
      <c r="A2332" s="38" t="str">
        <f>Лист4!A2334</f>
        <v xml:space="preserve">Агурина ул. д.16 </v>
      </c>
      <c r="B2332" s="56" t="str">
        <f>Лист4!C2334</f>
        <v>Ахтубинский район, г. Ахтубинск</v>
      </c>
      <c r="C2332" s="39">
        <f t="shared" si="74"/>
        <v>865.59546378378377</v>
      </c>
      <c r="D2332" s="39">
        <f t="shared" si="75"/>
        <v>36.57445621621622</v>
      </c>
      <c r="E2332" s="45">
        <v>0</v>
      </c>
      <c r="F2332" s="27">
        <v>36.57445621621622</v>
      </c>
      <c r="G2332" s="46">
        <v>0</v>
      </c>
      <c r="H2332" s="46">
        <v>0</v>
      </c>
      <c r="I2332" s="46">
        <v>0</v>
      </c>
      <c r="J2332" s="271"/>
      <c r="K2332" s="282">
        <f>Лист4!E2334/1000</f>
        <v>902.16992000000005</v>
      </c>
    </row>
    <row r="2333" spans="1:11" s="48" customFormat="1" ht="18.75" customHeight="1" x14ac:dyDescent="0.25">
      <c r="A2333" s="38" t="str">
        <f>Лист4!A2335</f>
        <v xml:space="preserve">Агурина ул. д.17 </v>
      </c>
      <c r="B2333" s="56" t="str">
        <f>Лист4!C2335</f>
        <v>Ахтубинский район, г. Ахтубинск</v>
      </c>
      <c r="C2333" s="39">
        <f t="shared" si="74"/>
        <v>901.39023851351374</v>
      </c>
      <c r="D2333" s="39">
        <f t="shared" si="75"/>
        <v>38.0869114864865</v>
      </c>
      <c r="E2333" s="45">
        <v>0</v>
      </c>
      <c r="F2333" s="27">
        <v>38.0869114864865</v>
      </c>
      <c r="G2333" s="46">
        <v>0</v>
      </c>
      <c r="H2333" s="46">
        <v>0</v>
      </c>
      <c r="I2333" s="46">
        <v>0</v>
      </c>
      <c r="J2333" s="271"/>
      <c r="K2333" s="282">
        <f>Лист4!E2335/1000</f>
        <v>939.47715000000028</v>
      </c>
    </row>
    <row r="2334" spans="1:11" s="48" customFormat="1" ht="18.75" customHeight="1" x14ac:dyDescent="0.25">
      <c r="A2334" s="38" t="str">
        <f>Лист4!A2336</f>
        <v xml:space="preserve">Агурина ул. д.4 </v>
      </c>
      <c r="B2334" s="56" t="str">
        <f>Лист4!C2336</f>
        <v>Ахтубинский район, г. Ахтубинск</v>
      </c>
      <c r="C2334" s="39">
        <f t="shared" si="74"/>
        <v>969.7944497297301</v>
      </c>
      <c r="D2334" s="39">
        <f t="shared" si="75"/>
        <v>40.97723027027029</v>
      </c>
      <c r="E2334" s="45">
        <v>0</v>
      </c>
      <c r="F2334" s="27">
        <v>40.97723027027029</v>
      </c>
      <c r="G2334" s="46">
        <v>0</v>
      </c>
      <c r="H2334" s="46">
        <v>0</v>
      </c>
      <c r="I2334" s="46">
        <v>0</v>
      </c>
      <c r="J2334" s="271"/>
      <c r="K2334" s="282">
        <f>Лист4!E2336/1000</f>
        <v>1010.7716800000004</v>
      </c>
    </row>
    <row r="2335" spans="1:11" s="48" customFormat="1" ht="18.75" customHeight="1" x14ac:dyDescent="0.25">
      <c r="A2335" s="38" t="str">
        <f>Лист4!A2337</f>
        <v xml:space="preserve">Агурина ул. д.5 </v>
      </c>
      <c r="B2335" s="56" t="str">
        <f>Лист4!C2337</f>
        <v>Ахтубинский район, г. Ахтубинск</v>
      </c>
      <c r="C2335" s="39">
        <f t="shared" si="74"/>
        <v>775.67458743243265</v>
      </c>
      <c r="D2335" s="39">
        <f t="shared" si="75"/>
        <v>32.774982567567577</v>
      </c>
      <c r="E2335" s="45">
        <v>0</v>
      </c>
      <c r="F2335" s="27">
        <v>32.774982567567577</v>
      </c>
      <c r="G2335" s="46">
        <v>0</v>
      </c>
      <c r="H2335" s="46">
        <v>0</v>
      </c>
      <c r="I2335" s="46">
        <v>0</v>
      </c>
      <c r="J2335" s="271"/>
      <c r="K2335" s="282">
        <f>Лист4!E2337/1000</f>
        <v>808.44957000000022</v>
      </c>
    </row>
    <row r="2336" spans="1:11" s="48" customFormat="1" ht="18.75" customHeight="1" x14ac:dyDescent="0.25">
      <c r="A2336" s="38" t="str">
        <f>Лист4!A2338</f>
        <v xml:space="preserve">Агурина ул. д.7 </v>
      </c>
      <c r="B2336" s="56" t="str">
        <f>Лист4!C2338</f>
        <v>Ахтубинский район, г. Ахтубинск</v>
      </c>
      <c r="C2336" s="39">
        <f t="shared" si="74"/>
        <v>1746.3224187837839</v>
      </c>
      <c r="D2336" s="39">
        <f t="shared" si="75"/>
        <v>73.788271216216216</v>
      </c>
      <c r="E2336" s="45">
        <v>0</v>
      </c>
      <c r="F2336" s="27">
        <v>73.788271216216216</v>
      </c>
      <c r="G2336" s="46">
        <v>0</v>
      </c>
      <c r="H2336" s="46">
        <v>0</v>
      </c>
      <c r="I2336" s="46">
        <v>0</v>
      </c>
      <c r="J2336" s="271">
        <v>1522.06</v>
      </c>
      <c r="K2336" s="282">
        <f>Лист4!E2338/1000-J2336</f>
        <v>298.05069000000003</v>
      </c>
    </row>
    <row r="2337" spans="1:11" s="48" customFormat="1" ht="18.75" customHeight="1" x14ac:dyDescent="0.25">
      <c r="A2337" s="38" t="str">
        <f>Лист4!A2339</f>
        <v xml:space="preserve">Агурина ул. д.8 </v>
      </c>
      <c r="B2337" s="56" t="str">
        <f>Лист4!C2339</f>
        <v>Ахтубинский район, г. Ахтубинск</v>
      </c>
      <c r="C2337" s="39">
        <f t="shared" si="74"/>
        <v>1068.3461628378377</v>
      </c>
      <c r="D2337" s="39">
        <f t="shared" si="75"/>
        <v>45.141387162162154</v>
      </c>
      <c r="E2337" s="45">
        <v>0</v>
      </c>
      <c r="F2337" s="27">
        <v>45.141387162162154</v>
      </c>
      <c r="G2337" s="46">
        <v>0</v>
      </c>
      <c r="H2337" s="46">
        <v>0</v>
      </c>
      <c r="I2337" s="46">
        <v>0</v>
      </c>
      <c r="J2337" s="271"/>
      <c r="K2337" s="282">
        <f>Лист4!E2339/1000-J2337</f>
        <v>1113.4875499999998</v>
      </c>
    </row>
    <row r="2338" spans="1:11" s="47" customFormat="1" ht="18.75" customHeight="1" x14ac:dyDescent="0.25">
      <c r="A2338" s="38" t="str">
        <f>Лист4!A2340</f>
        <v xml:space="preserve">Агурина ул. д.9 </v>
      </c>
      <c r="B2338" s="56" t="str">
        <f>Лист4!C2340</f>
        <v>Ахтубинский район, г. Ахтубинск</v>
      </c>
      <c r="C2338" s="39">
        <f t="shared" si="74"/>
        <v>1647.5846568918926</v>
      </c>
      <c r="D2338" s="39">
        <f t="shared" si="75"/>
        <v>69.61625310810814</v>
      </c>
      <c r="E2338" s="45">
        <v>0</v>
      </c>
      <c r="F2338" s="27">
        <v>69.61625310810814</v>
      </c>
      <c r="G2338" s="46">
        <v>0</v>
      </c>
      <c r="H2338" s="46">
        <v>0</v>
      </c>
      <c r="I2338" s="46">
        <v>0</v>
      </c>
      <c r="J2338" s="271"/>
      <c r="K2338" s="282">
        <f>Лист4!E2340/1000</f>
        <v>1717.2009100000007</v>
      </c>
    </row>
    <row r="2339" spans="1:11" s="48" customFormat="1" ht="18.75" customHeight="1" x14ac:dyDescent="0.25">
      <c r="A2339" s="38" t="str">
        <f>Лист4!A2341</f>
        <v xml:space="preserve">Андреева ул. д.10 </v>
      </c>
      <c r="B2339" s="56" t="str">
        <f>Лист4!C2341</f>
        <v>Ахтубинский район, г. Ахтубинск</v>
      </c>
      <c r="C2339" s="39">
        <f t="shared" si="74"/>
        <v>301.18608729729732</v>
      </c>
      <c r="D2339" s="39">
        <f t="shared" si="75"/>
        <v>12.726172702702705</v>
      </c>
      <c r="E2339" s="45">
        <v>0</v>
      </c>
      <c r="F2339" s="27">
        <v>12.726172702702705</v>
      </c>
      <c r="G2339" s="46">
        <v>0</v>
      </c>
      <c r="H2339" s="46">
        <v>0</v>
      </c>
      <c r="I2339" s="46">
        <v>0</v>
      </c>
      <c r="J2339" s="271"/>
      <c r="K2339" s="282">
        <f>Лист4!E2341/1000</f>
        <v>313.91226</v>
      </c>
    </row>
    <row r="2340" spans="1:11" s="47" customFormat="1" ht="25.5" customHeight="1" x14ac:dyDescent="0.25">
      <c r="A2340" s="38" t="str">
        <f>Лист4!A2342</f>
        <v xml:space="preserve">Андреева ул. д.17 </v>
      </c>
      <c r="B2340" s="56" t="str">
        <f>Лист4!C2342</f>
        <v>Ахтубинский район, г. Ахтубинск</v>
      </c>
      <c r="C2340" s="39">
        <f t="shared" si="74"/>
        <v>284.90073094594601</v>
      </c>
      <c r="D2340" s="39">
        <f t="shared" si="75"/>
        <v>12.038059054054056</v>
      </c>
      <c r="E2340" s="45">
        <v>0</v>
      </c>
      <c r="F2340" s="27">
        <v>12.038059054054056</v>
      </c>
      <c r="G2340" s="46">
        <v>0</v>
      </c>
      <c r="H2340" s="46">
        <v>0</v>
      </c>
      <c r="I2340" s="46">
        <v>0</v>
      </c>
      <c r="J2340" s="271"/>
      <c r="K2340" s="282">
        <f>Лист4!E2342/1000</f>
        <v>296.93879000000004</v>
      </c>
    </row>
    <row r="2341" spans="1:11" s="47" customFormat="1" ht="25.5" customHeight="1" x14ac:dyDescent="0.25">
      <c r="A2341" s="38" t="str">
        <f>Лист4!A2343</f>
        <v xml:space="preserve">Андреева ул. д.2 </v>
      </c>
      <c r="B2341" s="56" t="str">
        <f>Лист4!C2343</f>
        <v>Ахтубинский район, г. Ахтубинск</v>
      </c>
      <c r="C2341" s="39">
        <f t="shared" si="74"/>
        <v>164.70925405405401</v>
      </c>
      <c r="D2341" s="39">
        <f t="shared" si="75"/>
        <v>6.9595459459459441</v>
      </c>
      <c r="E2341" s="45">
        <v>0</v>
      </c>
      <c r="F2341" s="27">
        <v>6.9595459459459441</v>
      </c>
      <c r="G2341" s="46">
        <v>0</v>
      </c>
      <c r="H2341" s="46">
        <v>0</v>
      </c>
      <c r="I2341" s="46">
        <v>0</v>
      </c>
      <c r="J2341" s="271"/>
      <c r="K2341" s="282">
        <f>Лист4!E2343/1000</f>
        <v>171.66879999999995</v>
      </c>
    </row>
    <row r="2342" spans="1:11" s="47" customFormat="1" ht="25.5" customHeight="1" x14ac:dyDescent="0.25">
      <c r="A2342" s="38" t="str">
        <f>Лист4!A2344</f>
        <v xml:space="preserve">Андреева ул. д.4 </v>
      </c>
      <c r="B2342" s="56" t="str">
        <f>Лист4!C2344</f>
        <v>Ахтубинский район, г. Ахтубинск</v>
      </c>
      <c r="C2342" s="39">
        <f t="shared" si="74"/>
        <v>361.00329945945936</v>
      </c>
      <c r="D2342" s="39">
        <f t="shared" si="75"/>
        <v>15.253660540540537</v>
      </c>
      <c r="E2342" s="45">
        <v>0</v>
      </c>
      <c r="F2342" s="27">
        <v>15.253660540540537</v>
      </c>
      <c r="G2342" s="46">
        <v>0</v>
      </c>
      <c r="H2342" s="46">
        <v>0</v>
      </c>
      <c r="I2342" s="46">
        <v>0</v>
      </c>
      <c r="J2342" s="271"/>
      <c r="K2342" s="282">
        <f>Лист4!E2344/1000</f>
        <v>376.25695999999988</v>
      </c>
    </row>
    <row r="2343" spans="1:11" s="47" customFormat="1" ht="25.5" customHeight="1" x14ac:dyDescent="0.25">
      <c r="A2343" s="38" t="str">
        <f>Лист4!A2345</f>
        <v xml:space="preserve">Андреева ул. д.6 </v>
      </c>
      <c r="B2343" s="56" t="str">
        <f>Лист4!C2345</f>
        <v>Ахтубинский район, г. Ахтубинск</v>
      </c>
      <c r="C2343" s="39">
        <f t="shared" si="74"/>
        <v>354.93235810810813</v>
      </c>
      <c r="D2343" s="39">
        <f t="shared" si="75"/>
        <v>14.997141891891893</v>
      </c>
      <c r="E2343" s="45">
        <v>0</v>
      </c>
      <c r="F2343" s="27">
        <v>14.997141891891893</v>
      </c>
      <c r="G2343" s="46">
        <v>0</v>
      </c>
      <c r="H2343" s="46">
        <v>0</v>
      </c>
      <c r="I2343" s="46">
        <v>0</v>
      </c>
      <c r="J2343" s="271"/>
      <c r="K2343" s="282">
        <f>Лист4!E2345/1000</f>
        <v>369.92950000000002</v>
      </c>
    </row>
    <row r="2344" spans="1:11" s="47" customFormat="1" ht="25.5" customHeight="1" x14ac:dyDescent="0.25">
      <c r="A2344" s="38" t="str">
        <f>Лист4!A2346</f>
        <v xml:space="preserve">Андреева ул. д.8 </v>
      </c>
      <c r="B2344" s="56" t="str">
        <f>Лист4!C2346</f>
        <v>Ахтубинский район, г. Ахтубинск</v>
      </c>
      <c r="C2344" s="39">
        <f t="shared" si="74"/>
        <v>416.37653527027021</v>
      </c>
      <c r="D2344" s="39">
        <f t="shared" si="75"/>
        <v>17.593374729729728</v>
      </c>
      <c r="E2344" s="45">
        <v>0</v>
      </c>
      <c r="F2344" s="27">
        <v>17.593374729729728</v>
      </c>
      <c r="G2344" s="46">
        <v>0</v>
      </c>
      <c r="H2344" s="46">
        <v>0</v>
      </c>
      <c r="I2344" s="46">
        <v>0</v>
      </c>
      <c r="J2344" s="271"/>
      <c r="K2344" s="282">
        <f>Лист4!E2346/1000</f>
        <v>433.96990999999991</v>
      </c>
    </row>
    <row r="2345" spans="1:11" s="47" customFormat="1" ht="25.5" customHeight="1" x14ac:dyDescent="0.25">
      <c r="A2345" s="38" t="str">
        <f>Лист4!A2347</f>
        <v xml:space="preserve">Жуковского д. 10 </v>
      </c>
      <c r="B2345" s="56" t="str">
        <f>Лист4!C2347</f>
        <v>Ахтубинский район, г. Ахтубинск</v>
      </c>
      <c r="C2345" s="39">
        <f t="shared" si="74"/>
        <v>283.83215216216217</v>
      </c>
      <c r="D2345" s="39">
        <f t="shared" si="75"/>
        <v>11.992907837837837</v>
      </c>
      <c r="E2345" s="45">
        <v>0</v>
      </c>
      <c r="F2345" s="27">
        <v>11.992907837837837</v>
      </c>
      <c r="G2345" s="46">
        <v>0</v>
      </c>
      <c r="H2345" s="46">
        <v>0</v>
      </c>
      <c r="I2345" s="46">
        <v>0</v>
      </c>
      <c r="J2345" s="271"/>
      <c r="K2345" s="282">
        <f>Лист4!E2347/1000</f>
        <v>295.82506000000001</v>
      </c>
    </row>
    <row r="2346" spans="1:11" s="47" customFormat="1" ht="25.5" customHeight="1" x14ac:dyDescent="0.25">
      <c r="A2346" s="38" t="str">
        <f>Лист4!A2348</f>
        <v xml:space="preserve">Жуковского д. 11  </v>
      </c>
      <c r="B2346" s="56" t="str">
        <f>Лист4!C2348</f>
        <v>Ахтубинский район, г. Ахтубинск</v>
      </c>
      <c r="C2346" s="39">
        <f t="shared" si="74"/>
        <v>396.80999067567581</v>
      </c>
      <c r="D2346" s="39">
        <f t="shared" si="75"/>
        <v>16.766619324324328</v>
      </c>
      <c r="E2346" s="45">
        <v>0</v>
      </c>
      <c r="F2346" s="27">
        <v>16.766619324324328</v>
      </c>
      <c r="G2346" s="46">
        <v>0</v>
      </c>
      <c r="H2346" s="46">
        <v>0</v>
      </c>
      <c r="I2346" s="46">
        <v>0</v>
      </c>
      <c r="J2346" s="272"/>
      <c r="K2346" s="282">
        <f>Лист4!E2348/1000-J2346</f>
        <v>413.57661000000013</v>
      </c>
    </row>
    <row r="2347" spans="1:11" s="47" customFormat="1" ht="25.5" customHeight="1" x14ac:dyDescent="0.25">
      <c r="A2347" s="38" t="str">
        <f>Лист4!A2349</f>
        <v xml:space="preserve">Жуковского д. 12 </v>
      </c>
      <c r="B2347" s="56" t="str">
        <f>Лист4!C2349</f>
        <v>Ахтубинский район, г. Ахтубинск</v>
      </c>
      <c r="C2347" s="39">
        <f t="shared" si="74"/>
        <v>318.98116270270265</v>
      </c>
      <c r="D2347" s="39">
        <f t="shared" si="75"/>
        <v>13.478077297297297</v>
      </c>
      <c r="E2347" s="45">
        <v>0</v>
      </c>
      <c r="F2347" s="27">
        <v>13.478077297297297</v>
      </c>
      <c r="G2347" s="46">
        <v>0</v>
      </c>
      <c r="H2347" s="46">
        <v>0</v>
      </c>
      <c r="I2347" s="46">
        <v>0</v>
      </c>
      <c r="J2347" s="271"/>
      <c r="K2347" s="282">
        <f>Лист4!E2349/1000</f>
        <v>332.45923999999997</v>
      </c>
    </row>
    <row r="2348" spans="1:11" s="47" customFormat="1" ht="25.5" customHeight="1" x14ac:dyDescent="0.25">
      <c r="A2348" s="38" t="str">
        <f>Лист4!A2350</f>
        <v xml:space="preserve">Жуковского д. 15 </v>
      </c>
      <c r="B2348" s="56" t="str">
        <f>Лист4!C2350</f>
        <v>Ахтубинский район, г. Ахтубинск</v>
      </c>
      <c r="C2348" s="39">
        <f t="shared" si="74"/>
        <v>655.89564932432427</v>
      </c>
      <c r="D2348" s="39">
        <f t="shared" si="75"/>
        <v>27.713900675675671</v>
      </c>
      <c r="E2348" s="45">
        <v>0</v>
      </c>
      <c r="F2348" s="27">
        <v>27.713900675675671</v>
      </c>
      <c r="G2348" s="46">
        <v>0</v>
      </c>
      <c r="H2348" s="46">
        <v>0</v>
      </c>
      <c r="I2348" s="46">
        <v>0</v>
      </c>
      <c r="J2348" s="271"/>
      <c r="K2348" s="282">
        <f>Лист4!E2350/1000</f>
        <v>683.6095499999999</v>
      </c>
    </row>
    <row r="2349" spans="1:11" s="47" customFormat="1" ht="21" customHeight="1" x14ac:dyDescent="0.25">
      <c r="A2349" s="38" t="str">
        <f>Лист4!A2351</f>
        <v xml:space="preserve"> Жуковского д. 20 </v>
      </c>
      <c r="B2349" s="56" t="str">
        <f>Лист4!C2351</f>
        <v>Ахтубинский район, г. Ахтубинск</v>
      </c>
      <c r="C2349" s="39">
        <f t="shared" si="74"/>
        <v>599.03621081081064</v>
      </c>
      <c r="D2349" s="39">
        <f t="shared" si="75"/>
        <v>25.311389189189185</v>
      </c>
      <c r="E2349" s="45">
        <v>0</v>
      </c>
      <c r="F2349" s="27">
        <v>25.311389189189185</v>
      </c>
      <c r="G2349" s="46">
        <v>0</v>
      </c>
      <c r="H2349" s="46">
        <v>0</v>
      </c>
      <c r="I2349" s="46">
        <v>0</v>
      </c>
      <c r="J2349" s="272"/>
      <c r="K2349" s="282">
        <f>Лист4!E2351/1000-J2349</f>
        <v>624.34759999999983</v>
      </c>
    </row>
    <row r="2350" spans="1:11" s="47" customFormat="1" ht="25.5" customHeight="1" x14ac:dyDescent="0.25">
      <c r="A2350" s="38" t="str">
        <f>Лист4!A2352</f>
        <v xml:space="preserve">Сталинградская д. 9  </v>
      </c>
      <c r="B2350" s="56" t="str">
        <f>Лист4!C2352</f>
        <v>Ахтубинский район, г. Ахтубинск</v>
      </c>
      <c r="C2350" s="39">
        <f t="shared" si="74"/>
        <v>46.73556770270271</v>
      </c>
      <c r="D2350" s="39">
        <f t="shared" si="75"/>
        <v>1.9747422972972977</v>
      </c>
      <c r="E2350" s="45">
        <v>0</v>
      </c>
      <c r="F2350" s="27">
        <v>1.9747422972972977</v>
      </c>
      <c r="G2350" s="46">
        <v>0</v>
      </c>
      <c r="H2350" s="46">
        <v>0</v>
      </c>
      <c r="I2350" s="46">
        <v>0</v>
      </c>
      <c r="J2350" s="271"/>
      <c r="K2350" s="282">
        <f>Лист4!E2352/1000</f>
        <v>48.710310000000007</v>
      </c>
    </row>
    <row r="2351" spans="1:11" s="48" customFormat="1" ht="18.75" customHeight="1" x14ac:dyDescent="0.25">
      <c r="A2351" s="38" t="str">
        <f>Лист4!A2353</f>
        <v xml:space="preserve">Циолковского д. 6  </v>
      </c>
      <c r="B2351" s="56" t="str">
        <f>Лист4!C2353</f>
        <v>Ахтубинский район, г. Ахтубинск</v>
      </c>
      <c r="C2351" s="39">
        <f t="shared" si="74"/>
        <v>621.57748270270258</v>
      </c>
      <c r="D2351" s="39">
        <f t="shared" si="75"/>
        <v>26.263837297297293</v>
      </c>
      <c r="E2351" s="45">
        <v>0</v>
      </c>
      <c r="F2351" s="27">
        <v>26.263837297297293</v>
      </c>
      <c r="G2351" s="46">
        <v>0</v>
      </c>
      <c r="H2351" s="46">
        <v>0</v>
      </c>
      <c r="I2351" s="46">
        <v>0</v>
      </c>
      <c r="J2351" s="271"/>
      <c r="K2351" s="282">
        <f>Лист4!E2353/1000</f>
        <v>647.84131999999988</v>
      </c>
    </row>
    <row r="2352" spans="1:11" s="47" customFormat="1" ht="18.75" customHeight="1" x14ac:dyDescent="0.25">
      <c r="A2352" s="38" t="str">
        <f>Лист4!A2354</f>
        <v xml:space="preserve">Циолковского д. 8  </v>
      </c>
      <c r="B2352" s="56" t="str">
        <f>Лист4!C2354</f>
        <v>Ахтубинский район, г. Ахтубинск</v>
      </c>
      <c r="C2352" s="39">
        <f t="shared" si="74"/>
        <v>590.64786783783791</v>
      </c>
      <c r="D2352" s="39">
        <f t="shared" si="75"/>
        <v>24.95695216216216</v>
      </c>
      <c r="E2352" s="45">
        <v>0</v>
      </c>
      <c r="F2352" s="27">
        <v>24.95695216216216</v>
      </c>
      <c r="G2352" s="46">
        <v>0</v>
      </c>
      <c r="H2352" s="46">
        <v>0</v>
      </c>
      <c r="I2352" s="46">
        <v>0</v>
      </c>
      <c r="J2352" s="271"/>
      <c r="K2352" s="282">
        <f>Лист4!E2354/1000</f>
        <v>615.60482000000002</v>
      </c>
    </row>
    <row r="2353" spans="1:11" s="47" customFormat="1" ht="18.75" customHeight="1" x14ac:dyDescent="0.25">
      <c r="A2353" s="38" t="str">
        <f>Лист4!A2355</f>
        <v xml:space="preserve">Черно-Иванова д. 3 </v>
      </c>
      <c r="B2353" s="56" t="str">
        <f>Лист4!C2355</f>
        <v>Ахтубинский район, г. Ахтубинск</v>
      </c>
      <c r="C2353" s="39">
        <f t="shared" si="74"/>
        <v>639.40482472972985</v>
      </c>
      <c r="D2353" s="39">
        <f t="shared" si="75"/>
        <v>27.017105270270278</v>
      </c>
      <c r="E2353" s="45">
        <v>0</v>
      </c>
      <c r="F2353" s="27">
        <v>27.017105270270278</v>
      </c>
      <c r="G2353" s="46">
        <v>0</v>
      </c>
      <c r="H2353" s="46">
        <v>0</v>
      </c>
      <c r="I2353" s="46">
        <v>0</v>
      </c>
      <c r="J2353" s="271"/>
      <c r="K2353" s="282">
        <f>Лист4!E2355/1000</f>
        <v>666.42193000000009</v>
      </c>
    </row>
    <row r="2354" spans="1:11" s="47" customFormat="1" ht="18.75" customHeight="1" x14ac:dyDescent="0.25">
      <c r="A2354" s="38" t="str">
        <f>Лист4!A2356</f>
        <v xml:space="preserve">Чкалова д. 18 </v>
      </c>
      <c r="B2354" s="56" t="str">
        <f>Лист4!C2356</f>
        <v>Ахтубинский район, г. Ахтубинск</v>
      </c>
      <c r="C2354" s="39">
        <f t="shared" si="74"/>
        <v>325.11840270270267</v>
      </c>
      <c r="D2354" s="39">
        <f t="shared" si="75"/>
        <v>13.737397297297298</v>
      </c>
      <c r="E2354" s="45">
        <v>0</v>
      </c>
      <c r="F2354" s="27">
        <v>13.737397297297298</v>
      </c>
      <c r="G2354" s="46">
        <v>0</v>
      </c>
      <c r="H2354" s="46">
        <v>0</v>
      </c>
      <c r="I2354" s="46">
        <v>0</v>
      </c>
      <c r="J2354" s="271"/>
      <c r="K2354" s="282">
        <f>Лист4!E2356/1000</f>
        <v>338.85579999999999</v>
      </c>
    </row>
    <row r="2355" spans="1:11" s="47" customFormat="1" ht="18.75" customHeight="1" x14ac:dyDescent="0.25">
      <c r="A2355" s="38" t="str">
        <f>Лист4!A2357</f>
        <v xml:space="preserve">Жуковского д. 4  </v>
      </c>
      <c r="B2355" s="56" t="str">
        <f>Лист4!C2357</f>
        <v>Ахтубинский район, г. Ахтубинск</v>
      </c>
      <c r="C2355" s="39">
        <f t="shared" si="74"/>
        <v>505.49187824324321</v>
      </c>
      <c r="D2355" s="39">
        <f t="shared" si="75"/>
        <v>21.358811756756754</v>
      </c>
      <c r="E2355" s="45">
        <v>0</v>
      </c>
      <c r="F2355" s="27">
        <v>21.358811756756754</v>
      </c>
      <c r="G2355" s="46">
        <v>0</v>
      </c>
      <c r="H2355" s="46">
        <v>0</v>
      </c>
      <c r="I2355" s="46">
        <v>0</v>
      </c>
      <c r="J2355" s="271"/>
      <c r="K2355" s="282">
        <f>Лист4!E2357/1000</f>
        <v>526.85068999999999</v>
      </c>
    </row>
    <row r="2356" spans="1:11" s="47" customFormat="1" ht="18.75" customHeight="1" x14ac:dyDescent="0.25">
      <c r="A2356" s="38" t="str">
        <f>Лист4!A2358</f>
        <v xml:space="preserve">Бахчиванджи ул. д.7 </v>
      </c>
      <c r="B2356" s="56" t="str">
        <f>Лист4!C2358</f>
        <v>Ахтубинский район, г. Ахтубинск</v>
      </c>
      <c r="C2356" s="39">
        <f t="shared" si="74"/>
        <v>732.84982445945968</v>
      </c>
      <c r="D2356" s="39">
        <f t="shared" si="75"/>
        <v>30.965485540540548</v>
      </c>
      <c r="E2356" s="45">
        <v>0</v>
      </c>
      <c r="F2356" s="27">
        <v>30.965485540540548</v>
      </c>
      <c r="G2356" s="46">
        <v>0</v>
      </c>
      <c r="H2356" s="46">
        <v>0</v>
      </c>
      <c r="I2356" s="46">
        <v>0</v>
      </c>
      <c r="J2356" s="271"/>
      <c r="K2356" s="282">
        <f>Лист4!E2358/1000</f>
        <v>763.81531000000018</v>
      </c>
    </row>
    <row r="2357" spans="1:11" s="47" customFormat="1" ht="18.75" customHeight="1" x14ac:dyDescent="0.25">
      <c r="A2357" s="38" t="str">
        <f>Лист4!A2359</f>
        <v xml:space="preserve">Бородино ул. д.2 </v>
      </c>
      <c r="B2357" s="56" t="str">
        <f>Лист4!C2359</f>
        <v>Ахтубинский район, г. Ахтубинск</v>
      </c>
      <c r="C2357" s="39">
        <f t="shared" si="74"/>
        <v>178.84310891891892</v>
      </c>
      <c r="D2357" s="39">
        <f t="shared" si="75"/>
        <v>7.5567510810810807</v>
      </c>
      <c r="E2357" s="45">
        <v>0</v>
      </c>
      <c r="F2357" s="27">
        <v>7.5567510810810807</v>
      </c>
      <c r="G2357" s="46">
        <v>0</v>
      </c>
      <c r="H2357" s="46">
        <v>0</v>
      </c>
      <c r="I2357" s="46">
        <v>0</v>
      </c>
      <c r="J2357" s="271"/>
      <c r="K2357" s="282">
        <f>Лист4!E2359/1000</f>
        <v>186.39985999999999</v>
      </c>
    </row>
    <row r="2358" spans="1:11" s="47" customFormat="1" ht="18.75" customHeight="1" x14ac:dyDescent="0.25">
      <c r="A2358" s="38" t="str">
        <f>Лист4!A2360</f>
        <v xml:space="preserve">Буденного ул. д.6 </v>
      </c>
      <c r="B2358" s="56" t="str">
        <f>Лист4!C2360</f>
        <v>Ахтубинский район, г. Ахтубинск</v>
      </c>
      <c r="C2358" s="39">
        <f t="shared" si="74"/>
        <v>335.27576824324319</v>
      </c>
      <c r="D2358" s="39">
        <f t="shared" si="75"/>
        <v>14.166581756756756</v>
      </c>
      <c r="E2358" s="45">
        <v>0</v>
      </c>
      <c r="F2358" s="27">
        <v>14.166581756756756</v>
      </c>
      <c r="G2358" s="46">
        <v>0</v>
      </c>
      <c r="H2358" s="46">
        <v>0</v>
      </c>
      <c r="I2358" s="46">
        <v>0</v>
      </c>
      <c r="J2358" s="271"/>
      <c r="K2358" s="282">
        <f>Лист4!E2360/1000</f>
        <v>349.44234999999998</v>
      </c>
    </row>
    <row r="2359" spans="1:11" s="47" customFormat="1" ht="18.75" customHeight="1" x14ac:dyDescent="0.25">
      <c r="A2359" s="38" t="str">
        <f>Лист4!A2361</f>
        <v xml:space="preserve">Буденного ул. д.7 </v>
      </c>
      <c r="B2359" s="56" t="str">
        <f>Лист4!C2361</f>
        <v>Ахтубинский район, г. Ахтубинск</v>
      </c>
      <c r="C2359" s="39">
        <f t="shared" si="74"/>
        <v>934.39367702702702</v>
      </c>
      <c r="D2359" s="39">
        <f t="shared" si="75"/>
        <v>39.481422972972972</v>
      </c>
      <c r="E2359" s="45">
        <v>0</v>
      </c>
      <c r="F2359" s="27">
        <v>39.481422972972972</v>
      </c>
      <c r="G2359" s="46">
        <v>0</v>
      </c>
      <c r="H2359" s="46">
        <v>0</v>
      </c>
      <c r="I2359" s="46">
        <v>0</v>
      </c>
      <c r="J2359" s="271"/>
      <c r="K2359" s="282">
        <f>Лист4!E2361/1000</f>
        <v>973.87509999999997</v>
      </c>
    </row>
    <row r="2360" spans="1:11" s="47" customFormat="1" ht="18.75" customHeight="1" x14ac:dyDescent="0.25">
      <c r="A2360" s="38" t="str">
        <f>Лист4!A2362</f>
        <v xml:space="preserve">Величко д. 10  </v>
      </c>
      <c r="B2360" s="56" t="str">
        <f>Лист4!C2362</f>
        <v>Ахтубинский район, г. Ахтубинск</v>
      </c>
      <c r="C2360" s="39">
        <f t="shared" si="74"/>
        <v>308.05710270270271</v>
      </c>
      <c r="D2360" s="39">
        <f t="shared" si="75"/>
        <v>13.016497297297295</v>
      </c>
      <c r="E2360" s="45">
        <v>0</v>
      </c>
      <c r="F2360" s="27">
        <v>13.016497297297295</v>
      </c>
      <c r="G2360" s="46">
        <v>0</v>
      </c>
      <c r="H2360" s="46">
        <v>0</v>
      </c>
      <c r="I2360" s="46">
        <v>0</v>
      </c>
      <c r="J2360" s="271"/>
      <c r="K2360" s="282">
        <f>Лист4!E2362/1000</f>
        <v>321.0736</v>
      </c>
    </row>
    <row r="2361" spans="1:11" s="47" customFormat="1" ht="18.75" customHeight="1" x14ac:dyDescent="0.25">
      <c r="A2361" s="38" t="str">
        <f>Лист4!A2363</f>
        <v xml:space="preserve">Величко ул. д.12 </v>
      </c>
      <c r="B2361" s="56" t="str">
        <f>Лист4!C2363</f>
        <v>Ахтубинский район, г. Ахтубинск</v>
      </c>
      <c r="C2361" s="39">
        <f t="shared" si="74"/>
        <v>686.42895945945941</v>
      </c>
      <c r="D2361" s="39">
        <f t="shared" si="75"/>
        <v>29.004040540540537</v>
      </c>
      <c r="E2361" s="45">
        <v>0</v>
      </c>
      <c r="F2361" s="27">
        <v>29.004040540540537</v>
      </c>
      <c r="G2361" s="46">
        <v>0</v>
      </c>
      <c r="H2361" s="46">
        <v>0</v>
      </c>
      <c r="I2361" s="46">
        <v>0</v>
      </c>
      <c r="J2361" s="271"/>
      <c r="K2361" s="282">
        <f>Лист4!E2363/1000</f>
        <v>715.43299999999999</v>
      </c>
    </row>
    <row r="2362" spans="1:11" s="47" customFormat="1" ht="18.75" customHeight="1" x14ac:dyDescent="0.25">
      <c r="A2362" s="38" t="str">
        <f>Лист4!A2364</f>
        <v xml:space="preserve">Величко ул. д.14 </v>
      </c>
      <c r="B2362" s="56" t="str">
        <f>Лист4!C2364</f>
        <v>Ахтубинский район, г. Ахтубинск</v>
      </c>
      <c r="C2362" s="39">
        <f t="shared" si="74"/>
        <v>43.152408783783777</v>
      </c>
      <c r="D2362" s="39">
        <f t="shared" si="75"/>
        <v>1.8233412162162157</v>
      </c>
      <c r="E2362" s="45">
        <v>0</v>
      </c>
      <c r="F2362" s="27">
        <v>1.8233412162162157</v>
      </c>
      <c r="G2362" s="46">
        <v>0</v>
      </c>
      <c r="H2362" s="46">
        <v>0</v>
      </c>
      <c r="I2362" s="46">
        <v>0</v>
      </c>
      <c r="J2362" s="271"/>
      <c r="K2362" s="282">
        <f>Лист4!E2364/1000</f>
        <v>44.975749999999991</v>
      </c>
    </row>
    <row r="2363" spans="1:11" s="47" customFormat="1" ht="25.5" customHeight="1" x14ac:dyDescent="0.25">
      <c r="A2363" s="38" t="str">
        <f>Лист4!A2365</f>
        <v xml:space="preserve">Величко ул. д.16 </v>
      </c>
      <c r="B2363" s="56" t="str">
        <f>Лист4!C2365</f>
        <v>Ахтубинский район, г. Ахтубинск</v>
      </c>
      <c r="C2363" s="39">
        <f t="shared" si="74"/>
        <v>69.693743918918912</v>
      </c>
      <c r="D2363" s="39">
        <f t="shared" si="75"/>
        <v>2.9448060810810808</v>
      </c>
      <c r="E2363" s="45">
        <v>0</v>
      </c>
      <c r="F2363" s="27">
        <v>2.9448060810810808</v>
      </c>
      <c r="G2363" s="46">
        <v>0</v>
      </c>
      <c r="H2363" s="46">
        <v>0</v>
      </c>
      <c r="I2363" s="46">
        <v>0</v>
      </c>
      <c r="J2363" s="271"/>
      <c r="K2363" s="282">
        <f>Лист4!E2365/1000</f>
        <v>72.638549999999995</v>
      </c>
    </row>
    <row r="2364" spans="1:11" s="47" customFormat="1" ht="18.75" customHeight="1" x14ac:dyDescent="0.25">
      <c r="A2364" s="38" t="str">
        <f>Лист4!A2366</f>
        <v xml:space="preserve">Величко ул. д.18 </v>
      </c>
      <c r="B2364" s="56" t="str">
        <f>Лист4!C2366</f>
        <v>Ахтубинский район, г. Ахтубинск</v>
      </c>
      <c r="C2364" s="39">
        <f t="shared" si="74"/>
        <v>60.999937837837834</v>
      </c>
      <c r="D2364" s="39">
        <f t="shared" si="75"/>
        <v>2.5774621621621621</v>
      </c>
      <c r="E2364" s="45">
        <v>0</v>
      </c>
      <c r="F2364" s="27">
        <v>2.5774621621621621</v>
      </c>
      <c r="G2364" s="46">
        <v>0</v>
      </c>
      <c r="H2364" s="46">
        <v>0</v>
      </c>
      <c r="I2364" s="46">
        <v>0</v>
      </c>
      <c r="J2364" s="271"/>
      <c r="K2364" s="282">
        <f>Лист4!E2366/1000</f>
        <v>63.577399999999997</v>
      </c>
    </row>
    <row r="2365" spans="1:11" s="47" customFormat="1" ht="18.75" customHeight="1" x14ac:dyDescent="0.25">
      <c r="A2365" s="38" t="str">
        <f>Лист4!A2367</f>
        <v xml:space="preserve">Величко ул. д.20 </v>
      </c>
      <c r="B2365" s="56" t="str">
        <f>Лист4!C2367</f>
        <v>Ахтубинский район, г. Ахтубинск</v>
      </c>
      <c r="C2365" s="39">
        <f t="shared" si="74"/>
        <v>84.52295743243242</v>
      </c>
      <c r="D2365" s="39">
        <f t="shared" si="75"/>
        <v>3.5713925675675675</v>
      </c>
      <c r="E2365" s="45">
        <v>0</v>
      </c>
      <c r="F2365" s="27">
        <v>3.5713925675675675</v>
      </c>
      <c r="G2365" s="46">
        <v>0</v>
      </c>
      <c r="H2365" s="46">
        <v>0</v>
      </c>
      <c r="I2365" s="46">
        <v>0</v>
      </c>
      <c r="J2365" s="271"/>
      <c r="K2365" s="282">
        <f>Лист4!E2367/1000</f>
        <v>88.094349999999991</v>
      </c>
    </row>
    <row r="2366" spans="1:11" s="47" customFormat="1" ht="18.75" customHeight="1" x14ac:dyDescent="0.25">
      <c r="A2366" s="38" t="str">
        <f>Лист4!A2368</f>
        <v xml:space="preserve">Величко ул. д.22 </v>
      </c>
      <c r="B2366" s="56" t="str">
        <f>Лист4!C2368</f>
        <v>Ахтубинский район, г. Ахтубинск</v>
      </c>
      <c r="C2366" s="39">
        <f t="shared" si="74"/>
        <v>80.166819594594585</v>
      </c>
      <c r="D2366" s="39">
        <f t="shared" si="75"/>
        <v>3.3873304054054056</v>
      </c>
      <c r="E2366" s="45">
        <v>0</v>
      </c>
      <c r="F2366" s="27">
        <v>3.3873304054054056</v>
      </c>
      <c r="G2366" s="46">
        <v>0</v>
      </c>
      <c r="H2366" s="46">
        <v>0</v>
      </c>
      <c r="I2366" s="46">
        <v>0</v>
      </c>
      <c r="J2366" s="271"/>
      <c r="K2366" s="282">
        <f>Лист4!E2368/1000</f>
        <v>83.554149999999993</v>
      </c>
    </row>
    <row r="2367" spans="1:11" s="47" customFormat="1" ht="18.75" customHeight="1" x14ac:dyDescent="0.25">
      <c r="A2367" s="38" t="str">
        <f>Лист4!A2369</f>
        <v xml:space="preserve">Величко д. 24  </v>
      </c>
      <c r="B2367" s="56" t="str">
        <f>Лист4!C2369</f>
        <v>Ахтубинский район, г. Ахтубинск</v>
      </c>
      <c r="C2367" s="39">
        <f t="shared" si="74"/>
        <v>65.168405405405409</v>
      </c>
      <c r="D2367" s="39">
        <f t="shared" si="75"/>
        <v>2.7535945945945945</v>
      </c>
      <c r="E2367" s="45">
        <v>0</v>
      </c>
      <c r="F2367" s="27">
        <v>2.7535945945945945</v>
      </c>
      <c r="G2367" s="46">
        <v>0</v>
      </c>
      <c r="H2367" s="46">
        <v>0</v>
      </c>
      <c r="I2367" s="46">
        <v>0</v>
      </c>
      <c r="J2367" s="271"/>
      <c r="K2367" s="282">
        <f>Лист4!E2369/1000</f>
        <v>67.921999999999997</v>
      </c>
    </row>
    <row r="2368" spans="1:11" s="47" customFormat="1" ht="25.5" customHeight="1" x14ac:dyDescent="0.25">
      <c r="A2368" s="38" t="str">
        <f>Лист4!A2370</f>
        <v xml:space="preserve">Величко ул. д.26 </v>
      </c>
      <c r="B2368" s="56" t="str">
        <f>Лист4!C2370</f>
        <v>Ахтубинский район, г. Ахтубинск</v>
      </c>
      <c r="C2368" s="39">
        <f t="shared" si="74"/>
        <v>43.25818918918916</v>
      </c>
      <c r="D2368" s="39">
        <f t="shared" si="75"/>
        <v>1.8278108108108098</v>
      </c>
      <c r="E2368" s="45">
        <v>0</v>
      </c>
      <c r="F2368" s="27">
        <v>1.8278108108108098</v>
      </c>
      <c r="G2368" s="46">
        <v>0</v>
      </c>
      <c r="H2368" s="46">
        <v>0</v>
      </c>
      <c r="I2368" s="46">
        <v>0</v>
      </c>
      <c r="J2368" s="271"/>
      <c r="K2368" s="282">
        <f>Лист4!E2370/1000-J2368</f>
        <v>45.08599999999997</v>
      </c>
    </row>
    <row r="2369" spans="1:11" s="47" customFormat="1" ht="18.75" customHeight="1" x14ac:dyDescent="0.25">
      <c r="A2369" s="38" t="str">
        <f>Лист4!A2371</f>
        <v xml:space="preserve">Волгоградская ул. д.111 </v>
      </c>
      <c r="B2369" s="56" t="str">
        <f>Лист4!C2371</f>
        <v>Ахтубинский район, г. Ахтубинск</v>
      </c>
      <c r="C2369" s="39">
        <f t="shared" si="74"/>
        <v>1400.3021245945945</v>
      </c>
      <c r="D2369" s="39">
        <f t="shared" si="75"/>
        <v>59.167695405405397</v>
      </c>
      <c r="E2369" s="45">
        <v>0</v>
      </c>
      <c r="F2369" s="27">
        <v>59.167695405405397</v>
      </c>
      <c r="G2369" s="46">
        <v>0</v>
      </c>
      <c r="H2369" s="46">
        <v>0</v>
      </c>
      <c r="I2369" s="46">
        <v>0</v>
      </c>
      <c r="J2369" s="271"/>
      <c r="K2369" s="282">
        <f>Лист4!E2371/1000</f>
        <v>1459.4698199999998</v>
      </c>
    </row>
    <row r="2370" spans="1:11" s="47" customFormat="1" ht="18.75" customHeight="1" x14ac:dyDescent="0.25">
      <c r="A2370" s="38" t="str">
        <f>Лист4!A2372</f>
        <v xml:space="preserve">Волгоградская ул. д.13 </v>
      </c>
      <c r="B2370" s="56" t="str">
        <f>Лист4!C2372</f>
        <v>Ахтубинский район, г. Ахтубинск</v>
      </c>
      <c r="C2370" s="39">
        <f t="shared" si="74"/>
        <v>192.80347432432433</v>
      </c>
      <c r="D2370" s="39">
        <f t="shared" si="75"/>
        <v>8.1466256756756756</v>
      </c>
      <c r="E2370" s="45">
        <v>0</v>
      </c>
      <c r="F2370" s="27">
        <v>8.1466256756756756</v>
      </c>
      <c r="G2370" s="46">
        <v>0</v>
      </c>
      <c r="H2370" s="46">
        <v>0</v>
      </c>
      <c r="I2370" s="46">
        <v>0</v>
      </c>
      <c r="J2370" s="271"/>
      <c r="K2370" s="282">
        <f>Лист4!E2372/1000</f>
        <v>200.95009999999999</v>
      </c>
    </row>
    <row r="2371" spans="1:11" s="47" customFormat="1" ht="18.75" customHeight="1" x14ac:dyDescent="0.25">
      <c r="A2371" s="38" t="str">
        <f>Лист4!A2373</f>
        <v xml:space="preserve">Волгоградская ул. д.15 </v>
      </c>
      <c r="B2371" s="56" t="str">
        <f>Лист4!C2373</f>
        <v>Ахтубинский район, г. Ахтубинск</v>
      </c>
      <c r="C2371" s="39">
        <f t="shared" si="74"/>
        <v>339.34781013513515</v>
      </c>
      <c r="D2371" s="39">
        <f t="shared" si="75"/>
        <v>14.338639864864867</v>
      </c>
      <c r="E2371" s="45">
        <v>0</v>
      </c>
      <c r="F2371" s="27">
        <v>14.338639864864867</v>
      </c>
      <c r="G2371" s="46">
        <v>0</v>
      </c>
      <c r="H2371" s="46">
        <v>0</v>
      </c>
      <c r="I2371" s="46">
        <v>0</v>
      </c>
      <c r="J2371" s="271"/>
      <c r="K2371" s="282">
        <f>Лист4!E2373/1000-J2371</f>
        <v>353.68645000000004</v>
      </c>
    </row>
    <row r="2372" spans="1:11" s="47" customFormat="1" ht="18.75" customHeight="1" x14ac:dyDescent="0.25">
      <c r="A2372" s="38" t="str">
        <f>Лист4!A2374</f>
        <v xml:space="preserve">Волгоградская ул. д.17А </v>
      </c>
      <c r="B2372" s="56" t="str">
        <f>Лист4!C2374</f>
        <v>Ахтубинский район, г. Ахтубинск</v>
      </c>
      <c r="C2372" s="39">
        <f t="shared" si="74"/>
        <v>298.49570540540537</v>
      </c>
      <c r="D2372" s="39">
        <f t="shared" si="75"/>
        <v>12.612494594594594</v>
      </c>
      <c r="E2372" s="45">
        <v>0</v>
      </c>
      <c r="F2372" s="27">
        <v>12.612494594594594</v>
      </c>
      <c r="G2372" s="46">
        <v>0</v>
      </c>
      <c r="H2372" s="46">
        <v>0</v>
      </c>
      <c r="I2372" s="46">
        <v>0</v>
      </c>
      <c r="J2372" s="271"/>
      <c r="K2372" s="282">
        <f>Лист4!E2374/1000</f>
        <v>311.10819999999995</v>
      </c>
    </row>
    <row r="2373" spans="1:11" s="47" customFormat="1" ht="18.75" customHeight="1" x14ac:dyDescent="0.25">
      <c r="A2373" s="38" t="str">
        <f>Лист4!A2375</f>
        <v xml:space="preserve">Волгоградская ул. д.19 </v>
      </c>
      <c r="B2373" s="56" t="str">
        <f>Лист4!C2375</f>
        <v>Ахтубинский район, г. Ахтубинск</v>
      </c>
      <c r="C2373" s="39">
        <f t="shared" si="74"/>
        <v>384.47243581081085</v>
      </c>
      <c r="D2373" s="39">
        <f t="shared" si="75"/>
        <v>16.245314189189191</v>
      </c>
      <c r="E2373" s="45">
        <v>0</v>
      </c>
      <c r="F2373" s="27">
        <v>16.245314189189191</v>
      </c>
      <c r="G2373" s="46">
        <v>0</v>
      </c>
      <c r="H2373" s="46">
        <v>0</v>
      </c>
      <c r="I2373" s="46">
        <v>0</v>
      </c>
      <c r="J2373" s="271"/>
      <c r="K2373" s="282">
        <f>Лист4!E2375/1000</f>
        <v>400.71775000000002</v>
      </c>
    </row>
    <row r="2374" spans="1:11" s="47" customFormat="1" ht="18.75" customHeight="1" x14ac:dyDescent="0.25">
      <c r="A2374" s="38" t="str">
        <f>Лист4!A2376</f>
        <v xml:space="preserve">Волгоградская ул. д.2 </v>
      </c>
      <c r="B2374" s="56" t="str">
        <f>Лист4!C2376</f>
        <v>Ахтубинский район, г. Ахтубинск</v>
      </c>
      <c r="C2374" s="39">
        <f t="shared" si="74"/>
        <v>354.70285540540527</v>
      </c>
      <c r="D2374" s="39">
        <f t="shared" si="75"/>
        <v>14.98744459459459</v>
      </c>
      <c r="E2374" s="45">
        <v>0</v>
      </c>
      <c r="F2374" s="27">
        <v>14.98744459459459</v>
      </c>
      <c r="G2374" s="46">
        <v>0</v>
      </c>
      <c r="H2374" s="46">
        <v>0</v>
      </c>
      <c r="I2374" s="46">
        <v>0</v>
      </c>
      <c r="J2374" s="271"/>
      <c r="K2374" s="282">
        <f>Лист4!E2376/1000</f>
        <v>369.69029999999987</v>
      </c>
    </row>
    <row r="2375" spans="1:11" s="47" customFormat="1" ht="18.75" customHeight="1" x14ac:dyDescent="0.25">
      <c r="A2375" s="38" t="str">
        <f>Лист4!A2377</f>
        <v xml:space="preserve">Волгоградская ул. д.21А </v>
      </c>
      <c r="B2375" s="56" t="str">
        <f>Лист4!C2377</f>
        <v>Ахтубинский район, г. Ахтубинск</v>
      </c>
      <c r="C2375" s="39">
        <f t="shared" si="74"/>
        <v>419.94264459459453</v>
      </c>
      <c r="D2375" s="39">
        <f t="shared" si="75"/>
        <v>17.744055405405401</v>
      </c>
      <c r="E2375" s="45">
        <v>0</v>
      </c>
      <c r="F2375" s="27">
        <v>17.744055405405401</v>
      </c>
      <c r="G2375" s="46">
        <v>0</v>
      </c>
      <c r="H2375" s="46">
        <v>0</v>
      </c>
      <c r="I2375" s="46">
        <v>0</v>
      </c>
      <c r="J2375" s="271"/>
      <c r="K2375" s="282">
        <f>Лист4!E2377/1000</f>
        <v>437.68669999999992</v>
      </c>
    </row>
    <row r="2376" spans="1:11" s="47" customFormat="1" ht="18.75" customHeight="1" x14ac:dyDescent="0.25">
      <c r="A2376" s="38" t="str">
        <f>Лист4!A2378</f>
        <v xml:space="preserve">Волгоградская ул. д.2А </v>
      </c>
      <c r="B2376" s="56" t="str">
        <f>Лист4!C2378</f>
        <v>Ахтубинский район, г. Ахтубинск</v>
      </c>
      <c r="C2376" s="39">
        <f t="shared" si="74"/>
        <v>289.979715945946</v>
      </c>
      <c r="D2376" s="39">
        <f t="shared" si="75"/>
        <v>12.252664054054055</v>
      </c>
      <c r="E2376" s="45">
        <v>0</v>
      </c>
      <c r="F2376" s="27">
        <v>12.252664054054055</v>
      </c>
      <c r="G2376" s="46">
        <v>0</v>
      </c>
      <c r="H2376" s="46">
        <v>0</v>
      </c>
      <c r="I2376" s="46">
        <v>0</v>
      </c>
      <c r="J2376" s="271"/>
      <c r="K2376" s="282">
        <f>Лист4!E2378/1000</f>
        <v>302.23238000000003</v>
      </c>
    </row>
    <row r="2377" spans="1:11" s="47" customFormat="1" ht="25.5" customHeight="1" x14ac:dyDescent="0.25">
      <c r="A2377" s="38" t="str">
        <f>Лист4!A2379</f>
        <v xml:space="preserve">Волгоградская ул. д.69 </v>
      </c>
      <c r="B2377" s="56" t="str">
        <f>Лист4!C2379</f>
        <v>Ахтубинский район, г. Ахтубинск</v>
      </c>
      <c r="C2377" s="39">
        <f t="shared" ref="C2377:C2440" si="76">K2377+J2377-F2377</f>
        <v>833.05427364864852</v>
      </c>
      <c r="D2377" s="39">
        <f t="shared" ref="D2377:D2440" si="77">F2377</f>
        <v>35.19947635135135</v>
      </c>
      <c r="E2377" s="45">
        <v>0</v>
      </c>
      <c r="F2377" s="27">
        <v>35.19947635135135</v>
      </c>
      <c r="G2377" s="46">
        <v>0</v>
      </c>
      <c r="H2377" s="46">
        <v>0</v>
      </c>
      <c r="I2377" s="46">
        <v>0</v>
      </c>
      <c r="J2377" s="271"/>
      <c r="K2377" s="282">
        <f>Лист4!E2379/1000</f>
        <v>868.25374999999985</v>
      </c>
    </row>
    <row r="2378" spans="1:11" s="47" customFormat="1" ht="25.5" customHeight="1" x14ac:dyDescent="0.25">
      <c r="A2378" s="38" t="str">
        <f>Лист4!A2380</f>
        <v xml:space="preserve">Волгоградская ул. д.75 </v>
      </c>
      <c r="B2378" s="56" t="str">
        <f>Лист4!C2380</f>
        <v>Ахтубинский район, г. Ахтубинск</v>
      </c>
      <c r="C2378" s="39">
        <f t="shared" si="76"/>
        <v>429.0628056756758</v>
      </c>
      <c r="D2378" s="39">
        <f t="shared" si="77"/>
        <v>18.12941432432433</v>
      </c>
      <c r="E2378" s="45">
        <v>0</v>
      </c>
      <c r="F2378" s="27">
        <v>18.12941432432433</v>
      </c>
      <c r="G2378" s="46">
        <v>0</v>
      </c>
      <c r="H2378" s="46">
        <v>0</v>
      </c>
      <c r="I2378" s="46">
        <v>0</v>
      </c>
      <c r="J2378" s="271"/>
      <c r="K2378" s="282">
        <f>Лист4!E2380/1000</f>
        <v>447.19222000000013</v>
      </c>
    </row>
    <row r="2379" spans="1:11" s="47" customFormat="1" ht="25.5" customHeight="1" x14ac:dyDescent="0.25">
      <c r="A2379" s="38" t="str">
        <f>Лист4!A2381</f>
        <v xml:space="preserve">Волгоградская ул. д.77 </v>
      </c>
      <c r="B2379" s="56" t="str">
        <f>Лист4!C2381</f>
        <v>Ахтубинский район, г. Ахтубинск</v>
      </c>
      <c r="C2379" s="39">
        <f t="shared" si="76"/>
        <v>446.170792972973</v>
      </c>
      <c r="D2379" s="39">
        <f t="shared" si="77"/>
        <v>18.852287027027028</v>
      </c>
      <c r="E2379" s="45">
        <v>0</v>
      </c>
      <c r="F2379" s="27">
        <v>18.852287027027028</v>
      </c>
      <c r="G2379" s="46">
        <v>0</v>
      </c>
      <c r="H2379" s="46">
        <v>0</v>
      </c>
      <c r="I2379" s="46">
        <v>0</v>
      </c>
      <c r="J2379" s="271"/>
      <c r="K2379" s="282">
        <f>Лист4!E2381/1000</f>
        <v>465.02308000000005</v>
      </c>
    </row>
    <row r="2380" spans="1:11" s="47" customFormat="1" ht="25.5" customHeight="1" x14ac:dyDescent="0.25">
      <c r="A2380" s="38" t="str">
        <f>Лист4!A2382</f>
        <v xml:space="preserve">Восточный мкн. д.1 </v>
      </c>
      <c r="B2380" s="56" t="str">
        <f>Лист4!C2382</f>
        <v>Ахтубинский район, г. Ахтубинск</v>
      </c>
      <c r="C2380" s="39">
        <f t="shared" si="76"/>
        <v>0.93451351351351353</v>
      </c>
      <c r="D2380" s="39">
        <f t="shared" si="77"/>
        <v>3.9486486486486484E-2</v>
      </c>
      <c r="E2380" s="45">
        <v>0</v>
      </c>
      <c r="F2380" s="27">
        <v>3.9486486486486484E-2</v>
      </c>
      <c r="G2380" s="46">
        <v>0</v>
      </c>
      <c r="H2380" s="46">
        <v>0</v>
      </c>
      <c r="I2380" s="46">
        <v>0</v>
      </c>
      <c r="J2380" s="271"/>
      <c r="K2380" s="282">
        <f>Лист4!E2382/1000</f>
        <v>0.97399999999999998</v>
      </c>
    </row>
    <row r="2381" spans="1:11" s="47" customFormat="1" ht="18.75" customHeight="1" x14ac:dyDescent="0.25">
      <c r="A2381" s="38" t="str">
        <f>Лист4!A2383</f>
        <v xml:space="preserve">Восточный мкн. д.2 </v>
      </c>
      <c r="B2381" s="56" t="str">
        <f>Лист4!C2383</f>
        <v>Ахтубинский район, г. Ахтубинск</v>
      </c>
      <c r="C2381" s="39">
        <f t="shared" si="76"/>
        <v>45.233332432432441</v>
      </c>
      <c r="D2381" s="39">
        <f t="shared" si="77"/>
        <v>1.9112675675675681</v>
      </c>
      <c r="E2381" s="45">
        <v>0</v>
      </c>
      <c r="F2381" s="27">
        <v>1.9112675675675681</v>
      </c>
      <c r="G2381" s="46">
        <v>0</v>
      </c>
      <c r="H2381" s="46">
        <v>0</v>
      </c>
      <c r="I2381" s="46">
        <v>0</v>
      </c>
      <c r="J2381" s="271"/>
      <c r="K2381" s="282">
        <f>Лист4!E2383/1000</f>
        <v>47.144600000000011</v>
      </c>
    </row>
    <row r="2382" spans="1:11" s="47" customFormat="1" ht="18.75" customHeight="1" x14ac:dyDescent="0.25">
      <c r="A2382" s="38" t="str">
        <f>Лист4!A2384</f>
        <v xml:space="preserve">Восточный мкн. д.3 </v>
      </c>
      <c r="B2382" s="56" t="str">
        <f>Лист4!C2384</f>
        <v>Ахтубинский район, г. Ахтубинск</v>
      </c>
      <c r="C2382" s="39">
        <f t="shared" si="76"/>
        <v>38.392002702702698</v>
      </c>
      <c r="D2382" s="39">
        <f t="shared" si="77"/>
        <v>1.6221972972972973</v>
      </c>
      <c r="E2382" s="45">
        <v>0</v>
      </c>
      <c r="F2382" s="27">
        <v>1.6221972972972973</v>
      </c>
      <c r="G2382" s="46">
        <v>0</v>
      </c>
      <c r="H2382" s="46">
        <v>0</v>
      </c>
      <c r="I2382" s="46">
        <v>0</v>
      </c>
      <c r="J2382" s="271"/>
      <c r="K2382" s="282">
        <f>Лист4!E2384/1000</f>
        <v>40.014199999999995</v>
      </c>
    </row>
    <row r="2383" spans="1:11" s="47" customFormat="1" ht="18.75" customHeight="1" x14ac:dyDescent="0.25">
      <c r="A2383" s="38" t="str">
        <f>Лист4!A2385</f>
        <v xml:space="preserve">Восточный мкн. д.4 </v>
      </c>
      <c r="B2383" s="56" t="str">
        <f>Лист4!C2385</f>
        <v>Ахтубинский район, г. Ахтубинск</v>
      </c>
      <c r="C2383" s="39">
        <f t="shared" si="76"/>
        <v>158.32956824324327</v>
      </c>
      <c r="D2383" s="39">
        <f t="shared" si="77"/>
        <v>6.6899817567567581</v>
      </c>
      <c r="E2383" s="45">
        <v>0</v>
      </c>
      <c r="F2383" s="27">
        <v>6.6899817567567581</v>
      </c>
      <c r="G2383" s="46">
        <v>0</v>
      </c>
      <c r="H2383" s="46">
        <v>0</v>
      </c>
      <c r="I2383" s="46">
        <v>0</v>
      </c>
      <c r="J2383" s="271"/>
      <c r="K2383" s="282">
        <f>Лист4!E2385/1000</f>
        <v>165.01955000000004</v>
      </c>
    </row>
    <row r="2384" spans="1:11" s="47" customFormat="1" ht="18.75" customHeight="1" x14ac:dyDescent="0.25">
      <c r="A2384" s="38" t="str">
        <f>Лист4!A2386</f>
        <v xml:space="preserve">Восточный мкн. д.5 </v>
      </c>
      <c r="B2384" s="56" t="str">
        <f>Лист4!C2386</f>
        <v>Ахтубинский район, г. Ахтубинск</v>
      </c>
      <c r="C2384" s="39">
        <f t="shared" si="76"/>
        <v>167.94004189189187</v>
      </c>
      <c r="D2384" s="39">
        <f t="shared" si="77"/>
        <v>7.0960581081081067</v>
      </c>
      <c r="E2384" s="45">
        <v>0</v>
      </c>
      <c r="F2384" s="27">
        <v>7.0960581081081067</v>
      </c>
      <c r="G2384" s="46">
        <v>0</v>
      </c>
      <c r="H2384" s="46">
        <v>0</v>
      </c>
      <c r="I2384" s="46">
        <v>0</v>
      </c>
      <c r="J2384" s="271"/>
      <c r="K2384" s="282">
        <f>Лист4!E2386/1000</f>
        <v>175.03609999999998</v>
      </c>
    </row>
    <row r="2385" spans="1:11" s="47" customFormat="1" ht="18.75" customHeight="1" x14ac:dyDescent="0.25">
      <c r="A2385" s="38" t="str">
        <f>Лист4!A2387</f>
        <v xml:space="preserve">Восточный мкн. д.6 </v>
      </c>
      <c r="B2385" s="56" t="str">
        <f>Лист4!C2387</f>
        <v>Ахтубинский район, г. Ахтубинск</v>
      </c>
      <c r="C2385" s="39">
        <f t="shared" si="76"/>
        <v>143.96684391891895</v>
      </c>
      <c r="D2385" s="39">
        <f t="shared" si="77"/>
        <v>6.0831060810810822</v>
      </c>
      <c r="E2385" s="45">
        <v>0</v>
      </c>
      <c r="F2385" s="27">
        <v>6.0831060810810822</v>
      </c>
      <c r="G2385" s="46">
        <v>0</v>
      </c>
      <c r="H2385" s="46">
        <v>0</v>
      </c>
      <c r="I2385" s="46">
        <v>0</v>
      </c>
      <c r="J2385" s="271"/>
      <c r="K2385" s="282">
        <f>Лист4!E2387/1000</f>
        <v>150.04995000000002</v>
      </c>
    </row>
    <row r="2386" spans="1:11" s="47" customFormat="1" ht="25.5" customHeight="1" x14ac:dyDescent="0.25">
      <c r="A2386" s="38" t="str">
        <f>Лист4!A2388</f>
        <v xml:space="preserve">Восточный мкн. д.8 </v>
      </c>
      <c r="B2386" s="56" t="str">
        <f>Лист4!C2388</f>
        <v>Ахтубинский район, г. Ахтубинск</v>
      </c>
      <c r="C2386" s="39">
        <f t="shared" si="76"/>
        <v>57.907120270270262</v>
      </c>
      <c r="D2386" s="39">
        <f t="shared" si="77"/>
        <v>2.4467797297297293</v>
      </c>
      <c r="E2386" s="45">
        <v>0</v>
      </c>
      <c r="F2386" s="27">
        <v>2.4467797297297293</v>
      </c>
      <c r="G2386" s="46">
        <v>0</v>
      </c>
      <c r="H2386" s="46">
        <v>0</v>
      </c>
      <c r="I2386" s="46">
        <v>0</v>
      </c>
      <c r="J2386" s="271"/>
      <c r="K2386" s="282">
        <f>Лист4!E2388/1000-J2386</f>
        <v>60.353899999999989</v>
      </c>
    </row>
    <row r="2387" spans="1:11" s="47" customFormat="1" ht="18.75" customHeight="1" x14ac:dyDescent="0.25">
      <c r="A2387" s="38" t="str">
        <f>Лист4!A2389</f>
        <v>Гагарина ул. д.18</v>
      </c>
      <c r="B2387" s="56" t="str">
        <f>Лист4!C2389</f>
        <v>Ахтубинский район, г. Ахтубинск</v>
      </c>
      <c r="C2387" s="39">
        <f t="shared" si="76"/>
        <v>387.79384459459465</v>
      </c>
      <c r="D2387" s="39">
        <f t="shared" si="77"/>
        <v>16.385655405405409</v>
      </c>
      <c r="E2387" s="45">
        <v>0</v>
      </c>
      <c r="F2387" s="27">
        <v>16.385655405405409</v>
      </c>
      <c r="G2387" s="46">
        <v>0</v>
      </c>
      <c r="H2387" s="46">
        <v>0</v>
      </c>
      <c r="I2387" s="46">
        <v>0</v>
      </c>
      <c r="J2387" s="271"/>
      <c r="K2387" s="282">
        <f>Лист4!E2389/1000</f>
        <v>404.17950000000008</v>
      </c>
    </row>
    <row r="2388" spans="1:11" s="48" customFormat="1" ht="25.5" customHeight="1" x14ac:dyDescent="0.25">
      <c r="A2388" s="38" t="str">
        <f>Лист4!A2390</f>
        <v xml:space="preserve">Грекова ул. д.1 </v>
      </c>
      <c r="B2388" s="56" t="str">
        <f>Лист4!C2390</f>
        <v>Ахтубинский район, г. Ахтубинск</v>
      </c>
      <c r="C2388" s="39">
        <f t="shared" si="76"/>
        <v>406.50187445945949</v>
      </c>
      <c r="D2388" s="39">
        <f t="shared" si="77"/>
        <v>17.176135540540542</v>
      </c>
      <c r="E2388" s="45">
        <v>0</v>
      </c>
      <c r="F2388" s="27">
        <v>17.176135540540542</v>
      </c>
      <c r="G2388" s="46">
        <v>0</v>
      </c>
      <c r="H2388" s="46">
        <v>0</v>
      </c>
      <c r="I2388" s="46">
        <v>0</v>
      </c>
      <c r="J2388" s="271"/>
      <c r="K2388" s="282">
        <f>Лист4!E2390/1000</f>
        <v>423.67801000000003</v>
      </c>
    </row>
    <row r="2389" spans="1:11" s="48" customFormat="1" ht="18.75" customHeight="1" x14ac:dyDescent="0.25">
      <c r="A2389" s="38" t="str">
        <f>Лист4!A2391</f>
        <v xml:space="preserve">Грибоедова ул. д.11 </v>
      </c>
      <c r="B2389" s="56" t="str">
        <f>Лист4!C2391</f>
        <v>Ахтубинский район, г. Ахтубинск</v>
      </c>
      <c r="C2389" s="39">
        <f t="shared" si="76"/>
        <v>119.72730000000001</v>
      </c>
      <c r="D2389" s="39">
        <f t="shared" si="77"/>
        <v>5.0589000000000004</v>
      </c>
      <c r="E2389" s="45">
        <v>0</v>
      </c>
      <c r="F2389" s="27">
        <v>5.0589000000000004</v>
      </c>
      <c r="G2389" s="46">
        <v>0</v>
      </c>
      <c r="H2389" s="46">
        <v>0</v>
      </c>
      <c r="I2389" s="46">
        <v>0</v>
      </c>
      <c r="J2389" s="271"/>
      <c r="K2389" s="282">
        <f>Лист4!E2391/1000</f>
        <v>124.78620000000001</v>
      </c>
    </row>
    <row r="2390" spans="1:11" s="48" customFormat="1" ht="25.5" customHeight="1" x14ac:dyDescent="0.25">
      <c r="A2390" s="38" t="str">
        <f>Лист4!A2392</f>
        <v xml:space="preserve">Грибоедова ул. д.11А </v>
      </c>
      <c r="B2390" s="56" t="str">
        <f>Лист4!C2392</f>
        <v>Ахтубинский район, г. Ахтубинск</v>
      </c>
      <c r="C2390" s="39">
        <f t="shared" si="76"/>
        <v>577.90539229729734</v>
      </c>
      <c r="D2390" s="39">
        <f t="shared" si="77"/>
        <v>24.418537702702704</v>
      </c>
      <c r="E2390" s="45">
        <v>0</v>
      </c>
      <c r="F2390" s="27">
        <v>24.418537702702704</v>
      </c>
      <c r="G2390" s="46">
        <v>0</v>
      </c>
      <c r="H2390" s="46">
        <v>0</v>
      </c>
      <c r="I2390" s="46">
        <v>0</v>
      </c>
      <c r="J2390" s="271"/>
      <c r="K2390" s="282">
        <f>Лист4!E2392/1000</f>
        <v>602.32393000000002</v>
      </c>
    </row>
    <row r="2391" spans="1:11" s="48" customFormat="1" ht="18.75" customHeight="1" x14ac:dyDescent="0.25">
      <c r="A2391" s="38" t="str">
        <f>Лист4!A2393</f>
        <v xml:space="preserve">Грибоедова ул. д.15 </v>
      </c>
      <c r="B2391" s="56" t="str">
        <f>Лист4!C2393</f>
        <v>Ахтубинский район, г. Ахтубинск</v>
      </c>
      <c r="C2391" s="39">
        <f t="shared" si="76"/>
        <v>744.22689324324301</v>
      </c>
      <c r="D2391" s="39">
        <f t="shared" si="77"/>
        <v>31.446206756756748</v>
      </c>
      <c r="E2391" s="45">
        <v>0</v>
      </c>
      <c r="F2391" s="27">
        <v>31.446206756756748</v>
      </c>
      <c r="G2391" s="46">
        <v>0</v>
      </c>
      <c r="H2391" s="46">
        <v>0</v>
      </c>
      <c r="I2391" s="46">
        <v>0</v>
      </c>
      <c r="J2391" s="271"/>
      <c r="K2391" s="282">
        <f>Лист4!E2393/1000</f>
        <v>775.67309999999975</v>
      </c>
    </row>
    <row r="2392" spans="1:11" s="48" customFormat="1" ht="18.75" customHeight="1" x14ac:dyDescent="0.25">
      <c r="A2392" s="38" t="str">
        <f>Лист4!A2394</f>
        <v xml:space="preserve">Добролюбова ул. д.4 </v>
      </c>
      <c r="B2392" s="56" t="str">
        <f>Лист4!C2394</f>
        <v>Ахтубинский район, г. Ахтубинск</v>
      </c>
      <c r="C2392" s="39">
        <f t="shared" si="76"/>
        <v>78.884367702702704</v>
      </c>
      <c r="D2392" s="39">
        <f t="shared" si="77"/>
        <v>3.3331422972972975</v>
      </c>
      <c r="E2392" s="45">
        <v>0</v>
      </c>
      <c r="F2392" s="27">
        <v>3.3331422972972975</v>
      </c>
      <c r="G2392" s="46">
        <v>0</v>
      </c>
      <c r="H2392" s="46">
        <v>0</v>
      </c>
      <c r="I2392" s="46">
        <v>0</v>
      </c>
      <c r="J2392" s="271"/>
      <c r="K2392" s="282">
        <f>Лист4!E2394/1000-J2392</f>
        <v>82.217510000000004</v>
      </c>
    </row>
    <row r="2393" spans="1:11" s="48" customFormat="1" ht="18.75" customHeight="1" x14ac:dyDescent="0.25">
      <c r="A2393" s="38" t="str">
        <f>Лист4!A2395</f>
        <v xml:space="preserve">Добролюбова ул. д.6 </v>
      </c>
      <c r="B2393" s="56" t="str">
        <f>Лист4!C2395</f>
        <v>Ахтубинский район, г. Ахтубинск</v>
      </c>
      <c r="C2393" s="39">
        <f t="shared" si="76"/>
        <v>291.54479581081085</v>
      </c>
      <c r="D2393" s="39">
        <f t="shared" si="77"/>
        <v>12.318794189189191</v>
      </c>
      <c r="E2393" s="45">
        <v>0</v>
      </c>
      <c r="F2393" s="27">
        <v>12.318794189189191</v>
      </c>
      <c r="G2393" s="46">
        <v>0</v>
      </c>
      <c r="H2393" s="46">
        <v>0</v>
      </c>
      <c r="I2393" s="46">
        <v>0</v>
      </c>
      <c r="J2393" s="271"/>
      <c r="K2393" s="282">
        <f>Лист4!E2395/1000</f>
        <v>303.86359000000004</v>
      </c>
    </row>
    <row r="2394" spans="1:11" s="48" customFormat="1" ht="18.75" customHeight="1" x14ac:dyDescent="0.25">
      <c r="A2394" s="38" t="str">
        <f>Лист4!A2396</f>
        <v xml:space="preserve">Добролюбова ул. д.8 </v>
      </c>
      <c r="B2394" s="56" t="str">
        <f>Лист4!C2396</f>
        <v>Ахтубинский район, г. Ахтубинск</v>
      </c>
      <c r="C2394" s="39">
        <f t="shared" si="76"/>
        <v>666.86689554054055</v>
      </c>
      <c r="D2394" s="39">
        <f t="shared" si="77"/>
        <v>28.177474459459464</v>
      </c>
      <c r="E2394" s="45">
        <v>0</v>
      </c>
      <c r="F2394" s="27">
        <v>28.177474459459464</v>
      </c>
      <c r="G2394" s="46">
        <v>0</v>
      </c>
      <c r="H2394" s="46">
        <v>0</v>
      </c>
      <c r="I2394" s="46">
        <v>0</v>
      </c>
      <c r="J2394" s="271"/>
      <c r="K2394" s="282">
        <f>Лист4!E2396/1000</f>
        <v>695.04437000000007</v>
      </c>
    </row>
    <row r="2395" spans="1:11" s="48" customFormat="1" ht="18.75" customHeight="1" x14ac:dyDescent="0.25">
      <c r="A2395" s="38" t="str">
        <f>Лист4!A2397</f>
        <v xml:space="preserve">Ермака ул. д.4 </v>
      </c>
      <c r="B2395" s="56" t="str">
        <f>Лист4!C2397</f>
        <v>Ахтубинский район, г. Ахтубинск</v>
      </c>
      <c r="C2395" s="39">
        <f t="shared" si="76"/>
        <v>397.62816013513526</v>
      </c>
      <c r="D2395" s="39">
        <f t="shared" si="77"/>
        <v>16.80118986486487</v>
      </c>
      <c r="E2395" s="45">
        <v>0</v>
      </c>
      <c r="F2395" s="27">
        <v>16.80118986486487</v>
      </c>
      <c r="G2395" s="46">
        <v>0</v>
      </c>
      <c r="H2395" s="46">
        <v>0</v>
      </c>
      <c r="I2395" s="46">
        <v>0</v>
      </c>
      <c r="J2395" s="271"/>
      <c r="K2395" s="282">
        <f>Лист4!E2397/1000</f>
        <v>414.42935000000011</v>
      </c>
    </row>
    <row r="2396" spans="1:11" s="48" customFormat="1" ht="18.75" customHeight="1" x14ac:dyDescent="0.25">
      <c r="A2396" s="38" t="str">
        <f>Лист4!A2398</f>
        <v xml:space="preserve">Ермака ул. д.5 </v>
      </c>
      <c r="B2396" s="56" t="str">
        <f>Лист4!C2398</f>
        <v>Ахтубинский район, г. Ахтубинск</v>
      </c>
      <c r="C2396" s="39">
        <f t="shared" si="76"/>
        <v>370.04139797297296</v>
      </c>
      <c r="D2396" s="39">
        <f t="shared" si="77"/>
        <v>15.635552027027027</v>
      </c>
      <c r="E2396" s="45">
        <v>0</v>
      </c>
      <c r="F2396" s="27">
        <v>15.635552027027027</v>
      </c>
      <c r="G2396" s="46">
        <v>0</v>
      </c>
      <c r="H2396" s="46">
        <v>0</v>
      </c>
      <c r="I2396" s="46">
        <v>0</v>
      </c>
      <c r="J2396" s="271"/>
      <c r="K2396" s="282">
        <f>Лист4!E2398/1000</f>
        <v>385.67694999999998</v>
      </c>
    </row>
    <row r="2397" spans="1:11" s="48" customFormat="1" ht="18.75" customHeight="1" x14ac:dyDescent="0.25">
      <c r="A2397" s="38" t="str">
        <f>Лист4!A2399</f>
        <v xml:space="preserve">Ермака ул. д.6 </v>
      </c>
      <c r="B2397" s="56" t="str">
        <f>Лист4!C2399</f>
        <v>Ахтубинский район, г. Ахтубинск</v>
      </c>
      <c r="C2397" s="39">
        <f t="shared" si="76"/>
        <v>49.839313513513517</v>
      </c>
      <c r="D2397" s="39">
        <f t="shared" si="77"/>
        <v>2.1058864864864866</v>
      </c>
      <c r="E2397" s="45">
        <v>0</v>
      </c>
      <c r="F2397" s="27">
        <v>2.1058864864864866</v>
      </c>
      <c r="G2397" s="46">
        <v>0</v>
      </c>
      <c r="H2397" s="46">
        <v>0</v>
      </c>
      <c r="I2397" s="46">
        <v>0</v>
      </c>
      <c r="J2397" s="271"/>
      <c r="K2397" s="282">
        <f>Лист4!E2399/1000</f>
        <v>51.9452</v>
      </c>
    </row>
    <row r="2398" spans="1:11" s="48" customFormat="1" ht="18.75" customHeight="1" x14ac:dyDescent="0.25">
      <c r="A2398" s="38" t="str">
        <f>Лист4!A2400</f>
        <v xml:space="preserve">Жуковского ул. д.17 </v>
      </c>
      <c r="B2398" s="56" t="str">
        <f>Лист4!C2400</f>
        <v>Ахтубинский район, г. Ахтубинск</v>
      </c>
      <c r="C2398" s="39">
        <f t="shared" si="76"/>
        <v>555.32464824324325</v>
      </c>
      <c r="D2398" s="39">
        <f t="shared" si="77"/>
        <v>23.46442175675676</v>
      </c>
      <c r="E2398" s="45">
        <v>0</v>
      </c>
      <c r="F2398" s="27">
        <v>23.46442175675676</v>
      </c>
      <c r="G2398" s="46">
        <v>0</v>
      </c>
      <c r="H2398" s="46">
        <v>0</v>
      </c>
      <c r="I2398" s="46">
        <v>0</v>
      </c>
      <c r="J2398" s="271"/>
      <c r="K2398" s="282">
        <f>Лист4!E2400/1000-J2398</f>
        <v>578.78907000000004</v>
      </c>
    </row>
    <row r="2399" spans="1:11" s="48" customFormat="1" ht="18.75" customHeight="1" x14ac:dyDescent="0.25">
      <c r="A2399" s="38" t="str">
        <f>Лист4!A2401</f>
        <v xml:space="preserve">Жуковского ул. д.19 </v>
      </c>
      <c r="B2399" s="56" t="str">
        <f>Лист4!C2401</f>
        <v>Ахтубинский район, г. Ахтубинск</v>
      </c>
      <c r="C2399" s="39">
        <f t="shared" si="76"/>
        <v>829.0124547297296</v>
      </c>
      <c r="D2399" s="39">
        <f t="shared" si="77"/>
        <v>35.028695270270262</v>
      </c>
      <c r="E2399" s="45">
        <v>0</v>
      </c>
      <c r="F2399" s="27">
        <v>35.028695270270262</v>
      </c>
      <c r="G2399" s="46">
        <v>0</v>
      </c>
      <c r="H2399" s="46">
        <v>0</v>
      </c>
      <c r="I2399" s="46">
        <v>0</v>
      </c>
      <c r="J2399" s="271"/>
      <c r="K2399" s="282">
        <f>Лист4!E2401/1000</f>
        <v>864.0411499999999</v>
      </c>
    </row>
    <row r="2400" spans="1:11" s="48" customFormat="1" ht="18.75" customHeight="1" x14ac:dyDescent="0.25">
      <c r="A2400" s="38" t="str">
        <f>Лист4!A2402</f>
        <v xml:space="preserve">Жуковского ул. д.2 </v>
      </c>
      <c r="B2400" s="56" t="str">
        <f>Лист4!C2402</f>
        <v>Ахтубинский район, г. Ахтубинск</v>
      </c>
      <c r="C2400" s="39">
        <f t="shared" si="76"/>
        <v>1768.6713970270271</v>
      </c>
      <c r="D2400" s="39">
        <f t="shared" si="77"/>
        <v>25.427382972972968</v>
      </c>
      <c r="E2400" s="45">
        <v>0</v>
      </c>
      <c r="F2400" s="27">
        <v>25.427382972972968</v>
      </c>
      <c r="G2400" s="46">
        <v>0</v>
      </c>
      <c r="H2400" s="46">
        <v>0</v>
      </c>
      <c r="I2400" s="46">
        <v>0</v>
      </c>
      <c r="J2400" s="271">
        <v>1166.8900000000001</v>
      </c>
      <c r="K2400" s="282">
        <f>Лист4!E2402/1000</f>
        <v>627.20877999999993</v>
      </c>
    </row>
    <row r="2401" spans="1:11" s="48" customFormat="1" ht="18.75" customHeight="1" x14ac:dyDescent="0.25">
      <c r="A2401" s="38" t="str">
        <f>Лист4!A2403</f>
        <v xml:space="preserve">Жуковского ул. д.21 </v>
      </c>
      <c r="B2401" s="56" t="str">
        <f>Лист4!C2403</f>
        <v>Ахтубинский район, г. Ахтубинск</v>
      </c>
      <c r="C2401" s="39">
        <f t="shared" si="76"/>
        <v>892.53852459459449</v>
      </c>
      <c r="D2401" s="39">
        <f t="shared" si="77"/>
        <v>37.712895405405405</v>
      </c>
      <c r="E2401" s="45">
        <v>0</v>
      </c>
      <c r="F2401" s="27">
        <v>37.712895405405405</v>
      </c>
      <c r="G2401" s="46">
        <v>0</v>
      </c>
      <c r="H2401" s="46">
        <v>0</v>
      </c>
      <c r="I2401" s="46">
        <v>0</v>
      </c>
      <c r="J2401" s="271"/>
      <c r="K2401" s="282">
        <f>Лист4!E2403/1000-J2401</f>
        <v>930.25141999999994</v>
      </c>
    </row>
    <row r="2402" spans="1:11" s="48" customFormat="1" ht="18.75" customHeight="1" x14ac:dyDescent="0.25">
      <c r="A2402" s="38" t="str">
        <f>Лист4!A2404</f>
        <v xml:space="preserve">Заводская ул. д.101 </v>
      </c>
      <c r="B2402" s="56" t="str">
        <f>Лист4!C2404</f>
        <v>Ахтубинский район, г. Ахтубинск</v>
      </c>
      <c r="C2402" s="39">
        <f t="shared" si="76"/>
        <v>60.833807432432423</v>
      </c>
      <c r="D2402" s="39">
        <f t="shared" si="77"/>
        <v>2.5704425675675671</v>
      </c>
      <c r="E2402" s="45">
        <v>0</v>
      </c>
      <c r="F2402" s="27">
        <v>2.5704425675675671</v>
      </c>
      <c r="G2402" s="46">
        <v>0</v>
      </c>
      <c r="H2402" s="46">
        <v>0</v>
      </c>
      <c r="I2402" s="46">
        <v>0</v>
      </c>
      <c r="J2402" s="271"/>
      <c r="K2402" s="282">
        <f>Лист4!E2404/1000</f>
        <v>63.40424999999999</v>
      </c>
    </row>
    <row r="2403" spans="1:11" s="48" customFormat="1" ht="18.75" customHeight="1" x14ac:dyDescent="0.25">
      <c r="A2403" s="38" t="str">
        <f>Лист4!A2405</f>
        <v xml:space="preserve">Заводская ул. д.111 </v>
      </c>
      <c r="B2403" s="56" t="str">
        <f>Лист4!C2405</f>
        <v>Ахтубинский район, г. Ахтубинск</v>
      </c>
      <c r="C2403" s="39">
        <f t="shared" si="76"/>
        <v>32.555035135135142</v>
      </c>
      <c r="D2403" s="39">
        <f t="shared" si="77"/>
        <v>1.3755648648648651</v>
      </c>
      <c r="E2403" s="45">
        <v>0</v>
      </c>
      <c r="F2403" s="27">
        <v>1.3755648648648651</v>
      </c>
      <c r="G2403" s="46">
        <v>0</v>
      </c>
      <c r="H2403" s="46">
        <v>0</v>
      </c>
      <c r="I2403" s="46">
        <v>0</v>
      </c>
      <c r="J2403" s="272"/>
      <c r="K2403" s="282">
        <f>Лист4!E2405/1000-J2403</f>
        <v>33.930600000000005</v>
      </c>
    </row>
    <row r="2404" spans="1:11" s="48" customFormat="1" ht="18.75" customHeight="1" x14ac:dyDescent="0.25">
      <c r="A2404" s="38" t="str">
        <f>Лист4!A2406</f>
        <v xml:space="preserve">Заводская ул. д.113 </v>
      </c>
      <c r="B2404" s="56" t="str">
        <f>Лист4!C2406</f>
        <v>Ахтубинский район, г. Ахтубинск</v>
      </c>
      <c r="C2404" s="39">
        <f t="shared" si="76"/>
        <v>21.523074324324334</v>
      </c>
      <c r="D2404" s="39">
        <f t="shared" si="77"/>
        <v>0.909425675675676</v>
      </c>
      <c r="E2404" s="45">
        <v>0</v>
      </c>
      <c r="F2404" s="27">
        <v>0.909425675675676</v>
      </c>
      <c r="G2404" s="46">
        <v>0</v>
      </c>
      <c r="H2404" s="46">
        <v>0</v>
      </c>
      <c r="I2404" s="46">
        <v>0</v>
      </c>
      <c r="J2404" s="271"/>
      <c r="K2404" s="282">
        <f>Лист4!E2406/1000</f>
        <v>22.432500000000008</v>
      </c>
    </row>
    <row r="2405" spans="1:11" s="48" customFormat="1" ht="18.75" customHeight="1" x14ac:dyDescent="0.25">
      <c r="A2405" s="38" t="str">
        <f>Лист4!A2407</f>
        <v xml:space="preserve">Заводская ул. д.115 </v>
      </c>
      <c r="B2405" s="56" t="str">
        <f>Лист4!C2407</f>
        <v>Ахтубинский район, г. Ахтубинск</v>
      </c>
      <c r="C2405" s="39">
        <f t="shared" si="76"/>
        <v>44.786128378378379</v>
      </c>
      <c r="D2405" s="39">
        <f t="shared" si="77"/>
        <v>1.8923716216216215</v>
      </c>
      <c r="E2405" s="45">
        <v>0</v>
      </c>
      <c r="F2405" s="27">
        <v>1.8923716216216215</v>
      </c>
      <c r="G2405" s="46">
        <v>0</v>
      </c>
      <c r="H2405" s="46">
        <v>0</v>
      </c>
      <c r="I2405" s="46">
        <v>0</v>
      </c>
      <c r="J2405" s="271"/>
      <c r="K2405" s="282">
        <f>Лист4!E2407/1000</f>
        <v>46.6785</v>
      </c>
    </row>
    <row r="2406" spans="1:11" s="48" customFormat="1" ht="18.75" customHeight="1" x14ac:dyDescent="0.25">
      <c r="A2406" s="38" t="str">
        <f>Лист4!A2408</f>
        <v xml:space="preserve">Заводская ул. д.189 </v>
      </c>
      <c r="B2406" s="56" t="str">
        <f>Лист4!C2408</f>
        <v>Ахтубинский район, г. Ахтубинск</v>
      </c>
      <c r="C2406" s="39">
        <f t="shared" si="76"/>
        <v>623.05467608108097</v>
      </c>
      <c r="D2406" s="39">
        <f t="shared" si="77"/>
        <v>26.326253918918916</v>
      </c>
      <c r="E2406" s="45">
        <v>0</v>
      </c>
      <c r="F2406" s="27">
        <v>26.326253918918916</v>
      </c>
      <c r="G2406" s="46">
        <v>0</v>
      </c>
      <c r="H2406" s="46">
        <v>0</v>
      </c>
      <c r="I2406" s="46">
        <v>0</v>
      </c>
      <c r="J2406" s="271"/>
      <c r="K2406" s="282">
        <f>Лист4!E2408/1000</f>
        <v>649.38092999999992</v>
      </c>
    </row>
    <row r="2407" spans="1:11" s="48" customFormat="1" ht="18.75" customHeight="1" x14ac:dyDescent="0.25">
      <c r="A2407" s="38" t="str">
        <f>Лист4!A2409</f>
        <v xml:space="preserve">Заводская ул. д.93 </v>
      </c>
      <c r="B2407" s="56" t="str">
        <f>Лист4!C2409</f>
        <v>Ахтубинский район, г. Ахтубинск</v>
      </c>
      <c r="C2407" s="39">
        <f t="shared" si="76"/>
        <v>59.554895945945958</v>
      </c>
      <c r="D2407" s="39">
        <f t="shared" si="77"/>
        <v>2.5164040540540547</v>
      </c>
      <c r="E2407" s="45">
        <v>0</v>
      </c>
      <c r="F2407" s="27">
        <v>2.5164040540540547</v>
      </c>
      <c r="G2407" s="46">
        <v>0</v>
      </c>
      <c r="H2407" s="46">
        <v>0</v>
      </c>
      <c r="I2407" s="46">
        <v>0</v>
      </c>
      <c r="J2407" s="271"/>
      <c r="K2407" s="282">
        <f>Лист4!E2409/1000</f>
        <v>62.071300000000015</v>
      </c>
    </row>
    <row r="2408" spans="1:11" s="48" customFormat="1" ht="18.75" customHeight="1" x14ac:dyDescent="0.25">
      <c r="A2408" s="38" t="str">
        <f>Лист4!A2410</f>
        <v xml:space="preserve">Заводская ул. д.99 </v>
      </c>
      <c r="B2408" s="56" t="str">
        <f>Лист4!C2410</f>
        <v>Ахтубинский район, г. Ахтубинск</v>
      </c>
      <c r="C2408" s="39">
        <f t="shared" si="76"/>
        <v>116.72577500000001</v>
      </c>
      <c r="D2408" s="39">
        <f t="shared" si="77"/>
        <v>4.9320750000000002</v>
      </c>
      <c r="E2408" s="45">
        <v>0</v>
      </c>
      <c r="F2408" s="27">
        <v>4.9320750000000002</v>
      </c>
      <c r="G2408" s="46">
        <v>0</v>
      </c>
      <c r="H2408" s="46">
        <v>0</v>
      </c>
      <c r="I2408" s="46">
        <v>0</v>
      </c>
      <c r="J2408" s="271"/>
      <c r="K2408" s="282">
        <f>Лист4!E2410/1000</f>
        <v>121.65785000000001</v>
      </c>
    </row>
    <row r="2409" spans="1:11" s="48" customFormat="1" ht="18.75" customHeight="1" x14ac:dyDescent="0.25">
      <c r="A2409" s="38" t="str">
        <f>Лист4!A2411</f>
        <v xml:space="preserve">Затонская ул. д.1 </v>
      </c>
      <c r="B2409" s="56" t="str">
        <f>Лист4!C2411</f>
        <v>Ахтубинский район, г. Ахтубинск</v>
      </c>
      <c r="C2409" s="39">
        <f t="shared" si="76"/>
        <v>119.34404391891894</v>
      </c>
      <c r="D2409" s="39">
        <f t="shared" si="77"/>
        <v>5.0427060810810822</v>
      </c>
      <c r="E2409" s="45">
        <v>0</v>
      </c>
      <c r="F2409" s="27">
        <v>5.0427060810810822</v>
      </c>
      <c r="G2409" s="46">
        <v>0</v>
      </c>
      <c r="H2409" s="46">
        <v>0</v>
      </c>
      <c r="I2409" s="46">
        <v>0</v>
      </c>
      <c r="J2409" s="271"/>
      <c r="K2409" s="282">
        <f>Лист4!E2411/1000</f>
        <v>124.38675000000002</v>
      </c>
    </row>
    <row r="2410" spans="1:11" s="48" customFormat="1" ht="18.75" customHeight="1" x14ac:dyDescent="0.25">
      <c r="A2410" s="38" t="str">
        <f>Лист4!A2412</f>
        <v xml:space="preserve">Затонская ул. д.3 </v>
      </c>
      <c r="B2410" s="56" t="str">
        <f>Лист4!C2412</f>
        <v>Ахтубинский район, г. Ахтубинск</v>
      </c>
      <c r="C2410" s="39">
        <f t="shared" si="76"/>
        <v>34.4696364864865</v>
      </c>
      <c r="D2410" s="39">
        <f t="shared" si="77"/>
        <v>1.456463513513514</v>
      </c>
      <c r="E2410" s="45">
        <v>0</v>
      </c>
      <c r="F2410" s="27">
        <v>1.456463513513514</v>
      </c>
      <c r="G2410" s="46">
        <v>0</v>
      </c>
      <c r="H2410" s="46">
        <v>0</v>
      </c>
      <c r="I2410" s="46">
        <v>0</v>
      </c>
      <c r="J2410" s="271"/>
      <c r="K2410" s="282">
        <f>Лист4!E2412/1000</f>
        <v>35.926100000000012</v>
      </c>
    </row>
    <row r="2411" spans="1:11" s="48" customFormat="1" ht="18.75" customHeight="1" x14ac:dyDescent="0.25">
      <c r="A2411" s="38" t="str">
        <f>Лист4!A2413</f>
        <v xml:space="preserve">Карбышева ул. д.3 </v>
      </c>
      <c r="B2411" s="56" t="str">
        <f>Лист4!C2413</f>
        <v>Ахтубинский район, г. Ахтубинск</v>
      </c>
      <c r="C2411" s="39">
        <f t="shared" si="76"/>
        <v>77.587504729729702</v>
      </c>
      <c r="D2411" s="39">
        <f t="shared" si="77"/>
        <v>3.2783452702702691</v>
      </c>
      <c r="E2411" s="45">
        <v>0</v>
      </c>
      <c r="F2411" s="27">
        <v>3.2783452702702691</v>
      </c>
      <c r="G2411" s="46">
        <v>0</v>
      </c>
      <c r="H2411" s="46">
        <v>0</v>
      </c>
      <c r="I2411" s="46">
        <v>0</v>
      </c>
      <c r="J2411" s="271"/>
      <c r="K2411" s="282">
        <f>Лист4!E2413/1000</f>
        <v>80.865849999999966</v>
      </c>
    </row>
    <row r="2412" spans="1:11" s="48" customFormat="1" ht="18.75" customHeight="1" x14ac:dyDescent="0.25">
      <c r="A2412" s="38" t="str">
        <f>Лист4!A2414</f>
        <v xml:space="preserve">Карбышева ул. д.5 </v>
      </c>
      <c r="B2412" s="56" t="str">
        <f>Лист4!C2414</f>
        <v>Ахтубинский район, г. Ахтубинск</v>
      </c>
      <c r="C2412" s="39">
        <f t="shared" si="76"/>
        <v>154.66865472972978</v>
      </c>
      <c r="D2412" s="39">
        <f t="shared" si="77"/>
        <v>6.5352952702702725</v>
      </c>
      <c r="E2412" s="45">
        <v>0</v>
      </c>
      <c r="F2412" s="27">
        <v>6.5352952702702725</v>
      </c>
      <c r="G2412" s="46">
        <v>0</v>
      </c>
      <c r="H2412" s="46">
        <v>0</v>
      </c>
      <c r="I2412" s="46">
        <v>0</v>
      </c>
      <c r="J2412" s="271"/>
      <c r="K2412" s="282">
        <f>Лист4!E2414/1000</f>
        <v>161.20395000000005</v>
      </c>
    </row>
    <row r="2413" spans="1:11" s="48" customFormat="1" ht="18.75" customHeight="1" x14ac:dyDescent="0.25">
      <c r="A2413" s="38" t="str">
        <f>Лист4!A2415</f>
        <v xml:space="preserve">Каспийская ул. д.5 </v>
      </c>
      <c r="B2413" s="56" t="str">
        <f>Лист4!C2415</f>
        <v>Ахтубинский район, г. Ахтубинск</v>
      </c>
      <c r="C2413" s="39">
        <f t="shared" si="76"/>
        <v>41.98527432432433</v>
      </c>
      <c r="D2413" s="39">
        <f t="shared" si="77"/>
        <v>1.7740256756756758</v>
      </c>
      <c r="E2413" s="45">
        <v>0</v>
      </c>
      <c r="F2413" s="27">
        <v>1.7740256756756758</v>
      </c>
      <c r="G2413" s="46">
        <v>0</v>
      </c>
      <c r="H2413" s="46">
        <v>0</v>
      </c>
      <c r="I2413" s="46">
        <v>0</v>
      </c>
      <c r="J2413" s="271"/>
      <c r="K2413" s="282">
        <f>Лист4!E2415/1000</f>
        <v>43.759300000000003</v>
      </c>
    </row>
    <row r="2414" spans="1:11" s="48" customFormat="1" ht="18.75" customHeight="1" x14ac:dyDescent="0.25">
      <c r="A2414" s="38" t="str">
        <f>Лист4!A2416</f>
        <v xml:space="preserve">Котовского ул. д.18А </v>
      </c>
      <c r="B2414" s="56" t="str">
        <f>Лист4!C2416</f>
        <v>Ахтубинский район, г. Ахтубинск</v>
      </c>
      <c r="C2414" s="39">
        <f t="shared" si="76"/>
        <v>149.24587621621617</v>
      </c>
      <c r="D2414" s="39">
        <f t="shared" si="77"/>
        <v>6.3061637837837816</v>
      </c>
      <c r="E2414" s="45">
        <v>0</v>
      </c>
      <c r="F2414" s="27">
        <v>6.3061637837837816</v>
      </c>
      <c r="G2414" s="46">
        <v>0</v>
      </c>
      <c r="H2414" s="46">
        <v>0</v>
      </c>
      <c r="I2414" s="46">
        <v>0</v>
      </c>
      <c r="J2414" s="271"/>
      <c r="K2414" s="282">
        <f>Лист4!E2416/1000</f>
        <v>155.55203999999995</v>
      </c>
    </row>
    <row r="2415" spans="1:11" s="48" customFormat="1" ht="18.75" customHeight="1" x14ac:dyDescent="0.25">
      <c r="A2415" s="38" t="str">
        <f>Лист4!A2417</f>
        <v xml:space="preserve">Котовского ул. д.20А </v>
      </c>
      <c r="B2415" s="56" t="str">
        <f>Лист4!C2417</f>
        <v>Ахтубинский район, г. Ахтубинск</v>
      </c>
      <c r="C2415" s="39">
        <f t="shared" si="76"/>
        <v>99.603405405405397</v>
      </c>
      <c r="D2415" s="39">
        <f t="shared" si="77"/>
        <v>4.2085945945945937</v>
      </c>
      <c r="E2415" s="45">
        <v>0</v>
      </c>
      <c r="F2415" s="27">
        <v>4.2085945945945937</v>
      </c>
      <c r="G2415" s="46">
        <v>0</v>
      </c>
      <c r="H2415" s="46">
        <v>0</v>
      </c>
      <c r="I2415" s="46">
        <v>0</v>
      </c>
      <c r="J2415" s="271"/>
      <c r="K2415" s="282">
        <f>Лист4!E2417/1000</f>
        <v>103.812</v>
      </c>
    </row>
    <row r="2416" spans="1:11" s="48" customFormat="1" ht="18.75" customHeight="1" x14ac:dyDescent="0.25">
      <c r="A2416" s="38" t="str">
        <f>Лист4!A2418</f>
        <v xml:space="preserve">Крупской ул. д.11 </v>
      </c>
      <c r="B2416" s="56" t="str">
        <f>Лист4!C2418</f>
        <v>Ахтубинский район, г. Ахтубинск</v>
      </c>
      <c r="C2416" s="39">
        <f t="shared" si="76"/>
        <v>218.31866756756762</v>
      </c>
      <c r="D2416" s="39">
        <f t="shared" si="77"/>
        <v>9.2247324324324342</v>
      </c>
      <c r="E2416" s="45">
        <v>0</v>
      </c>
      <c r="F2416" s="27">
        <v>9.2247324324324342</v>
      </c>
      <c r="G2416" s="46">
        <v>0</v>
      </c>
      <c r="H2416" s="46">
        <v>0</v>
      </c>
      <c r="I2416" s="46">
        <v>0</v>
      </c>
      <c r="J2416" s="271"/>
      <c r="K2416" s="282">
        <f>Лист4!E2418/1000</f>
        <v>227.54340000000005</v>
      </c>
    </row>
    <row r="2417" spans="1:11" s="48" customFormat="1" ht="18.75" customHeight="1" x14ac:dyDescent="0.25">
      <c r="A2417" s="38" t="str">
        <f>Лист4!A2419</f>
        <v xml:space="preserve">Крупской ул. д.12 </v>
      </c>
      <c r="B2417" s="56" t="str">
        <f>Лист4!C2419</f>
        <v>Ахтубинский район, г. Ахтубинск</v>
      </c>
      <c r="C2417" s="39">
        <f t="shared" si="76"/>
        <v>216.43558445945948</v>
      </c>
      <c r="D2417" s="39">
        <f t="shared" si="77"/>
        <v>9.1451655405405425</v>
      </c>
      <c r="E2417" s="45">
        <v>0</v>
      </c>
      <c r="F2417" s="27">
        <v>9.1451655405405425</v>
      </c>
      <c r="G2417" s="46">
        <v>0</v>
      </c>
      <c r="H2417" s="46">
        <v>0</v>
      </c>
      <c r="I2417" s="46">
        <v>0</v>
      </c>
      <c r="J2417" s="271"/>
      <c r="K2417" s="282">
        <f>Лист4!E2419/1000-J2417</f>
        <v>225.58075000000002</v>
      </c>
    </row>
    <row r="2418" spans="1:11" s="48" customFormat="1" ht="18.75" customHeight="1" x14ac:dyDescent="0.25">
      <c r="A2418" s="38" t="str">
        <f>Лист4!A2420</f>
        <v xml:space="preserve">Крупской ул. д.13 </v>
      </c>
      <c r="B2418" s="56" t="str">
        <f>Лист4!C2420</f>
        <v>Ахтубинский район, г. Ахтубинск</v>
      </c>
      <c r="C2418" s="39">
        <f t="shared" si="76"/>
        <v>40.951744594594608</v>
      </c>
      <c r="D2418" s="39">
        <f t="shared" si="77"/>
        <v>1.730355405405406</v>
      </c>
      <c r="E2418" s="45">
        <v>0</v>
      </c>
      <c r="F2418" s="27">
        <v>1.730355405405406</v>
      </c>
      <c r="G2418" s="46">
        <v>0</v>
      </c>
      <c r="H2418" s="46">
        <v>0</v>
      </c>
      <c r="I2418" s="46">
        <v>0</v>
      </c>
      <c r="J2418" s="271"/>
      <c r="K2418" s="282">
        <f>Лист4!E2420/1000</f>
        <v>42.682100000000013</v>
      </c>
    </row>
    <row r="2419" spans="1:11" s="48" customFormat="1" ht="18.75" customHeight="1" x14ac:dyDescent="0.25">
      <c r="A2419" s="38" t="str">
        <f>Лист4!A2421</f>
        <v xml:space="preserve">Крупской ул. д.16 </v>
      </c>
      <c r="B2419" s="56" t="str">
        <f>Лист4!C2421</f>
        <v>Ахтубинский район, г. Ахтубинск</v>
      </c>
      <c r="C2419" s="39">
        <f t="shared" si="76"/>
        <v>241.7304474324325</v>
      </c>
      <c r="D2419" s="39">
        <f t="shared" si="77"/>
        <v>10.21396256756757</v>
      </c>
      <c r="E2419" s="45">
        <v>0</v>
      </c>
      <c r="F2419" s="27">
        <v>10.21396256756757</v>
      </c>
      <c r="G2419" s="46">
        <v>0</v>
      </c>
      <c r="H2419" s="46">
        <v>0</v>
      </c>
      <c r="I2419" s="46">
        <v>0</v>
      </c>
      <c r="J2419" s="271">
        <v>754.9</v>
      </c>
      <c r="K2419" s="282">
        <f>Лист4!E2421/1000-J2419</f>
        <v>-502.95558999999992</v>
      </c>
    </row>
    <row r="2420" spans="1:11" s="48" customFormat="1" ht="18.75" customHeight="1" x14ac:dyDescent="0.25">
      <c r="A2420" s="38" t="str">
        <f>Лист4!A2422</f>
        <v xml:space="preserve">Крупской ул. д.7 </v>
      </c>
      <c r="B2420" s="56" t="str">
        <f>Лист4!C2422</f>
        <v>Ахтубинский район, г. Ахтубинск</v>
      </c>
      <c r="C2420" s="39">
        <f t="shared" si="76"/>
        <v>150.61513040540535</v>
      </c>
      <c r="D2420" s="39">
        <f t="shared" si="77"/>
        <v>6.3640195945945921</v>
      </c>
      <c r="E2420" s="45">
        <v>0</v>
      </c>
      <c r="F2420" s="27">
        <v>6.3640195945945921</v>
      </c>
      <c r="G2420" s="46">
        <v>0</v>
      </c>
      <c r="H2420" s="46">
        <v>0</v>
      </c>
      <c r="I2420" s="46">
        <v>0</v>
      </c>
      <c r="J2420" s="271">
        <v>524.17999999999995</v>
      </c>
      <c r="K2420" s="282">
        <f>Лист4!E2422/1000-J2420</f>
        <v>-367.20085</v>
      </c>
    </row>
    <row r="2421" spans="1:11" s="48" customFormat="1" ht="18.75" customHeight="1" x14ac:dyDescent="0.25">
      <c r="A2421" s="38" t="str">
        <f>Лист4!A2423</f>
        <v xml:space="preserve">Крупской ул. д.9 </v>
      </c>
      <c r="B2421" s="56" t="str">
        <f>Лист4!C2423</f>
        <v>Ахтубинский район, г. Ахтубинск</v>
      </c>
      <c r="C2421" s="39">
        <f t="shared" si="76"/>
        <v>162.49424594594601</v>
      </c>
      <c r="D2421" s="39">
        <f t="shared" si="77"/>
        <v>6.8659540540540567</v>
      </c>
      <c r="E2421" s="45">
        <v>0</v>
      </c>
      <c r="F2421" s="27">
        <v>6.8659540540540567</v>
      </c>
      <c r="G2421" s="46">
        <v>0</v>
      </c>
      <c r="H2421" s="46">
        <v>0</v>
      </c>
      <c r="I2421" s="46">
        <v>0</v>
      </c>
      <c r="J2421" s="271"/>
      <c r="K2421" s="282">
        <f>Лист4!E2423/1000</f>
        <v>169.36020000000005</v>
      </c>
    </row>
    <row r="2422" spans="1:11" s="48" customFormat="1" ht="18.75" customHeight="1" x14ac:dyDescent="0.25">
      <c r="A2422" s="38" t="str">
        <f>Лист4!A2424</f>
        <v xml:space="preserve">Кузбасская ул. д.2 </v>
      </c>
      <c r="B2422" s="56" t="str">
        <f>Лист4!C2424</f>
        <v>Ахтубинский район, г. Ахтубинск</v>
      </c>
      <c r="C2422" s="39">
        <f t="shared" si="76"/>
        <v>39.234264189189204</v>
      </c>
      <c r="D2422" s="39">
        <f t="shared" si="77"/>
        <v>1.6577858108108117</v>
      </c>
      <c r="E2422" s="45">
        <v>0</v>
      </c>
      <c r="F2422" s="27">
        <v>1.6577858108108117</v>
      </c>
      <c r="G2422" s="46">
        <v>0</v>
      </c>
      <c r="H2422" s="46">
        <v>0</v>
      </c>
      <c r="I2422" s="46">
        <v>0</v>
      </c>
      <c r="J2422" s="271"/>
      <c r="K2422" s="282">
        <f>Лист4!E2424/1000</f>
        <v>40.892050000000019</v>
      </c>
    </row>
    <row r="2423" spans="1:11" s="48" customFormat="1" ht="18.75" customHeight="1" x14ac:dyDescent="0.25">
      <c r="A2423" s="38" t="str">
        <f>Лист4!A2425</f>
        <v xml:space="preserve">Куприна ул. д.1А </v>
      </c>
      <c r="B2423" s="56" t="str">
        <f>Лист4!C2425</f>
        <v>Ахтубинский район, г. Ахтубинск</v>
      </c>
      <c r="C2423" s="39">
        <f t="shared" si="76"/>
        <v>45.107739189189189</v>
      </c>
      <c r="D2423" s="39">
        <f t="shared" si="77"/>
        <v>1.9059608108108108</v>
      </c>
      <c r="E2423" s="45">
        <v>0</v>
      </c>
      <c r="F2423" s="27">
        <v>1.9059608108108108</v>
      </c>
      <c r="G2423" s="46">
        <v>0</v>
      </c>
      <c r="H2423" s="46">
        <v>0</v>
      </c>
      <c r="I2423" s="46">
        <v>0</v>
      </c>
      <c r="J2423" s="271"/>
      <c r="K2423" s="282">
        <f>Лист4!E2425/1000</f>
        <v>47.0137</v>
      </c>
    </row>
    <row r="2424" spans="1:11" s="47" customFormat="1" ht="18.75" customHeight="1" x14ac:dyDescent="0.25">
      <c r="A2424" s="38" t="str">
        <f>Лист4!A2426</f>
        <v xml:space="preserve">Ленина ул. д.86 </v>
      </c>
      <c r="B2424" s="56" t="str">
        <f>Лист4!C2426</f>
        <v>Ахтубинский район, г. Ахтубинск</v>
      </c>
      <c r="C2424" s="39">
        <f t="shared" si="76"/>
        <v>39.359041891891884</v>
      </c>
      <c r="D2424" s="39">
        <f t="shared" si="77"/>
        <v>1.6630581081081079</v>
      </c>
      <c r="E2424" s="45">
        <v>0</v>
      </c>
      <c r="F2424" s="27">
        <v>1.6630581081081079</v>
      </c>
      <c r="G2424" s="46">
        <v>0</v>
      </c>
      <c r="H2424" s="46">
        <v>0</v>
      </c>
      <c r="I2424" s="46">
        <v>0</v>
      </c>
      <c r="J2424" s="271"/>
      <c r="K2424" s="282">
        <f>Лист4!E2426/1000</f>
        <v>41.022099999999995</v>
      </c>
    </row>
    <row r="2425" spans="1:11" s="47" customFormat="1" ht="18.75" customHeight="1" x14ac:dyDescent="0.25">
      <c r="A2425" s="38" t="str">
        <f>Лист4!A2427</f>
        <v xml:space="preserve">Ленинградская ул. д.4А </v>
      </c>
      <c r="B2425" s="56" t="str">
        <f>Лист4!C2427</f>
        <v>Ахтубинский район, г. Ахтубинск</v>
      </c>
      <c r="C2425" s="39">
        <f t="shared" si="76"/>
        <v>758.16630405405408</v>
      </c>
      <c r="D2425" s="39">
        <f t="shared" si="77"/>
        <v>32.035195945945944</v>
      </c>
      <c r="E2425" s="45">
        <v>0</v>
      </c>
      <c r="F2425" s="27">
        <v>32.035195945945944</v>
      </c>
      <c r="G2425" s="46">
        <v>0</v>
      </c>
      <c r="H2425" s="46">
        <v>0</v>
      </c>
      <c r="I2425" s="46">
        <v>0</v>
      </c>
      <c r="J2425" s="271"/>
      <c r="K2425" s="282">
        <f>Лист4!E2427/1000-J2425</f>
        <v>790.20150000000001</v>
      </c>
    </row>
    <row r="2426" spans="1:11" s="47" customFormat="1" ht="18.75" customHeight="1" x14ac:dyDescent="0.25">
      <c r="A2426" s="38" t="str">
        <f>Лист4!A2428</f>
        <v xml:space="preserve">Маяковского ул. д.3 </v>
      </c>
      <c r="B2426" s="56" t="str">
        <f>Лист4!C2428</f>
        <v>Ахтубинский район, г. Ахтубинск</v>
      </c>
      <c r="C2426" s="39">
        <f t="shared" si="76"/>
        <v>280.84270675675674</v>
      </c>
      <c r="D2426" s="39">
        <f t="shared" si="77"/>
        <v>11.866593243243244</v>
      </c>
      <c r="E2426" s="45">
        <v>0</v>
      </c>
      <c r="F2426" s="27">
        <v>11.866593243243244</v>
      </c>
      <c r="G2426" s="46">
        <v>0</v>
      </c>
      <c r="H2426" s="46">
        <v>0</v>
      </c>
      <c r="I2426" s="46">
        <v>0</v>
      </c>
      <c r="J2426" s="271"/>
      <c r="K2426" s="282">
        <f>Лист4!E2428/1000</f>
        <v>292.70929999999998</v>
      </c>
    </row>
    <row r="2427" spans="1:11" s="47" customFormat="1" ht="18.75" customHeight="1" x14ac:dyDescent="0.25">
      <c r="A2427" s="38" t="str">
        <f>Лист4!A2429</f>
        <v xml:space="preserve">Мелиораторов мкн. д.1 </v>
      </c>
      <c r="B2427" s="56" t="str">
        <f>Лист4!C2429</f>
        <v>Ахтубинский район, г. Ахтубинск</v>
      </c>
      <c r="C2427" s="39">
        <f t="shared" si="76"/>
        <v>232.83930932432435</v>
      </c>
      <c r="D2427" s="39">
        <f t="shared" si="77"/>
        <v>9.8382806756756764</v>
      </c>
      <c r="E2427" s="45">
        <v>0</v>
      </c>
      <c r="F2427" s="27">
        <v>9.8382806756756764</v>
      </c>
      <c r="G2427" s="46">
        <v>0</v>
      </c>
      <c r="H2427" s="46">
        <v>0</v>
      </c>
      <c r="I2427" s="46">
        <v>0</v>
      </c>
      <c r="J2427" s="271"/>
      <c r="K2427" s="282">
        <f>Лист4!E2429/1000</f>
        <v>242.67759000000004</v>
      </c>
    </row>
    <row r="2428" spans="1:11" s="47" customFormat="1" ht="18.75" customHeight="1" x14ac:dyDescent="0.25">
      <c r="A2428" s="38" t="str">
        <f>Лист4!A2430</f>
        <v xml:space="preserve">Мелиораторов мкн. д.10 </v>
      </c>
      <c r="B2428" s="56" t="str">
        <f>Лист4!C2430</f>
        <v>Ахтубинский район, г. Ахтубинск</v>
      </c>
      <c r="C2428" s="39">
        <f t="shared" si="76"/>
        <v>253.75731013513507</v>
      </c>
      <c r="D2428" s="39">
        <f t="shared" si="77"/>
        <v>10.722139864864861</v>
      </c>
      <c r="E2428" s="45">
        <v>0</v>
      </c>
      <c r="F2428" s="27">
        <v>10.722139864864861</v>
      </c>
      <c r="G2428" s="46">
        <v>0</v>
      </c>
      <c r="H2428" s="46">
        <v>0</v>
      </c>
      <c r="I2428" s="46">
        <v>0</v>
      </c>
      <c r="J2428" s="271"/>
      <c r="K2428" s="282">
        <f>Лист4!E2430/1000</f>
        <v>264.47944999999993</v>
      </c>
    </row>
    <row r="2429" spans="1:11" s="47" customFormat="1" ht="18.75" customHeight="1" x14ac:dyDescent="0.25">
      <c r="A2429" s="38" t="str">
        <f>Лист4!A2431</f>
        <v xml:space="preserve">Мелиораторов мкн. д.11 </v>
      </c>
      <c r="B2429" s="56" t="str">
        <f>Лист4!C2431</f>
        <v>Ахтубинский район, г. Ахтубинск</v>
      </c>
      <c r="C2429" s="39">
        <f t="shared" si="76"/>
        <v>354.52578716216215</v>
      </c>
      <c r="D2429" s="39">
        <f t="shared" si="77"/>
        <v>14.979962837837835</v>
      </c>
      <c r="E2429" s="45">
        <v>0</v>
      </c>
      <c r="F2429" s="27">
        <v>14.979962837837835</v>
      </c>
      <c r="G2429" s="46">
        <v>0</v>
      </c>
      <c r="H2429" s="46">
        <v>0</v>
      </c>
      <c r="I2429" s="46">
        <v>0</v>
      </c>
      <c r="J2429" s="271"/>
      <c r="K2429" s="282">
        <f>Лист4!E2431/1000</f>
        <v>369.50574999999998</v>
      </c>
    </row>
    <row r="2430" spans="1:11" s="47" customFormat="1" ht="18.75" customHeight="1" x14ac:dyDescent="0.25">
      <c r="A2430" s="38" t="str">
        <f>Лист4!A2432</f>
        <v xml:space="preserve">Мелиораторов мкн. д.12 </v>
      </c>
      <c r="B2430" s="56" t="str">
        <f>Лист4!C2432</f>
        <v>Ахтубинский район, г. Ахтубинск</v>
      </c>
      <c r="C2430" s="39">
        <f t="shared" si="76"/>
        <v>348.21511527027019</v>
      </c>
      <c r="D2430" s="39">
        <f t="shared" si="77"/>
        <v>14.713314729729728</v>
      </c>
      <c r="E2430" s="45">
        <v>0</v>
      </c>
      <c r="F2430" s="27">
        <v>14.713314729729728</v>
      </c>
      <c r="G2430" s="46">
        <v>0</v>
      </c>
      <c r="H2430" s="46">
        <v>0</v>
      </c>
      <c r="I2430" s="46">
        <v>0</v>
      </c>
      <c r="J2430" s="271"/>
      <c r="K2430" s="282">
        <f>Лист4!E2432/1000</f>
        <v>362.92842999999993</v>
      </c>
    </row>
    <row r="2431" spans="1:11" s="47" customFormat="1" ht="18.75" customHeight="1" x14ac:dyDescent="0.25">
      <c r="A2431" s="38" t="str">
        <f>Лист4!A2433</f>
        <v xml:space="preserve">Мелиораторов мкн. д.13 </v>
      </c>
      <c r="B2431" s="56" t="str">
        <f>Лист4!C2433</f>
        <v>Ахтубинский район, г. Ахтубинск</v>
      </c>
      <c r="C2431" s="39">
        <f t="shared" si="76"/>
        <v>350.96940675675671</v>
      </c>
      <c r="D2431" s="39">
        <f t="shared" si="77"/>
        <v>14.829693243243241</v>
      </c>
      <c r="E2431" s="45">
        <v>0</v>
      </c>
      <c r="F2431" s="27">
        <v>14.829693243243241</v>
      </c>
      <c r="G2431" s="46">
        <v>0</v>
      </c>
      <c r="H2431" s="46">
        <v>0</v>
      </c>
      <c r="I2431" s="46">
        <v>0</v>
      </c>
      <c r="J2431" s="271"/>
      <c r="K2431" s="282">
        <f>Лист4!E2433/1000</f>
        <v>365.79909999999995</v>
      </c>
    </row>
    <row r="2432" spans="1:11" s="47" customFormat="1" ht="18.75" customHeight="1" x14ac:dyDescent="0.25">
      <c r="A2432" s="38" t="str">
        <f>Лист4!A2434</f>
        <v xml:space="preserve">Мелиораторов мкн. д.14 </v>
      </c>
      <c r="B2432" s="56" t="str">
        <f>Лист4!C2434</f>
        <v>Ахтубинский район, г. Ахтубинск</v>
      </c>
      <c r="C2432" s="39">
        <f t="shared" si="76"/>
        <v>381.3644587837839</v>
      </c>
      <c r="D2432" s="39">
        <f t="shared" si="77"/>
        <v>16.11399121621622</v>
      </c>
      <c r="E2432" s="45">
        <v>0</v>
      </c>
      <c r="F2432" s="27">
        <v>16.11399121621622</v>
      </c>
      <c r="G2432" s="46">
        <v>0</v>
      </c>
      <c r="H2432" s="46">
        <v>0</v>
      </c>
      <c r="I2432" s="46">
        <v>0</v>
      </c>
      <c r="J2432" s="271"/>
      <c r="K2432" s="282">
        <f>Лист4!E2434/1000</f>
        <v>397.47845000000012</v>
      </c>
    </row>
    <row r="2433" spans="1:11" s="47" customFormat="1" ht="18.75" customHeight="1" x14ac:dyDescent="0.25">
      <c r="A2433" s="38" t="str">
        <f>Лист4!A2435</f>
        <v xml:space="preserve">Мелиораторов мкн. д.16 </v>
      </c>
      <c r="B2433" s="56" t="str">
        <f>Лист4!C2435</f>
        <v>Ахтубинский район, г. Ахтубинск</v>
      </c>
      <c r="C2433" s="39">
        <f t="shared" si="76"/>
        <v>356.65426162162163</v>
      </c>
      <c r="D2433" s="39">
        <f t="shared" si="77"/>
        <v>15.06989837837838</v>
      </c>
      <c r="E2433" s="45">
        <v>0</v>
      </c>
      <c r="F2433" s="27">
        <v>15.06989837837838</v>
      </c>
      <c r="G2433" s="46">
        <v>0</v>
      </c>
      <c r="H2433" s="46">
        <v>0</v>
      </c>
      <c r="I2433" s="46">
        <v>0</v>
      </c>
      <c r="J2433" s="271"/>
      <c r="K2433" s="282">
        <f>Лист4!E2435/1000</f>
        <v>371.72415999999998</v>
      </c>
    </row>
    <row r="2434" spans="1:11" s="47" customFormat="1" ht="18.75" customHeight="1" x14ac:dyDescent="0.25">
      <c r="A2434" s="38" t="str">
        <f>Лист4!A2436</f>
        <v xml:space="preserve">Мелиораторов мкн. д.18 </v>
      </c>
      <c r="B2434" s="56" t="str">
        <f>Лист4!C2436</f>
        <v>Ахтубинский район, г. Ахтубинск</v>
      </c>
      <c r="C2434" s="39">
        <f t="shared" si="76"/>
        <v>336.07803945945955</v>
      </c>
      <c r="D2434" s="39">
        <f t="shared" si="77"/>
        <v>14.200480540540543</v>
      </c>
      <c r="E2434" s="45">
        <v>0</v>
      </c>
      <c r="F2434" s="27">
        <v>14.200480540540543</v>
      </c>
      <c r="G2434" s="46">
        <v>0</v>
      </c>
      <c r="H2434" s="46">
        <v>0</v>
      </c>
      <c r="I2434" s="46">
        <v>0</v>
      </c>
      <c r="J2434" s="271"/>
      <c r="K2434" s="282">
        <f>Лист4!E2436/1000</f>
        <v>350.27852000000007</v>
      </c>
    </row>
    <row r="2435" spans="1:11" s="47" customFormat="1" ht="18.75" customHeight="1" x14ac:dyDescent="0.25">
      <c r="A2435" s="38" t="str">
        <f>Лист4!A2437</f>
        <v xml:space="preserve">Мелиораторов мкн. д.19 </v>
      </c>
      <c r="B2435" s="56" t="str">
        <f>Лист4!C2437</f>
        <v>Ахтубинский район, г. Ахтубинск</v>
      </c>
      <c r="C2435" s="39">
        <f t="shared" si="76"/>
        <v>10.567774324324327</v>
      </c>
      <c r="D2435" s="39">
        <f t="shared" si="77"/>
        <v>0.44652567567567586</v>
      </c>
      <c r="E2435" s="45">
        <v>0</v>
      </c>
      <c r="F2435" s="27">
        <v>0.44652567567567586</v>
      </c>
      <c r="G2435" s="46">
        <v>0</v>
      </c>
      <c r="H2435" s="46">
        <v>0</v>
      </c>
      <c r="I2435" s="46">
        <v>0</v>
      </c>
      <c r="J2435" s="271"/>
      <c r="K2435" s="282">
        <f>Лист4!E2437/1000</f>
        <v>11.014300000000004</v>
      </c>
    </row>
    <row r="2436" spans="1:11" s="47" customFormat="1" ht="18.75" customHeight="1" x14ac:dyDescent="0.25">
      <c r="A2436" s="38" t="str">
        <f>Лист4!A2438</f>
        <v xml:space="preserve">Мелиораторов мкн. д.3 </v>
      </c>
      <c r="B2436" s="56" t="str">
        <f>Лист4!C2438</f>
        <v>Ахтубинский район, г. Ахтубинск</v>
      </c>
      <c r="C2436" s="39">
        <f t="shared" si="76"/>
        <v>171.65003175675673</v>
      </c>
      <c r="D2436" s="39">
        <f t="shared" si="77"/>
        <v>7.252818243243242</v>
      </c>
      <c r="E2436" s="45">
        <v>0</v>
      </c>
      <c r="F2436" s="27">
        <v>7.252818243243242</v>
      </c>
      <c r="G2436" s="46">
        <v>0</v>
      </c>
      <c r="H2436" s="46">
        <v>0</v>
      </c>
      <c r="I2436" s="46">
        <v>0</v>
      </c>
      <c r="J2436" s="271"/>
      <c r="K2436" s="282">
        <f>Лист4!E2438/1000</f>
        <v>178.90284999999997</v>
      </c>
    </row>
    <row r="2437" spans="1:11" s="47" customFormat="1" ht="18.75" customHeight="1" x14ac:dyDescent="0.25">
      <c r="A2437" s="38" t="str">
        <f>Лист4!A2439</f>
        <v xml:space="preserve">Мелиораторов мкн. д.4 </v>
      </c>
      <c r="B2437" s="56" t="str">
        <f>Лист4!C2439</f>
        <v>Ахтубинский район, г. Ахтубинск</v>
      </c>
      <c r="C2437" s="39">
        <f t="shared" si="76"/>
        <v>207.02347905405406</v>
      </c>
      <c r="D2437" s="39">
        <f t="shared" si="77"/>
        <v>8.7474709459459454</v>
      </c>
      <c r="E2437" s="45">
        <v>0</v>
      </c>
      <c r="F2437" s="27">
        <v>8.7474709459459454</v>
      </c>
      <c r="G2437" s="46">
        <v>0</v>
      </c>
      <c r="H2437" s="46">
        <v>0</v>
      </c>
      <c r="I2437" s="46">
        <v>0</v>
      </c>
      <c r="J2437" s="271"/>
      <c r="K2437" s="282">
        <f>Лист4!E2439/1000</f>
        <v>215.77095</v>
      </c>
    </row>
    <row r="2438" spans="1:11" s="48" customFormat="1" ht="18.75" customHeight="1" x14ac:dyDescent="0.25">
      <c r="A2438" s="38" t="str">
        <f>Лист4!A2440</f>
        <v xml:space="preserve">Мелиораторов мкн. д.5 </v>
      </c>
      <c r="B2438" s="56" t="str">
        <f>Лист4!C2440</f>
        <v>Ахтубинский район, г. Ахтубинск</v>
      </c>
      <c r="C2438" s="39">
        <f t="shared" si="76"/>
        <v>184.22945675675675</v>
      </c>
      <c r="D2438" s="39">
        <f t="shared" si="77"/>
        <v>7.7843432432432422</v>
      </c>
      <c r="E2438" s="45">
        <v>0</v>
      </c>
      <c r="F2438" s="27">
        <v>7.7843432432432422</v>
      </c>
      <c r="G2438" s="46">
        <v>0</v>
      </c>
      <c r="H2438" s="46">
        <v>0</v>
      </c>
      <c r="I2438" s="46">
        <v>0</v>
      </c>
      <c r="J2438" s="271"/>
      <c r="K2438" s="282">
        <f>Лист4!E2440/1000</f>
        <v>192.01379999999997</v>
      </c>
    </row>
    <row r="2439" spans="1:11" s="48" customFormat="1" ht="18.75" customHeight="1" x14ac:dyDescent="0.25">
      <c r="A2439" s="38" t="str">
        <f>Лист4!A2441</f>
        <v xml:space="preserve">Мелиораторов мкн. д.6 </v>
      </c>
      <c r="B2439" s="56" t="str">
        <f>Лист4!C2441</f>
        <v>Ахтубинский район, г. Ахтубинск</v>
      </c>
      <c r="C2439" s="39">
        <f t="shared" si="76"/>
        <v>178.49256081081077</v>
      </c>
      <c r="D2439" s="39">
        <f t="shared" si="77"/>
        <v>7.5419391891891872</v>
      </c>
      <c r="E2439" s="45">
        <v>0</v>
      </c>
      <c r="F2439" s="27">
        <v>7.5419391891891872</v>
      </c>
      <c r="G2439" s="46">
        <v>0</v>
      </c>
      <c r="H2439" s="46">
        <v>0</v>
      </c>
      <c r="I2439" s="46">
        <v>0</v>
      </c>
      <c r="J2439" s="271"/>
      <c r="K2439" s="282">
        <f>Лист4!E2441/1000</f>
        <v>186.03449999999995</v>
      </c>
    </row>
    <row r="2440" spans="1:11" s="48" customFormat="1" ht="18.75" customHeight="1" x14ac:dyDescent="0.25">
      <c r="A2440" s="38" t="str">
        <f>Лист4!A2442</f>
        <v xml:space="preserve">Мелиораторов мкн. д.7 </v>
      </c>
      <c r="B2440" s="56" t="str">
        <f>Лист4!C2442</f>
        <v>Ахтубинский район, г. Ахтубинск</v>
      </c>
      <c r="C2440" s="39">
        <f t="shared" si="76"/>
        <v>163.5614527027027</v>
      </c>
      <c r="D2440" s="39">
        <f t="shared" si="77"/>
        <v>6.9110472972972969</v>
      </c>
      <c r="E2440" s="45">
        <v>0</v>
      </c>
      <c r="F2440" s="27">
        <v>6.9110472972972969</v>
      </c>
      <c r="G2440" s="46">
        <v>0</v>
      </c>
      <c r="H2440" s="46">
        <v>0</v>
      </c>
      <c r="I2440" s="46">
        <v>0</v>
      </c>
      <c r="J2440" s="271"/>
      <c r="K2440" s="282">
        <f>Лист4!E2442/1000</f>
        <v>170.4725</v>
      </c>
    </row>
    <row r="2441" spans="1:11" s="48" customFormat="1" ht="18.75" customHeight="1" x14ac:dyDescent="0.25">
      <c r="A2441" s="38" t="str">
        <f>Лист4!A2443</f>
        <v xml:space="preserve">Мелиораторов мкн. д.8 </v>
      </c>
      <c r="B2441" s="56" t="str">
        <f>Лист4!C2443</f>
        <v>Ахтубинский район, г. Ахтубинск</v>
      </c>
      <c r="C2441" s="39">
        <f t="shared" ref="C2441:C2504" si="78">K2441+J2441-F2441</f>
        <v>258.71344594594598</v>
      </c>
      <c r="D2441" s="39">
        <f t="shared" ref="D2441:D2504" si="79">F2441</f>
        <v>10.931554054054056</v>
      </c>
      <c r="E2441" s="45">
        <v>0</v>
      </c>
      <c r="F2441" s="27">
        <v>10.931554054054056</v>
      </c>
      <c r="G2441" s="46">
        <v>0</v>
      </c>
      <c r="H2441" s="46">
        <v>0</v>
      </c>
      <c r="I2441" s="46">
        <v>0</v>
      </c>
      <c r="J2441" s="271"/>
      <c r="K2441" s="282">
        <f>Лист4!E2443/1000</f>
        <v>269.64500000000004</v>
      </c>
    </row>
    <row r="2442" spans="1:11" s="47" customFormat="1" ht="18.75" customHeight="1" x14ac:dyDescent="0.25">
      <c r="A2442" s="38" t="str">
        <f>Лист4!A2444</f>
        <v xml:space="preserve">Нестерова ул. д.1 </v>
      </c>
      <c r="B2442" s="56" t="str">
        <f>Лист4!C2444</f>
        <v>Ахтубинский район, г. Ахтубинск</v>
      </c>
      <c r="C2442" s="39">
        <f t="shared" si="78"/>
        <v>503.02645121621617</v>
      </c>
      <c r="D2442" s="39">
        <f t="shared" si="79"/>
        <v>21.254638783783783</v>
      </c>
      <c r="E2442" s="45">
        <v>0</v>
      </c>
      <c r="F2442" s="27">
        <v>21.254638783783783</v>
      </c>
      <c r="G2442" s="46">
        <v>0</v>
      </c>
      <c r="H2442" s="46">
        <v>0</v>
      </c>
      <c r="I2442" s="46">
        <v>0</v>
      </c>
      <c r="J2442" s="271"/>
      <c r="K2442" s="282">
        <f>Лист4!E2444/1000</f>
        <v>524.28108999999995</v>
      </c>
    </row>
    <row r="2443" spans="1:11" s="47" customFormat="1" ht="18.75" customHeight="1" x14ac:dyDescent="0.25">
      <c r="A2443" s="38" t="str">
        <f>Лист4!A2445</f>
        <v xml:space="preserve">Нестерова ул. д.2 </v>
      </c>
      <c r="B2443" s="56" t="str">
        <f>Лист4!C2445</f>
        <v>Ахтубинский район, г. Ахтубинск</v>
      </c>
      <c r="C2443" s="39">
        <f t="shared" si="78"/>
        <v>535.99514770270298</v>
      </c>
      <c r="D2443" s="39">
        <f t="shared" si="79"/>
        <v>22.647682297297308</v>
      </c>
      <c r="E2443" s="45">
        <v>0</v>
      </c>
      <c r="F2443" s="27">
        <v>22.647682297297308</v>
      </c>
      <c r="G2443" s="46">
        <v>0</v>
      </c>
      <c r="H2443" s="46">
        <v>0</v>
      </c>
      <c r="I2443" s="46">
        <v>0</v>
      </c>
      <c r="J2443" s="272"/>
      <c r="K2443" s="282">
        <f>Лист4!E2445/1000-J2443</f>
        <v>558.64283000000023</v>
      </c>
    </row>
    <row r="2444" spans="1:11" s="47" customFormat="1" ht="18.75" customHeight="1" x14ac:dyDescent="0.25">
      <c r="A2444" s="38" t="str">
        <f>Лист4!A2446</f>
        <v xml:space="preserve">Нестерова ул. д.3 </v>
      </c>
      <c r="B2444" s="56" t="str">
        <f>Лист4!C2446</f>
        <v>Ахтубинский район, г. Ахтубинск</v>
      </c>
      <c r="C2444" s="39">
        <f t="shared" si="78"/>
        <v>566.79073567567571</v>
      </c>
      <c r="D2444" s="39">
        <f t="shared" si="79"/>
        <v>23.948904324324324</v>
      </c>
      <c r="E2444" s="45">
        <v>0</v>
      </c>
      <c r="F2444" s="27">
        <v>23.948904324324324</v>
      </c>
      <c r="G2444" s="46">
        <v>0</v>
      </c>
      <c r="H2444" s="46">
        <v>0</v>
      </c>
      <c r="I2444" s="46">
        <v>0</v>
      </c>
      <c r="J2444" s="271"/>
      <c r="K2444" s="282">
        <f>Лист4!E2446/1000</f>
        <v>590.73964000000001</v>
      </c>
    </row>
    <row r="2445" spans="1:11" s="47" customFormat="1" ht="18.75" customHeight="1" x14ac:dyDescent="0.25">
      <c r="A2445" s="38" t="str">
        <f>Лист4!A2447</f>
        <v xml:space="preserve">Нестерова ул. д.6 </v>
      </c>
      <c r="B2445" s="56" t="str">
        <f>Лист4!C2447</f>
        <v>Ахтубинский район, г. Ахтубинск</v>
      </c>
      <c r="C2445" s="39">
        <f t="shared" si="78"/>
        <v>350.26142162162165</v>
      </c>
      <c r="D2445" s="39">
        <f t="shared" si="79"/>
        <v>14.799778378378381</v>
      </c>
      <c r="E2445" s="45">
        <v>0</v>
      </c>
      <c r="F2445" s="27">
        <v>14.799778378378381</v>
      </c>
      <c r="G2445" s="46">
        <v>0</v>
      </c>
      <c r="H2445" s="46">
        <v>0</v>
      </c>
      <c r="I2445" s="46">
        <v>0</v>
      </c>
      <c r="J2445" s="271"/>
      <c r="K2445" s="282">
        <f>Лист4!E2447/1000</f>
        <v>365.06120000000004</v>
      </c>
    </row>
    <row r="2446" spans="1:11" s="47" customFormat="1" ht="18.75" customHeight="1" x14ac:dyDescent="0.25">
      <c r="A2446" s="38" t="str">
        <f>Лист4!A2448</f>
        <v xml:space="preserve">Нестерова ул. д.7 </v>
      </c>
      <c r="B2446" s="56" t="str">
        <f>Лист4!C2448</f>
        <v>Ахтубинский район, г. Ахтубинск</v>
      </c>
      <c r="C2446" s="39">
        <f t="shared" si="78"/>
        <v>367.12857500000001</v>
      </c>
      <c r="D2446" s="39">
        <f t="shared" si="79"/>
        <v>15.512474999999998</v>
      </c>
      <c r="E2446" s="45">
        <v>0</v>
      </c>
      <c r="F2446" s="27">
        <v>15.512474999999998</v>
      </c>
      <c r="G2446" s="46">
        <v>0</v>
      </c>
      <c r="H2446" s="46">
        <v>0</v>
      </c>
      <c r="I2446" s="46">
        <v>0</v>
      </c>
      <c r="J2446" s="271"/>
      <c r="K2446" s="282">
        <f>Лист4!E2448/1000</f>
        <v>382.64105000000001</v>
      </c>
    </row>
    <row r="2447" spans="1:11" s="47" customFormat="1" ht="18.75" customHeight="1" x14ac:dyDescent="0.25">
      <c r="A2447" s="38" t="str">
        <f>Лист4!A2449</f>
        <v xml:space="preserve">Нестерова ул. д.8 </v>
      </c>
      <c r="B2447" s="56" t="str">
        <f>Лист4!C2449</f>
        <v>Ахтубинский район, г. Ахтубинск</v>
      </c>
      <c r="C2447" s="39">
        <f t="shared" si="78"/>
        <v>464.94780797297301</v>
      </c>
      <c r="D2447" s="39">
        <f t="shared" si="79"/>
        <v>19.645682027027028</v>
      </c>
      <c r="E2447" s="45">
        <v>0</v>
      </c>
      <c r="F2447" s="27">
        <v>19.645682027027028</v>
      </c>
      <c r="G2447" s="46">
        <v>0</v>
      </c>
      <c r="H2447" s="46">
        <v>0</v>
      </c>
      <c r="I2447" s="46">
        <v>0</v>
      </c>
      <c r="J2447" s="271"/>
      <c r="K2447" s="282">
        <f>Лист4!E2449/1000</f>
        <v>484.59349000000003</v>
      </c>
    </row>
    <row r="2448" spans="1:11" s="47" customFormat="1" ht="18.75" customHeight="1" x14ac:dyDescent="0.25">
      <c r="A2448" s="38" t="str">
        <f>Лист4!A2450</f>
        <v xml:space="preserve">Песчаная ул. д.10 </v>
      </c>
      <c r="B2448" s="56" t="str">
        <f>Лист4!C2450</f>
        <v>Ахтубинский район, г. Ахтубинск</v>
      </c>
      <c r="C2448" s="39">
        <f t="shared" si="78"/>
        <v>67.233929729729709</v>
      </c>
      <c r="D2448" s="39">
        <f t="shared" si="79"/>
        <v>2.8408702702702695</v>
      </c>
      <c r="E2448" s="45">
        <v>0</v>
      </c>
      <c r="F2448" s="27">
        <v>2.8408702702702695</v>
      </c>
      <c r="G2448" s="46">
        <v>0</v>
      </c>
      <c r="H2448" s="46">
        <v>0</v>
      </c>
      <c r="I2448" s="46">
        <v>0</v>
      </c>
      <c r="J2448" s="271"/>
      <c r="K2448" s="282">
        <f>Лист4!E2450/1000</f>
        <v>70.074799999999982</v>
      </c>
    </row>
    <row r="2449" spans="1:11" s="47" customFormat="1" ht="18.75" customHeight="1" x14ac:dyDescent="0.25">
      <c r="A2449" s="38" t="str">
        <f>Лист4!A2451</f>
        <v xml:space="preserve">Песчаная ул. д.11 </v>
      </c>
      <c r="B2449" s="56" t="str">
        <f>Лист4!C2451</f>
        <v>Ахтубинский район, г. Ахтубинск</v>
      </c>
      <c r="C2449" s="39">
        <f t="shared" si="78"/>
        <v>86.793201621621634</v>
      </c>
      <c r="D2449" s="39">
        <f t="shared" si="79"/>
        <v>3.6673183783783792</v>
      </c>
      <c r="E2449" s="45">
        <v>0</v>
      </c>
      <c r="F2449" s="27">
        <v>3.6673183783783792</v>
      </c>
      <c r="G2449" s="46">
        <v>0</v>
      </c>
      <c r="H2449" s="46">
        <v>0</v>
      </c>
      <c r="I2449" s="46">
        <v>0</v>
      </c>
      <c r="J2449" s="271"/>
      <c r="K2449" s="282">
        <f>Лист4!E2451/1000</f>
        <v>90.460520000000017</v>
      </c>
    </row>
    <row r="2450" spans="1:11" s="48" customFormat="1" ht="18.75" customHeight="1" x14ac:dyDescent="0.25">
      <c r="A2450" s="38" t="str">
        <f>Лист4!A2452</f>
        <v xml:space="preserve">Песчаная ул. д.12 </v>
      </c>
      <c r="B2450" s="56" t="str">
        <f>Лист4!C2452</f>
        <v>Ахтубинский район, г. Ахтубинск</v>
      </c>
      <c r="C2450" s="39">
        <f t="shared" si="78"/>
        <v>87.068931081081089</v>
      </c>
      <c r="D2450" s="39">
        <f t="shared" si="79"/>
        <v>3.6789689189189199</v>
      </c>
      <c r="E2450" s="45">
        <v>0</v>
      </c>
      <c r="F2450" s="27">
        <v>3.6789689189189199</v>
      </c>
      <c r="G2450" s="46">
        <v>0</v>
      </c>
      <c r="H2450" s="46">
        <v>0</v>
      </c>
      <c r="I2450" s="46">
        <v>0</v>
      </c>
      <c r="J2450" s="271"/>
      <c r="K2450" s="282">
        <f>Лист4!E2452/1000</f>
        <v>90.747900000000016</v>
      </c>
    </row>
    <row r="2451" spans="1:11" s="48" customFormat="1" ht="18.75" customHeight="1" x14ac:dyDescent="0.25">
      <c r="A2451" s="38" t="str">
        <f>Лист4!A2453</f>
        <v xml:space="preserve">Песчаная ул. д.13 </v>
      </c>
      <c r="B2451" s="56" t="str">
        <f>Лист4!C2453</f>
        <v>Ахтубинский район, г. Ахтубинск</v>
      </c>
      <c r="C2451" s="39">
        <f t="shared" si="78"/>
        <v>78.814509459459472</v>
      </c>
      <c r="D2451" s="39">
        <f t="shared" si="79"/>
        <v>3.3301905405405412</v>
      </c>
      <c r="E2451" s="45">
        <v>0</v>
      </c>
      <c r="F2451" s="27">
        <v>3.3301905405405412</v>
      </c>
      <c r="G2451" s="46">
        <v>0</v>
      </c>
      <c r="H2451" s="46">
        <v>0</v>
      </c>
      <c r="I2451" s="46">
        <v>0</v>
      </c>
      <c r="J2451" s="271"/>
      <c r="K2451" s="282">
        <f>Лист4!E2453/1000</f>
        <v>82.144700000000014</v>
      </c>
    </row>
    <row r="2452" spans="1:11" s="48" customFormat="1" ht="18.75" customHeight="1" x14ac:dyDescent="0.25">
      <c r="A2452" s="38" t="str">
        <f>Лист4!A2454</f>
        <v xml:space="preserve">Песчаная ул. д.14 </v>
      </c>
      <c r="B2452" s="56" t="str">
        <f>Лист4!C2454</f>
        <v>Ахтубинский район, г. Ахтубинск</v>
      </c>
      <c r="C2452" s="39">
        <f t="shared" si="78"/>
        <v>83.180721621621643</v>
      </c>
      <c r="D2452" s="39">
        <f t="shared" si="79"/>
        <v>3.5146783783783793</v>
      </c>
      <c r="E2452" s="45">
        <v>0</v>
      </c>
      <c r="F2452" s="27">
        <v>3.5146783783783793</v>
      </c>
      <c r="G2452" s="46">
        <v>0</v>
      </c>
      <c r="H2452" s="46">
        <v>0</v>
      </c>
      <c r="I2452" s="46">
        <v>0</v>
      </c>
      <c r="J2452" s="271"/>
      <c r="K2452" s="282">
        <f>Лист4!E2454/1000</f>
        <v>86.695400000000021</v>
      </c>
    </row>
    <row r="2453" spans="1:11" s="48" customFormat="1" ht="18.75" customHeight="1" x14ac:dyDescent="0.25">
      <c r="A2453" s="38" t="str">
        <f>Лист4!A2455</f>
        <v xml:space="preserve">Песчаная ул. д.15 </v>
      </c>
      <c r="B2453" s="56" t="str">
        <f>Лист4!C2455</f>
        <v>Ахтубинский район, г. Ахтубинск</v>
      </c>
      <c r="C2453" s="39">
        <f t="shared" si="78"/>
        <v>0</v>
      </c>
      <c r="D2453" s="39">
        <f t="shared" si="79"/>
        <v>0</v>
      </c>
      <c r="E2453" s="45">
        <v>0</v>
      </c>
      <c r="F2453" s="27">
        <v>0</v>
      </c>
      <c r="G2453" s="46">
        <v>0</v>
      </c>
      <c r="H2453" s="46">
        <v>0</v>
      </c>
      <c r="I2453" s="46">
        <v>0</v>
      </c>
      <c r="J2453" s="271"/>
      <c r="K2453" s="282">
        <f>Лист4!E2455/1000</f>
        <v>0</v>
      </c>
    </row>
    <row r="2454" spans="1:11" s="48" customFormat="1" ht="18.75" customHeight="1" x14ac:dyDescent="0.25">
      <c r="A2454" s="38" t="str">
        <f>Лист4!A2456</f>
        <v xml:space="preserve">Песчаная ул. д.2 </v>
      </c>
      <c r="B2454" s="56" t="str">
        <f>Лист4!C2456</f>
        <v>Ахтубинский район, г. Ахтубинск</v>
      </c>
      <c r="C2454" s="39">
        <f t="shared" si="78"/>
        <v>83.407441891891864</v>
      </c>
      <c r="D2454" s="39">
        <f t="shared" si="79"/>
        <v>3.5242581081081075</v>
      </c>
      <c r="E2454" s="45">
        <v>0</v>
      </c>
      <c r="F2454" s="27">
        <v>3.5242581081081075</v>
      </c>
      <c r="G2454" s="46">
        <v>0</v>
      </c>
      <c r="H2454" s="46">
        <v>0</v>
      </c>
      <c r="I2454" s="46">
        <v>0</v>
      </c>
      <c r="J2454" s="271"/>
      <c r="K2454" s="282">
        <f>Лист4!E2456/1000</f>
        <v>86.931699999999978</v>
      </c>
    </row>
    <row r="2455" spans="1:11" s="48" customFormat="1" ht="18.75" customHeight="1" x14ac:dyDescent="0.25">
      <c r="A2455" s="38" t="str">
        <f>Лист4!A2457</f>
        <v xml:space="preserve">Песчаная ул. д.3 </v>
      </c>
      <c r="B2455" s="56" t="str">
        <f>Лист4!C2457</f>
        <v>Ахтубинский район, г. Ахтубинск</v>
      </c>
      <c r="C2455" s="39">
        <f t="shared" si="78"/>
        <v>37.716927027027026</v>
      </c>
      <c r="D2455" s="39">
        <f t="shared" si="79"/>
        <v>1.5936729729729731</v>
      </c>
      <c r="E2455" s="45">
        <v>0</v>
      </c>
      <c r="F2455" s="27">
        <v>1.5936729729729731</v>
      </c>
      <c r="G2455" s="46">
        <v>0</v>
      </c>
      <c r="H2455" s="46">
        <v>0</v>
      </c>
      <c r="I2455" s="46">
        <v>0</v>
      </c>
      <c r="J2455" s="271"/>
      <c r="K2455" s="282">
        <f>Лист4!E2457/1000</f>
        <v>39.310600000000001</v>
      </c>
    </row>
    <row r="2456" spans="1:11" s="48" customFormat="1" ht="18.75" customHeight="1" x14ac:dyDescent="0.25">
      <c r="A2456" s="38" t="str">
        <f>Лист4!A2458</f>
        <v xml:space="preserve">Песчаная ул. д.4 </v>
      </c>
      <c r="B2456" s="56" t="str">
        <f>Лист4!C2458</f>
        <v>Ахтубинский район, г. Ахтубинск</v>
      </c>
      <c r="C2456" s="39">
        <f t="shared" si="78"/>
        <v>72.239813513513511</v>
      </c>
      <c r="D2456" s="39">
        <f t="shared" si="79"/>
        <v>3.052386486486486</v>
      </c>
      <c r="E2456" s="45">
        <v>0</v>
      </c>
      <c r="F2456" s="27">
        <v>3.052386486486486</v>
      </c>
      <c r="G2456" s="46">
        <v>0</v>
      </c>
      <c r="H2456" s="46">
        <v>0</v>
      </c>
      <c r="I2456" s="46">
        <v>0</v>
      </c>
      <c r="J2456" s="271"/>
      <c r="K2456" s="282">
        <f>Лист4!E2458/1000</f>
        <v>75.292199999999994</v>
      </c>
    </row>
    <row r="2457" spans="1:11" s="48" customFormat="1" ht="25.5" customHeight="1" x14ac:dyDescent="0.25">
      <c r="A2457" s="38" t="str">
        <f>Лист4!A2459</f>
        <v xml:space="preserve">Песчаная ул. д.5 </v>
      </c>
      <c r="B2457" s="56" t="str">
        <f>Лист4!C2459</f>
        <v>Ахтубинский район, г. Ахтубинск</v>
      </c>
      <c r="C2457" s="39">
        <f t="shared" si="78"/>
        <v>66.31879729729728</v>
      </c>
      <c r="D2457" s="39">
        <f t="shared" si="79"/>
        <v>2.8022027027027017</v>
      </c>
      <c r="E2457" s="45">
        <v>0</v>
      </c>
      <c r="F2457" s="27">
        <v>2.8022027027027017</v>
      </c>
      <c r="G2457" s="46">
        <v>0</v>
      </c>
      <c r="H2457" s="46">
        <v>0</v>
      </c>
      <c r="I2457" s="46">
        <v>0</v>
      </c>
      <c r="J2457" s="271"/>
      <c r="K2457" s="282">
        <f>Лист4!E2459/1000</f>
        <v>69.120999999999981</v>
      </c>
    </row>
    <row r="2458" spans="1:11" s="48" customFormat="1" ht="25.5" customHeight="1" x14ac:dyDescent="0.25">
      <c r="A2458" s="38" t="str">
        <f>Лист4!A2460</f>
        <v xml:space="preserve">Песчаная ул. д.6 </v>
      </c>
      <c r="B2458" s="56" t="str">
        <f>Лист4!C2460</f>
        <v>Ахтубинский район, г. Ахтубинск</v>
      </c>
      <c r="C2458" s="39">
        <f t="shared" si="78"/>
        <v>41.862511486486468</v>
      </c>
      <c r="D2458" s="39">
        <f t="shared" si="79"/>
        <v>1.7688385135135127</v>
      </c>
      <c r="E2458" s="45">
        <v>0</v>
      </c>
      <c r="F2458" s="27">
        <v>1.7688385135135127</v>
      </c>
      <c r="G2458" s="46">
        <v>0</v>
      </c>
      <c r="H2458" s="46">
        <v>0</v>
      </c>
      <c r="I2458" s="46">
        <v>0</v>
      </c>
      <c r="J2458" s="271"/>
      <c r="K2458" s="282">
        <f>Лист4!E2460/1000</f>
        <v>43.631349999999983</v>
      </c>
    </row>
    <row r="2459" spans="1:11" s="48" customFormat="1" ht="18.75" customHeight="1" x14ac:dyDescent="0.25">
      <c r="A2459" s="38" t="str">
        <f>Лист4!A2461</f>
        <v xml:space="preserve">Песчаная ул. д.7 </v>
      </c>
      <c r="B2459" s="56" t="str">
        <f>Лист4!C2461</f>
        <v>Ахтубинский район, г. Ахтубинск</v>
      </c>
      <c r="C2459" s="39">
        <f t="shared" si="78"/>
        <v>128.73073324324321</v>
      </c>
      <c r="D2459" s="39">
        <f t="shared" si="79"/>
        <v>5.4393267567567563</v>
      </c>
      <c r="E2459" s="45">
        <v>0</v>
      </c>
      <c r="F2459" s="27">
        <v>5.4393267567567563</v>
      </c>
      <c r="G2459" s="46">
        <v>0</v>
      </c>
      <c r="H2459" s="46">
        <v>0</v>
      </c>
      <c r="I2459" s="46">
        <v>0</v>
      </c>
      <c r="J2459" s="271"/>
      <c r="K2459" s="282">
        <f>Лист4!E2461/1000</f>
        <v>134.17005999999998</v>
      </c>
    </row>
    <row r="2460" spans="1:11" s="48" customFormat="1" ht="18.75" customHeight="1" x14ac:dyDescent="0.25">
      <c r="A2460" s="38" t="str">
        <f>Лист4!A2462</f>
        <v xml:space="preserve">Песчаная ул. д.8 </v>
      </c>
      <c r="B2460" s="56" t="str">
        <f>Лист4!C2462</f>
        <v>Ахтубинский район, г. Ахтубинск</v>
      </c>
      <c r="C2460" s="39">
        <f t="shared" si="78"/>
        <v>15.490568918918918</v>
      </c>
      <c r="D2460" s="39">
        <f t="shared" si="79"/>
        <v>0.65453108108108105</v>
      </c>
      <c r="E2460" s="45">
        <v>0</v>
      </c>
      <c r="F2460" s="27">
        <v>0.65453108108108105</v>
      </c>
      <c r="G2460" s="46">
        <v>0</v>
      </c>
      <c r="H2460" s="46">
        <v>0</v>
      </c>
      <c r="I2460" s="46">
        <v>0</v>
      </c>
      <c r="J2460" s="271"/>
      <c r="K2460" s="282">
        <f>Лист4!E2462/1000</f>
        <v>16.145099999999999</v>
      </c>
    </row>
    <row r="2461" spans="1:11" s="48" customFormat="1" ht="18.75" customHeight="1" x14ac:dyDescent="0.25">
      <c r="A2461" s="38" t="str">
        <f>Лист4!A2463</f>
        <v xml:space="preserve">Рухлядко ул. д.1 </v>
      </c>
      <c r="B2461" s="56" t="str">
        <f>Лист4!C2463</f>
        <v>Ахтубинский район, г. Ахтубинск</v>
      </c>
      <c r="C2461" s="39">
        <f t="shared" si="78"/>
        <v>683.45873202702705</v>
      </c>
      <c r="D2461" s="39">
        <f t="shared" si="79"/>
        <v>28.878537972972971</v>
      </c>
      <c r="E2461" s="45">
        <v>0</v>
      </c>
      <c r="F2461" s="27">
        <v>28.878537972972971</v>
      </c>
      <c r="G2461" s="46">
        <v>0</v>
      </c>
      <c r="H2461" s="46">
        <v>0</v>
      </c>
      <c r="I2461" s="46">
        <v>0</v>
      </c>
      <c r="J2461" s="271"/>
      <c r="K2461" s="282">
        <f>Лист4!E2463/1000</f>
        <v>712.33726999999999</v>
      </c>
    </row>
    <row r="2462" spans="1:11" s="48" customFormat="1" ht="18.75" customHeight="1" x14ac:dyDescent="0.25">
      <c r="A2462" s="38" t="str">
        <f>Лист4!A2464</f>
        <v xml:space="preserve">Совхоз-16 мкн. д.26 </v>
      </c>
      <c r="B2462" s="56" t="str">
        <f>Лист4!C2464</f>
        <v>Ахтубинский район, г. Ахтубинск</v>
      </c>
      <c r="C2462" s="39">
        <f t="shared" si="78"/>
        <v>50.641037837837857</v>
      </c>
      <c r="D2462" s="39">
        <f t="shared" si="79"/>
        <v>2.139762162162163</v>
      </c>
      <c r="E2462" s="45">
        <v>0</v>
      </c>
      <c r="F2462" s="27">
        <v>2.139762162162163</v>
      </c>
      <c r="G2462" s="46">
        <v>0</v>
      </c>
      <c r="H2462" s="46">
        <v>0</v>
      </c>
      <c r="I2462" s="46">
        <v>0</v>
      </c>
      <c r="J2462" s="271"/>
      <c r="K2462" s="282">
        <f>Лист4!E2464/1000-J2462</f>
        <v>52.780800000000021</v>
      </c>
    </row>
    <row r="2463" spans="1:11" s="48" customFormat="1" ht="18.75" customHeight="1" x14ac:dyDescent="0.25">
      <c r="A2463" s="38" t="str">
        <f>Лист4!A2465</f>
        <v xml:space="preserve">Совхоз-16 мкн. д.27 </v>
      </c>
      <c r="B2463" s="56" t="str">
        <f>Лист4!C2465</f>
        <v>Ахтубинский район, г. Ахтубинск</v>
      </c>
      <c r="C2463" s="39">
        <f t="shared" si="78"/>
        <v>33.463451351351353</v>
      </c>
      <c r="D2463" s="39">
        <f t="shared" si="79"/>
        <v>1.4139486486486486</v>
      </c>
      <c r="E2463" s="45">
        <v>0</v>
      </c>
      <c r="F2463" s="27">
        <v>1.4139486486486486</v>
      </c>
      <c r="G2463" s="46">
        <v>0</v>
      </c>
      <c r="H2463" s="46">
        <v>0</v>
      </c>
      <c r="I2463" s="46">
        <v>0</v>
      </c>
      <c r="J2463" s="271"/>
      <c r="K2463" s="282">
        <f>Лист4!E2465/1000</f>
        <v>34.877400000000002</v>
      </c>
    </row>
    <row r="2464" spans="1:11" s="47" customFormat="1" ht="18.75" customHeight="1" x14ac:dyDescent="0.25">
      <c r="A2464" s="38" t="str">
        <f>Лист4!A2466</f>
        <v xml:space="preserve">Совхоз-16 мкн. д.28 </v>
      </c>
      <c r="B2464" s="56" t="str">
        <f>Лист4!C2466</f>
        <v>Ахтубинский район, г. Ахтубинск</v>
      </c>
      <c r="C2464" s="39">
        <f t="shared" si="78"/>
        <v>79.545041891891884</v>
      </c>
      <c r="D2464" s="39">
        <f t="shared" si="79"/>
        <v>3.3610581081081081</v>
      </c>
      <c r="E2464" s="45">
        <v>0</v>
      </c>
      <c r="F2464" s="27">
        <v>3.3610581081081081</v>
      </c>
      <c r="G2464" s="46">
        <v>0</v>
      </c>
      <c r="H2464" s="46">
        <v>0</v>
      </c>
      <c r="I2464" s="46">
        <v>0</v>
      </c>
      <c r="J2464" s="271"/>
      <c r="K2464" s="282">
        <f>Лист4!E2466/1000</f>
        <v>82.906099999999995</v>
      </c>
    </row>
    <row r="2465" spans="1:11" s="47" customFormat="1" ht="18.75" customHeight="1" x14ac:dyDescent="0.25">
      <c r="A2465" s="38" t="str">
        <f>Лист4!A2467</f>
        <v xml:space="preserve">Совхоз-16 мкн. д.29 </v>
      </c>
      <c r="B2465" s="56" t="str">
        <f>Лист4!C2467</f>
        <v>Ахтубинский район, г. Ахтубинск</v>
      </c>
      <c r="C2465" s="39">
        <f t="shared" si="78"/>
        <v>4.3647729729729727</v>
      </c>
      <c r="D2465" s="39">
        <f t="shared" si="79"/>
        <v>0.18442702702702701</v>
      </c>
      <c r="E2465" s="45">
        <v>0</v>
      </c>
      <c r="F2465" s="27">
        <v>0.18442702702702701</v>
      </c>
      <c r="G2465" s="46">
        <v>0</v>
      </c>
      <c r="H2465" s="46">
        <v>0</v>
      </c>
      <c r="I2465" s="46">
        <v>0</v>
      </c>
      <c r="J2465" s="271"/>
      <c r="K2465" s="282">
        <f>Лист4!E2467/1000</f>
        <v>4.5491999999999999</v>
      </c>
    </row>
    <row r="2466" spans="1:11" s="47" customFormat="1" ht="18.75" customHeight="1" x14ac:dyDescent="0.25">
      <c r="A2466" s="38" t="str">
        <f>Лист4!A2468</f>
        <v xml:space="preserve">Совхоз-16 мкн. д.30 </v>
      </c>
      <c r="B2466" s="56" t="str">
        <f>Лист4!C2468</f>
        <v>Ахтубинский район, г. Ахтубинск</v>
      </c>
      <c r="C2466" s="39">
        <f t="shared" si="78"/>
        <v>44.730623648648653</v>
      </c>
      <c r="D2466" s="39">
        <f t="shared" si="79"/>
        <v>1.8900263513513518</v>
      </c>
      <c r="E2466" s="45">
        <v>0</v>
      </c>
      <c r="F2466" s="27">
        <v>1.8900263513513518</v>
      </c>
      <c r="G2466" s="46">
        <v>0</v>
      </c>
      <c r="H2466" s="46">
        <v>0</v>
      </c>
      <c r="I2466" s="46">
        <v>0</v>
      </c>
      <c r="J2466" s="271"/>
      <c r="K2466" s="282">
        <f>Лист4!E2468/1000</f>
        <v>46.620650000000005</v>
      </c>
    </row>
    <row r="2467" spans="1:11" s="48" customFormat="1" ht="18.75" customHeight="1" x14ac:dyDescent="0.25">
      <c r="A2467" s="38" t="str">
        <f>Лист4!A2469</f>
        <v xml:space="preserve">Совхоз-16 мкн. д.31 </v>
      </c>
      <c r="B2467" s="56" t="str">
        <f>Лист4!C2469</f>
        <v>Ахтубинский район, г. Ахтубинск</v>
      </c>
      <c r="C2467" s="39">
        <f t="shared" si="78"/>
        <v>59.306875675675684</v>
      </c>
      <c r="D2467" s="39">
        <f t="shared" si="79"/>
        <v>2.505924324324325</v>
      </c>
      <c r="E2467" s="45">
        <v>0</v>
      </c>
      <c r="F2467" s="27">
        <v>2.505924324324325</v>
      </c>
      <c r="G2467" s="46">
        <v>0</v>
      </c>
      <c r="H2467" s="46">
        <v>0</v>
      </c>
      <c r="I2467" s="46">
        <v>0</v>
      </c>
      <c r="J2467" s="271"/>
      <c r="K2467" s="282">
        <f>Лист4!E2469/1000</f>
        <v>61.81280000000001</v>
      </c>
    </row>
    <row r="2468" spans="1:11" s="47" customFormat="1" ht="18.75" customHeight="1" x14ac:dyDescent="0.25">
      <c r="A2468" s="38" t="str">
        <f>Лист4!A2470</f>
        <v xml:space="preserve">Совхоз-16 мкн. д.34 </v>
      </c>
      <c r="B2468" s="56" t="str">
        <f>Лист4!C2470</f>
        <v>Ахтубинский район, г. Ахтубинск</v>
      </c>
      <c r="C2468" s="39">
        <f t="shared" si="78"/>
        <v>44.79356418918919</v>
      </c>
      <c r="D2468" s="39">
        <f t="shared" si="79"/>
        <v>1.8926858108108107</v>
      </c>
      <c r="E2468" s="45">
        <v>0</v>
      </c>
      <c r="F2468" s="27">
        <v>1.8926858108108107</v>
      </c>
      <c r="G2468" s="46">
        <v>0</v>
      </c>
      <c r="H2468" s="46">
        <v>0</v>
      </c>
      <c r="I2468" s="46">
        <v>0</v>
      </c>
      <c r="J2468" s="271"/>
      <c r="K2468" s="282">
        <f>Лист4!E2470/1000</f>
        <v>46.686250000000001</v>
      </c>
    </row>
    <row r="2469" spans="1:11" s="47" customFormat="1" ht="18.75" customHeight="1" x14ac:dyDescent="0.25">
      <c r="A2469" s="38" t="str">
        <f>Лист4!A2471</f>
        <v xml:space="preserve">Совхоз-16 мкн. д.35 </v>
      </c>
      <c r="B2469" s="56" t="str">
        <f>Лист4!C2471</f>
        <v>Ахтубинский район, г. Ахтубинск</v>
      </c>
      <c r="C2469" s="39">
        <f t="shared" si="78"/>
        <v>32.278902702702688</v>
      </c>
      <c r="D2469" s="39">
        <f t="shared" si="79"/>
        <v>1.3638972972972967</v>
      </c>
      <c r="E2469" s="45">
        <v>0</v>
      </c>
      <c r="F2469" s="27">
        <v>1.3638972972972967</v>
      </c>
      <c r="G2469" s="46">
        <v>0</v>
      </c>
      <c r="H2469" s="46">
        <v>0</v>
      </c>
      <c r="I2469" s="46">
        <v>0</v>
      </c>
      <c r="J2469" s="271"/>
      <c r="K2469" s="282">
        <f>Лист4!E2471/1000</f>
        <v>33.642799999999987</v>
      </c>
    </row>
    <row r="2470" spans="1:11" s="47" customFormat="1" ht="18.75" customHeight="1" x14ac:dyDescent="0.25">
      <c r="A2470" s="38" t="str">
        <f>Лист4!A2472</f>
        <v xml:space="preserve">Совхоз-16 мкн. д.36 </v>
      </c>
      <c r="B2470" s="56" t="str">
        <f>Лист4!C2472</f>
        <v>Ахтубинский район, г. Ахтубинск</v>
      </c>
      <c r="C2470" s="39">
        <f t="shared" si="78"/>
        <v>34.372683108108113</v>
      </c>
      <c r="D2470" s="39">
        <f t="shared" si="79"/>
        <v>1.4523668918918919</v>
      </c>
      <c r="E2470" s="45">
        <v>0</v>
      </c>
      <c r="F2470" s="27">
        <v>1.4523668918918919</v>
      </c>
      <c r="G2470" s="46">
        <v>0</v>
      </c>
      <c r="H2470" s="46">
        <v>0</v>
      </c>
      <c r="I2470" s="46">
        <v>0</v>
      </c>
      <c r="J2470" s="271"/>
      <c r="K2470" s="282">
        <f>Лист4!E2472/1000</f>
        <v>35.825050000000005</v>
      </c>
    </row>
    <row r="2471" spans="1:11" s="48" customFormat="1" ht="18.75" customHeight="1" x14ac:dyDescent="0.25">
      <c r="A2471" s="38" t="str">
        <f>Лист4!A2473</f>
        <v xml:space="preserve">Совхоз-16 мкн. д.38 </v>
      </c>
      <c r="B2471" s="56" t="str">
        <f>Лист4!C2473</f>
        <v>Ахтубинский район, г. Ахтубинск</v>
      </c>
      <c r="C2471" s="39">
        <f t="shared" si="78"/>
        <v>87.575381756756755</v>
      </c>
      <c r="D2471" s="39">
        <f t="shared" si="79"/>
        <v>3.7003682432432434</v>
      </c>
      <c r="E2471" s="45">
        <v>0</v>
      </c>
      <c r="F2471" s="27">
        <v>3.7003682432432434</v>
      </c>
      <c r="G2471" s="46">
        <v>0</v>
      </c>
      <c r="H2471" s="46">
        <v>0</v>
      </c>
      <c r="I2471" s="46">
        <v>0</v>
      </c>
      <c r="J2471" s="271"/>
      <c r="K2471" s="282">
        <f>Лист4!E2473/1000</f>
        <v>91.275750000000002</v>
      </c>
    </row>
    <row r="2472" spans="1:11" s="48" customFormat="1" ht="18.75" customHeight="1" x14ac:dyDescent="0.25">
      <c r="A2472" s="38" t="str">
        <f>Лист4!A2474</f>
        <v xml:space="preserve">Совхоз-16 мкн. д.39 </v>
      </c>
      <c r="B2472" s="56" t="str">
        <f>Лист4!C2474</f>
        <v>Ахтубинский район, г. Ахтубинск</v>
      </c>
      <c r="C2472" s="39">
        <f t="shared" si="78"/>
        <v>86.279247972972996</v>
      </c>
      <c r="D2472" s="39">
        <f t="shared" si="79"/>
        <v>3.645602027027028</v>
      </c>
      <c r="E2472" s="45">
        <v>0</v>
      </c>
      <c r="F2472" s="27">
        <v>3.645602027027028</v>
      </c>
      <c r="G2472" s="46">
        <v>0</v>
      </c>
      <c r="H2472" s="46">
        <v>0</v>
      </c>
      <c r="I2472" s="46">
        <v>0</v>
      </c>
      <c r="J2472" s="271"/>
      <c r="K2472" s="282">
        <f>Лист4!E2474/1000</f>
        <v>89.924850000000021</v>
      </c>
    </row>
    <row r="2473" spans="1:11" s="48" customFormat="1" ht="18.75" customHeight="1" x14ac:dyDescent="0.25">
      <c r="A2473" s="38" t="str">
        <f>Лист4!A2475</f>
        <v xml:space="preserve">Сталинградская ул. д.12 </v>
      </c>
      <c r="B2473" s="56" t="str">
        <f>Лист4!C2475</f>
        <v>Ахтубинский район, г. Ахтубинск</v>
      </c>
      <c r="C2473" s="39">
        <f t="shared" si="78"/>
        <v>295.78132743243242</v>
      </c>
      <c r="D2473" s="39">
        <f t="shared" si="79"/>
        <v>12.497802567567568</v>
      </c>
      <c r="E2473" s="45">
        <v>0</v>
      </c>
      <c r="F2473" s="27">
        <v>12.497802567567568</v>
      </c>
      <c r="G2473" s="46">
        <v>0</v>
      </c>
      <c r="H2473" s="46">
        <v>0</v>
      </c>
      <c r="I2473" s="46">
        <v>0</v>
      </c>
      <c r="J2473" s="271"/>
      <c r="K2473" s="282">
        <f>Лист4!E2475/1000</f>
        <v>308.27913000000001</v>
      </c>
    </row>
    <row r="2474" spans="1:11" s="48" customFormat="1" ht="18.75" customHeight="1" x14ac:dyDescent="0.25">
      <c r="A2474" s="38" t="str">
        <f>Лист4!A2476</f>
        <v xml:space="preserve">Сталинградская ул. д.13 </v>
      </c>
      <c r="B2474" s="56" t="str">
        <f>Лист4!C2476</f>
        <v>Ахтубинский район, г. Ахтубинск</v>
      </c>
      <c r="C2474" s="39">
        <f t="shared" si="78"/>
        <v>343.37857608108101</v>
      </c>
      <c r="D2474" s="39">
        <f t="shared" si="79"/>
        <v>14.508953918918916</v>
      </c>
      <c r="E2474" s="45">
        <v>0</v>
      </c>
      <c r="F2474" s="27">
        <v>14.508953918918916</v>
      </c>
      <c r="G2474" s="46">
        <v>0</v>
      </c>
      <c r="H2474" s="46">
        <v>0</v>
      </c>
      <c r="I2474" s="46">
        <v>0</v>
      </c>
      <c r="J2474" s="271"/>
      <c r="K2474" s="282">
        <f>Лист4!E2476/1000</f>
        <v>357.88752999999991</v>
      </c>
    </row>
    <row r="2475" spans="1:11" s="48" customFormat="1" ht="18.75" customHeight="1" x14ac:dyDescent="0.25">
      <c r="A2475" s="38" t="str">
        <f>Лист4!A2477</f>
        <v xml:space="preserve">Сталинградская ул. д.14 </v>
      </c>
      <c r="B2475" s="56" t="str">
        <f>Лист4!C2477</f>
        <v>Ахтубинский район, г. Ахтубинск</v>
      </c>
      <c r="C2475" s="39">
        <f t="shared" si="78"/>
        <v>253.82061527027022</v>
      </c>
      <c r="D2475" s="39">
        <f t="shared" si="79"/>
        <v>10.724814729729729</v>
      </c>
      <c r="E2475" s="45">
        <v>0</v>
      </c>
      <c r="F2475" s="27">
        <v>10.724814729729729</v>
      </c>
      <c r="G2475" s="46">
        <v>0</v>
      </c>
      <c r="H2475" s="46">
        <v>0</v>
      </c>
      <c r="I2475" s="46">
        <v>0</v>
      </c>
      <c r="J2475" s="271"/>
      <c r="K2475" s="282">
        <f>Лист4!E2477/1000</f>
        <v>264.54542999999995</v>
      </c>
    </row>
    <row r="2476" spans="1:11" s="48" customFormat="1" ht="18.75" customHeight="1" x14ac:dyDescent="0.25">
      <c r="A2476" s="38" t="str">
        <f>Лист4!A2478</f>
        <v xml:space="preserve">Сталинградская ул. д.15 </v>
      </c>
      <c r="B2476" s="56" t="str">
        <f>Лист4!C2478</f>
        <v>Ахтубинский район, г. Ахтубинск</v>
      </c>
      <c r="C2476" s="39">
        <f t="shared" si="78"/>
        <v>222.47852878378379</v>
      </c>
      <c r="D2476" s="39">
        <f t="shared" si="79"/>
        <v>9.4005012162162167</v>
      </c>
      <c r="E2476" s="45">
        <v>0</v>
      </c>
      <c r="F2476" s="27">
        <v>9.4005012162162167</v>
      </c>
      <c r="G2476" s="46">
        <v>0</v>
      </c>
      <c r="H2476" s="46">
        <v>0</v>
      </c>
      <c r="I2476" s="46">
        <v>0</v>
      </c>
      <c r="J2476" s="271"/>
      <c r="K2476" s="282">
        <f>Лист4!E2478/1000</f>
        <v>231.87903</v>
      </c>
    </row>
    <row r="2477" spans="1:11" s="48" customFormat="1" ht="18.75" customHeight="1" x14ac:dyDescent="0.25">
      <c r="A2477" s="38" t="str">
        <f>Лист4!A2479</f>
        <v xml:space="preserve">Сталинградская ул. д.2 </v>
      </c>
      <c r="B2477" s="56" t="str">
        <f>Лист4!C2479</f>
        <v>Ахтубинский район, г. Ахтубинск</v>
      </c>
      <c r="C2477" s="39">
        <f t="shared" si="78"/>
        <v>286.47186500000004</v>
      </c>
      <c r="D2477" s="39">
        <f t="shared" si="79"/>
        <v>12.104445</v>
      </c>
      <c r="E2477" s="45">
        <v>0</v>
      </c>
      <c r="F2477" s="27">
        <v>12.104445</v>
      </c>
      <c r="G2477" s="46">
        <v>0</v>
      </c>
      <c r="H2477" s="46">
        <v>0</v>
      </c>
      <c r="I2477" s="46">
        <v>0</v>
      </c>
      <c r="J2477" s="271"/>
      <c r="K2477" s="282">
        <f>Лист4!E2479/1000</f>
        <v>298.57631000000003</v>
      </c>
    </row>
    <row r="2478" spans="1:11" s="48" customFormat="1" ht="18.75" customHeight="1" x14ac:dyDescent="0.25">
      <c r="A2478" s="38" t="str">
        <f>Лист4!A2480</f>
        <v xml:space="preserve">Сталинградская ул. д.5 </v>
      </c>
      <c r="B2478" s="56" t="str">
        <f>Лист4!C2480</f>
        <v>Ахтубинский район, г. Ахтубинск</v>
      </c>
      <c r="C2478" s="39">
        <f t="shared" si="78"/>
        <v>153.27780310810809</v>
      </c>
      <c r="D2478" s="39">
        <f t="shared" si="79"/>
        <v>6.4765268918918908</v>
      </c>
      <c r="E2478" s="45">
        <v>0</v>
      </c>
      <c r="F2478" s="27">
        <v>6.4765268918918908</v>
      </c>
      <c r="G2478" s="46">
        <v>0</v>
      </c>
      <c r="H2478" s="46">
        <v>0</v>
      </c>
      <c r="I2478" s="46">
        <v>0</v>
      </c>
      <c r="J2478" s="271"/>
      <c r="K2478" s="282">
        <f>Лист4!E2480/1000</f>
        <v>159.75432999999998</v>
      </c>
    </row>
    <row r="2479" spans="1:11" s="48" customFormat="1" ht="18.75" customHeight="1" x14ac:dyDescent="0.25">
      <c r="A2479" s="38" t="str">
        <f>Лист4!A2481</f>
        <v xml:space="preserve">Сталинградская ул. д.6 </v>
      </c>
      <c r="B2479" s="56" t="str">
        <f>Лист4!C2481</f>
        <v>Ахтубинский район, г. Ахтубинск</v>
      </c>
      <c r="C2479" s="39">
        <f t="shared" si="78"/>
        <v>126.5333695945946</v>
      </c>
      <c r="D2479" s="39">
        <f t="shared" si="79"/>
        <v>5.3464804054054058</v>
      </c>
      <c r="E2479" s="45">
        <v>0</v>
      </c>
      <c r="F2479" s="27">
        <v>5.3464804054054058</v>
      </c>
      <c r="G2479" s="46">
        <v>0</v>
      </c>
      <c r="H2479" s="46">
        <v>0</v>
      </c>
      <c r="I2479" s="46">
        <v>0</v>
      </c>
      <c r="J2479" s="271"/>
      <c r="K2479" s="282">
        <f>Лист4!E2481/1000</f>
        <v>131.87985</v>
      </c>
    </row>
    <row r="2480" spans="1:11" s="48" customFormat="1" ht="18.75" customHeight="1" x14ac:dyDescent="0.25">
      <c r="A2480" s="38" t="str">
        <f>Лист4!A2482</f>
        <v xml:space="preserve">Сталинградская ул. д.8 </v>
      </c>
      <c r="B2480" s="56" t="str">
        <f>Лист4!C2482</f>
        <v>Ахтубинский район, г. Ахтубинск</v>
      </c>
      <c r="C2480" s="39">
        <f t="shared" si="78"/>
        <v>228.80594324324329</v>
      </c>
      <c r="D2480" s="39">
        <f t="shared" si="79"/>
        <v>9.667856756756759</v>
      </c>
      <c r="E2480" s="45">
        <v>0</v>
      </c>
      <c r="F2480" s="27">
        <v>9.667856756756759</v>
      </c>
      <c r="G2480" s="46">
        <v>0</v>
      </c>
      <c r="H2480" s="46">
        <v>0</v>
      </c>
      <c r="I2480" s="46">
        <v>0</v>
      </c>
      <c r="J2480" s="271"/>
      <c r="K2480" s="282">
        <f>Лист4!E2482/1000</f>
        <v>238.47380000000004</v>
      </c>
    </row>
    <row r="2481" spans="1:11" s="48" customFormat="1" ht="18.75" customHeight="1" x14ac:dyDescent="0.25">
      <c r="A2481" s="38" t="str">
        <f>Лист4!A2483</f>
        <v xml:space="preserve">Стогова ул. д.7 </v>
      </c>
      <c r="B2481" s="56" t="str">
        <f>Лист4!C2483</f>
        <v>Ахтубинский район, г. Ахтубинск</v>
      </c>
      <c r="C2481" s="39">
        <f t="shared" si="78"/>
        <v>811.19204000000002</v>
      </c>
      <c r="D2481" s="39">
        <f t="shared" si="79"/>
        <v>34.27572</v>
      </c>
      <c r="E2481" s="45">
        <v>0</v>
      </c>
      <c r="F2481" s="27">
        <v>34.27572</v>
      </c>
      <c r="G2481" s="46">
        <v>0</v>
      </c>
      <c r="H2481" s="46">
        <v>0</v>
      </c>
      <c r="I2481" s="46">
        <v>0</v>
      </c>
      <c r="J2481" s="271"/>
      <c r="K2481" s="282">
        <f>Лист4!E2483/1000</f>
        <v>845.46776</v>
      </c>
    </row>
    <row r="2482" spans="1:11" s="48" customFormat="1" ht="18.75" customHeight="1" x14ac:dyDescent="0.25">
      <c r="A2482" s="38" t="str">
        <f>Лист4!A2484</f>
        <v xml:space="preserve">Строителей пер. д.1 </v>
      </c>
      <c r="B2482" s="56" t="str">
        <f>Лист4!C2484</f>
        <v>Ахтубинский район, г. Ахтубинск</v>
      </c>
      <c r="C2482" s="39">
        <f t="shared" si="78"/>
        <v>524.80334094594593</v>
      </c>
      <c r="D2482" s="39">
        <f t="shared" si="79"/>
        <v>22.174789054054052</v>
      </c>
      <c r="E2482" s="45">
        <v>0</v>
      </c>
      <c r="F2482" s="27">
        <v>22.174789054054052</v>
      </c>
      <c r="G2482" s="46">
        <v>0</v>
      </c>
      <c r="H2482" s="46">
        <v>0</v>
      </c>
      <c r="I2482" s="46">
        <v>0</v>
      </c>
      <c r="J2482" s="271"/>
      <c r="K2482" s="282">
        <f>Лист4!E2484/1000</f>
        <v>546.97812999999996</v>
      </c>
    </row>
    <row r="2483" spans="1:11" s="48" customFormat="1" ht="18.75" customHeight="1" x14ac:dyDescent="0.25">
      <c r="A2483" s="38" t="str">
        <f>Лист4!A2485</f>
        <v xml:space="preserve">Ульяновых пер. д.2 </v>
      </c>
      <c r="B2483" s="56" t="str">
        <f>Лист4!C2485</f>
        <v>Ахтубинский район, г. Ахтубинск</v>
      </c>
      <c r="C2483" s="39">
        <f t="shared" si="78"/>
        <v>300.80008716216219</v>
      </c>
      <c r="D2483" s="39">
        <f t="shared" si="79"/>
        <v>12.709862837837838</v>
      </c>
      <c r="E2483" s="45">
        <v>0</v>
      </c>
      <c r="F2483" s="27">
        <v>12.709862837837838</v>
      </c>
      <c r="G2483" s="46">
        <v>0</v>
      </c>
      <c r="H2483" s="46">
        <v>0</v>
      </c>
      <c r="I2483" s="46">
        <v>0</v>
      </c>
      <c r="J2483" s="271"/>
      <c r="K2483" s="282">
        <f>Лист4!E2485/1000</f>
        <v>313.50995</v>
      </c>
    </row>
    <row r="2484" spans="1:11" s="48" customFormat="1" ht="18.75" customHeight="1" x14ac:dyDescent="0.25">
      <c r="A2484" s="38" t="str">
        <f>Лист4!A2486</f>
        <v xml:space="preserve">Франко ул. д.22 </v>
      </c>
      <c r="B2484" s="56" t="str">
        <f>Лист4!C2486</f>
        <v>Ахтубинский район, г. Ахтубинск</v>
      </c>
      <c r="C2484" s="39">
        <f t="shared" si="78"/>
        <v>1026.9325248648647</v>
      </c>
      <c r="D2484" s="39">
        <f t="shared" si="79"/>
        <v>43.391515135135137</v>
      </c>
      <c r="E2484" s="45">
        <v>0</v>
      </c>
      <c r="F2484" s="27">
        <v>43.391515135135137</v>
      </c>
      <c r="G2484" s="46">
        <v>0</v>
      </c>
      <c r="H2484" s="46">
        <v>0</v>
      </c>
      <c r="I2484" s="46">
        <v>0</v>
      </c>
      <c r="J2484" s="271"/>
      <c r="K2484" s="282">
        <f>Лист4!E2486/1000</f>
        <v>1070.32404</v>
      </c>
    </row>
    <row r="2485" spans="1:11" s="48" customFormat="1" ht="18.75" customHeight="1" x14ac:dyDescent="0.25">
      <c r="A2485" s="38" t="str">
        <f>Лист4!A2487</f>
        <v xml:space="preserve">Циолковского ул. д.1 </v>
      </c>
      <c r="B2485" s="56" t="str">
        <f>Лист4!C2487</f>
        <v>Ахтубинский район, г. Ахтубинск</v>
      </c>
      <c r="C2485" s="39">
        <f t="shared" si="78"/>
        <v>408.43330472972974</v>
      </c>
      <c r="D2485" s="39">
        <f t="shared" si="79"/>
        <v>17.25774527027027</v>
      </c>
      <c r="E2485" s="45">
        <v>0</v>
      </c>
      <c r="F2485" s="27">
        <v>17.25774527027027</v>
      </c>
      <c r="G2485" s="46">
        <v>0</v>
      </c>
      <c r="H2485" s="46">
        <v>0</v>
      </c>
      <c r="I2485" s="46">
        <v>0</v>
      </c>
      <c r="J2485" s="272"/>
      <c r="K2485" s="282">
        <f>Лист4!E2487/1000-J2485</f>
        <v>425.69105000000002</v>
      </c>
    </row>
    <row r="2486" spans="1:11" s="48" customFormat="1" ht="18.75" customHeight="1" x14ac:dyDescent="0.25">
      <c r="A2486" s="38" t="str">
        <f>Лист4!A2488</f>
        <v xml:space="preserve">Циолковского ул. д.2 </v>
      </c>
      <c r="B2486" s="56" t="str">
        <f>Лист4!C2488</f>
        <v>Ахтубинский район, г. Ахтубинск</v>
      </c>
      <c r="C2486" s="39">
        <f t="shared" si="78"/>
        <v>277.38121689189188</v>
      </c>
      <c r="D2486" s="39">
        <f t="shared" si="79"/>
        <v>11.720333108108107</v>
      </c>
      <c r="E2486" s="45">
        <v>0</v>
      </c>
      <c r="F2486" s="27">
        <v>11.720333108108107</v>
      </c>
      <c r="G2486" s="46">
        <v>0</v>
      </c>
      <c r="H2486" s="46">
        <v>0</v>
      </c>
      <c r="I2486" s="46">
        <v>0</v>
      </c>
      <c r="J2486" s="271"/>
      <c r="K2486" s="282">
        <f>Лист4!E2488/1000</f>
        <v>289.10154999999997</v>
      </c>
    </row>
    <row r="2487" spans="1:11" s="48" customFormat="1" ht="18.75" customHeight="1" x14ac:dyDescent="0.25">
      <c r="A2487" s="38" t="str">
        <f>Лист4!A2489</f>
        <v xml:space="preserve">Циолковского ул. д.3 </v>
      </c>
      <c r="B2487" s="56" t="str">
        <f>Лист4!C2489</f>
        <v>Ахтубинский район, г. Ахтубинск</v>
      </c>
      <c r="C2487" s="39">
        <f t="shared" si="78"/>
        <v>401.75480486486487</v>
      </c>
      <c r="D2487" s="39">
        <f t="shared" si="79"/>
        <v>16.975555135135131</v>
      </c>
      <c r="E2487" s="45">
        <v>0</v>
      </c>
      <c r="F2487" s="27">
        <v>16.975555135135131</v>
      </c>
      <c r="G2487" s="46">
        <v>0</v>
      </c>
      <c r="H2487" s="46">
        <v>0</v>
      </c>
      <c r="I2487" s="46">
        <v>0</v>
      </c>
      <c r="J2487" s="271">
        <v>1794.09</v>
      </c>
      <c r="K2487" s="282">
        <f>Лист4!E2489/1000-J2487</f>
        <v>-1375.3596399999999</v>
      </c>
    </row>
    <row r="2488" spans="1:11" s="48" customFormat="1" ht="18.75" customHeight="1" x14ac:dyDescent="0.25">
      <c r="A2488" s="38" t="str">
        <f>Лист4!A2490</f>
        <v xml:space="preserve">Циолковского ул. д.5 </v>
      </c>
      <c r="B2488" s="56" t="str">
        <f>Лист4!C2490</f>
        <v>Ахтубинский район, г. Ахтубинск</v>
      </c>
      <c r="C2488" s="39">
        <f t="shared" si="78"/>
        <v>361.07843472972968</v>
      </c>
      <c r="D2488" s="39">
        <f t="shared" si="79"/>
        <v>15.256835270270269</v>
      </c>
      <c r="E2488" s="45">
        <v>0</v>
      </c>
      <c r="F2488" s="27">
        <v>15.256835270270269</v>
      </c>
      <c r="G2488" s="46">
        <v>0</v>
      </c>
      <c r="H2488" s="46">
        <v>0</v>
      </c>
      <c r="I2488" s="46">
        <v>0</v>
      </c>
      <c r="J2488" s="271"/>
      <c r="K2488" s="282">
        <f>Лист4!E2490/1000</f>
        <v>376.33526999999992</v>
      </c>
    </row>
    <row r="2489" spans="1:11" s="48" customFormat="1" ht="18.75" customHeight="1" x14ac:dyDescent="0.25">
      <c r="A2489" s="38" t="str">
        <f>Лист4!A2491</f>
        <v xml:space="preserve">Чаплыгина пер. д.1 </v>
      </c>
      <c r="B2489" s="56" t="str">
        <f>Лист4!C2491</f>
        <v>Ахтубинский район, г. Ахтубинск</v>
      </c>
      <c r="C2489" s="39">
        <f t="shared" si="78"/>
        <v>350.27622608108112</v>
      </c>
      <c r="D2489" s="39">
        <f t="shared" si="79"/>
        <v>14.800403918918921</v>
      </c>
      <c r="E2489" s="45">
        <v>0</v>
      </c>
      <c r="F2489" s="27">
        <v>14.800403918918921</v>
      </c>
      <c r="G2489" s="46">
        <v>0</v>
      </c>
      <c r="H2489" s="46">
        <v>0</v>
      </c>
      <c r="I2489" s="46">
        <v>0</v>
      </c>
      <c r="J2489" s="271"/>
      <c r="K2489" s="282">
        <f>Лист4!E2491/1000</f>
        <v>365.07663000000002</v>
      </c>
    </row>
    <row r="2490" spans="1:11" s="48" customFormat="1" ht="18.75" customHeight="1" x14ac:dyDescent="0.25">
      <c r="A2490" s="38" t="str">
        <f>Лист4!A2492</f>
        <v xml:space="preserve">Чаплыгина пер. д.2 </v>
      </c>
      <c r="B2490" s="56" t="str">
        <f>Лист4!C2492</f>
        <v>Ахтубинский район, г. Ахтубинск</v>
      </c>
      <c r="C2490" s="39">
        <f t="shared" si="78"/>
        <v>332.33867094594592</v>
      </c>
      <c r="D2490" s="39">
        <f t="shared" si="79"/>
        <v>14.042479054054054</v>
      </c>
      <c r="E2490" s="45">
        <v>0</v>
      </c>
      <c r="F2490" s="27">
        <v>14.042479054054054</v>
      </c>
      <c r="G2490" s="46">
        <v>0</v>
      </c>
      <c r="H2490" s="46">
        <v>0</v>
      </c>
      <c r="I2490" s="46">
        <v>0</v>
      </c>
      <c r="J2490" s="271"/>
      <c r="K2490" s="282">
        <f>Лист4!E2492/1000</f>
        <v>346.38114999999999</v>
      </c>
    </row>
    <row r="2491" spans="1:11" s="48" customFormat="1" ht="18.75" customHeight="1" x14ac:dyDescent="0.25">
      <c r="A2491" s="38" t="str">
        <f>Лист4!A2493</f>
        <v xml:space="preserve">Чаплыгина пер. д.4 </v>
      </c>
      <c r="B2491" s="56" t="str">
        <f>Лист4!C2493</f>
        <v>Ахтубинский район, г. Ахтубинск</v>
      </c>
      <c r="C2491" s="39">
        <f t="shared" si="78"/>
        <v>506.1020656756757</v>
      </c>
      <c r="D2491" s="39">
        <f t="shared" si="79"/>
        <v>21.384594324324325</v>
      </c>
      <c r="E2491" s="45">
        <v>0</v>
      </c>
      <c r="F2491" s="27">
        <v>21.384594324324325</v>
      </c>
      <c r="G2491" s="46">
        <v>0</v>
      </c>
      <c r="H2491" s="46">
        <v>0</v>
      </c>
      <c r="I2491" s="46">
        <v>0</v>
      </c>
      <c r="J2491" s="271"/>
      <c r="K2491" s="282">
        <f>Лист4!E2493/1000</f>
        <v>527.48666000000003</v>
      </c>
    </row>
    <row r="2492" spans="1:11" s="48" customFormat="1" ht="18.75" customHeight="1" x14ac:dyDescent="0.25">
      <c r="A2492" s="38" t="str">
        <f>Лист4!A2494</f>
        <v xml:space="preserve">Чаплыгина ул. д.1А </v>
      </c>
      <c r="B2492" s="56" t="str">
        <f>Лист4!C2494</f>
        <v>Ахтубинский район, г. Ахтубинск</v>
      </c>
      <c r="C2492" s="39">
        <f t="shared" si="78"/>
        <v>127.23905202702703</v>
      </c>
      <c r="D2492" s="39">
        <f t="shared" si="79"/>
        <v>5.3762979729729734</v>
      </c>
      <c r="E2492" s="45">
        <v>0</v>
      </c>
      <c r="F2492" s="27">
        <v>5.3762979729729734</v>
      </c>
      <c r="G2492" s="46">
        <v>0</v>
      </c>
      <c r="H2492" s="46">
        <v>0</v>
      </c>
      <c r="I2492" s="46">
        <v>0</v>
      </c>
      <c r="J2492" s="271"/>
      <c r="K2492" s="282">
        <f>Лист4!E2494/1000</f>
        <v>132.61535000000001</v>
      </c>
    </row>
    <row r="2493" spans="1:11" s="48" customFormat="1" ht="18.75" customHeight="1" x14ac:dyDescent="0.25">
      <c r="A2493" s="38" t="str">
        <f>Лист4!A2495</f>
        <v xml:space="preserve">Челюскинцев ул. д.1 </v>
      </c>
      <c r="B2493" s="56" t="str">
        <f>Лист4!C2495</f>
        <v>Ахтубинский район, г. Ахтубинск</v>
      </c>
      <c r="C2493" s="39">
        <f t="shared" si="78"/>
        <v>239.64030337837838</v>
      </c>
      <c r="D2493" s="39">
        <f t="shared" si="79"/>
        <v>10.125646621621621</v>
      </c>
      <c r="E2493" s="45">
        <v>0</v>
      </c>
      <c r="F2493" s="27">
        <v>10.125646621621621</v>
      </c>
      <c r="G2493" s="46">
        <v>0</v>
      </c>
      <c r="H2493" s="46">
        <v>0</v>
      </c>
      <c r="I2493" s="46">
        <v>0</v>
      </c>
      <c r="J2493" s="271"/>
      <c r="K2493" s="282">
        <f>Лист4!E2495/1000</f>
        <v>249.76595</v>
      </c>
    </row>
    <row r="2494" spans="1:11" s="48" customFormat="1" ht="18.75" customHeight="1" x14ac:dyDescent="0.25">
      <c r="A2494" s="38" t="str">
        <f>Лист4!A2496</f>
        <v xml:space="preserve">Челюскинцев ул. д.2 </v>
      </c>
      <c r="B2494" s="56" t="str">
        <f>Лист4!C2496</f>
        <v>Ахтубинский район, г. Ахтубинск</v>
      </c>
      <c r="C2494" s="39">
        <f t="shared" si="78"/>
        <v>183.56545324324321</v>
      </c>
      <c r="D2494" s="39">
        <f t="shared" si="79"/>
        <v>7.7562867567567562</v>
      </c>
      <c r="E2494" s="45">
        <v>0</v>
      </c>
      <c r="F2494" s="27">
        <v>7.7562867567567562</v>
      </c>
      <c r="G2494" s="46">
        <v>0</v>
      </c>
      <c r="H2494" s="46">
        <v>0</v>
      </c>
      <c r="I2494" s="46">
        <v>0</v>
      </c>
      <c r="J2494" s="271"/>
      <c r="K2494" s="282">
        <f>Лист4!E2496/1000</f>
        <v>191.32173999999998</v>
      </c>
    </row>
    <row r="2495" spans="1:11" s="48" customFormat="1" ht="18.75" customHeight="1" x14ac:dyDescent="0.25">
      <c r="A2495" s="38" t="str">
        <f>Лист4!A2497</f>
        <v xml:space="preserve">Челюскинцев ул. д.6 </v>
      </c>
      <c r="B2495" s="56" t="str">
        <f>Лист4!C2497</f>
        <v>Ахтубинский район, г. Ахтубинск</v>
      </c>
      <c r="C2495" s="39">
        <f t="shared" si="78"/>
        <v>140.34260094594592</v>
      </c>
      <c r="D2495" s="39">
        <f t="shared" si="79"/>
        <v>5.9299690540540535</v>
      </c>
      <c r="E2495" s="45">
        <v>0</v>
      </c>
      <c r="F2495" s="27">
        <v>5.9299690540540535</v>
      </c>
      <c r="G2495" s="46">
        <v>0</v>
      </c>
      <c r="H2495" s="46">
        <v>0</v>
      </c>
      <c r="I2495" s="46">
        <v>0</v>
      </c>
      <c r="J2495" s="271"/>
      <c r="K2495" s="282">
        <f>Лист4!E2497/1000</f>
        <v>146.27256999999997</v>
      </c>
    </row>
    <row r="2496" spans="1:11" s="48" customFormat="1" ht="18.75" customHeight="1" x14ac:dyDescent="0.25">
      <c r="A2496" s="38" t="str">
        <f>Лист4!A2498</f>
        <v xml:space="preserve">Черно-Иванова ул. д.17 </v>
      </c>
      <c r="B2496" s="56" t="str">
        <f>Лист4!C2498</f>
        <v>Ахтубинский район, г. Ахтубинск</v>
      </c>
      <c r="C2496" s="39">
        <f t="shared" si="78"/>
        <v>757.60360986486501</v>
      </c>
      <c r="D2496" s="39">
        <f t="shared" si="79"/>
        <v>32.01142013513514</v>
      </c>
      <c r="E2496" s="45">
        <v>0</v>
      </c>
      <c r="F2496" s="27">
        <v>32.01142013513514</v>
      </c>
      <c r="G2496" s="46">
        <v>0</v>
      </c>
      <c r="H2496" s="46">
        <v>0</v>
      </c>
      <c r="I2496" s="46">
        <v>0</v>
      </c>
      <c r="J2496" s="272"/>
      <c r="K2496" s="282">
        <f>Лист4!E2498/1000-J2496</f>
        <v>789.61503000000016</v>
      </c>
    </row>
    <row r="2497" spans="1:11" s="48" customFormat="1" ht="18.75" customHeight="1" x14ac:dyDescent="0.25">
      <c r="A2497" s="38" t="str">
        <f>Лист4!A2499</f>
        <v xml:space="preserve">Черно-Иванова ул. д.7 </v>
      </c>
      <c r="B2497" s="56" t="str">
        <f>Лист4!C2499</f>
        <v>Ахтубинский район, г. Ахтубинск</v>
      </c>
      <c r="C2497" s="39">
        <f t="shared" si="78"/>
        <v>419.17186283783775</v>
      </c>
      <c r="D2497" s="39">
        <f t="shared" si="79"/>
        <v>17.711487162162157</v>
      </c>
      <c r="E2497" s="45">
        <v>0</v>
      </c>
      <c r="F2497" s="27">
        <v>17.711487162162157</v>
      </c>
      <c r="G2497" s="46">
        <v>0</v>
      </c>
      <c r="H2497" s="46">
        <v>0</v>
      </c>
      <c r="I2497" s="46">
        <v>0</v>
      </c>
      <c r="J2497" s="271"/>
      <c r="K2497" s="282">
        <f>Лист4!E2499/1000-J2497</f>
        <v>436.88334999999989</v>
      </c>
    </row>
    <row r="2498" spans="1:11" s="48" customFormat="1" ht="18.75" customHeight="1" x14ac:dyDescent="0.25">
      <c r="A2498" s="38" t="str">
        <f>Лист4!A2500</f>
        <v xml:space="preserve">Черно-Иванова ул. д.9 </v>
      </c>
      <c r="B2498" s="56" t="str">
        <f>Лист4!C2500</f>
        <v>Ахтубинский район, г. Ахтубинск</v>
      </c>
      <c r="C2498" s="39">
        <f t="shared" si="78"/>
        <v>444.23513148648658</v>
      </c>
      <c r="D2498" s="39">
        <f t="shared" si="79"/>
        <v>18.770498513513516</v>
      </c>
      <c r="E2498" s="45">
        <v>0</v>
      </c>
      <c r="F2498" s="27">
        <v>18.770498513513516</v>
      </c>
      <c r="G2498" s="46">
        <v>0</v>
      </c>
      <c r="H2498" s="46">
        <v>0</v>
      </c>
      <c r="I2498" s="46">
        <v>0</v>
      </c>
      <c r="J2498" s="271"/>
      <c r="K2498" s="282">
        <f>Лист4!E2500/1000</f>
        <v>463.00563000000011</v>
      </c>
    </row>
    <row r="2499" spans="1:11" s="48" customFormat="1" ht="18.75" customHeight="1" x14ac:dyDescent="0.25">
      <c r="A2499" s="38" t="str">
        <f>Лист4!A2501</f>
        <v xml:space="preserve">Школьный пер. д.1 </v>
      </c>
      <c r="B2499" s="56" t="str">
        <f>Лист4!C2501</f>
        <v>Ахтубинский район, г. Ахтубинск</v>
      </c>
      <c r="C2499" s="39">
        <f t="shared" si="78"/>
        <v>301.02767094594594</v>
      </c>
      <c r="D2499" s="39">
        <f t="shared" si="79"/>
        <v>12.719479054054055</v>
      </c>
      <c r="E2499" s="45">
        <v>0</v>
      </c>
      <c r="F2499" s="27">
        <v>12.719479054054055</v>
      </c>
      <c r="G2499" s="46">
        <v>0</v>
      </c>
      <c r="H2499" s="46">
        <v>0</v>
      </c>
      <c r="I2499" s="46">
        <v>0</v>
      </c>
      <c r="J2499" s="271"/>
      <c r="K2499" s="282">
        <f>Лист4!E2501/1000-J2499</f>
        <v>313.74714999999998</v>
      </c>
    </row>
    <row r="2500" spans="1:11" s="47" customFormat="1" ht="18.75" customHeight="1" x14ac:dyDescent="0.25">
      <c r="A2500" s="38" t="str">
        <f>Лист4!A2502</f>
        <v xml:space="preserve">Школьный пер. д.2 </v>
      </c>
      <c r="B2500" s="56" t="str">
        <f>Лист4!C2502</f>
        <v>Ахтубинский район, г. Ахтубинск</v>
      </c>
      <c r="C2500" s="39">
        <f t="shared" si="78"/>
        <v>342.63740324324323</v>
      </c>
      <c r="D2500" s="39">
        <f t="shared" si="79"/>
        <v>14.477636756756755</v>
      </c>
      <c r="E2500" s="45">
        <v>0</v>
      </c>
      <c r="F2500" s="27">
        <v>14.477636756756755</v>
      </c>
      <c r="G2500" s="46">
        <v>0</v>
      </c>
      <c r="H2500" s="46">
        <v>0</v>
      </c>
      <c r="I2500" s="46">
        <v>0</v>
      </c>
      <c r="J2500" s="271"/>
      <c r="K2500" s="282">
        <f>Лист4!E2502/1000</f>
        <v>357.11503999999996</v>
      </c>
    </row>
    <row r="2501" spans="1:11" s="47" customFormat="1" ht="25.5" customHeight="1" x14ac:dyDescent="0.25">
      <c r="A2501" s="38" t="str">
        <f>Лист4!A2503</f>
        <v xml:space="preserve">Шубина ул. д.10 </v>
      </c>
      <c r="B2501" s="56" t="str">
        <f>Лист4!C2503</f>
        <v>Ахтубинский район, г. Ахтубинск</v>
      </c>
      <c r="C2501" s="39">
        <f t="shared" si="78"/>
        <v>159.59586283783787</v>
      </c>
      <c r="D2501" s="39">
        <f t="shared" si="79"/>
        <v>6.7434871621621628</v>
      </c>
      <c r="E2501" s="45">
        <v>0</v>
      </c>
      <c r="F2501" s="27">
        <v>6.7434871621621628</v>
      </c>
      <c r="G2501" s="46">
        <v>0</v>
      </c>
      <c r="H2501" s="46">
        <v>0</v>
      </c>
      <c r="I2501" s="46">
        <v>0</v>
      </c>
      <c r="J2501" s="271"/>
      <c r="K2501" s="282">
        <f>Лист4!E2503/1000</f>
        <v>166.33935000000002</v>
      </c>
    </row>
    <row r="2502" spans="1:11" s="47" customFormat="1" ht="25.5" customHeight="1" x14ac:dyDescent="0.25">
      <c r="A2502" s="38" t="str">
        <f>Лист4!A2504</f>
        <v xml:space="preserve">Шубина ул. д.14 </v>
      </c>
      <c r="B2502" s="56" t="str">
        <f>Лист4!C2504</f>
        <v>Ахтубинский район, г. Ахтубинск</v>
      </c>
      <c r="C2502" s="39">
        <f t="shared" si="78"/>
        <v>57.569006756756757</v>
      </c>
      <c r="D2502" s="39">
        <f t="shared" si="79"/>
        <v>2.4324932432432433</v>
      </c>
      <c r="E2502" s="45">
        <v>0</v>
      </c>
      <c r="F2502" s="27">
        <v>2.4324932432432433</v>
      </c>
      <c r="G2502" s="46">
        <v>0</v>
      </c>
      <c r="H2502" s="46">
        <v>0</v>
      </c>
      <c r="I2502" s="46">
        <v>0</v>
      </c>
      <c r="J2502" s="271"/>
      <c r="K2502" s="282">
        <f>Лист4!E2504/1000</f>
        <v>60.0015</v>
      </c>
    </row>
    <row r="2503" spans="1:11" s="48" customFormat="1" ht="25.5" customHeight="1" x14ac:dyDescent="0.25">
      <c r="A2503" s="38" t="str">
        <f>Лист4!A2505</f>
        <v xml:space="preserve">Шубина ул. д.16 </v>
      </c>
      <c r="B2503" s="56" t="str">
        <f>Лист4!C2505</f>
        <v>Ахтубинский район, г. Ахтубинск</v>
      </c>
      <c r="C2503" s="39">
        <f t="shared" si="78"/>
        <v>12.123250000000001</v>
      </c>
      <c r="D2503" s="39">
        <f t="shared" si="79"/>
        <v>0.51225000000000009</v>
      </c>
      <c r="E2503" s="45">
        <v>0</v>
      </c>
      <c r="F2503" s="27">
        <v>0.51225000000000009</v>
      </c>
      <c r="G2503" s="46">
        <v>0</v>
      </c>
      <c r="H2503" s="46">
        <v>0</v>
      </c>
      <c r="I2503" s="46">
        <v>0</v>
      </c>
      <c r="J2503" s="271"/>
      <c r="K2503" s="282">
        <f>Лист4!E2505/1000</f>
        <v>12.6355</v>
      </c>
    </row>
    <row r="2504" spans="1:11" s="48" customFormat="1" ht="25.5" customHeight="1" x14ac:dyDescent="0.25">
      <c r="A2504" s="38" t="str">
        <f>Лист4!A2506</f>
        <v xml:space="preserve">Шубина ул. д.18 </v>
      </c>
      <c r="B2504" s="56" t="str">
        <f>Лист4!C2506</f>
        <v>Ахтубинский район, г. Ахтубинск</v>
      </c>
      <c r="C2504" s="39">
        <f t="shared" si="78"/>
        <v>56.579132432432438</v>
      </c>
      <c r="D2504" s="39">
        <f t="shared" si="79"/>
        <v>2.3906675675675677</v>
      </c>
      <c r="E2504" s="45">
        <v>0</v>
      </c>
      <c r="F2504" s="27">
        <v>2.3906675675675677</v>
      </c>
      <c r="G2504" s="46">
        <v>0</v>
      </c>
      <c r="H2504" s="46">
        <v>0</v>
      </c>
      <c r="I2504" s="46">
        <v>0</v>
      </c>
      <c r="J2504" s="271"/>
      <c r="K2504" s="282">
        <f>Лист4!E2506/1000</f>
        <v>58.969800000000006</v>
      </c>
    </row>
    <row r="2505" spans="1:11" s="48" customFormat="1" ht="18.75" customHeight="1" x14ac:dyDescent="0.25">
      <c r="A2505" s="38" t="str">
        <f>Лист4!A2507</f>
        <v xml:space="preserve">Шубина ул. д.8 </v>
      </c>
      <c r="B2505" s="56" t="str">
        <f>Лист4!C2507</f>
        <v>Ахтубинский район, г. Ахтубинск</v>
      </c>
      <c r="C2505" s="39">
        <f t="shared" ref="C2505:C2568" si="80">K2505+J2505-F2505</f>
        <v>120.2337027027027</v>
      </c>
      <c r="D2505" s="39">
        <f t="shared" ref="D2505:D2568" si="81">F2505</f>
        <v>5.0802972972972968</v>
      </c>
      <c r="E2505" s="45">
        <v>0</v>
      </c>
      <c r="F2505" s="27">
        <v>5.0802972972972968</v>
      </c>
      <c r="G2505" s="46">
        <v>0</v>
      </c>
      <c r="H2505" s="46">
        <v>0</v>
      </c>
      <c r="I2505" s="46">
        <v>0</v>
      </c>
      <c r="J2505" s="271"/>
      <c r="K2505" s="282">
        <f>Лист4!E2507/1000</f>
        <v>125.31399999999999</v>
      </c>
    </row>
    <row r="2506" spans="1:11" s="48" customFormat="1" ht="18.75" customHeight="1" x14ac:dyDescent="0.25">
      <c r="A2506" s="38" t="str">
        <f>Лист4!A2508</f>
        <v xml:space="preserve">Шубина ул. д.81 </v>
      </c>
      <c r="B2506" s="56" t="str">
        <f>Лист4!C2508</f>
        <v>Ахтубинский район, г. Ахтубинск</v>
      </c>
      <c r="C2506" s="39">
        <f t="shared" si="80"/>
        <v>1041.73377972973</v>
      </c>
      <c r="D2506" s="39">
        <f t="shared" si="81"/>
        <v>44.016920270270283</v>
      </c>
      <c r="E2506" s="45">
        <v>0</v>
      </c>
      <c r="F2506" s="27">
        <v>44.016920270270283</v>
      </c>
      <c r="G2506" s="46">
        <v>0</v>
      </c>
      <c r="H2506" s="46">
        <v>0</v>
      </c>
      <c r="I2506" s="46">
        <v>0</v>
      </c>
      <c r="J2506" s="271"/>
      <c r="K2506" s="282">
        <f>Лист4!E2508/1000</f>
        <v>1085.7507000000003</v>
      </c>
    </row>
    <row r="2507" spans="1:11" s="48" customFormat="1" ht="25.5" customHeight="1" x14ac:dyDescent="0.25">
      <c r="A2507" s="38" t="str">
        <f>Лист4!A2509</f>
        <v xml:space="preserve">Щербакова ул. д.10 </v>
      </c>
      <c r="B2507" s="56" t="str">
        <f>Лист4!C2509</f>
        <v>Ахтубинский район, г. Ахтубинск</v>
      </c>
      <c r="C2507" s="39">
        <f t="shared" si="80"/>
        <v>653.93336283783788</v>
      </c>
      <c r="D2507" s="39">
        <f t="shared" si="81"/>
        <v>27.63098716216216</v>
      </c>
      <c r="E2507" s="45">
        <v>0</v>
      </c>
      <c r="F2507" s="27">
        <v>27.63098716216216</v>
      </c>
      <c r="G2507" s="46">
        <v>0</v>
      </c>
      <c r="H2507" s="46">
        <v>0</v>
      </c>
      <c r="I2507" s="46">
        <v>0</v>
      </c>
      <c r="J2507" s="272"/>
      <c r="K2507" s="282">
        <f>Лист4!E2509/1000-J2507</f>
        <v>681.56434999999999</v>
      </c>
    </row>
    <row r="2508" spans="1:11" s="48" customFormat="1" ht="25.5" customHeight="1" x14ac:dyDescent="0.25">
      <c r="A2508" s="38" t="str">
        <f>Лист4!A2510</f>
        <v xml:space="preserve">Щербакова ул. д.15 </v>
      </c>
      <c r="B2508" s="56" t="str">
        <f>Лист4!C2510</f>
        <v>Ахтубинский район, г. Ахтубинск</v>
      </c>
      <c r="C2508" s="39">
        <f t="shared" si="80"/>
        <v>934.40379932432438</v>
      </c>
      <c r="D2508" s="39">
        <f t="shared" si="81"/>
        <v>39.48185067567568</v>
      </c>
      <c r="E2508" s="45">
        <v>0</v>
      </c>
      <c r="F2508" s="27">
        <v>39.48185067567568</v>
      </c>
      <c r="G2508" s="46">
        <v>0</v>
      </c>
      <c r="H2508" s="46">
        <v>0</v>
      </c>
      <c r="I2508" s="46">
        <v>0</v>
      </c>
      <c r="J2508" s="271"/>
      <c r="K2508" s="282">
        <f>Лист4!E2510/1000</f>
        <v>973.88565000000006</v>
      </c>
    </row>
    <row r="2509" spans="1:11" s="48" customFormat="1" ht="18.75" customHeight="1" x14ac:dyDescent="0.25">
      <c r="A2509" s="38" t="str">
        <f>Лист4!A2511</f>
        <v xml:space="preserve">Щербакова ул. д.15В </v>
      </c>
      <c r="B2509" s="56" t="str">
        <f>Лист4!C2511</f>
        <v>Ахтубинский район, г. Ахтубинск</v>
      </c>
      <c r="C2509" s="39">
        <f t="shared" si="80"/>
        <v>1092.0240871621625</v>
      </c>
      <c r="D2509" s="39">
        <f t="shared" si="81"/>
        <v>46.141862837837849</v>
      </c>
      <c r="E2509" s="45">
        <v>0</v>
      </c>
      <c r="F2509" s="27">
        <v>46.141862837837849</v>
      </c>
      <c r="G2509" s="46">
        <v>0</v>
      </c>
      <c r="H2509" s="46">
        <v>0</v>
      </c>
      <c r="I2509" s="46">
        <v>0</v>
      </c>
      <c r="J2509" s="271"/>
      <c r="K2509" s="282">
        <f>Лист4!E2511/1000-J2509</f>
        <v>1138.1659500000003</v>
      </c>
    </row>
    <row r="2510" spans="1:11" s="48" customFormat="1" ht="18.75" customHeight="1" x14ac:dyDescent="0.25">
      <c r="A2510" s="38" t="str">
        <f>Лист4!A2512</f>
        <v xml:space="preserve">Щербакова ул. д.6 </v>
      </c>
      <c r="B2510" s="56" t="str">
        <f>Лист4!C2512</f>
        <v>Ахтубинский район, г. Ахтубинск</v>
      </c>
      <c r="C2510" s="39">
        <f t="shared" si="80"/>
        <v>584.41400067567577</v>
      </c>
      <c r="D2510" s="39">
        <f t="shared" si="81"/>
        <v>24.693549324324326</v>
      </c>
      <c r="E2510" s="45">
        <v>0</v>
      </c>
      <c r="F2510" s="27">
        <v>24.693549324324326</v>
      </c>
      <c r="G2510" s="46">
        <v>0</v>
      </c>
      <c r="H2510" s="46">
        <v>0</v>
      </c>
      <c r="I2510" s="46">
        <v>0</v>
      </c>
      <c r="J2510" s="271"/>
      <c r="K2510" s="282">
        <f>Лист4!E2512/1000</f>
        <v>609.10755000000006</v>
      </c>
    </row>
    <row r="2511" spans="1:11" s="48" customFormat="1" ht="18.75" customHeight="1" x14ac:dyDescent="0.25">
      <c r="A2511" s="38" t="str">
        <f>Лист4!A2513</f>
        <v xml:space="preserve">Щербакова ул. д.8 </v>
      </c>
      <c r="B2511" s="56" t="str">
        <f>Лист4!C2513</f>
        <v>Ахтубинский район, г. Ахтубинск</v>
      </c>
      <c r="C2511" s="39">
        <f t="shared" si="80"/>
        <v>546.11942148648632</v>
      </c>
      <c r="D2511" s="39">
        <f t="shared" si="81"/>
        <v>23.075468513513506</v>
      </c>
      <c r="E2511" s="45">
        <v>0</v>
      </c>
      <c r="F2511" s="27">
        <v>23.075468513513506</v>
      </c>
      <c r="G2511" s="46">
        <v>0</v>
      </c>
      <c r="H2511" s="46">
        <v>0</v>
      </c>
      <c r="I2511" s="46">
        <v>0</v>
      </c>
      <c r="J2511" s="271"/>
      <c r="K2511" s="282">
        <f>Лист4!E2513/1000</f>
        <v>569.19488999999987</v>
      </c>
    </row>
    <row r="2512" spans="1:11" s="48" customFormat="1" ht="18.75" customHeight="1" x14ac:dyDescent="0.25">
      <c r="A2512" s="38" t="str">
        <f>Лист4!A2514</f>
        <v xml:space="preserve">Абая ул. д.34 </v>
      </c>
      <c r="B2512" s="56" t="str">
        <f>Лист4!C2514</f>
        <v>Ахтубинский район, п. Верхний Баскунчак</v>
      </c>
      <c r="C2512" s="39">
        <f t="shared" si="80"/>
        <v>8.3856756756756763</v>
      </c>
      <c r="D2512" s="39">
        <f t="shared" si="81"/>
        <v>0.35432432432432431</v>
      </c>
      <c r="E2512" s="45">
        <v>0</v>
      </c>
      <c r="F2512" s="27">
        <v>0.35432432432432431</v>
      </c>
      <c r="G2512" s="46">
        <v>0</v>
      </c>
      <c r="H2512" s="46">
        <v>0</v>
      </c>
      <c r="I2512" s="46">
        <v>0</v>
      </c>
      <c r="J2512" s="271"/>
      <c r="K2512" s="282">
        <f>Лист4!E2514/1000</f>
        <v>8.74</v>
      </c>
    </row>
    <row r="2513" spans="1:11" s="48" customFormat="1" ht="18.75" customHeight="1" x14ac:dyDescent="0.25">
      <c r="A2513" s="38" t="str">
        <f>Лист4!A2515</f>
        <v xml:space="preserve">Абая ул. д.36 </v>
      </c>
      <c r="B2513" s="56" t="str">
        <f>Лист4!C2515</f>
        <v>Ахтубинский район, п. Верхний Баскунчак</v>
      </c>
      <c r="C2513" s="39">
        <f t="shared" si="80"/>
        <v>8.1420689189189197</v>
      </c>
      <c r="D2513" s="39">
        <f t="shared" si="81"/>
        <v>0.3440310810810811</v>
      </c>
      <c r="E2513" s="45">
        <v>0</v>
      </c>
      <c r="F2513" s="27">
        <v>0.3440310810810811</v>
      </c>
      <c r="G2513" s="46">
        <v>0</v>
      </c>
      <c r="H2513" s="46">
        <v>0</v>
      </c>
      <c r="I2513" s="46">
        <v>0</v>
      </c>
      <c r="J2513" s="271"/>
      <c r="K2513" s="282">
        <f>Лист4!E2515/1000</f>
        <v>8.4861000000000004</v>
      </c>
    </row>
    <row r="2514" spans="1:11" s="48" customFormat="1" ht="18.75" customHeight="1" x14ac:dyDescent="0.25">
      <c r="A2514" s="38" t="str">
        <f>Лист4!A2516</f>
        <v xml:space="preserve">Абая ул. д.38 </v>
      </c>
      <c r="B2514" s="56" t="str">
        <f>Лист4!C2516</f>
        <v>Ахтубинский район, п. Верхний Баскунчак</v>
      </c>
      <c r="C2514" s="39">
        <f t="shared" si="80"/>
        <v>23.80538851351351</v>
      </c>
      <c r="D2514" s="39">
        <f t="shared" si="81"/>
        <v>1.0058614864864865</v>
      </c>
      <c r="E2514" s="45">
        <v>0</v>
      </c>
      <c r="F2514" s="27">
        <v>1.0058614864864865</v>
      </c>
      <c r="G2514" s="46">
        <v>0</v>
      </c>
      <c r="H2514" s="46">
        <v>0</v>
      </c>
      <c r="I2514" s="46">
        <v>0</v>
      </c>
      <c r="J2514" s="271"/>
      <c r="K2514" s="282">
        <f>Лист4!E2516/1000</f>
        <v>24.811249999999998</v>
      </c>
    </row>
    <row r="2515" spans="1:11" s="48" customFormat="1" ht="18.75" customHeight="1" x14ac:dyDescent="0.25">
      <c r="A2515" s="38" t="str">
        <f>Лист4!A2517</f>
        <v xml:space="preserve">Астраханская ул. д.13 </v>
      </c>
      <c r="B2515" s="56" t="str">
        <f>Лист4!C2517</f>
        <v>Ахтубинский район, п. Верхний Баскунчак</v>
      </c>
      <c r="C2515" s="39">
        <f t="shared" si="80"/>
        <v>159.33011175675676</v>
      </c>
      <c r="D2515" s="39">
        <f t="shared" si="81"/>
        <v>6.7322582432432441</v>
      </c>
      <c r="E2515" s="45">
        <v>0</v>
      </c>
      <c r="F2515" s="27">
        <v>6.7322582432432441</v>
      </c>
      <c r="G2515" s="46">
        <v>0</v>
      </c>
      <c r="H2515" s="46">
        <v>0</v>
      </c>
      <c r="I2515" s="46">
        <v>0</v>
      </c>
      <c r="J2515" s="271"/>
      <c r="K2515" s="282">
        <f>Лист4!E2517/1000</f>
        <v>166.06237000000002</v>
      </c>
    </row>
    <row r="2516" spans="1:11" s="48" customFormat="1" ht="18.75" customHeight="1" x14ac:dyDescent="0.25">
      <c r="A2516" s="38" t="str">
        <f>Лист4!A2518</f>
        <v xml:space="preserve">Джамбула ул. д.12 </v>
      </c>
      <c r="B2516" s="56" t="str">
        <f>Лист4!C2518</f>
        <v>Ахтубинский район, п. Верхний Баскунчак</v>
      </c>
      <c r="C2516" s="39">
        <f t="shared" si="80"/>
        <v>280.1488736486487</v>
      </c>
      <c r="D2516" s="39">
        <f t="shared" si="81"/>
        <v>11.837276351351354</v>
      </c>
      <c r="E2516" s="45">
        <v>0</v>
      </c>
      <c r="F2516" s="27">
        <v>11.837276351351354</v>
      </c>
      <c r="G2516" s="46">
        <v>0</v>
      </c>
      <c r="H2516" s="46">
        <v>0</v>
      </c>
      <c r="I2516" s="46">
        <v>0</v>
      </c>
      <c r="J2516" s="271"/>
      <c r="K2516" s="282">
        <f>Лист4!E2518/1000</f>
        <v>291.98615000000007</v>
      </c>
    </row>
    <row r="2517" spans="1:11" s="48" customFormat="1" ht="18.75" customHeight="1" x14ac:dyDescent="0.25">
      <c r="A2517" s="38" t="str">
        <f>Лист4!A2519</f>
        <v xml:space="preserve">Джамбула ул. д.14 </v>
      </c>
      <c r="B2517" s="56" t="str">
        <f>Лист4!C2519</f>
        <v>Ахтубинский район, п. Верхний Баскунчак</v>
      </c>
      <c r="C2517" s="39">
        <f t="shared" si="80"/>
        <v>319.6920837837838</v>
      </c>
      <c r="D2517" s="39">
        <f t="shared" si="81"/>
        <v>13.508116216216216</v>
      </c>
      <c r="E2517" s="45">
        <v>0</v>
      </c>
      <c r="F2517" s="27">
        <v>13.508116216216216</v>
      </c>
      <c r="G2517" s="46">
        <v>0</v>
      </c>
      <c r="H2517" s="46">
        <v>0</v>
      </c>
      <c r="I2517" s="46">
        <v>0</v>
      </c>
      <c r="J2517" s="271"/>
      <c r="K2517" s="282">
        <f>Лист4!E2519/1000</f>
        <v>333.2002</v>
      </c>
    </row>
    <row r="2518" spans="1:11" s="48" customFormat="1" ht="18.75" customHeight="1" x14ac:dyDescent="0.25">
      <c r="A2518" s="38" t="str">
        <f>Лист4!A2520</f>
        <v xml:space="preserve">Джамбула ул. д.16 </v>
      </c>
      <c r="B2518" s="56" t="str">
        <f>Лист4!C2520</f>
        <v>Ахтубинский район, п. Верхний Баскунчак</v>
      </c>
      <c r="C2518" s="39">
        <f t="shared" si="80"/>
        <v>161.95478986486489</v>
      </c>
      <c r="D2518" s="39">
        <f t="shared" si="81"/>
        <v>6.8431601351351352</v>
      </c>
      <c r="E2518" s="45">
        <v>0</v>
      </c>
      <c r="F2518" s="27">
        <v>6.8431601351351352</v>
      </c>
      <c r="G2518" s="46">
        <v>0</v>
      </c>
      <c r="H2518" s="46">
        <v>0</v>
      </c>
      <c r="I2518" s="46">
        <v>0</v>
      </c>
      <c r="J2518" s="271"/>
      <c r="K2518" s="282">
        <f>Лист4!E2520/1000</f>
        <v>168.79795000000001</v>
      </c>
    </row>
    <row r="2519" spans="1:11" s="47" customFormat="1" ht="18.75" customHeight="1" x14ac:dyDescent="0.25">
      <c r="A2519" s="38" t="str">
        <f>Лист4!A2521</f>
        <v xml:space="preserve">Джамбула ул. д.22 </v>
      </c>
      <c r="B2519" s="56" t="str">
        <f>Лист4!C2521</f>
        <v>Ахтубинский район, п. Верхний Баскунчак</v>
      </c>
      <c r="C2519" s="39">
        <f t="shared" si="80"/>
        <v>75.46417297297296</v>
      </c>
      <c r="D2519" s="39">
        <f t="shared" si="81"/>
        <v>3.1886270270270263</v>
      </c>
      <c r="E2519" s="45">
        <v>0</v>
      </c>
      <c r="F2519" s="27">
        <v>3.1886270270270263</v>
      </c>
      <c r="G2519" s="46">
        <v>0</v>
      </c>
      <c r="H2519" s="46">
        <v>0</v>
      </c>
      <c r="I2519" s="46">
        <v>0</v>
      </c>
      <c r="J2519" s="271"/>
      <c r="K2519" s="282">
        <f>Лист4!E2521/1000</f>
        <v>78.652799999999985</v>
      </c>
    </row>
    <row r="2520" spans="1:11" s="47" customFormat="1" ht="18.75" customHeight="1" x14ac:dyDescent="0.25">
      <c r="A2520" s="38" t="str">
        <f>Лист4!A2522</f>
        <v xml:space="preserve">Джамбула ул. д.24 </v>
      </c>
      <c r="B2520" s="56" t="str">
        <f>Лист4!C2522</f>
        <v>Ахтубинский район, п. Верхний Баскунчак</v>
      </c>
      <c r="C2520" s="39">
        <f t="shared" si="80"/>
        <v>35.262293918918907</v>
      </c>
      <c r="D2520" s="39">
        <f t="shared" si="81"/>
        <v>1.4899560810810806</v>
      </c>
      <c r="E2520" s="45">
        <v>0</v>
      </c>
      <c r="F2520" s="27">
        <v>1.4899560810810806</v>
      </c>
      <c r="G2520" s="46">
        <v>0</v>
      </c>
      <c r="H2520" s="46">
        <v>0</v>
      </c>
      <c r="I2520" s="46">
        <v>0</v>
      </c>
      <c r="J2520" s="271"/>
      <c r="K2520" s="282">
        <f>Лист4!E2522/1000</f>
        <v>36.752249999999989</v>
      </c>
    </row>
    <row r="2521" spans="1:11" s="47" customFormat="1" ht="18.75" customHeight="1" x14ac:dyDescent="0.25">
      <c r="A2521" s="38" t="str">
        <f>Лист4!A2523</f>
        <v xml:space="preserve">Джамбула ул. д.26 </v>
      </c>
      <c r="B2521" s="56" t="str">
        <f>Лист4!C2523</f>
        <v>Ахтубинский район, п. Верхний Баскунчак</v>
      </c>
      <c r="C2521" s="39">
        <f t="shared" si="80"/>
        <v>70.224372972973001</v>
      </c>
      <c r="D2521" s="39">
        <f t="shared" si="81"/>
        <v>2.967227027027028</v>
      </c>
      <c r="E2521" s="45">
        <v>0</v>
      </c>
      <c r="F2521" s="27">
        <v>2.967227027027028</v>
      </c>
      <c r="G2521" s="46">
        <v>0</v>
      </c>
      <c r="H2521" s="46">
        <v>0</v>
      </c>
      <c r="I2521" s="46">
        <v>0</v>
      </c>
      <c r="J2521" s="271"/>
      <c r="K2521" s="282">
        <f>Лист4!E2523/1000</f>
        <v>73.191600000000022</v>
      </c>
    </row>
    <row r="2522" spans="1:11" s="48" customFormat="1" ht="18.75" customHeight="1" x14ac:dyDescent="0.25">
      <c r="A2522" s="38" t="str">
        <f>Лист4!A2524</f>
        <v xml:space="preserve">Джамбула ул. д.28 </v>
      </c>
      <c r="B2522" s="56" t="str">
        <f>Лист4!C2524</f>
        <v>Ахтубинский район, п. Верхний Баскунчак</v>
      </c>
      <c r="C2522" s="39">
        <f t="shared" si="80"/>
        <v>71.887739864864869</v>
      </c>
      <c r="D2522" s="39">
        <f t="shared" si="81"/>
        <v>3.0375101351351357</v>
      </c>
      <c r="E2522" s="45">
        <v>0</v>
      </c>
      <c r="F2522" s="27">
        <v>3.0375101351351357</v>
      </c>
      <c r="G2522" s="46">
        <v>0</v>
      </c>
      <c r="H2522" s="46">
        <v>0</v>
      </c>
      <c r="I2522" s="46">
        <v>0</v>
      </c>
      <c r="J2522" s="271"/>
      <c r="K2522" s="282">
        <f>Лист4!E2524/1000</f>
        <v>74.925250000000005</v>
      </c>
    </row>
    <row r="2523" spans="1:11" s="48" customFormat="1" ht="18.75" customHeight="1" x14ac:dyDescent="0.25">
      <c r="A2523" s="38" t="str">
        <f>Лист4!A2525</f>
        <v xml:space="preserve">Джамбула ул. д.30 </v>
      </c>
      <c r="B2523" s="56" t="str">
        <f>Лист4!C2525</f>
        <v>Ахтубинский район, п. Верхний Баскунчак</v>
      </c>
      <c r="C2523" s="39">
        <f t="shared" si="80"/>
        <v>18.628385135135137</v>
      </c>
      <c r="D2523" s="39">
        <f t="shared" si="81"/>
        <v>0.78711486486486493</v>
      </c>
      <c r="E2523" s="45">
        <v>0</v>
      </c>
      <c r="F2523" s="27">
        <v>0.78711486486486493</v>
      </c>
      <c r="G2523" s="46">
        <v>0</v>
      </c>
      <c r="H2523" s="46">
        <v>0</v>
      </c>
      <c r="I2523" s="46">
        <v>0</v>
      </c>
      <c r="J2523" s="271"/>
      <c r="K2523" s="282">
        <f>Лист4!E2525/1000</f>
        <v>19.415500000000002</v>
      </c>
    </row>
    <row r="2524" spans="1:11" s="48" customFormat="1" ht="18.75" customHeight="1" x14ac:dyDescent="0.25">
      <c r="A2524" s="38" t="str">
        <f>Лист4!A2526</f>
        <v xml:space="preserve">Джамбула ул. д.39 </v>
      </c>
      <c r="B2524" s="56" t="str">
        <f>Лист4!C2526</f>
        <v>Ахтубинский район, п. Верхний Баскунчак</v>
      </c>
      <c r="C2524" s="39">
        <f t="shared" si="80"/>
        <v>20.20885472972973</v>
      </c>
      <c r="D2524" s="39">
        <f t="shared" si="81"/>
        <v>0.85389527027027035</v>
      </c>
      <c r="E2524" s="45">
        <v>0</v>
      </c>
      <c r="F2524" s="27">
        <v>0.85389527027027035</v>
      </c>
      <c r="G2524" s="46">
        <v>0</v>
      </c>
      <c r="H2524" s="46">
        <v>0</v>
      </c>
      <c r="I2524" s="46">
        <v>0</v>
      </c>
      <c r="J2524" s="271"/>
      <c r="K2524" s="282">
        <f>Лист4!E2526/1000</f>
        <v>21.062750000000001</v>
      </c>
    </row>
    <row r="2525" spans="1:11" s="48" customFormat="1" ht="18.75" customHeight="1" x14ac:dyDescent="0.25">
      <c r="A2525" s="38" t="str">
        <f>Лист4!A2527</f>
        <v xml:space="preserve">Джамбула ул. д.41 </v>
      </c>
      <c r="B2525" s="56" t="str">
        <f>Лист4!C2527</f>
        <v>Ахтубинский район, п. Верхний Баскунчак</v>
      </c>
      <c r="C2525" s="39">
        <f t="shared" si="80"/>
        <v>29.597405405405411</v>
      </c>
      <c r="D2525" s="39">
        <f t="shared" si="81"/>
        <v>1.2505945945945949</v>
      </c>
      <c r="E2525" s="45">
        <v>0</v>
      </c>
      <c r="F2525" s="27">
        <v>1.2505945945945949</v>
      </c>
      <c r="G2525" s="46">
        <v>0</v>
      </c>
      <c r="H2525" s="46">
        <v>0</v>
      </c>
      <c r="I2525" s="46">
        <v>0</v>
      </c>
      <c r="J2525" s="271"/>
      <c r="K2525" s="282">
        <f>Лист4!E2527/1000</f>
        <v>30.848000000000006</v>
      </c>
    </row>
    <row r="2526" spans="1:11" s="48" customFormat="1" ht="18.75" customHeight="1" x14ac:dyDescent="0.25">
      <c r="A2526" s="38" t="str">
        <f>Лист4!A2528</f>
        <v xml:space="preserve">Карла Маркса ул. д.1 </v>
      </c>
      <c r="B2526" s="56" t="str">
        <f>Лист4!C2528</f>
        <v>Ахтубинский район, п. Верхний Баскунчак</v>
      </c>
      <c r="C2526" s="39">
        <f t="shared" si="80"/>
        <v>114.42016513513516</v>
      </c>
      <c r="D2526" s="39">
        <f t="shared" si="81"/>
        <v>4.8346548648648655</v>
      </c>
      <c r="E2526" s="45">
        <v>0</v>
      </c>
      <c r="F2526" s="27">
        <v>4.8346548648648655</v>
      </c>
      <c r="G2526" s="46">
        <v>0</v>
      </c>
      <c r="H2526" s="46">
        <v>0</v>
      </c>
      <c r="I2526" s="46">
        <v>0</v>
      </c>
      <c r="J2526" s="271"/>
      <c r="K2526" s="282">
        <f>Лист4!E2528/1000</f>
        <v>119.25482000000002</v>
      </c>
    </row>
    <row r="2527" spans="1:11" s="48" customFormat="1" ht="18.75" customHeight="1" x14ac:dyDescent="0.25">
      <c r="A2527" s="38" t="str">
        <f>Лист4!A2529</f>
        <v xml:space="preserve">Карла Маркса ул. д.11 </v>
      </c>
      <c r="B2527" s="56" t="str">
        <f>Лист4!C2529</f>
        <v>Ахтубинский район, п. Верхний Баскунчак</v>
      </c>
      <c r="C2527" s="39">
        <f t="shared" si="80"/>
        <v>78.542262837837825</v>
      </c>
      <c r="D2527" s="39">
        <f t="shared" si="81"/>
        <v>3.3186871621621616</v>
      </c>
      <c r="E2527" s="45">
        <v>0</v>
      </c>
      <c r="F2527" s="27">
        <v>3.3186871621621616</v>
      </c>
      <c r="G2527" s="46">
        <v>0</v>
      </c>
      <c r="H2527" s="46">
        <v>0</v>
      </c>
      <c r="I2527" s="46">
        <v>0</v>
      </c>
      <c r="J2527" s="271"/>
      <c r="K2527" s="282">
        <f>Лист4!E2529/1000</f>
        <v>81.860949999999988</v>
      </c>
    </row>
    <row r="2528" spans="1:11" s="48" customFormat="1" ht="18.75" customHeight="1" x14ac:dyDescent="0.25">
      <c r="A2528" s="38" t="str">
        <f>Лист4!A2530</f>
        <v xml:space="preserve">Карла Маркса ул. д.13 </v>
      </c>
      <c r="B2528" s="56" t="str">
        <f>Лист4!C2530</f>
        <v>Ахтубинский район, п. Верхний Баскунчак</v>
      </c>
      <c r="C2528" s="39">
        <f t="shared" si="80"/>
        <v>84.203601351351352</v>
      </c>
      <c r="D2528" s="39">
        <f t="shared" si="81"/>
        <v>3.5578986486486484</v>
      </c>
      <c r="E2528" s="45">
        <v>0</v>
      </c>
      <c r="F2528" s="27">
        <v>3.5578986486486484</v>
      </c>
      <c r="G2528" s="46">
        <v>0</v>
      </c>
      <c r="H2528" s="46">
        <v>0</v>
      </c>
      <c r="I2528" s="46">
        <v>0</v>
      </c>
      <c r="J2528" s="271"/>
      <c r="K2528" s="282">
        <f>Лист4!E2530/1000</f>
        <v>87.761499999999998</v>
      </c>
    </row>
    <row r="2529" spans="1:11" s="48" customFormat="1" ht="18.75" customHeight="1" x14ac:dyDescent="0.25">
      <c r="A2529" s="38" t="str">
        <f>Лист4!A2531</f>
        <v xml:space="preserve">Карла Маркса ул. д.15 </v>
      </c>
      <c r="B2529" s="56" t="str">
        <f>Лист4!C2531</f>
        <v>Ахтубинский район, п. Верхний Баскунчак</v>
      </c>
      <c r="C2529" s="39">
        <f t="shared" si="80"/>
        <v>71.53988783783781</v>
      </c>
      <c r="D2529" s="39">
        <f t="shared" si="81"/>
        <v>3.0228121621621615</v>
      </c>
      <c r="E2529" s="45">
        <v>0</v>
      </c>
      <c r="F2529" s="27">
        <v>3.0228121621621615</v>
      </c>
      <c r="G2529" s="46">
        <v>0</v>
      </c>
      <c r="H2529" s="46">
        <v>0</v>
      </c>
      <c r="I2529" s="46">
        <v>0</v>
      </c>
      <c r="J2529" s="271"/>
      <c r="K2529" s="282">
        <f>Лист4!E2531/1000-J2529</f>
        <v>74.562699999999978</v>
      </c>
    </row>
    <row r="2530" spans="1:11" s="48" customFormat="1" ht="18.75" customHeight="1" x14ac:dyDescent="0.25">
      <c r="A2530" s="38" t="str">
        <f>Лист4!A2532</f>
        <v xml:space="preserve">Карла Маркса ул. д.2 </v>
      </c>
      <c r="B2530" s="56" t="str">
        <f>Лист4!C2532</f>
        <v>Ахтубинский район, п. Верхний Баскунчак</v>
      </c>
      <c r="C2530" s="39">
        <f t="shared" si="80"/>
        <v>126.95769054054054</v>
      </c>
      <c r="D2530" s="39">
        <f t="shared" si="81"/>
        <v>5.36440945945946</v>
      </c>
      <c r="E2530" s="45">
        <v>0</v>
      </c>
      <c r="F2530" s="27">
        <v>5.36440945945946</v>
      </c>
      <c r="G2530" s="46">
        <v>0</v>
      </c>
      <c r="H2530" s="46">
        <v>0</v>
      </c>
      <c r="I2530" s="46">
        <v>0</v>
      </c>
      <c r="J2530" s="271"/>
      <c r="K2530" s="282">
        <f>Лист4!E2532/1000</f>
        <v>132.32210000000001</v>
      </c>
    </row>
    <row r="2531" spans="1:11" s="48" customFormat="1" ht="18.75" customHeight="1" x14ac:dyDescent="0.25">
      <c r="A2531" s="38" t="str">
        <f>Лист4!A2533</f>
        <v xml:space="preserve">Карла Маркса ул. д.3 </v>
      </c>
      <c r="B2531" s="56" t="str">
        <f>Лист4!C2533</f>
        <v>Ахтубинский район, п. Верхний Баскунчак</v>
      </c>
      <c r="C2531" s="39">
        <f t="shared" si="80"/>
        <v>29.453486486486486</v>
      </c>
      <c r="D2531" s="39">
        <f t="shared" si="81"/>
        <v>1.2445135135135135</v>
      </c>
      <c r="E2531" s="45">
        <v>0</v>
      </c>
      <c r="F2531" s="27">
        <v>1.2445135135135135</v>
      </c>
      <c r="G2531" s="46">
        <v>0</v>
      </c>
      <c r="H2531" s="46">
        <v>0</v>
      </c>
      <c r="I2531" s="46">
        <v>0</v>
      </c>
      <c r="J2531" s="271"/>
      <c r="K2531" s="282">
        <f>Лист4!E2533/1000</f>
        <v>30.698</v>
      </c>
    </row>
    <row r="2532" spans="1:11" s="48" customFormat="1" ht="18.75" customHeight="1" x14ac:dyDescent="0.25">
      <c r="A2532" s="38" t="str">
        <f>Лист4!A2534</f>
        <v xml:space="preserve">Карла Маркса ул. д.4 </v>
      </c>
      <c r="B2532" s="56" t="str">
        <f>Лист4!C2534</f>
        <v>Ахтубинский район, п. Верхний Баскунчак</v>
      </c>
      <c r="C2532" s="39">
        <f t="shared" si="80"/>
        <v>312.6296082432433</v>
      </c>
      <c r="D2532" s="39">
        <f t="shared" si="81"/>
        <v>13.209701756756759</v>
      </c>
      <c r="E2532" s="45">
        <v>0</v>
      </c>
      <c r="F2532" s="27">
        <v>13.209701756756759</v>
      </c>
      <c r="G2532" s="46">
        <v>0</v>
      </c>
      <c r="H2532" s="46">
        <v>0</v>
      </c>
      <c r="I2532" s="46">
        <v>0</v>
      </c>
      <c r="J2532" s="271"/>
      <c r="K2532" s="282">
        <f>Лист4!E2534/1000</f>
        <v>325.83931000000007</v>
      </c>
    </row>
    <row r="2533" spans="1:11" s="48" customFormat="1" ht="18.75" customHeight="1" x14ac:dyDescent="0.25">
      <c r="A2533" s="38" t="str">
        <f>Лист4!A2535</f>
        <v xml:space="preserve">Карла Маркса ул. д.5 </v>
      </c>
      <c r="B2533" s="56" t="str">
        <f>Лист4!C2535</f>
        <v>Ахтубинский район, п. Верхний Баскунчак</v>
      </c>
      <c r="C2533" s="39">
        <f t="shared" si="80"/>
        <v>101.9073554054054</v>
      </c>
      <c r="D2533" s="39">
        <f t="shared" si="81"/>
        <v>4.3059445945945942</v>
      </c>
      <c r="E2533" s="45">
        <v>0</v>
      </c>
      <c r="F2533" s="27">
        <v>4.3059445945945942</v>
      </c>
      <c r="G2533" s="46">
        <v>0</v>
      </c>
      <c r="H2533" s="46">
        <v>0</v>
      </c>
      <c r="I2533" s="46">
        <v>0</v>
      </c>
      <c r="J2533" s="271"/>
      <c r="K2533" s="282">
        <f>Лист4!E2535/1000-J2533</f>
        <v>106.21329999999999</v>
      </c>
    </row>
    <row r="2534" spans="1:11" s="48" customFormat="1" ht="18.75" customHeight="1" x14ac:dyDescent="0.25">
      <c r="A2534" s="38" t="str">
        <f>Лист4!A2536</f>
        <v xml:space="preserve">Карла Маркса ул. д.6 </v>
      </c>
      <c r="B2534" s="56" t="str">
        <f>Лист4!C2536</f>
        <v>Ахтубинский район, п. Верхний Баскунчак</v>
      </c>
      <c r="C2534" s="39">
        <f t="shared" si="80"/>
        <v>86.696372972972966</v>
      </c>
      <c r="D2534" s="39">
        <f t="shared" si="81"/>
        <v>3.6632270270270268</v>
      </c>
      <c r="E2534" s="45">
        <v>0</v>
      </c>
      <c r="F2534" s="27">
        <v>3.6632270270270268</v>
      </c>
      <c r="G2534" s="46">
        <v>0</v>
      </c>
      <c r="H2534" s="46">
        <v>0</v>
      </c>
      <c r="I2534" s="46">
        <v>0</v>
      </c>
      <c r="J2534" s="271"/>
      <c r="K2534" s="282">
        <f>Лист4!E2536/1000-J2534</f>
        <v>90.359599999999986</v>
      </c>
    </row>
    <row r="2535" spans="1:11" s="48" customFormat="1" ht="18.75" customHeight="1" x14ac:dyDescent="0.25">
      <c r="A2535" s="38" t="str">
        <f>Лист4!A2537</f>
        <v xml:space="preserve">Карла Маркса ул. д.9 </v>
      </c>
      <c r="B2535" s="56" t="str">
        <f>Лист4!C2537</f>
        <v>Ахтубинский район, п. Верхний Баскунчак</v>
      </c>
      <c r="C2535" s="39">
        <f t="shared" si="80"/>
        <v>79.353687297297284</v>
      </c>
      <c r="D2535" s="39">
        <f t="shared" si="81"/>
        <v>3.3529727027027016</v>
      </c>
      <c r="E2535" s="45">
        <v>0</v>
      </c>
      <c r="F2535" s="27">
        <v>3.3529727027027016</v>
      </c>
      <c r="G2535" s="46">
        <v>0</v>
      </c>
      <c r="H2535" s="46">
        <v>0</v>
      </c>
      <c r="I2535" s="46">
        <v>0</v>
      </c>
      <c r="J2535" s="271"/>
      <c r="K2535" s="282">
        <f>Лист4!E2537/1000</f>
        <v>82.706659999999985</v>
      </c>
    </row>
    <row r="2536" spans="1:11" s="48" customFormat="1" ht="18.75" customHeight="1" x14ac:dyDescent="0.25">
      <c r="A2536" s="38" t="str">
        <f>Лист4!A2538</f>
        <v xml:space="preserve">Мира ул. д.17 </v>
      </c>
      <c r="B2536" s="56" t="str">
        <f>Лист4!C2538</f>
        <v>Ахтубинский район, п. Верхний Баскунчак</v>
      </c>
      <c r="C2536" s="39">
        <f t="shared" si="80"/>
        <v>34.877742567567573</v>
      </c>
      <c r="D2536" s="39">
        <f t="shared" si="81"/>
        <v>1.4737074324324326</v>
      </c>
      <c r="E2536" s="45">
        <v>0</v>
      </c>
      <c r="F2536" s="27">
        <v>1.4737074324324326</v>
      </c>
      <c r="G2536" s="46">
        <v>0</v>
      </c>
      <c r="H2536" s="46">
        <v>0</v>
      </c>
      <c r="I2536" s="46">
        <v>0</v>
      </c>
      <c r="J2536" s="271"/>
      <c r="K2536" s="282">
        <f>Лист4!E2538/1000-J2536</f>
        <v>36.351450000000007</v>
      </c>
    </row>
    <row r="2537" spans="1:11" s="48" customFormat="1" ht="18.75" customHeight="1" x14ac:dyDescent="0.25">
      <c r="A2537" s="38" t="str">
        <f>Лист4!A2539</f>
        <v xml:space="preserve">Мира ул. д.19 </v>
      </c>
      <c r="B2537" s="56" t="str">
        <f>Лист4!C2539</f>
        <v>Ахтубинский район, п. Верхний Баскунчак</v>
      </c>
      <c r="C2537" s="39">
        <f t="shared" si="80"/>
        <v>0</v>
      </c>
      <c r="D2537" s="39">
        <f t="shared" si="81"/>
        <v>0</v>
      </c>
      <c r="E2537" s="45">
        <v>0</v>
      </c>
      <c r="F2537" s="27">
        <v>0</v>
      </c>
      <c r="G2537" s="46">
        <v>0</v>
      </c>
      <c r="H2537" s="46">
        <v>0</v>
      </c>
      <c r="I2537" s="46">
        <v>0</v>
      </c>
      <c r="J2537" s="271"/>
      <c r="K2537" s="282">
        <f>Лист4!E2539/1000-J2537</f>
        <v>0</v>
      </c>
    </row>
    <row r="2538" spans="1:11" s="48" customFormat="1" ht="18.75" customHeight="1" x14ac:dyDescent="0.25">
      <c r="A2538" s="38" t="str">
        <f>Лист4!A2540</f>
        <v xml:space="preserve">Молодежный пер. д.4 </v>
      </c>
      <c r="B2538" s="56" t="str">
        <f>Лист4!C2540</f>
        <v>Ахтубинский район, п. Верхний Баскунчак</v>
      </c>
      <c r="C2538" s="39">
        <f t="shared" si="80"/>
        <v>8.6642067567567551</v>
      </c>
      <c r="D2538" s="39">
        <f t="shared" si="81"/>
        <v>0.36609324324324316</v>
      </c>
      <c r="E2538" s="45">
        <v>0</v>
      </c>
      <c r="F2538" s="27">
        <v>0.36609324324324316</v>
      </c>
      <c r="G2538" s="46">
        <v>0</v>
      </c>
      <c r="H2538" s="46">
        <v>0</v>
      </c>
      <c r="I2538" s="46">
        <v>0</v>
      </c>
      <c r="J2538" s="271"/>
      <c r="K2538" s="282">
        <f>Лист4!E2540/1000</f>
        <v>9.0302999999999987</v>
      </c>
    </row>
    <row r="2539" spans="1:11" s="48" customFormat="1" ht="18.75" customHeight="1" x14ac:dyDescent="0.25">
      <c r="A2539" s="38" t="str">
        <f>Лист4!A2541</f>
        <v xml:space="preserve">Молодежный пер. д.6 </v>
      </c>
      <c r="B2539" s="56" t="str">
        <f>Лист4!C2541</f>
        <v>Ахтубинский район, п. Верхний Баскунчак</v>
      </c>
      <c r="C2539" s="39">
        <f t="shared" si="80"/>
        <v>5.1217864864864859</v>
      </c>
      <c r="D2539" s="39">
        <f t="shared" si="81"/>
        <v>0.21641351351351351</v>
      </c>
      <c r="E2539" s="45">
        <v>0</v>
      </c>
      <c r="F2539" s="27">
        <v>0.21641351351351351</v>
      </c>
      <c r="G2539" s="46">
        <v>0</v>
      </c>
      <c r="H2539" s="46">
        <v>0</v>
      </c>
      <c r="I2539" s="46">
        <v>0</v>
      </c>
      <c r="J2539" s="271"/>
      <c r="K2539" s="282">
        <f>Лист4!E2541/1000-J2539</f>
        <v>5.3381999999999996</v>
      </c>
    </row>
    <row r="2540" spans="1:11" s="48" customFormat="1" ht="18.75" customHeight="1" x14ac:dyDescent="0.25">
      <c r="A2540" s="38" t="str">
        <f>Лист4!A2542</f>
        <v xml:space="preserve">Молодежный пер. д.8 </v>
      </c>
      <c r="B2540" s="56" t="str">
        <f>Лист4!C2542</f>
        <v>Ахтубинский район, п. Верхний Баскунчак</v>
      </c>
      <c r="C2540" s="39">
        <f t="shared" si="80"/>
        <v>83.088421621621634</v>
      </c>
      <c r="D2540" s="39">
        <f t="shared" si="81"/>
        <v>3.5107783783783786</v>
      </c>
      <c r="E2540" s="45">
        <v>0</v>
      </c>
      <c r="F2540" s="27">
        <v>3.5107783783783786</v>
      </c>
      <c r="G2540" s="46">
        <v>0</v>
      </c>
      <c r="H2540" s="46">
        <v>0</v>
      </c>
      <c r="I2540" s="46">
        <v>0</v>
      </c>
      <c r="J2540" s="271"/>
      <c r="K2540" s="282">
        <f>Лист4!E2542/1000</f>
        <v>86.59920000000001</v>
      </c>
    </row>
    <row r="2541" spans="1:11" s="48" customFormat="1" ht="18.75" customHeight="1" x14ac:dyDescent="0.25">
      <c r="A2541" s="38" t="str">
        <f>Лист4!A2543</f>
        <v xml:space="preserve">Октябрьский пер. д.11 </v>
      </c>
      <c r="B2541" s="56" t="str">
        <f>Лист4!C2543</f>
        <v>Ахтубинский район, п. Верхний Баскунчак</v>
      </c>
      <c r="C2541" s="39">
        <f t="shared" si="80"/>
        <v>120.75598445945943</v>
      </c>
      <c r="D2541" s="39">
        <f t="shared" si="81"/>
        <v>5.1023655405405393</v>
      </c>
      <c r="E2541" s="45">
        <v>0</v>
      </c>
      <c r="F2541" s="27">
        <v>5.1023655405405393</v>
      </c>
      <c r="G2541" s="46">
        <v>0</v>
      </c>
      <c r="H2541" s="46">
        <v>0</v>
      </c>
      <c r="I2541" s="46">
        <v>0</v>
      </c>
      <c r="J2541" s="271"/>
      <c r="K2541" s="282">
        <f>Лист4!E2543/1000</f>
        <v>125.85834999999997</v>
      </c>
    </row>
    <row r="2542" spans="1:11" s="48" customFormat="1" ht="18.75" customHeight="1" x14ac:dyDescent="0.25">
      <c r="A2542" s="38" t="str">
        <f>Лист4!A2544</f>
        <v xml:space="preserve">Октябрьский пер. д.2 </v>
      </c>
      <c r="B2542" s="56" t="str">
        <f>Лист4!C2544</f>
        <v>Ахтубинский район, п. Верхний Баскунчак</v>
      </c>
      <c r="C2542" s="39">
        <f t="shared" si="80"/>
        <v>32.084852027027026</v>
      </c>
      <c r="D2542" s="39">
        <f t="shared" si="81"/>
        <v>1.355697972972973</v>
      </c>
      <c r="E2542" s="45">
        <v>0</v>
      </c>
      <c r="F2542" s="27">
        <v>1.355697972972973</v>
      </c>
      <c r="G2542" s="46">
        <v>0</v>
      </c>
      <c r="H2542" s="46">
        <v>0</v>
      </c>
      <c r="I2542" s="46">
        <v>0</v>
      </c>
      <c r="J2542" s="271"/>
      <c r="K2542" s="282">
        <f>Лист4!E2544/1000</f>
        <v>33.440550000000002</v>
      </c>
    </row>
    <row r="2543" spans="1:11" s="48" customFormat="1" ht="18.75" customHeight="1" x14ac:dyDescent="0.25">
      <c r="A2543" s="38" t="str">
        <f>Лист4!A2545</f>
        <v xml:space="preserve">Октябрьский пер. д.4 </v>
      </c>
      <c r="B2543" s="56" t="str">
        <f>Лист4!C2545</f>
        <v>Ахтубинский район, п. Верхний Баскунчак</v>
      </c>
      <c r="C2543" s="39">
        <f t="shared" si="80"/>
        <v>45.459572972972978</v>
      </c>
      <c r="D2543" s="39">
        <f t="shared" si="81"/>
        <v>1.9208270270270269</v>
      </c>
      <c r="E2543" s="45">
        <v>0</v>
      </c>
      <c r="F2543" s="27">
        <v>1.9208270270270269</v>
      </c>
      <c r="G2543" s="46">
        <v>0</v>
      </c>
      <c r="H2543" s="46">
        <v>0</v>
      </c>
      <c r="I2543" s="46">
        <v>0</v>
      </c>
      <c r="J2543" s="271"/>
      <c r="K2543" s="282">
        <f>Лист4!E2545/1000</f>
        <v>47.380400000000002</v>
      </c>
    </row>
    <row r="2544" spans="1:11" s="48" customFormat="1" ht="18.75" customHeight="1" x14ac:dyDescent="0.25">
      <c r="A2544" s="38" t="str">
        <f>Лист4!A2546</f>
        <v xml:space="preserve">Октябрьский пер. д.6 </v>
      </c>
      <c r="B2544" s="56" t="str">
        <f>Лист4!C2546</f>
        <v>Ахтубинский район, п. Верхний Баскунчак</v>
      </c>
      <c r="C2544" s="39">
        <f t="shared" si="80"/>
        <v>69.278777702702698</v>
      </c>
      <c r="D2544" s="39">
        <f t="shared" si="81"/>
        <v>2.9272722972972969</v>
      </c>
      <c r="E2544" s="45">
        <v>0</v>
      </c>
      <c r="F2544" s="27">
        <v>2.9272722972972969</v>
      </c>
      <c r="G2544" s="46">
        <v>0</v>
      </c>
      <c r="H2544" s="46">
        <v>0</v>
      </c>
      <c r="I2544" s="46">
        <v>0</v>
      </c>
      <c r="J2544" s="271"/>
      <c r="K2544" s="282">
        <f>Лист4!E2546/1000</f>
        <v>72.206049999999991</v>
      </c>
    </row>
    <row r="2545" spans="1:11" s="48" customFormat="1" ht="18.75" customHeight="1" x14ac:dyDescent="0.25">
      <c r="A2545" s="38" t="str">
        <f>Лист4!A2547</f>
        <v xml:space="preserve">Октябрьский пер. д.7 </v>
      </c>
      <c r="B2545" s="56" t="str">
        <f>Лист4!C2547</f>
        <v>Ахтубинский район, п. Верхний Баскунчак</v>
      </c>
      <c r="C2545" s="39">
        <f t="shared" si="80"/>
        <v>173.84622486486484</v>
      </c>
      <c r="D2545" s="39">
        <f t="shared" si="81"/>
        <v>7.3456151351351329</v>
      </c>
      <c r="E2545" s="45">
        <v>0</v>
      </c>
      <c r="F2545" s="27">
        <v>7.3456151351351329</v>
      </c>
      <c r="G2545" s="46">
        <v>0</v>
      </c>
      <c r="H2545" s="46">
        <v>0</v>
      </c>
      <c r="I2545" s="46">
        <v>0</v>
      </c>
      <c r="J2545" s="271"/>
      <c r="K2545" s="282">
        <f>Лист4!E2547/1000</f>
        <v>181.19183999999996</v>
      </c>
    </row>
    <row r="2546" spans="1:11" s="48" customFormat="1" ht="18.75" customHeight="1" x14ac:dyDescent="0.25">
      <c r="A2546" s="38" t="str">
        <f>Лист4!A2548</f>
        <v xml:space="preserve">Октябрьский пер. д.9 </v>
      </c>
      <c r="B2546" s="56" t="str">
        <f>Лист4!C2548</f>
        <v>Ахтубинский район, п. Верхний Баскунчак</v>
      </c>
      <c r="C2546" s="39">
        <f t="shared" si="80"/>
        <v>116.89061013513516</v>
      </c>
      <c r="D2546" s="39">
        <f t="shared" si="81"/>
        <v>4.9390398648648661</v>
      </c>
      <c r="E2546" s="45">
        <v>0</v>
      </c>
      <c r="F2546" s="27">
        <v>4.9390398648648661</v>
      </c>
      <c r="G2546" s="46">
        <v>0</v>
      </c>
      <c r="H2546" s="46">
        <v>0</v>
      </c>
      <c r="I2546" s="46">
        <v>0</v>
      </c>
      <c r="J2546" s="271"/>
      <c r="K2546" s="282">
        <f>Лист4!E2548/1000-J2546</f>
        <v>121.82965000000003</v>
      </c>
    </row>
    <row r="2547" spans="1:11" s="48" customFormat="1" ht="18.75" customHeight="1" x14ac:dyDescent="0.25">
      <c r="A2547" s="38" t="str">
        <f>Лист4!A2549</f>
        <v xml:space="preserve">Пионерский пер. д.13 </v>
      </c>
      <c r="B2547" s="56" t="str">
        <f>Лист4!C2549</f>
        <v>Ахтубинский район, п. Верхний Баскунчак</v>
      </c>
      <c r="C2547" s="39">
        <f t="shared" si="80"/>
        <v>79.570755405405393</v>
      </c>
      <c r="D2547" s="39">
        <f t="shared" si="81"/>
        <v>3.3621445945945947</v>
      </c>
      <c r="E2547" s="45">
        <v>0</v>
      </c>
      <c r="F2547" s="27">
        <v>3.3621445945945947</v>
      </c>
      <c r="G2547" s="46">
        <v>0</v>
      </c>
      <c r="H2547" s="46">
        <v>0</v>
      </c>
      <c r="I2547" s="46">
        <v>0</v>
      </c>
      <c r="J2547" s="271"/>
      <c r="K2547" s="282">
        <f>Лист4!E2549/1000-J2547</f>
        <v>82.932899999999989</v>
      </c>
    </row>
    <row r="2548" spans="1:11" s="48" customFormat="1" ht="18.75" customHeight="1" x14ac:dyDescent="0.25">
      <c r="A2548" s="38" t="str">
        <f>Лист4!A2550</f>
        <v xml:space="preserve">Пролетарская ул. д.123 </v>
      </c>
      <c r="B2548" s="56" t="str">
        <f>Лист4!C2550</f>
        <v>Ахтубинский район, п. Верхний Баскунчак</v>
      </c>
      <c r="C2548" s="39">
        <f t="shared" si="80"/>
        <v>39.963117567567572</v>
      </c>
      <c r="D2548" s="39">
        <f t="shared" si="81"/>
        <v>1.6885824324324326</v>
      </c>
      <c r="E2548" s="45">
        <v>0</v>
      </c>
      <c r="F2548" s="27">
        <v>1.6885824324324326</v>
      </c>
      <c r="G2548" s="46">
        <v>0</v>
      </c>
      <c r="H2548" s="46">
        <v>0</v>
      </c>
      <c r="I2548" s="46">
        <v>0</v>
      </c>
      <c r="J2548" s="271"/>
      <c r="K2548" s="282">
        <f>Лист4!E2550/1000-J2548</f>
        <v>41.651700000000005</v>
      </c>
    </row>
    <row r="2549" spans="1:11" s="48" customFormat="1" ht="18.75" customHeight="1" x14ac:dyDescent="0.25">
      <c r="A2549" s="38" t="str">
        <f>Лист4!A2551</f>
        <v xml:space="preserve">Пролетарская ул. д.125 </v>
      </c>
      <c r="B2549" s="56" t="str">
        <f>Лист4!C2551</f>
        <v>Ахтубинский район, п. Верхний Баскунчак</v>
      </c>
      <c r="C2549" s="39">
        <f t="shared" si="80"/>
        <v>0</v>
      </c>
      <c r="D2549" s="39">
        <f t="shared" si="81"/>
        <v>0</v>
      </c>
      <c r="E2549" s="45">
        <v>0</v>
      </c>
      <c r="F2549" s="27">
        <v>0</v>
      </c>
      <c r="G2549" s="46">
        <v>0</v>
      </c>
      <c r="H2549" s="46">
        <v>0</v>
      </c>
      <c r="I2549" s="46">
        <v>0</v>
      </c>
      <c r="J2549" s="271"/>
      <c r="K2549" s="282">
        <f>Лист4!E2551/1000-J2549</f>
        <v>0</v>
      </c>
    </row>
    <row r="2550" spans="1:11" s="48" customFormat="1" ht="18.75" customHeight="1" x14ac:dyDescent="0.25">
      <c r="A2550" s="38" t="str">
        <f>Лист4!A2552</f>
        <v xml:space="preserve">Пролетарская ул. д.127 </v>
      </c>
      <c r="B2550" s="56" t="str">
        <f>Лист4!C2552</f>
        <v>Ахтубинский район, п. Верхний Баскунчак</v>
      </c>
      <c r="C2550" s="39">
        <f t="shared" si="80"/>
        <v>99.54459054054054</v>
      </c>
      <c r="D2550" s="39">
        <f t="shared" si="81"/>
        <v>4.2061094594594595</v>
      </c>
      <c r="E2550" s="45">
        <v>0</v>
      </c>
      <c r="F2550" s="27">
        <v>4.2061094594594595</v>
      </c>
      <c r="G2550" s="46">
        <v>0</v>
      </c>
      <c r="H2550" s="46">
        <v>0</v>
      </c>
      <c r="I2550" s="46">
        <v>0</v>
      </c>
      <c r="J2550" s="271"/>
      <c r="K2550" s="282">
        <f>Лист4!E2552/1000</f>
        <v>103.75069999999999</v>
      </c>
    </row>
    <row r="2551" spans="1:11" s="48" customFormat="1" ht="25.5" customHeight="1" x14ac:dyDescent="0.25">
      <c r="A2551" s="38" t="str">
        <f>Лист4!A2553</f>
        <v xml:space="preserve">Пролетарская ул. д.131 </v>
      </c>
      <c r="B2551" s="56" t="str">
        <f>Лист4!C2553</f>
        <v>Ахтубинский район, п. Верхний Баскунчак</v>
      </c>
      <c r="C2551" s="39">
        <f t="shared" si="80"/>
        <v>55.234785810810813</v>
      </c>
      <c r="D2551" s="39">
        <f t="shared" si="81"/>
        <v>2.3338641891891894</v>
      </c>
      <c r="E2551" s="45">
        <v>0</v>
      </c>
      <c r="F2551" s="27">
        <v>2.3338641891891894</v>
      </c>
      <c r="G2551" s="46">
        <v>0</v>
      </c>
      <c r="H2551" s="46">
        <v>0</v>
      </c>
      <c r="I2551" s="46">
        <v>0</v>
      </c>
      <c r="J2551" s="271"/>
      <c r="K2551" s="282">
        <f>Лист4!E2553/1000</f>
        <v>57.568650000000005</v>
      </c>
    </row>
    <row r="2552" spans="1:11" s="48" customFormat="1" ht="25.5" customHeight="1" x14ac:dyDescent="0.25">
      <c r="A2552" s="38" t="str">
        <f>Лист4!A2554</f>
        <v xml:space="preserve">Советская ул. д.14 </v>
      </c>
      <c r="B2552" s="56" t="str">
        <f>Лист4!C2554</f>
        <v>Ахтубинский район, п. Верхний Баскунчак</v>
      </c>
      <c r="C2552" s="39">
        <f t="shared" si="80"/>
        <v>1.4827006756756758</v>
      </c>
      <c r="D2552" s="39">
        <f t="shared" si="81"/>
        <v>6.2649324324324324E-2</v>
      </c>
      <c r="E2552" s="45">
        <v>0</v>
      </c>
      <c r="F2552" s="27">
        <v>6.2649324324324324E-2</v>
      </c>
      <c r="G2552" s="46">
        <v>0</v>
      </c>
      <c r="H2552" s="46">
        <v>0</v>
      </c>
      <c r="I2552" s="46">
        <v>0</v>
      </c>
      <c r="J2552" s="271"/>
      <c r="K2552" s="282">
        <f>Лист4!E2554/1000</f>
        <v>1.54535</v>
      </c>
    </row>
    <row r="2553" spans="1:11" s="48" customFormat="1" ht="18.75" customHeight="1" x14ac:dyDescent="0.25">
      <c r="A2553" s="38" t="str">
        <f>Лист4!A2555</f>
        <v xml:space="preserve">Советская ул. д.16 </v>
      </c>
      <c r="B2553" s="56" t="str">
        <f>Лист4!C2555</f>
        <v>Ахтубинский район, п. Верхний Баскунчак</v>
      </c>
      <c r="C2553" s="39">
        <f t="shared" si="80"/>
        <v>15.126454054054054</v>
      </c>
      <c r="D2553" s="39">
        <f t="shared" si="81"/>
        <v>0.63914594594594598</v>
      </c>
      <c r="E2553" s="45">
        <v>0</v>
      </c>
      <c r="F2553" s="27">
        <v>0.63914594594594598</v>
      </c>
      <c r="G2553" s="46">
        <v>0</v>
      </c>
      <c r="H2553" s="46">
        <v>0</v>
      </c>
      <c r="I2553" s="46">
        <v>0</v>
      </c>
      <c r="J2553" s="272"/>
      <c r="K2553" s="282">
        <f>Лист4!E2555/1000-J2553</f>
        <v>15.765600000000001</v>
      </c>
    </row>
    <row r="2554" spans="1:11" s="48" customFormat="1" ht="18.75" customHeight="1" x14ac:dyDescent="0.25">
      <c r="A2554" s="38" t="str">
        <f>Лист4!A2556</f>
        <v xml:space="preserve">Советская ул. д.18 </v>
      </c>
      <c r="B2554" s="56" t="str">
        <f>Лист4!C2556</f>
        <v>Ахтубинский район, п. Верхний Баскунчак</v>
      </c>
      <c r="C2554" s="39">
        <f t="shared" si="80"/>
        <v>0</v>
      </c>
      <c r="D2554" s="39">
        <f t="shared" si="81"/>
        <v>0</v>
      </c>
      <c r="E2554" s="45">
        <v>0</v>
      </c>
      <c r="F2554" s="27">
        <v>0</v>
      </c>
      <c r="G2554" s="46">
        <v>0</v>
      </c>
      <c r="H2554" s="46">
        <v>0</v>
      </c>
      <c r="I2554" s="46">
        <v>0</v>
      </c>
      <c r="J2554" s="271"/>
      <c r="K2554" s="282">
        <f>Лист4!E2556/1000</f>
        <v>0</v>
      </c>
    </row>
    <row r="2555" spans="1:11" s="48" customFormat="1" ht="18.75" customHeight="1" x14ac:dyDescent="0.25">
      <c r="A2555" s="38" t="str">
        <f>Лист4!A2557</f>
        <v xml:space="preserve">Советская ул. д.24 </v>
      </c>
      <c r="B2555" s="56" t="str">
        <f>Лист4!C2557</f>
        <v>Ахтубинский район, п. Верхний Баскунчак</v>
      </c>
      <c r="C2555" s="39">
        <f t="shared" si="80"/>
        <v>39.915432432432439</v>
      </c>
      <c r="D2555" s="39">
        <f t="shared" si="81"/>
        <v>1.6865675675675678</v>
      </c>
      <c r="E2555" s="45">
        <v>0</v>
      </c>
      <c r="F2555" s="27">
        <v>1.6865675675675678</v>
      </c>
      <c r="G2555" s="46">
        <v>0</v>
      </c>
      <c r="H2555" s="46">
        <v>0</v>
      </c>
      <c r="I2555" s="46">
        <v>0</v>
      </c>
      <c r="J2555" s="272"/>
      <c r="K2555" s="282">
        <f>Лист4!E2557/1000-J2555</f>
        <v>41.602000000000004</v>
      </c>
    </row>
    <row r="2556" spans="1:11" s="48" customFormat="1" ht="18.75" customHeight="1" x14ac:dyDescent="0.25">
      <c r="A2556" s="38" t="str">
        <f>Лист4!A2558</f>
        <v xml:space="preserve">Советская ул. д.26 </v>
      </c>
      <c r="B2556" s="56" t="str">
        <f>Лист4!C2558</f>
        <v>Ахтубинский район, п. Верхний Баскунчак</v>
      </c>
      <c r="C2556" s="39">
        <f t="shared" si="80"/>
        <v>70.63243108108108</v>
      </c>
      <c r="D2556" s="39">
        <f t="shared" si="81"/>
        <v>2.9844689189189189</v>
      </c>
      <c r="E2556" s="45">
        <v>0</v>
      </c>
      <c r="F2556" s="27">
        <v>2.9844689189189189</v>
      </c>
      <c r="G2556" s="46">
        <v>0</v>
      </c>
      <c r="H2556" s="46">
        <v>0</v>
      </c>
      <c r="I2556" s="46">
        <v>0</v>
      </c>
      <c r="J2556" s="271"/>
      <c r="K2556" s="282">
        <f>Лист4!E2558/1000</f>
        <v>73.616900000000001</v>
      </c>
    </row>
    <row r="2557" spans="1:11" s="47" customFormat="1" ht="18.75" customHeight="1" x14ac:dyDescent="0.25">
      <c r="A2557" s="38" t="str">
        <f>Лист4!A2559</f>
        <v xml:space="preserve">Советская ул. д.28 </v>
      </c>
      <c r="B2557" s="56" t="str">
        <f>Лист4!C2559</f>
        <v>Ахтубинский район, п. Верхний Баскунчак</v>
      </c>
      <c r="C2557" s="39">
        <f t="shared" si="80"/>
        <v>0</v>
      </c>
      <c r="D2557" s="39">
        <f t="shared" si="81"/>
        <v>0</v>
      </c>
      <c r="E2557" s="45">
        <v>0</v>
      </c>
      <c r="F2557" s="27">
        <v>0</v>
      </c>
      <c r="G2557" s="46">
        <v>0</v>
      </c>
      <c r="H2557" s="46">
        <v>0</v>
      </c>
      <c r="I2557" s="46">
        <v>0</v>
      </c>
      <c r="J2557" s="272"/>
      <c r="K2557" s="282">
        <f>Лист4!E2559/1000-J2557</f>
        <v>0</v>
      </c>
    </row>
    <row r="2558" spans="1:11" s="47" customFormat="1" ht="18.75" customHeight="1" x14ac:dyDescent="0.25">
      <c r="A2558" s="38" t="str">
        <f>Лист4!A2560</f>
        <v xml:space="preserve">Школьный пер. д.1 </v>
      </c>
      <c r="B2558" s="56" t="str">
        <f>Лист4!C2560</f>
        <v>Ахтубинский район, п. Верхний Баскунчак</v>
      </c>
      <c r="C2558" s="39">
        <f t="shared" si="80"/>
        <v>31.790777702702705</v>
      </c>
      <c r="D2558" s="39">
        <f t="shared" si="81"/>
        <v>1.3432722972972972</v>
      </c>
      <c r="E2558" s="45">
        <v>0</v>
      </c>
      <c r="F2558" s="27">
        <v>1.3432722972972972</v>
      </c>
      <c r="G2558" s="46">
        <v>0</v>
      </c>
      <c r="H2558" s="46">
        <v>0</v>
      </c>
      <c r="I2558" s="46">
        <v>0</v>
      </c>
      <c r="J2558" s="271"/>
      <c r="K2558" s="282">
        <f>Лист4!E2560/1000</f>
        <v>33.134050000000002</v>
      </c>
    </row>
    <row r="2559" spans="1:11" s="47" customFormat="1" ht="18.75" customHeight="1" x14ac:dyDescent="0.25">
      <c r="A2559" s="38" t="str">
        <f>Лист4!A2561</f>
        <v xml:space="preserve">Школьный пер. д.3 </v>
      </c>
      <c r="B2559" s="56" t="str">
        <f>Лист4!C2561</f>
        <v>Ахтубинский район, п. Верхний Баскунчак</v>
      </c>
      <c r="C2559" s="39">
        <f t="shared" si="80"/>
        <v>29.835879054054054</v>
      </c>
      <c r="D2559" s="39">
        <f t="shared" si="81"/>
        <v>1.260670945945946</v>
      </c>
      <c r="E2559" s="45">
        <v>0</v>
      </c>
      <c r="F2559" s="27">
        <v>1.260670945945946</v>
      </c>
      <c r="G2559" s="46">
        <v>0</v>
      </c>
      <c r="H2559" s="46">
        <v>0</v>
      </c>
      <c r="I2559" s="46">
        <v>0</v>
      </c>
      <c r="J2559" s="271"/>
      <c r="K2559" s="282">
        <f>Лист4!E2561/1000</f>
        <v>31.096550000000001</v>
      </c>
    </row>
    <row r="2560" spans="1:11" s="47" customFormat="1" ht="18.75" customHeight="1" x14ac:dyDescent="0.25">
      <c r="A2560" s="38" t="str">
        <f>Лист4!A2562</f>
        <v xml:space="preserve">Школьный пер. д.5 </v>
      </c>
      <c r="B2560" s="56" t="str">
        <f>Лист4!C2562</f>
        <v>Ахтубинский район, п. Верхний Баскунчак</v>
      </c>
      <c r="C2560" s="39">
        <f t="shared" si="80"/>
        <v>50.162469054054057</v>
      </c>
      <c r="D2560" s="39">
        <f t="shared" si="81"/>
        <v>2.1195409459459458</v>
      </c>
      <c r="E2560" s="45">
        <v>0</v>
      </c>
      <c r="F2560" s="27">
        <v>2.1195409459459458</v>
      </c>
      <c r="G2560" s="46">
        <v>0</v>
      </c>
      <c r="H2560" s="46">
        <v>0</v>
      </c>
      <c r="I2560" s="46">
        <v>0</v>
      </c>
      <c r="J2560" s="271"/>
      <c r="K2560" s="282">
        <f>Лист4!E2562/1000-J2560</f>
        <v>52.28201</v>
      </c>
    </row>
    <row r="2561" spans="1:11" s="47" customFormat="1" ht="25.5" customHeight="1" x14ac:dyDescent="0.25">
      <c r="A2561" s="38" t="str">
        <f>Лист4!A2563</f>
        <v xml:space="preserve">Школьный пер. д.7 </v>
      </c>
      <c r="B2561" s="56" t="str">
        <f>Лист4!C2563</f>
        <v>Ахтубинский район, п. Верхний Баскунчак</v>
      </c>
      <c r="C2561" s="39">
        <f t="shared" si="80"/>
        <v>86.57056864864866</v>
      </c>
      <c r="D2561" s="39">
        <f t="shared" si="81"/>
        <v>3.6579113513513524</v>
      </c>
      <c r="E2561" s="45">
        <v>0</v>
      </c>
      <c r="F2561" s="27">
        <v>3.6579113513513524</v>
      </c>
      <c r="G2561" s="46">
        <v>0</v>
      </c>
      <c r="H2561" s="46">
        <v>0</v>
      </c>
      <c r="I2561" s="46">
        <v>0</v>
      </c>
      <c r="J2561" s="271"/>
      <c r="K2561" s="282">
        <f>Лист4!E2563/1000</f>
        <v>90.228480000000019</v>
      </c>
    </row>
    <row r="2562" spans="1:11" s="47" customFormat="1" ht="18.75" customHeight="1" x14ac:dyDescent="0.25">
      <c r="A2562" s="38" t="str">
        <f>Лист4!A2564</f>
        <v xml:space="preserve">Щетинкина ул. д.63 </v>
      </c>
      <c r="B2562" s="56" t="str">
        <f>Лист4!C2564</f>
        <v>Ахтубинский район, п. Верхний Баскунчак</v>
      </c>
      <c r="C2562" s="39">
        <f t="shared" si="80"/>
        <v>75.391733783783792</v>
      </c>
      <c r="D2562" s="39">
        <f t="shared" si="81"/>
        <v>3.1855662162162162</v>
      </c>
      <c r="E2562" s="45">
        <v>0</v>
      </c>
      <c r="F2562" s="27">
        <v>3.1855662162162162</v>
      </c>
      <c r="G2562" s="46">
        <v>0</v>
      </c>
      <c r="H2562" s="46">
        <v>0</v>
      </c>
      <c r="I2562" s="46">
        <v>0</v>
      </c>
      <c r="J2562" s="272"/>
      <c r="K2562" s="282">
        <f>Лист4!E2564/1000-J2562</f>
        <v>78.577300000000008</v>
      </c>
    </row>
    <row r="2563" spans="1:11" s="47" customFormat="1" ht="25.5" customHeight="1" x14ac:dyDescent="0.25">
      <c r="A2563" s="38" t="str">
        <f>Лист4!A2565</f>
        <v xml:space="preserve">100-летие Солепромысла ул. д.14 </v>
      </c>
      <c r="B2563" s="56" t="str">
        <f>Лист4!C2565</f>
        <v>Ахтубинский район, рп. Нижний Баскунчак</v>
      </c>
      <c r="C2563" s="39">
        <f t="shared" si="80"/>
        <v>102.16242770270267</v>
      </c>
      <c r="D2563" s="39">
        <f t="shared" si="81"/>
        <v>4.3167222972972965</v>
      </c>
      <c r="E2563" s="45">
        <v>0</v>
      </c>
      <c r="F2563" s="27">
        <v>4.3167222972972965</v>
      </c>
      <c r="G2563" s="46">
        <v>0</v>
      </c>
      <c r="H2563" s="46">
        <v>0</v>
      </c>
      <c r="I2563" s="46">
        <v>0</v>
      </c>
      <c r="J2563" s="272"/>
      <c r="K2563" s="282">
        <f>Лист4!E2565/1000-J2563</f>
        <v>106.47914999999998</v>
      </c>
    </row>
    <row r="2564" spans="1:11" s="47" customFormat="1" ht="25.5" customHeight="1" x14ac:dyDescent="0.25">
      <c r="A2564" s="38" t="str">
        <f>Лист4!A2566</f>
        <v xml:space="preserve">100-летие Солепромысла ул. д.16 </v>
      </c>
      <c r="B2564" s="56" t="str">
        <f>Лист4!C2566</f>
        <v>Ахтубинский район, рп. Нижний Баскунчак</v>
      </c>
      <c r="C2564" s="39">
        <f t="shared" si="80"/>
        <v>29.002396621621628</v>
      </c>
      <c r="D2564" s="39">
        <f t="shared" si="81"/>
        <v>1.2254533783783788</v>
      </c>
      <c r="E2564" s="45">
        <v>0</v>
      </c>
      <c r="F2564" s="27">
        <v>1.2254533783783788</v>
      </c>
      <c r="G2564" s="46">
        <v>0</v>
      </c>
      <c r="H2564" s="46">
        <v>0</v>
      </c>
      <c r="I2564" s="46">
        <v>0</v>
      </c>
      <c r="J2564" s="271"/>
      <c r="K2564" s="282">
        <f>Лист4!E2566/1000</f>
        <v>30.227850000000007</v>
      </c>
    </row>
    <row r="2565" spans="1:11" s="47" customFormat="1" ht="18.75" customHeight="1" x14ac:dyDescent="0.25">
      <c r="A2565" s="38" t="str">
        <f>Лист4!A2567</f>
        <v xml:space="preserve">Джамбула ул. д.26А </v>
      </c>
      <c r="B2565" s="56" t="str">
        <f>Лист4!C2567</f>
        <v>Ахтубинский район, рп. Нижний Баскунчак</v>
      </c>
      <c r="C2565" s="39">
        <f t="shared" si="80"/>
        <v>77.287049999999994</v>
      </c>
      <c r="D2565" s="39">
        <f t="shared" si="81"/>
        <v>3.2656499999999999</v>
      </c>
      <c r="E2565" s="45">
        <v>0</v>
      </c>
      <c r="F2565" s="27">
        <v>3.2656499999999999</v>
      </c>
      <c r="G2565" s="46">
        <v>0</v>
      </c>
      <c r="H2565" s="46">
        <v>0</v>
      </c>
      <c r="I2565" s="46">
        <v>0</v>
      </c>
      <c r="J2565" s="275"/>
      <c r="K2565" s="282">
        <f>Лист4!E2567/1000-J2565</f>
        <v>80.552699999999987</v>
      </c>
    </row>
    <row r="2566" spans="1:11" s="47" customFormat="1" ht="25.5" customHeight="1" x14ac:dyDescent="0.25">
      <c r="A2566" s="38" t="str">
        <f>Лист4!A2568</f>
        <v xml:space="preserve">Кирова ул. д.1 </v>
      </c>
      <c r="B2566" s="56" t="str">
        <f>Лист4!C2568</f>
        <v>Ахтубинский район, рп. Нижний Баскунчак</v>
      </c>
      <c r="C2566" s="39">
        <f t="shared" si="80"/>
        <v>35.489724189189189</v>
      </c>
      <c r="D2566" s="39">
        <f t="shared" si="81"/>
        <v>1.499565810810811</v>
      </c>
      <c r="E2566" s="45">
        <v>0</v>
      </c>
      <c r="F2566" s="27">
        <v>1.499565810810811</v>
      </c>
      <c r="G2566" s="46">
        <v>0</v>
      </c>
      <c r="H2566" s="46">
        <v>0</v>
      </c>
      <c r="I2566" s="46">
        <v>0</v>
      </c>
      <c r="J2566" s="272"/>
      <c r="K2566" s="282">
        <f>Лист4!E2568/1000-J2566</f>
        <v>36.989290000000004</v>
      </c>
    </row>
    <row r="2567" spans="1:11" s="47" customFormat="1" ht="18.75" customHeight="1" x14ac:dyDescent="0.25">
      <c r="A2567" s="38" t="str">
        <f>Лист4!A2569</f>
        <v xml:space="preserve">Кирова ул. д.2 </v>
      </c>
      <c r="B2567" s="56" t="str">
        <f>Лист4!C2569</f>
        <v>Ахтубинский район, рп. Нижний Баскунчак</v>
      </c>
      <c r="C2567" s="39">
        <f t="shared" si="80"/>
        <v>25.913512837837832</v>
      </c>
      <c r="D2567" s="39">
        <f t="shared" si="81"/>
        <v>1.0949371621621617</v>
      </c>
      <c r="E2567" s="45">
        <v>0</v>
      </c>
      <c r="F2567" s="27">
        <v>1.0949371621621617</v>
      </c>
      <c r="G2567" s="46">
        <v>0</v>
      </c>
      <c r="H2567" s="46">
        <v>0</v>
      </c>
      <c r="I2567" s="46">
        <v>0</v>
      </c>
      <c r="J2567" s="272"/>
      <c r="K2567" s="282">
        <f>Лист4!E2569/1000-J2567</f>
        <v>27.008449999999993</v>
      </c>
    </row>
    <row r="2568" spans="1:11" s="47" customFormat="1" ht="18.75" customHeight="1" x14ac:dyDescent="0.25">
      <c r="A2568" s="38" t="str">
        <f>Лист4!A2570</f>
        <v xml:space="preserve">Кирова ул. д.3 </v>
      </c>
      <c r="B2568" s="56" t="str">
        <f>Лист4!C2570</f>
        <v>Ахтубинский район, рп. Нижний Баскунчак</v>
      </c>
      <c r="C2568" s="39">
        <f t="shared" si="80"/>
        <v>19.62981135135135</v>
      </c>
      <c r="D2568" s="39">
        <f t="shared" si="81"/>
        <v>0.82942864864864863</v>
      </c>
      <c r="E2568" s="45">
        <v>0</v>
      </c>
      <c r="F2568" s="27">
        <v>0.82942864864864863</v>
      </c>
      <c r="G2568" s="46">
        <v>0</v>
      </c>
      <c r="H2568" s="46">
        <v>0</v>
      </c>
      <c r="I2568" s="46">
        <v>0</v>
      </c>
      <c r="J2568" s="271"/>
      <c r="K2568" s="282">
        <f>Лист4!E2570/1000</f>
        <v>20.459239999999998</v>
      </c>
    </row>
    <row r="2569" spans="1:11" s="47" customFormat="1" ht="18.75" customHeight="1" x14ac:dyDescent="0.25">
      <c r="A2569" s="38" t="str">
        <f>Лист4!A2571</f>
        <v xml:space="preserve">Кирова ул. д.4 </v>
      </c>
      <c r="B2569" s="56" t="str">
        <f>Лист4!C2571</f>
        <v>Ахтубинский район, рп. Нижний Баскунчак</v>
      </c>
      <c r="C2569" s="39">
        <f t="shared" ref="C2569:C2596" si="82">K2569+J2569-F2569</f>
        <v>0.46282405405405402</v>
      </c>
      <c r="D2569" s="39">
        <f t="shared" ref="D2569:D2596" si="83">F2569</f>
        <v>1.9555945945945945E-2</v>
      </c>
      <c r="E2569" s="45">
        <v>0</v>
      </c>
      <c r="F2569" s="27">
        <v>1.9555945945945945E-2</v>
      </c>
      <c r="G2569" s="46">
        <v>0</v>
      </c>
      <c r="H2569" s="46">
        <v>0</v>
      </c>
      <c r="I2569" s="46">
        <v>0</v>
      </c>
      <c r="J2569" s="271"/>
      <c r="K2569" s="282">
        <f>Лист4!E2571/1000</f>
        <v>0.48237999999999998</v>
      </c>
    </row>
    <row r="2570" spans="1:11" s="48" customFormat="1" ht="18.75" customHeight="1" x14ac:dyDescent="0.25">
      <c r="A2570" s="38" t="str">
        <f>Лист4!A2572</f>
        <v xml:space="preserve">Кирова ул. д.5 </v>
      </c>
      <c r="B2570" s="56" t="str">
        <f>Лист4!C2572</f>
        <v>Ахтубинский район, рп. Нижний Баскунчак</v>
      </c>
      <c r="C2570" s="39">
        <f t="shared" si="82"/>
        <v>27.020297297297294</v>
      </c>
      <c r="D2570" s="39">
        <f t="shared" si="83"/>
        <v>1.1417027027027025</v>
      </c>
      <c r="E2570" s="45">
        <v>0</v>
      </c>
      <c r="F2570" s="27">
        <v>1.1417027027027025</v>
      </c>
      <c r="G2570" s="46">
        <v>0</v>
      </c>
      <c r="H2570" s="46">
        <v>0</v>
      </c>
      <c r="I2570" s="46">
        <v>0</v>
      </c>
      <c r="J2570" s="271"/>
      <c r="K2570" s="282">
        <f>Лист4!E2572/1000</f>
        <v>28.161999999999995</v>
      </c>
    </row>
    <row r="2571" spans="1:11" s="47" customFormat="1" ht="18.75" customHeight="1" x14ac:dyDescent="0.25">
      <c r="A2571" s="38" t="str">
        <f>Лист4!A2573</f>
        <v xml:space="preserve">Кирова ул. д.6 </v>
      </c>
      <c r="B2571" s="56" t="str">
        <f>Лист4!C2573</f>
        <v>Ахтубинский район, рп. Нижний Баскунчак</v>
      </c>
      <c r="C2571" s="39">
        <f t="shared" si="82"/>
        <v>3.138631756756757</v>
      </c>
      <c r="D2571" s="39">
        <f t="shared" si="83"/>
        <v>0.13261824324324323</v>
      </c>
      <c r="E2571" s="45">
        <v>0</v>
      </c>
      <c r="F2571" s="27">
        <v>0.13261824324324323</v>
      </c>
      <c r="G2571" s="46">
        <v>0</v>
      </c>
      <c r="H2571" s="46">
        <v>0</v>
      </c>
      <c r="I2571" s="46">
        <v>0</v>
      </c>
      <c r="J2571" s="271"/>
      <c r="K2571" s="282">
        <f>Лист4!E2573/1000</f>
        <v>3.2712500000000002</v>
      </c>
    </row>
    <row r="2572" spans="1:11" s="47" customFormat="1" ht="18.75" customHeight="1" x14ac:dyDescent="0.25">
      <c r="A2572" s="38" t="str">
        <f>Лист4!A2574</f>
        <v xml:space="preserve">Кирова ул. д.7 </v>
      </c>
      <c r="B2572" s="56" t="str">
        <f>Лист4!C2574</f>
        <v>Ахтубинский район, рп. Нижний Баскунчак</v>
      </c>
      <c r="C2572" s="39">
        <f t="shared" si="82"/>
        <v>6.8346998648648647</v>
      </c>
      <c r="D2572" s="39">
        <f t="shared" si="83"/>
        <v>0.28879013513513507</v>
      </c>
      <c r="E2572" s="45">
        <v>0</v>
      </c>
      <c r="F2572" s="27">
        <v>0.28879013513513507</v>
      </c>
      <c r="G2572" s="46">
        <v>0</v>
      </c>
      <c r="H2572" s="46">
        <v>0</v>
      </c>
      <c r="I2572" s="46">
        <v>0</v>
      </c>
      <c r="J2572" s="272"/>
      <c r="K2572" s="282">
        <f>Лист4!E2574/1000-J2572</f>
        <v>7.1234899999999994</v>
      </c>
    </row>
    <row r="2573" spans="1:11" s="48" customFormat="1" ht="18.75" customHeight="1" x14ac:dyDescent="0.25">
      <c r="A2573" s="38" t="str">
        <f>Лист4!A2575</f>
        <v xml:space="preserve">Кирова ул. д.8 </v>
      </c>
      <c r="B2573" s="56" t="str">
        <f>Лист4!C2575</f>
        <v>Ахтубинский район, рп. Нижний Баскунчак</v>
      </c>
      <c r="C2573" s="39">
        <f t="shared" si="82"/>
        <v>6.7050864864864863</v>
      </c>
      <c r="D2573" s="39">
        <f t="shared" si="83"/>
        <v>0.28331351351351353</v>
      </c>
      <c r="E2573" s="45">
        <v>0</v>
      </c>
      <c r="F2573" s="27">
        <v>0.28331351351351353</v>
      </c>
      <c r="G2573" s="46">
        <v>0</v>
      </c>
      <c r="H2573" s="46">
        <v>0</v>
      </c>
      <c r="I2573" s="46">
        <v>0</v>
      </c>
      <c r="J2573" s="271"/>
      <c r="K2573" s="282">
        <f>Лист4!E2575/1000</f>
        <v>6.9883999999999995</v>
      </c>
    </row>
    <row r="2574" spans="1:11" s="47" customFormat="1" ht="18.75" customHeight="1" x14ac:dyDescent="0.25">
      <c r="A2574" s="38" t="str">
        <f>Лист4!A2576</f>
        <v xml:space="preserve">Максима Горького ул. д.25 </v>
      </c>
      <c r="B2574" s="56" t="str">
        <f>Лист4!C2576</f>
        <v>Ахтубинский район, рп. Нижний Баскунчак</v>
      </c>
      <c r="C2574" s="39">
        <f t="shared" si="82"/>
        <v>51.215945945945947</v>
      </c>
      <c r="D2574" s="39">
        <f t="shared" si="83"/>
        <v>2.1640540540540543</v>
      </c>
      <c r="E2574" s="45">
        <v>0</v>
      </c>
      <c r="F2574" s="27">
        <v>2.1640540540540543</v>
      </c>
      <c r="G2574" s="46">
        <v>0</v>
      </c>
      <c r="H2574" s="46">
        <v>0</v>
      </c>
      <c r="I2574" s="46">
        <v>0</v>
      </c>
      <c r="J2574" s="271"/>
      <c r="K2574" s="282">
        <f>Лист4!E2576/1000</f>
        <v>53.38</v>
      </c>
    </row>
    <row r="2575" spans="1:11" s="47" customFormat="1" ht="18.75" customHeight="1" x14ac:dyDescent="0.25">
      <c r="A2575" s="38" t="str">
        <f>Лист4!A2577</f>
        <v xml:space="preserve">Максима Горького ул. д.29 </v>
      </c>
      <c r="B2575" s="56" t="str">
        <f>Лист4!C2577</f>
        <v>Ахтубинский район, рп. Нижний Баскунчак</v>
      </c>
      <c r="C2575" s="39">
        <f t="shared" si="82"/>
        <v>12.843756081081082</v>
      </c>
      <c r="D2575" s="39">
        <f t="shared" si="83"/>
        <v>0.54269391891891905</v>
      </c>
      <c r="E2575" s="45">
        <v>0</v>
      </c>
      <c r="F2575" s="27">
        <v>0.54269391891891905</v>
      </c>
      <c r="G2575" s="46">
        <v>0</v>
      </c>
      <c r="H2575" s="46">
        <v>0</v>
      </c>
      <c r="I2575" s="46">
        <v>0</v>
      </c>
      <c r="J2575" s="271"/>
      <c r="K2575" s="282">
        <f>Лист4!E2577/1000-J2575</f>
        <v>13.386450000000002</v>
      </c>
    </row>
    <row r="2576" spans="1:11" s="47" customFormat="1" ht="18.75" customHeight="1" x14ac:dyDescent="0.25">
      <c r="A2576" s="38" t="str">
        <f>Лист4!A2578</f>
        <v xml:space="preserve">Микрорайон мкн. д.1 </v>
      </c>
      <c r="B2576" s="56" t="str">
        <f>Лист4!C2578</f>
        <v>Ахтубинский район, рп. Нижний Баскунчак</v>
      </c>
      <c r="C2576" s="39">
        <f t="shared" si="82"/>
        <v>311.71350675675677</v>
      </c>
      <c r="D2576" s="39">
        <f t="shared" si="83"/>
        <v>13.170993243243243</v>
      </c>
      <c r="E2576" s="45">
        <v>0</v>
      </c>
      <c r="F2576" s="27">
        <v>13.170993243243243</v>
      </c>
      <c r="G2576" s="46">
        <v>0</v>
      </c>
      <c r="H2576" s="46">
        <v>0</v>
      </c>
      <c r="I2576" s="46">
        <v>0</v>
      </c>
      <c r="J2576" s="272"/>
      <c r="K2576" s="282">
        <f>Лист4!E2578/1000-J2576</f>
        <v>324.8845</v>
      </c>
    </row>
    <row r="2577" spans="1:11" s="47" customFormat="1" ht="18.75" customHeight="1" x14ac:dyDescent="0.25">
      <c r="A2577" s="38" t="str">
        <f>Лист4!A2579</f>
        <v xml:space="preserve">Микрорайон мкн. д.2 </v>
      </c>
      <c r="B2577" s="56" t="str">
        <f>Лист4!C2579</f>
        <v>Ахтубинский район, рп. Нижний Баскунчак</v>
      </c>
      <c r="C2577" s="39">
        <f t="shared" si="82"/>
        <v>316.67533216216219</v>
      </c>
      <c r="D2577" s="39">
        <f t="shared" si="83"/>
        <v>13.380647837837838</v>
      </c>
      <c r="E2577" s="45">
        <v>0</v>
      </c>
      <c r="F2577" s="27">
        <v>13.380647837837838</v>
      </c>
      <c r="G2577" s="46">
        <v>0</v>
      </c>
      <c r="H2577" s="46">
        <v>0</v>
      </c>
      <c r="I2577" s="46">
        <v>0</v>
      </c>
      <c r="J2577" s="271"/>
      <c r="K2577" s="282">
        <f>Лист4!E2579/1000-J2577</f>
        <v>330.05598000000003</v>
      </c>
    </row>
    <row r="2578" spans="1:11" s="48" customFormat="1" ht="18.75" customHeight="1" x14ac:dyDescent="0.25">
      <c r="A2578" s="38" t="str">
        <f>Лист4!A2580</f>
        <v xml:space="preserve">Микрорайон мкн. д.3 </v>
      </c>
      <c r="B2578" s="56" t="str">
        <f>Лист4!C2580</f>
        <v>Ахтубинский район, рп. Нижний Баскунчак</v>
      </c>
      <c r="C2578" s="39">
        <f t="shared" si="82"/>
        <v>398.63895067567563</v>
      </c>
      <c r="D2578" s="39">
        <f t="shared" si="83"/>
        <v>16.843899324324319</v>
      </c>
      <c r="E2578" s="45">
        <v>0</v>
      </c>
      <c r="F2578" s="27">
        <v>16.843899324324319</v>
      </c>
      <c r="G2578" s="46">
        <v>0</v>
      </c>
      <c r="H2578" s="46">
        <v>0</v>
      </c>
      <c r="I2578" s="46">
        <v>0</v>
      </c>
      <c r="J2578" s="271"/>
      <c r="K2578" s="282">
        <f>Лист4!E2580/1000-J2578</f>
        <v>415.48284999999993</v>
      </c>
    </row>
    <row r="2579" spans="1:11" s="47" customFormat="1" ht="18.75" customHeight="1" x14ac:dyDescent="0.25">
      <c r="A2579" s="38" t="str">
        <f>Лист4!A2581</f>
        <v xml:space="preserve">Микрорайон мкн. д.4 </v>
      </c>
      <c r="B2579" s="56" t="str">
        <f>Лист4!C2581</f>
        <v>Ахтубинский район, рп. Нижний Баскунчак</v>
      </c>
      <c r="C2579" s="39">
        <f t="shared" si="82"/>
        <v>259.88782432432441</v>
      </c>
      <c r="D2579" s="39">
        <f t="shared" si="83"/>
        <v>10.981175675675679</v>
      </c>
      <c r="E2579" s="45">
        <v>0</v>
      </c>
      <c r="F2579" s="27">
        <v>10.981175675675679</v>
      </c>
      <c r="G2579" s="46">
        <v>0</v>
      </c>
      <c r="H2579" s="46">
        <v>0</v>
      </c>
      <c r="I2579" s="46">
        <v>0</v>
      </c>
      <c r="J2579" s="271"/>
      <c r="K2579" s="282">
        <f>Лист4!E2581/1000-J2579</f>
        <v>270.86900000000009</v>
      </c>
    </row>
    <row r="2580" spans="1:11" s="47" customFormat="1" ht="18.75" customHeight="1" x14ac:dyDescent="0.25">
      <c r="A2580" s="38" t="str">
        <f>Лист4!A2582</f>
        <v xml:space="preserve">Микрорайон мкн. д.5 </v>
      </c>
      <c r="B2580" s="56" t="str">
        <f>Лист4!C2582</f>
        <v>Ахтубинский район, рп. Нижний Баскунчак</v>
      </c>
      <c r="C2580" s="39">
        <f t="shared" si="82"/>
        <v>370.62153513513516</v>
      </c>
      <c r="D2580" s="39">
        <f t="shared" si="83"/>
        <v>15.660064864864864</v>
      </c>
      <c r="E2580" s="45">
        <v>0</v>
      </c>
      <c r="F2580" s="27">
        <v>15.660064864864864</v>
      </c>
      <c r="G2580" s="46">
        <v>0</v>
      </c>
      <c r="H2580" s="46">
        <v>0</v>
      </c>
      <c r="I2580" s="46">
        <v>0</v>
      </c>
      <c r="J2580" s="271"/>
      <c r="K2580" s="282">
        <f>Лист4!E2582/1000-J2580</f>
        <v>386.28160000000003</v>
      </c>
    </row>
    <row r="2581" spans="1:11" s="47" customFormat="1" ht="18.75" customHeight="1" x14ac:dyDescent="0.25">
      <c r="A2581" s="38" t="str">
        <f>Лист4!A2583</f>
        <v xml:space="preserve">Микрорайон мкн. д.6 </v>
      </c>
      <c r="B2581" s="56" t="str">
        <f>Лист4!C2583</f>
        <v>Ахтубинский район, рп. Нижний Баскунчак</v>
      </c>
      <c r="C2581" s="39">
        <f t="shared" si="82"/>
        <v>348.0608054054054</v>
      </c>
      <c r="D2581" s="39">
        <f t="shared" si="83"/>
        <v>14.706794594594594</v>
      </c>
      <c r="E2581" s="45">
        <v>0</v>
      </c>
      <c r="F2581" s="27">
        <v>14.706794594594594</v>
      </c>
      <c r="G2581" s="46">
        <v>0</v>
      </c>
      <c r="H2581" s="46">
        <v>0</v>
      </c>
      <c r="I2581" s="46">
        <v>0</v>
      </c>
      <c r="J2581" s="271"/>
      <c r="K2581" s="282">
        <f>Лист4!E2583/1000-J2581</f>
        <v>362.76760000000002</v>
      </c>
    </row>
    <row r="2582" spans="1:11" s="29" customFormat="1" ht="18.75" customHeight="1" x14ac:dyDescent="0.25">
      <c r="A2582" s="21" t="str">
        <f>Лист4!A2584</f>
        <v xml:space="preserve">Микрорайон мкн. д.7 </v>
      </c>
      <c r="B2582" s="56" t="str">
        <f>Лист4!C2584</f>
        <v>Ахтубинский район, рп. Нижний Баскунчак</v>
      </c>
      <c r="C2582" s="35">
        <f t="shared" si="82"/>
        <v>364.87867135135139</v>
      </c>
      <c r="D2582" s="35">
        <f t="shared" si="83"/>
        <v>15.417408648648649</v>
      </c>
      <c r="E2582" s="26">
        <v>0</v>
      </c>
      <c r="F2582" s="27">
        <v>15.417408648648649</v>
      </c>
      <c r="G2582" s="28">
        <v>0</v>
      </c>
      <c r="H2582" s="28">
        <v>0</v>
      </c>
      <c r="I2582" s="28">
        <v>0</v>
      </c>
      <c r="J2582" s="274"/>
      <c r="K2582" s="281">
        <f>Лист4!E2584/1000-J2582</f>
        <v>380.29608000000002</v>
      </c>
    </row>
    <row r="2583" spans="1:11" s="47" customFormat="1" ht="18.75" customHeight="1" x14ac:dyDescent="0.25">
      <c r="A2583" s="38" t="str">
        <f>Лист4!A2585</f>
        <v xml:space="preserve">Микрорайон мкн. д.8 </v>
      </c>
      <c r="B2583" s="56" t="str">
        <f>Лист4!C2585</f>
        <v>Ахтубинский район, рп. Нижний Баскунчак</v>
      </c>
      <c r="C2583" s="39">
        <f t="shared" si="82"/>
        <v>325.66433513513516</v>
      </c>
      <c r="D2583" s="39">
        <f t="shared" si="83"/>
        <v>13.760464864864865</v>
      </c>
      <c r="E2583" s="45">
        <v>0</v>
      </c>
      <c r="F2583" s="27">
        <v>13.760464864864865</v>
      </c>
      <c r="G2583" s="46">
        <v>0</v>
      </c>
      <c r="H2583" s="46">
        <v>0</v>
      </c>
      <c r="I2583" s="46">
        <v>0</v>
      </c>
      <c r="J2583" s="271"/>
      <c r="K2583" s="282">
        <f>Лист4!E2585/1000-J2583</f>
        <v>339.4248</v>
      </c>
    </row>
    <row r="2584" spans="1:11" s="47" customFormat="1" ht="18.75" customHeight="1" x14ac:dyDescent="0.25">
      <c r="A2584" s="38" t="str">
        <f>Лист4!A2586</f>
        <v xml:space="preserve">Микрорайон мкн. д.9 </v>
      </c>
      <c r="B2584" s="56" t="str">
        <f>Лист4!C2586</f>
        <v>Ахтубинский район, рп. Нижний Баскунчак</v>
      </c>
      <c r="C2584" s="39">
        <f t="shared" si="82"/>
        <v>78.257927027027037</v>
      </c>
      <c r="D2584" s="39">
        <f t="shared" si="83"/>
        <v>3.306672972972974</v>
      </c>
      <c r="E2584" s="45">
        <v>0</v>
      </c>
      <c r="F2584" s="27">
        <v>3.306672972972974</v>
      </c>
      <c r="G2584" s="46">
        <v>0</v>
      </c>
      <c r="H2584" s="46">
        <v>0</v>
      </c>
      <c r="I2584" s="46">
        <v>0</v>
      </c>
      <c r="J2584" s="271"/>
      <c r="K2584" s="282">
        <f>Лист4!E2586/1000-J2584</f>
        <v>81.564600000000013</v>
      </c>
    </row>
    <row r="2585" spans="1:11" s="47" customFormat="1" ht="18.75" customHeight="1" x14ac:dyDescent="0.25">
      <c r="A2585" s="38" t="str">
        <f>Лист4!A2587</f>
        <v xml:space="preserve">Озерная ул. д.1 </v>
      </c>
      <c r="B2585" s="56" t="str">
        <f>Лист4!C2587</f>
        <v>Ахтубинский район, рп. Нижний Баскунчак</v>
      </c>
      <c r="C2585" s="39">
        <f t="shared" si="82"/>
        <v>14.897479054054056</v>
      </c>
      <c r="D2585" s="39">
        <f t="shared" si="83"/>
        <v>0.62947094594594599</v>
      </c>
      <c r="E2585" s="45">
        <v>0</v>
      </c>
      <c r="F2585" s="27">
        <v>0.62947094594594599</v>
      </c>
      <c r="G2585" s="46">
        <v>0</v>
      </c>
      <c r="H2585" s="46">
        <v>0</v>
      </c>
      <c r="I2585" s="46">
        <v>0</v>
      </c>
      <c r="J2585" s="272"/>
      <c r="K2585" s="282">
        <f>Лист4!E2587/1000-J2585</f>
        <v>15.526950000000001</v>
      </c>
    </row>
    <row r="2586" spans="1:11" s="47" customFormat="1" ht="18.75" customHeight="1" x14ac:dyDescent="0.25">
      <c r="A2586" s="38" t="str">
        <f>Лист4!A2588</f>
        <v xml:space="preserve">Озерная ул. д.8 </v>
      </c>
      <c r="B2586" s="56" t="str">
        <f>Лист4!C2588</f>
        <v>Ахтубинский район, рп. Нижний Баскунчак</v>
      </c>
      <c r="C2586" s="39">
        <f t="shared" si="82"/>
        <v>31.373892567567577</v>
      </c>
      <c r="D2586" s="39">
        <f t="shared" si="83"/>
        <v>1.3256574324324326</v>
      </c>
      <c r="E2586" s="45">
        <v>0</v>
      </c>
      <c r="F2586" s="27">
        <v>1.3256574324324326</v>
      </c>
      <c r="G2586" s="46">
        <v>0</v>
      </c>
      <c r="H2586" s="46">
        <v>0</v>
      </c>
      <c r="I2586" s="46">
        <v>0</v>
      </c>
      <c r="J2586" s="272"/>
      <c r="K2586" s="282">
        <f>Лист4!E2588/1000-J2586</f>
        <v>32.699550000000009</v>
      </c>
    </row>
    <row r="2587" spans="1:11" s="48" customFormat="1" ht="18.75" customHeight="1" x14ac:dyDescent="0.25">
      <c r="A2587" s="38" t="str">
        <f>Лист4!A2589</f>
        <v xml:space="preserve">Колхозная ул. д.38 </v>
      </c>
      <c r="B2587" s="56" t="str">
        <f>Лист4!C2589</f>
        <v>Ахтубинский район, с. Золотуха</v>
      </c>
      <c r="C2587" s="39">
        <f t="shared" si="82"/>
        <v>46.902743918918929</v>
      </c>
      <c r="D2587" s="39">
        <f t="shared" si="83"/>
        <v>1.9818060810810816</v>
      </c>
      <c r="E2587" s="45">
        <v>0</v>
      </c>
      <c r="F2587" s="27">
        <v>1.9818060810810816</v>
      </c>
      <c r="G2587" s="46">
        <v>0</v>
      </c>
      <c r="H2587" s="46">
        <v>0</v>
      </c>
      <c r="I2587" s="46">
        <v>0</v>
      </c>
      <c r="J2587" s="272"/>
      <c r="K2587" s="282">
        <f>Лист4!E2589/1000-J2587</f>
        <v>48.884550000000011</v>
      </c>
    </row>
    <row r="2588" spans="1:11" s="48" customFormat="1" ht="25.5" customHeight="1" x14ac:dyDescent="0.25">
      <c r="A2588" s="38" t="str">
        <f>Лист4!A2590</f>
        <v xml:space="preserve">Микрорайон ул. д.10 </v>
      </c>
      <c r="B2588" s="56" t="str">
        <f>Лист4!C2590</f>
        <v>Ахтубинский район, с. Успенка</v>
      </c>
      <c r="C2588" s="39">
        <f t="shared" si="82"/>
        <v>23.494091891891902</v>
      </c>
      <c r="D2588" s="39">
        <f t="shared" si="83"/>
        <v>0.9927081081081085</v>
      </c>
      <c r="E2588" s="45">
        <v>0</v>
      </c>
      <c r="F2588" s="27">
        <v>0.9927081081081085</v>
      </c>
      <c r="G2588" s="46">
        <v>0</v>
      </c>
      <c r="H2588" s="46">
        <v>0</v>
      </c>
      <c r="I2588" s="46">
        <v>0</v>
      </c>
      <c r="J2588" s="271"/>
      <c r="K2588" s="282">
        <f>Лист4!E2590/1000-J2588</f>
        <v>24.486800000000009</v>
      </c>
    </row>
    <row r="2589" spans="1:11" s="48" customFormat="1" ht="18.75" customHeight="1" x14ac:dyDescent="0.25">
      <c r="A2589" s="38" t="str">
        <f>Лист4!A2591</f>
        <v xml:space="preserve">Микрорайон ул. д.14 </v>
      </c>
      <c r="B2589" s="56" t="str">
        <f>Лист4!C2591</f>
        <v>Ахтубинский район, с. Успенка</v>
      </c>
      <c r="C2589" s="39">
        <f t="shared" si="82"/>
        <v>97.209266216216207</v>
      </c>
      <c r="D2589" s="39">
        <f t="shared" si="83"/>
        <v>4.107433783783784</v>
      </c>
      <c r="E2589" s="45">
        <v>0</v>
      </c>
      <c r="F2589" s="27">
        <v>4.107433783783784</v>
      </c>
      <c r="G2589" s="46">
        <v>0</v>
      </c>
      <c r="H2589" s="46">
        <v>0</v>
      </c>
      <c r="I2589" s="46">
        <v>0</v>
      </c>
      <c r="J2589" s="271"/>
      <c r="K2589" s="282">
        <f>Лист4!E2591/1000-J2589</f>
        <v>101.3167</v>
      </c>
    </row>
    <row r="2590" spans="1:11" s="48" customFormat="1" ht="25.5" customHeight="1" x14ac:dyDescent="0.25">
      <c r="A2590" s="38" t="str">
        <f>Лист4!A2592</f>
        <v xml:space="preserve">Микрорайон ул. д.15 </v>
      </c>
      <c r="B2590" s="56" t="str">
        <f>Лист4!C2592</f>
        <v>Ахтубинский район, с. Успенка</v>
      </c>
      <c r="C2590" s="39">
        <f t="shared" si="82"/>
        <v>59.366841891891895</v>
      </c>
      <c r="D2590" s="39">
        <f t="shared" si="83"/>
        <v>2.5084581081081083</v>
      </c>
      <c r="E2590" s="45">
        <v>0</v>
      </c>
      <c r="F2590" s="27">
        <v>2.5084581081081083</v>
      </c>
      <c r="G2590" s="46">
        <v>0</v>
      </c>
      <c r="H2590" s="46">
        <v>0</v>
      </c>
      <c r="I2590" s="46">
        <v>0</v>
      </c>
      <c r="J2590" s="271"/>
      <c r="K2590" s="282">
        <f>Лист4!E2592/1000-J2590</f>
        <v>61.875300000000003</v>
      </c>
    </row>
    <row r="2591" spans="1:11" s="48" customFormat="1" ht="25.5" customHeight="1" x14ac:dyDescent="0.25">
      <c r="A2591" s="38" t="str">
        <f>Лист4!A2593</f>
        <v xml:space="preserve">Микрорайон ул. д.16 </v>
      </c>
      <c r="B2591" s="56" t="str">
        <f>Лист4!C2593</f>
        <v>Ахтубинский район, с. Успенка</v>
      </c>
      <c r="C2591" s="39">
        <f t="shared" si="82"/>
        <v>97.921041216216238</v>
      </c>
      <c r="D2591" s="39">
        <f t="shared" si="83"/>
        <v>4.1375087837837849</v>
      </c>
      <c r="E2591" s="45">
        <v>0</v>
      </c>
      <c r="F2591" s="27">
        <v>4.1375087837837849</v>
      </c>
      <c r="G2591" s="46">
        <v>0</v>
      </c>
      <c r="H2591" s="46">
        <v>0</v>
      </c>
      <c r="I2591" s="46">
        <v>0</v>
      </c>
      <c r="J2591" s="271"/>
      <c r="K2591" s="282">
        <f>Лист4!E2593/1000-J2591</f>
        <v>102.05855000000003</v>
      </c>
    </row>
    <row r="2592" spans="1:11" s="48" customFormat="1" ht="18.75" customHeight="1" x14ac:dyDescent="0.25">
      <c r="A2592" s="38" t="str">
        <f>Лист4!A2594</f>
        <v xml:space="preserve">Микрорайон ул. д.17 </v>
      </c>
      <c r="B2592" s="56" t="str">
        <f>Лист4!C2594</f>
        <v>Ахтубинский район, с. Успенка</v>
      </c>
      <c r="C2592" s="39">
        <f t="shared" si="82"/>
        <v>85.074838513513512</v>
      </c>
      <c r="D2592" s="39">
        <f t="shared" si="83"/>
        <v>3.5947114864864864</v>
      </c>
      <c r="E2592" s="45">
        <v>0</v>
      </c>
      <c r="F2592" s="27">
        <v>3.5947114864864864</v>
      </c>
      <c r="G2592" s="46">
        <v>0</v>
      </c>
      <c r="H2592" s="46">
        <v>0</v>
      </c>
      <c r="I2592" s="46">
        <v>0</v>
      </c>
      <c r="J2592" s="271"/>
      <c r="K2592" s="282">
        <f>Лист4!E2594/1000-J2592</f>
        <v>88.669550000000001</v>
      </c>
    </row>
    <row r="2593" spans="1:11" s="48" customFormat="1" ht="18.75" customHeight="1" x14ac:dyDescent="0.25">
      <c r="A2593" s="38" t="str">
        <f>Лист4!A2595</f>
        <v xml:space="preserve">Микрорайон ул. д.18 </v>
      </c>
      <c r="B2593" s="56" t="str">
        <f>Лист4!C2595</f>
        <v>Ахтубинский район, с. Успенка</v>
      </c>
      <c r="C2593" s="39">
        <f t="shared" si="82"/>
        <v>113.90534797297298</v>
      </c>
      <c r="D2593" s="39">
        <f t="shared" si="83"/>
        <v>4.8129020270270271</v>
      </c>
      <c r="E2593" s="45">
        <v>0</v>
      </c>
      <c r="F2593" s="27">
        <v>4.8129020270270271</v>
      </c>
      <c r="G2593" s="46">
        <v>0</v>
      </c>
      <c r="H2593" s="46">
        <v>0</v>
      </c>
      <c r="I2593" s="46">
        <v>0</v>
      </c>
      <c r="J2593" s="271"/>
      <c r="K2593" s="282">
        <f>Лист4!E2595/1000-J2593</f>
        <v>118.71825</v>
      </c>
    </row>
    <row r="2594" spans="1:11" s="48" customFormat="1" ht="18.75" customHeight="1" x14ac:dyDescent="0.25">
      <c r="A2594" s="38" t="str">
        <f>Лист4!A2596</f>
        <v xml:space="preserve">Микрорайон ул. д.19 </v>
      </c>
      <c r="B2594" s="56" t="str">
        <f>Лист4!C2596</f>
        <v>Ахтубинский район, с. Успенка</v>
      </c>
      <c r="C2594" s="39">
        <f t="shared" si="82"/>
        <v>128.89599054054054</v>
      </c>
      <c r="D2594" s="39">
        <f t="shared" si="83"/>
        <v>5.4463094594594592</v>
      </c>
      <c r="E2594" s="45">
        <v>0</v>
      </c>
      <c r="F2594" s="27">
        <v>5.4463094594594592</v>
      </c>
      <c r="G2594" s="46">
        <v>0</v>
      </c>
      <c r="H2594" s="46">
        <v>0</v>
      </c>
      <c r="I2594" s="46">
        <v>0</v>
      </c>
      <c r="J2594" s="271"/>
      <c r="K2594" s="282">
        <f>Лист4!E2596/1000-J2594</f>
        <v>134.34229999999999</v>
      </c>
    </row>
    <row r="2595" spans="1:11" s="48" customFormat="1" ht="25.5" customHeight="1" x14ac:dyDescent="0.25">
      <c r="A2595" s="38" t="str">
        <f>Лист4!A2597</f>
        <v xml:space="preserve">Микрорайон ул. д.20 </v>
      </c>
      <c r="B2595" s="56" t="str">
        <f>Лист4!C2597</f>
        <v>Ахтубинский район, с. Успенка</v>
      </c>
      <c r="C2595" s="39">
        <f t="shared" si="82"/>
        <v>24.508048648648646</v>
      </c>
      <c r="D2595" s="39">
        <f t="shared" si="83"/>
        <v>1.0355513513513515</v>
      </c>
      <c r="E2595" s="45">
        <v>0</v>
      </c>
      <c r="F2595" s="27">
        <v>1.0355513513513515</v>
      </c>
      <c r="G2595" s="46">
        <v>0</v>
      </c>
      <c r="H2595" s="46">
        <v>0</v>
      </c>
      <c r="I2595" s="46">
        <v>0</v>
      </c>
      <c r="J2595" s="271"/>
      <c r="K2595" s="282">
        <f>Лист4!E2597/1000-J2595</f>
        <v>25.543599999999998</v>
      </c>
    </row>
    <row r="2596" spans="1:11" s="48" customFormat="1" ht="18.75" customHeight="1" x14ac:dyDescent="0.25">
      <c r="A2596" s="38" t="str">
        <f>Лист4!A2598</f>
        <v xml:space="preserve">Микрорайон ул. д.21 </v>
      </c>
      <c r="B2596" s="56" t="str">
        <f>Лист4!C2598</f>
        <v>Ахтубинский район, с. Успенка</v>
      </c>
      <c r="C2596" s="39">
        <f t="shared" si="82"/>
        <v>42.259247972972972</v>
      </c>
      <c r="D2596" s="39">
        <f t="shared" si="83"/>
        <v>1.7856020270270268</v>
      </c>
      <c r="E2596" s="45">
        <v>0</v>
      </c>
      <c r="F2596" s="27">
        <v>1.7856020270270268</v>
      </c>
      <c r="G2596" s="46">
        <v>0</v>
      </c>
      <c r="H2596" s="46">
        <v>0</v>
      </c>
      <c r="I2596" s="46">
        <v>0</v>
      </c>
      <c r="J2596" s="271"/>
      <c r="K2596" s="282">
        <f>Лист4!E2598/1000-J2596</f>
        <v>44.044849999999997</v>
      </c>
    </row>
    <row r="2597" spans="1:11" s="48" customFormat="1" ht="25.5" customHeight="1" x14ac:dyDescent="0.25">
      <c r="A2597" s="38" t="str">
        <f>Лист4!A2599</f>
        <v xml:space="preserve">Микрорайон ул. д.7 </v>
      </c>
      <c r="B2597" s="56" t="str">
        <f>Лист4!C2599</f>
        <v>Ахтубинский район, с. Успенка</v>
      </c>
      <c r="C2597" s="39">
        <f t="shared" ref="C2597:C2660" si="84">K2597+J2597-F2597</f>
        <v>90.652272297297287</v>
      </c>
      <c r="D2597" s="39">
        <f t="shared" ref="D2597:D2660" si="85">F2597</f>
        <v>3.8303777027027026</v>
      </c>
      <c r="E2597" s="45">
        <v>0</v>
      </c>
      <c r="F2597" s="27">
        <v>3.8303777027027026</v>
      </c>
      <c r="G2597" s="46">
        <v>0</v>
      </c>
      <c r="H2597" s="46">
        <v>0</v>
      </c>
      <c r="I2597" s="46">
        <v>0</v>
      </c>
      <c r="J2597" s="272"/>
      <c r="K2597" s="282">
        <f>Лист4!E2599/1000-J2597</f>
        <v>94.482649999999992</v>
      </c>
    </row>
    <row r="2598" spans="1:11" s="48" customFormat="1" ht="18.75" customHeight="1" x14ac:dyDescent="0.25">
      <c r="A2598" s="38" t="str">
        <f>Лист4!A2600</f>
        <v xml:space="preserve">Микрорайон ул. д.8 </v>
      </c>
      <c r="B2598" s="56" t="str">
        <f>Лист4!C2600</f>
        <v>Ахтубинский район, с. Успенка</v>
      </c>
      <c r="C2598" s="39">
        <f t="shared" si="84"/>
        <v>127.84567027027028</v>
      </c>
      <c r="D2598" s="39">
        <f t="shared" si="85"/>
        <v>5.40192972972973</v>
      </c>
      <c r="E2598" s="45">
        <v>0</v>
      </c>
      <c r="F2598" s="27">
        <v>5.40192972972973</v>
      </c>
      <c r="G2598" s="46">
        <v>0</v>
      </c>
      <c r="H2598" s="46">
        <v>0</v>
      </c>
      <c r="I2598" s="46">
        <v>0</v>
      </c>
      <c r="J2598" s="272"/>
      <c r="K2598" s="282">
        <f>Лист4!E2600/1000-J2598</f>
        <v>133.24760000000001</v>
      </c>
    </row>
    <row r="2599" spans="1:11" s="48" customFormat="1" ht="25.5" customHeight="1" x14ac:dyDescent="0.25">
      <c r="A2599" s="38" t="str">
        <f>Лист4!A2601</f>
        <v xml:space="preserve">Микрорайон ул. д.9 </v>
      </c>
      <c r="B2599" s="56" t="str">
        <f>Лист4!C2601</f>
        <v>Ахтубинский район, с. Успенка</v>
      </c>
      <c r="C2599" s="39">
        <f t="shared" si="84"/>
        <v>99.139458783783766</v>
      </c>
      <c r="D2599" s="39">
        <f t="shared" si="85"/>
        <v>4.1889912162162162</v>
      </c>
      <c r="E2599" s="45">
        <v>0</v>
      </c>
      <c r="F2599" s="27">
        <v>4.1889912162162162</v>
      </c>
      <c r="G2599" s="46">
        <v>0</v>
      </c>
      <c r="H2599" s="46">
        <v>0</v>
      </c>
      <c r="I2599" s="46">
        <v>0</v>
      </c>
      <c r="J2599" s="271"/>
      <c r="K2599" s="282">
        <f>Лист4!E2601/1000-J2599</f>
        <v>103.32844999999999</v>
      </c>
    </row>
    <row r="2600" spans="1:11" s="48" customFormat="1" ht="18.75" customHeight="1" x14ac:dyDescent="0.25">
      <c r="A2600" s="38" t="str">
        <f>Лист4!A2602</f>
        <v xml:space="preserve">Володарского ул. д.1 </v>
      </c>
      <c r="B2600" s="56" t="str">
        <f>Лист4!C2602</f>
        <v>Володарский район, п. Володарский</v>
      </c>
      <c r="C2600" s="39">
        <f t="shared" si="84"/>
        <v>140.05848581081082</v>
      </c>
      <c r="D2600" s="39">
        <f t="shared" si="85"/>
        <v>5.9179641891891892</v>
      </c>
      <c r="E2600" s="45">
        <v>0</v>
      </c>
      <c r="F2600" s="27">
        <v>5.9179641891891892</v>
      </c>
      <c r="G2600" s="46">
        <v>0</v>
      </c>
      <c r="H2600" s="46">
        <v>0</v>
      </c>
      <c r="I2600" s="46">
        <v>0</v>
      </c>
      <c r="J2600" s="271"/>
      <c r="K2600" s="282">
        <f>Лист4!E2602/1000-J2600</f>
        <v>145.97645</v>
      </c>
    </row>
    <row r="2601" spans="1:11" s="48" customFormat="1" ht="25.5" customHeight="1" x14ac:dyDescent="0.25">
      <c r="A2601" s="38" t="str">
        <f>Лист4!A2603</f>
        <v xml:space="preserve">Володарского ул. д.2 </v>
      </c>
      <c r="B2601" s="56" t="str">
        <f>Лист4!C2603</f>
        <v>Володарский район, п. Володарский</v>
      </c>
      <c r="C2601" s="39">
        <f t="shared" si="84"/>
        <v>1163.0660539189189</v>
      </c>
      <c r="D2601" s="39">
        <f t="shared" si="85"/>
        <v>49.143636081081077</v>
      </c>
      <c r="E2601" s="45">
        <v>0</v>
      </c>
      <c r="F2601" s="27">
        <v>49.143636081081077</v>
      </c>
      <c r="G2601" s="46">
        <v>0</v>
      </c>
      <c r="H2601" s="46">
        <v>0</v>
      </c>
      <c r="I2601" s="46">
        <v>0</v>
      </c>
      <c r="J2601" s="271"/>
      <c r="K2601" s="282">
        <f>Лист4!E2603/1000-J2601</f>
        <v>1212.2096899999999</v>
      </c>
    </row>
    <row r="2602" spans="1:11" s="48" customFormat="1" ht="18.75" customHeight="1" x14ac:dyDescent="0.25">
      <c r="A2602" s="38" t="str">
        <f>Лист4!A2604</f>
        <v xml:space="preserve">Комсомольская ул. д.1 </v>
      </c>
      <c r="B2602" s="56" t="str">
        <f>Лист4!C2604</f>
        <v>Володарский район, п. Володарский</v>
      </c>
      <c r="C2602" s="39">
        <f t="shared" si="84"/>
        <v>1089.6742270270267</v>
      </c>
      <c r="D2602" s="39">
        <f t="shared" si="85"/>
        <v>46.042572972972962</v>
      </c>
      <c r="E2602" s="45">
        <v>0</v>
      </c>
      <c r="F2602" s="27">
        <v>46.042572972972962</v>
      </c>
      <c r="G2602" s="46">
        <v>0</v>
      </c>
      <c r="H2602" s="46">
        <v>0</v>
      </c>
      <c r="I2602" s="46">
        <v>0</v>
      </c>
      <c r="J2602" s="272"/>
      <c r="K2602" s="282">
        <f>Лист4!E2604/1000-J2602</f>
        <v>1135.7167999999997</v>
      </c>
    </row>
    <row r="2603" spans="1:11" s="48" customFormat="1" ht="18.75" customHeight="1" x14ac:dyDescent="0.25">
      <c r="A2603" s="38" t="str">
        <f>Лист4!A2605</f>
        <v xml:space="preserve">Мичурина ул. д.10 </v>
      </c>
      <c r="B2603" s="56" t="str">
        <f>Лист4!C2605</f>
        <v>Володарский район, п. Володарский</v>
      </c>
      <c r="C2603" s="39">
        <f t="shared" si="84"/>
        <v>184.53442094594595</v>
      </c>
      <c r="D2603" s="39">
        <f t="shared" si="85"/>
        <v>7.7972290540540534</v>
      </c>
      <c r="E2603" s="45">
        <v>0</v>
      </c>
      <c r="F2603" s="27">
        <v>7.7972290540540534</v>
      </c>
      <c r="G2603" s="46">
        <v>0</v>
      </c>
      <c r="H2603" s="46">
        <v>0</v>
      </c>
      <c r="I2603" s="46">
        <v>0</v>
      </c>
      <c r="J2603" s="271"/>
      <c r="K2603" s="282">
        <f>Лист4!E2605/1000-J2603</f>
        <v>192.33165</v>
      </c>
    </row>
    <row r="2604" spans="1:11" s="48" customFormat="1" ht="25.5" customHeight="1" x14ac:dyDescent="0.25">
      <c r="A2604" s="38" t="str">
        <f>Лист4!A2606</f>
        <v xml:space="preserve">Мичурина ул. д.12 </v>
      </c>
      <c r="B2604" s="56" t="str">
        <f>Лист4!C2606</f>
        <v>Володарский район, п. Володарский</v>
      </c>
      <c r="C2604" s="39">
        <f t="shared" si="84"/>
        <v>159.45614635135135</v>
      </c>
      <c r="D2604" s="39">
        <f t="shared" si="85"/>
        <v>6.7375836486486484</v>
      </c>
      <c r="E2604" s="45">
        <v>0</v>
      </c>
      <c r="F2604" s="27">
        <v>6.7375836486486484</v>
      </c>
      <c r="G2604" s="46">
        <v>0</v>
      </c>
      <c r="H2604" s="46">
        <v>0</v>
      </c>
      <c r="I2604" s="46">
        <v>0</v>
      </c>
      <c r="J2604" s="271"/>
      <c r="K2604" s="282">
        <f>Лист4!E2606/1000-J2604</f>
        <v>166.19372999999999</v>
      </c>
    </row>
    <row r="2605" spans="1:11" s="48" customFormat="1" ht="25.5" customHeight="1" x14ac:dyDescent="0.25">
      <c r="A2605" s="38" t="str">
        <f>Лист4!A2607</f>
        <v xml:space="preserve">Мичурина ул. д.19А </v>
      </c>
      <c r="B2605" s="56" t="str">
        <f>Лист4!C2607</f>
        <v>Володарский район, п. Володарский</v>
      </c>
      <c r="C2605" s="39">
        <f t="shared" si="84"/>
        <v>574.90813689189201</v>
      </c>
      <c r="D2605" s="39">
        <f t="shared" si="85"/>
        <v>24.291893108108113</v>
      </c>
      <c r="E2605" s="45">
        <v>0</v>
      </c>
      <c r="F2605" s="27">
        <v>24.291893108108113</v>
      </c>
      <c r="G2605" s="46">
        <v>0</v>
      </c>
      <c r="H2605" s="46">
        <v>0</v>
      </c>
      <c r="I2605" s="46">
        <v>0</v>
      </c>
      <c r="J2605" s="271"/>
      <c r="K2605" s="282">
        <f>Лист4!E2607/1000</f>
        <v>599.20003000000008</v>
      </c>
    </row>
    <row r="2606" spans="1:11" s="47" customFormat="1" ht="25.5" customHeight="1" x14ac:dyDescent="0.25">
      <c r="A2606" s="38" t="str">
        <f>Лист4!A2608</f>
        <v xml:space="preserve">Мичурина ул. д.2 </v>
      </c>
      <c r="B2606" s="56" t="str">
        <f>Лист4!C2608</f>
        <v>Володарский район, п. Володарский</v>
      </c>
      <c r="C2606" s="39">
        <f t="shared" si="84"/>
        <v>96.129941486486473</v>
      </c>
      <c r="D2606" s="39">
        <f t="shared" si="85"/>
        <v>4.0618285135135128</v>
      </c>
      <c r="E2606" s="45">
        <v>0</v>
      </c>
      <c r="F2606" s="27">
        <v>4.0618285135135128</v>
      </c>
      <c r="G2606" s="46">
        <v>0</v>
      </c>
      <c r="H2606" s="46">
        <v>0</v>
      </c>
      <c r="I2606" s="46">
        <v>0</v>
      </c>
      <c r="J2606" s="272"/>
      <c r="K2606" s="282">
        <f>Лист4!E2608/1000-J2606</f>
        <v>100.19176999999999</v>
      </c>
    </row>
    <row r="2607" spans="1:11" s="47" customFormat="1" ht="25.5" customHeight="1" x14ac:dyDescent="0.25">
      <c r="A2607" s="38" t="str">
        <f>Лист4!A2609</f>
        <v xml:space="preserve">Мичурина ул. д.25 </v>
      </c>
      <c r="B2607" s="56" t="str">
        <f>Лист4!C2609</f>
        <v>Володарский район, п. Володарский</v>
      </c>
      <c r="C2607" s="39">
        <f t="shared" si="84"/>
        <v>190.00811797297297</v>
      </c>
      <c r="D2607" s="39">
        <f t="shared" si="85"/>
        <v>8.0285120270270269</v>
      </c>
      <c r="E2607" s="45">
        <v>0</v>
      </c>
      <c r="F2607" s="27">
        <v>8.0285120270270269</v>
      </c>
      <c r="G2607" s="46">
        <v>0</v>
      </c>
      <c r="H2607" s="46">
        <v>0</v>
      </c>
      <c r="I2607" s="46">
        <v>0</v>
      </c>
      <c r="J2607" s="271"/>
      <c r="K2607" s="282">
        <f>Лист4!E2609/1000</f>
        <v>198.03663</v>
      </c>
    </row>
    <row r="2608" spans="1:11" s="47" customFormat="1" ht="25.5" customHeight="1" x14ac:dyDescent="0.25">
      <c r="A2608" s="38" t="str">
        <f>Лист4!A2610</f>
        <v xml:space="preserve">Мичурина ул. д.27 </v>
      </c>
      <c r="B2608" s="56" t="str">
        <f>Лист4!C2610</f>
        <v>Володарский район, п. Володарский</v>
      </c>
      <c r="C2608" s="39">
        <f t="shared" si="84"/>
        <v>87.247294594594592</v>
      </c>
      <c r="D2608" s="39">
        <f t="shared" si="85"/>
        <v>3.6865054054054056</v>
      </c>
      <c r="E2608" s="45">
        <v>0</v>
      </c>
      <c r="F2608" s="27">
        <v>3.6865054054054056</v>
      </c>
      <c r="G2608" s="46">
        <v>0</v>
      </c>
      <c r="H2608" s="46">
        <v>0</v>
      </c>
      <c r="I2608" s="46">
        <v>0</v>
      </c>
      <c r="J2608" s="272"/>
      <c r="K2608" s="282">
        <f>Лист4!E2610/1000-J2608</f>
        <v>90.933800000000005</v>
      </c>
    </row>
    <row r="2609" spans="1:11" s="47" customFormat="1" ht="25.5" customHeight="1" x14ac:dyDescent="0.25">
      <c r="A2609" s="38" t="str">
        <f>Лист4!A2611</f>
        <v xml:space="preserve">Мичурина ул. д.29 </v>
      </c>
      <c r="B2609" s="56" t="str">
        <f>Лист4!C2611</f>
        <v>Володарский район, п. Володарский</v>
      </c>
      <c r="C2609" s="39">
        <f t="shared" si="84"/>
        <v>209.51068581081077</v>
      </c>
      <c r="D2609" s="39">
        <f t="shared" si="85"/>
        <v>8.852564189189188</v>
      </c>
      <c r="E2609" s="45">
        <v>0</v>
      </c>
      <c r="F2609" s="27">
        <v>8.852564189189188</v>
      </c>
      <c r="G2609" s="46">
        <v>0</v>
      </c>
      <c r="H2609" s="46">
        <v>0</v>
      </c>
      <c r="I2609" s="46">
        <v>0</v>
      </c>
      <c r="J2609" s="271"/>
      <c r="K2609" s="282">
        <f>Лист4!E2611/1000-J2609</f>
        <v>218.36324999999997</v>
      </c>
    </row>
    <row r="2610" spans="1:11" s="47" customFormat="1" ht="25.5" customHeight="1" x14ac:dyDescent="0.25">
      <c r="A2610" s="38" t="str">
        <f>Лист4!A2612</f>
        <v xml:space="preserve">Мичурина ул. д.33 </v>
      </c>
      <c r="B2610" s="56" t="str">
        <f>Лист4!C2612</f>
        <v>Володарский район, п. Володарский</v>
      </c>
      <c r="C2610" s="39">
        <f t="shared" si="84"/>
        <v>147.98146216216216</v>
      </c>
      <c r="D2610" s="39">
        <f t="shared" si="85"/>
        <v>6.2527378378378371</v>
      </c>
      <c r="E2610" s="45">
        <v>0</v>
      </c>
      <c r="F2610" s="27">
        <v>6.2527378378378371</v>
      </c>
      <c r="G2610" s="46">
        <v>0</v>
      </c>
      <c r="H2610" s="46">
        <v>0</v>
      </c>
      <c r="I2610" s="46">
        <v>0</v>
      </c>
      <c r="J2610" s="272"/>
      <c r="K2610" s="282">
        <f>Лист4!E2612/1000-J2610</f>
        <v>154.23419999999999</v>
      </c>
    </row>
    <row r="2611" spans="1:11" s="47" customFormat="1" ht="18.75" customHeight="1" x14ac:dyDescent="0.25">
      <c r="A2611" s="38" t="str">
        <f>Лист4!A2613</f>
        <v xml:space="preserve">Мичурина ул. д.35А </v>
      </c>
      <c r="B2611" s="56" t="str">
        <f>Лист4!C2613</f>
        <v>Володарский район, п. Володарский</v>
      </c>
      <c r="C2611" s="39">
        <f t="shared" si="84"/>
        <v>106.24910135135134</v>
      </c>
      <c r="D2611" s="39">
        <f t="shared" si="85"/>
        <v>4.4893986486486481</v>
      </c>
      <c r="E2611" s="45">
        <v>0</v>
      </c>
      <c r="F2611" s="27">
        <v>4.4893986486486481</v>
      </c>
      <c r="G2611" s="46">
        <v>0</v>
      </c>
      <c r="H2611" s="46">
        <v>0</v>
      </c>
      <c r="I2611" s="46">
        <v>0</v>
      </c>
      <c r="J2611" s="271"/>
      <c r="K2611" s="282">
        <f>Лист4!E2613/1000</f>
        <v>110.73849999999999</v>
      </c>
    </row>
    <row r="2612" spans="1:11" s="47" customFormat="1" ht="18.75" customHeight="1" x14ac:dyDescent="0.25">
      <c r="A2612" s="38" t="str">
        <f>Лист4!A2614</f>
        <v xml:space="preserve">Мичурина ул. д.8 </v>
      </c>
      <c r="B2612" s="56" t="str">
        <f>Лист4!C2614</f>
        <v>Володарский район, п. Володарский</v>
      </c>
      <c r="C2612" s="39">
        <f t="shared" si="84"/>
        <v>550.8945552702703</v>
      </c>
      <c r="D2612" s="39">
        <f t="shared" si="85"/>
        <v>23.277234729729727</v>
      </c>
      <c r="E2612" s="45">
        <v>0</v>
      </c>
      <c r="F2612" s="27">
        <v>23.277234729729727</v>
      </c>
      <c r="G2612" s="46">
        <v>0</v>
      </c>
      <c r="H2612" s="46">
        <v>0</v>
      </c>
      <c r="I2612" s="46">
        <v>0</v>
      </c>
      <c r="J2612" s="272"/>
      <c r="K2612" s="282">
        <f>Лист4!E2614/1000-J2612</f>
        <v>574.17178999999999</v>
      </c>
    </row>
    <row r="2613" spans="1:11" s="48" customFormat="1" ht="18.75" customHeight="1" x14ac:dyDescent="0.25">
      <c r="A2613" s="38" t="str">
        <f>Лист4!A2615</f>
        <v xml:space="preserve">Пирогова ул. д.16 </v>
      </c>
      <c r="B2613" s="56" t="str">
        <f>Лист4!C2615</f>
        <v>Володарский район, п. Володарский</v>
      </c>
      <c r="C2613" s="39">
        <f t="shared" si="84"/>
        <v>171.55183108108108</v>
      </c>
      <c r="D2613" s="39">
        <f t="shared" si="85"/>
        <v>7.24866891891892</v>
      </c>
      <c r="E2613" s="45">
        <v>0</v>
      </c>
      <c r="F2613" s="27">
        <v>7.24866891891892</v>
      </c>
      <c r="G2613" s="46">
        <v>0</v>
      </c>
      <c r="H2613" s="46">
        <v>0</v>
      </c>
      <c r="I2613" s="46">
        <v>0</v>
      </c>
      <c r="J2613" s="271"/>
      <c r="K2613" s="282">
        <f>Лист4!E2615/1000-J2613</f>
        <v>178.8005</v>
      </c>
    </row>
    <row r="2614" spans="1:11" s="47" customFormat="1" ht="18.75" customHeight="1" x14ac:dyDescent="0.25">
      <c r="A2614" s="38" t="str">
        <f>Лист4!A2616</f>
        <v xml:space="preserve">Пирогова ул. д.18 </v>
      </c>
      <c r="B2614" s="56" t="str">
        <f>Лист4!C2616</f>
        <v>Володарский район, п. Володарский</v>
      </c>
      <c r="C2614" s="39">
        <f t="shared" si="84"/>
        <v>150.17949743243241</v>
      </c>
      <c r="D2614" s="39">
        <f t="shared" si="85"/>
        <v>6.3456125675675672</v>
      </c>
      <c r="E2614" s="45">
        <v>0</v>
      </c>
      <c r="F2614" s="27">
        <v>6.3456125675675672</v>
      </c>
      <c r="G2614" s="46">
        <v>0</v>
      </c>
      <c r="H2614" s="46">
        <v>0</v>
      </c>
      <c r="I2614" s="46">
        <v>0</v>
      </c>
      <c r="J2614" s="271"/>
      <c r="K2614" s="282">
        <f>Лист4!E2616/1000</f>
        <v>156.52510999999998</v>
      </c>
    </row>
    <row r="2615" spans="1:11" s="47" customFormat="1" ht="18.75" customHeight="1" x14ac:dyDescent="0.25">
      <c r="A2615" s="38" t="str">
        <f>Лист4!A2617</f>
        <v xml:space="preserve">Пирогова ул. д.18А </v>
      </c>
      <c r="B2615" s="56" t="str">
        <f>Лист4!C2617</f>
        <v>Володарский район, п. Володарский</v>
      </c>
      <c r="C2615" s="39">
        <f t="shared" si="84"/>
        <v>24.514141216216224</v>
      </c>
      <c r="D2615" s="39">
        <f t="shared" si="85"/>
        <v>1.0358087837837842</v>
      </c>
      <c r="E2615" s="45">
        <v>0</v>
      </c>
      <c r="F2615" s="27">
        <v>1.0358087837837842</v>
      </c>
      <c r="G2615" s="46">
        <v>0</v>
      </c>
      <c r="H2615" s="46">
        <v>0</v>
      </c>
      <c r="I2615" s="46">
        <v>0</v>
      </c>
      <c r="J2615" s="271"/>
      <c r="K2615" s="282">
        <f>Лист4!E2617/1000</f>
        <v>25.54995000000001</v>
      </c>
    </row>
    <row r="2616" spans="1:11" s="48" customFormat="1" ht="18.75" customHeight="1" x14ac:dyDescent="0.25">
      <c r="A2616" s="38" t="str">
        <f>Лист4!A2618</f>
        <v xml:space="preserve">Пирогова ул. д.19 </v>
      </c>
      <c r="B2616" s="56" t="str">
        <f>Лист4!C2618</f>
        <v>Володарский район, п. Володарский</v>
      </c>
      <c r="C2616" s="39">
        <f t="shared" si="84"/>
        <v>116.1123445945946</v>
      </c>
      <c r="D2616" s="39">
        <f t="shared" si="85"/>
        <v>4.9061554054054053</v>
      </c>
      <c r="E2616" s="45">
        <v>0</v>
      </c>
      <c r="F2616" s="27">
        <v>4.9061554054054053</v>
      </c>
      <c r="G2616" s="46">
        <v>0</v>
      </c>
      <c r="H2616" s="46">
        <v>0</v>
      </c>
      <c r="I2616" s="46">
        <v>0</v>
      </c>
      <c r="J2616" s="271"/>
      <c r="K2616" s="282">
        <f>Лист4!E2618/1000-J2616</f>
        <v>121.0185</v>
      </c>
    </row>
    <row r="2617" spans="1:11" s="48" customFormat="1" ht="18.75" customHeight="1" x14ac:dyDescent="0.25">
      <c r="A2617" s="38" t="str">
        <f>Лист4!A2619</f>
        <v xml:space="preserve">Пирогова ул. д.20 </v>
      </c>
      <c r="B2617" s="56" t="str">
        <f>Лист4!C2619</f>
        <v>Володарский район, п. Володарский</v>
      </c>
      <c r="C2617" s="39">
        <f t="shared" si="84"/>
        <v>142.50894527027026</v>
      </c>
      <c r="D2617" s="39">
        <f t="shared" si="85"/>
        <v>6.0215047297297302</v>
      </c>
      <c r="E2617" s="45">
        <v>0</v>
      </c>
      <c r="F2617" s="27">
        <v>6.0215047297297302</v>
      </c>
      <c r="G2617" s="46">
        <v>0</v>
      </c>
      <c r="H2617" s="46">
        <v>0</v>
      </c>
      <c r="I2617" s="46">
        <v>0</v>
      </c>
      <c r="J2617" s="272"/>
      <c r="K2617" s="282">
        <f>Лист4!E2619/1000-J2617</f>
        <v>148.53045</v>
      </c>
    </row>
    <row r="2618" spans="1:11" s="48" customFormat="1" ht="18.75" customHeight="1" x14ac:dyDescent="0.25">
      <c r="A2618" s="38" t="str">
        <f>Лист4!A2620</f>
        <v xml:space="preserve">Пирогова ул. д.20А </v>
      </c>
      <c r="B2618" s="56" t="str">
        <f>Лист4!C2620</f>
        <v>Володарский район, п. Володарский</v>
      </c>
      <c r="C2618" s="39">
        <f t="shared" si="84"/>
        <v>23.00025810810811</v>
      </c>
      <c r="D2618" s="39">
        <f t="shared" si="85"/>
        <v>0.97184189189189196</v>
      </c>
      <c r="E2618" s="45">
        <v>0</v>
      </c>
      <c r="F2618" s="27">
        <v>0.97184189189189196</v>
      </c>
      <c r="G2618" s="46">
        <v>0</v>
      </c>
      <c r="H2618" s="46">
        <v>0</v>
      </c>
      <c r="I2618" s="46">
        <v>0</v>
      </c>
      <c r="J2618" s="271"/>
      <c r="K2618" s="282">
        <f>Лист4!E2620/1000</f>
        <v>23.972100000000001</v>
      </c>
    </row>
    <row r="2619" spans="1:11" s="48" customFormat="1" ht="18.75" customHeight="1" x14ac:dyDescent="0.25">
      <c r="A2619" s="38" t="str">
        <f>Лист4!A2621</f>
        <v xml:space="preserve">Победы ул. д.6 </v>
      </c>
      <c r="B2619" s="56" t="str">
        <f>Лист4!C2621</f>
        <v>Володарский район, п. Володарский</v>
      </c>
      <c r="C2619" s="39">
        <f t="shared" si="84"/>
        <v>189.8411912162162</v>
      </c>
      <c r="D2619" s="39">
        <f t="shared" si="85"/>
        <v>8.0214587837837836</v>
      </c>
      <c r="E2619" s="45">
        <v>0</v>
      </c>
      <c r="F2619" s="27">
        <v>8.0214587837837836</v>
      </c>
      <c r="G2619" s="46">
        <v>0</v>
      </c>
      <c r="H2619" s="46">
        <v>0</v>
      </c>
      <c r="I2619" s="46">
        <v>0</v>
      </c>
      <c r="J2619" s="271"/>
      <c r="K2619" s="282">
        <f>Лист4!E2621/1000-J2619</f>
        <v>197.86264999999997</v>
      </c>
    </row>
    <row r="2620" spans="1:11" s="48" customFormat="1" ht="18.75" customHeight="1" x14ac:dyDescent="0.25">
      <c r="A2620" s="38" t="str">
        <f>Лист4!A2622</f>
        <v xml:space="preserve">Садовая ул. д.20 </v>
      </c>
      <c r="B2620" s="56" t="str">
        <f>Лист4!C2622</f>
        <v>Володарский район, п. Володарский</v>
      </c>
      <c r="C2620" s="39">
        <f t="shared" si="84"/>
        <v>815.40506486486493</v>
      </c>
      <c r="D2620" s="39">
        <f t="shared" si="85"/>
        <v>34.45373513513514</v>
      </c>
      <c r="E2620" s="45">
        <v>0</v>
      </c>
      <c r="F2620" s="27">
        <v>34.45373513513514</v>
      </c>
      <c r="G2620" s="46">
        <v>0</v>
      </c>
      <c r="H2620" s="46">
        <v>0</v>
      </c>
      <c r="I2620" s="46">
        <v>0</v>
      </c>
      <c r="J2620" s="271"/>
      <c r="K2620" s="282">
        <f>Лист4!E2622/1000</f>
        <v>849.85880000000009</v>
      </c>
    </row>
    <row r="2621" spans="1:11" s="48" customFormat="1" ht="18.75" customHeight="1" x14ac:dyDescent="0.25">
      <c r="A2621" s="38" t="str">
        <f>Лист4!A2623</f>
        <v xml:space="preserve">Свердлова ул. д.33 </v>
      </c>
      <c r="B2621" s="56" t="str">
        <f>Лист4!C2623</f>
        <v>Володарский район, п. Володарский</v>
      </c>
      <c r="C2621" s="39">
        <f t="shared" si="84"/>
        <v>157.38191013513514</v>
      </c>
      <c r="D2621" s="39">
        <f t="shared" si="85"/>
        <v>6.6499398648648658</v>
      </c>
      <c r="E2621" s="45">
        <v>0</v>
      </c>
      <c r="F2621" s="27">
        <v>6.6499398648648658</v>
      </c>
      <c r="G2621" s="46">
        <v>0</v>
      </c>
      <c r="H2621" s="46">
        <v>0</v>
      </c>
      <c r="I2621" s="46">
        <v>0</v>
      </c>
      <c r="J2621" s="271"/>
      <c r="K2621" s="282">
        <f>Лист4!E2623/1000</f>
        <v>164.03185000000002</v>
      </c>
    </row>
    <row r="2622" spans="1:11" s="48" customFormat="1" ht="18.75" customHeight="1" x14ac:dyDescent="0.25">
      <c r="A2622" s="38" t="str">
        <f>Лист4!A2624</f>
        <v xml:space="preserve">Свердлова ул. д.35 </v>
      </c>
      <c r="B2622" s="56" t="str">
        <f>Лист4!C2624</f>
        <v>Володарский район, п. Володарский</v>
      </c>
      <c r="C2622" s="39">
        <f t="shared" si="84"/>
        <v>218.15986743243249</v>
      </c>
      <c r="D2622" s="39">
        <f t="shared" si="85"/>
        <v>9.2180225675675711</v>
      </c>
      <c r="E2622" s="45">
        <v>0</v>
      </c>
      <c r="F2622" s="27">
        <v>9.2180225675675711</v>
      </c>
      <c r="G2622" s="46">
        <v>0</v>
      </c>
      <c r="H2622" s="46">
        <v>0</v>
      </c>
      <c r="I2622" s="46">
        <v>0</v>
      </c>
      <c r="J2622" s="271"/>
      <c r="K2622" s="282">
        <f>Лист4!E2624/1000</f>
        <v>227.37789000000006</v>
      </c>
    </row>
    <row r="2623" spans="1:11" s="48" customFormat="1" ht="18.75" customHeight="1" x14ac:dyDescent="0.25">
      <c r="A2623" s="38" t="str">
        <f>Лист4!A2625</f>
        <v xml:space="preserve">Свердлова ул. д.37 </v>
      </c>
      <c r="B2623" s="56" t="str">
        <f>Лист4!C2625</f>
        <v>Володарский район, п. Володарский</v>
      </c>
      <c r="C2623" s="39">
        <f t="shared" si="84"/>
        <v>199.96353648648648</v>
      </c>
      <c r="D2623" s="39">
        <f t="shared" si="85"/>
        <v>8.4491635135135148</v>
      </c>
      <c r="E2623" s="45">
        <v>0</v>
      </c>
      <c r="F2623" s="27">
        <v>8.4491635135135148</v>
      </c>
      <c r="G2623" s="46">
        <v>0</v>
      </c>
      <c r="H2623" s="46">
        <v>0</v>
      </c>
      <c r="I2623" s="46">
        <v>0</v>
      </c>
      <c r="J2623" s="272"/>
      <c r="K2623" s="282">
        <f>Лист4!E2625/1000-J2623</f>
        <v>208.4127</v>
      </c>
    </row>
    <row r="2624" spans="1:11" s="48" customFormat="1" ht="18.75" customHeight="1" x14ac:dyDescent="0.25">
      <c r="A2624" s="38" t="str">
        <f>Лист4!A2626</f>
        <v xml:space="preserve">Свердлова ул. д.39 </v>
      </c>
      <c r="B2624" s="56" t="str">
        <f>Лист4!C2626</f>
        <v>Володарский район, п. Володарский</v>
      </c>
      <c r="C2624" s="39">
        <f t="shared" si="84"/>
        <v>188.07497027027023</v>
      </c>
      <c r="D2624" s="39">
        <f t="shared" si="85"/>
        <v>7.9468297297297275</v>
      </c>
      <c r="E2624" s="45">
        <v>0</v>
      </c>
      <c r="F2624" s="27">
        <v>7.9468297297297275</v>
      </c>
      <c r="G2624" s="46">
        <v>0</v>
      </c>
      <c r="H2624" s="46">
        <v>0</v>
      </c>
      <c r="I2624" s="46">
        <v>0</v>
      </c>
      <c r="J2624" s="271"/>
      <c r="K2624" s="282">
        <f>Лист4!E2626/1000-J2624</f>
        <v>196.02179999999996</v>
      </c>
    </row>
    <row r="2625" spans="1:11" s="48" customFormat="1" ht="18.75" customHeight="1" x14ac:dyDescent="0.25">
      <c r="A2625" s="38" t="str">
        <f>Лист4!A2627</f>
        <v xml:space="preserve">Спортивная ул. д.1 </v>
      </c>
      <c r="B2625" s="56" t="str">
        <f>Лист4!C2627</f>
        <v>Володарский район, п. Володарский</v>
      </c>
      <c r="C2625" s="39">
        <f t="shared" si="84"/>
        <v>161.80377094594596</v>
      </c>
      <c r="D2625" s="39">
        <f t="shared" si="85"/>
        <v>6.8367790540540554</v>
      </c>
      <c r="E2625" s="45">
        <v>0</v>
      </c>
      <c r="F2625" s="27">
        <v>6.8367790540540554</v>
      </c>
      <c r="G2625" s="46">
        <v>0</v>
      </c>
      <c r="H2625" s="46">
        <v>0</v>
      </c>
      <c r="I2625" s="46">
        <v>0</v>
      </c>
      <c r="J2625" s="271"/>
      <c r="K2625" s="282">
        <f>Лист4!E2627/1000-J2625</f>
        <v>168.64055000000002</v>
      </c>
    </row>
    <row r="2626" spans="1:11" s="48" customFormat="1" ht="18.75" customHeight="1" x14ac:dyDescent="0.25">
      <c r="A2626" s="38" t="str">
        <f>Лист4!A2628</f>
        <v xml:space="preserve">Спортивная ул. д.3 </v>
      </c>
      <c r="B2626" s="56" t="str">
        <f>Лист4!C2628</f>
        <v>Володарский район, п. Володарский</v>
      </c>
      <c r="C2626" s="39">
        <f t="shared" si="84"/>
        <v>134.77824459459461</v>
      </c>
      <c r="D2626" s="39">
        <f t="shared" si="85"/>
        <v>5.6948554054054057</v>
      </c>
      <c r="E2626" s="45">
        <v>0</v>
      </c>
      <c r="F2626" s="27">
        <v>5.6948554054054057</v>
      </c>
      <c r="G2626" s="46">
        <v>0</v>
      </c>
      <c r="H2626" s="46">
        <v>0</v>
      </c>
      <c r="I2626" s="46">
        <v>0</v>
      </c>
      <c r="J2626" s="271"/>
      <c r="K2626" s="282">
        <f>Лист4!E2628/1000</f>
        <v>140.47310000000002</v>
      </c>
    </row>
    <row r="2627" spans="1:11" s="48" customFormat="1" ht="18.75" customHeight="1" x14ac:dyDescent="0.25">
      <c r="A2627" s="38" t="str">
        <f>Лист4!A2629</f>
        <v xml:space="preserve">Фрунзе ул. д.14 </v>
      </c>
      <c r="B2627" s="56" t="str">
        <f>Лист4!C2629</f>
        <v>Володарский район, п. Володарский</v>
      </c>
      <c r="C2627" s="39">
        <f t="shared" si="84"/>
        <v>113.36267770270273</v>
      </c>
      <c r="D2627" s="39">
        <f t="shared" si="85"/>
        <v>4.7899722972972985</v>
      </c>
      <c r="E2627" s="45">
        <v>0</v>
      </c>
      <c r="F2627" s="27">
        <v>4.7899722972972985</v>
      </c>
      <c r="G2627" s="46">
        <v>0</v>
      </c>
      <c r="H2627" s="46">
        <v>0</v>
      </c>
      <c r="I2627" s="46">
        <v>0</v>
      </c>
      <c r="J2627" s="271"/>
      <c r="K2627" s="282">
        <f>Лист4!E2629/1000-J2627</f>
        <v>118.15265000000002</v>
      </c>
    </row>
    <row r="2628" spans="1:11" s="48" customFormat="1" ht="18.75" customHeight="1" x14ac:dyDescent="0.25">
      <c r="A2628" s="38" t="str">
        <f>Лист4!A2630</f>
        <v xml:space="preserve">Фрунзе ул. д.16 </v>
      </c>
      <c r="B2628" s="56" t="str">
        <f>Лист4!C2630</f>
        <v>Володарский район, п. Володарский</v>
      </c>
      <c r="C2628" s="39">
        <f t="shared" si="84"/>
        <v>63.715687837837834</v>
      </c>
      <c r="D2628" s="39">
        <f t="shared" si="85"/>
        <v>2.692212162162162</v>
      </c>
      <c r="E2628" s="45">
        <v>0</v>
      </c>
      <c r="F2628" s="27">
        <v>2.692212162162162</v>
      </c>
      <c r="G2628" s="46">
        <v>0</v>
      </c>
      <c r="H2628" s="46">
        <v>0</v>
      </c>
      <c r="I2628" s="46">
        <v>0</v>
      </c>
      <c r="J2628" s="271"/>
      <c r="K2628" s="282">
        <f>Лист4!E2630/1000</f>
        <v>66.407899999999998</v>
      </c>
    </row>
    <row r="2629" spans="1:11" s="48" customFormat="1" ht="18.75" customHeight="1" x14ac:dyDescent="0.25">
      <c r="A2629" s="38" t="str">
        <f>Лист4!A2631</f>
        <v xml:space="preserve">Фрунзе ул. д.18 </v>
      </c>
      <c r="B2629" s="56" t="str">
        <f>Лист4!C2631</f>
        <v>Володарский район, п. Володарский</v>
      </c>
      <c r="C2629" s="39">
        <f t="shared" si="84"/>
        <v>242.29200945945945</v>
      </c>
      <c r="D2629" s="39">
        <f t="shared" si="85"/>
        <v>10.237690540540541</v>
      </c>
      <c r="E2629" s="45">
        <v>0</v>
      </c>
      <c r="F2629" s="27">
        <v>10.237690540540541</v>
      </c>
      <c r="G2629" s="46">
        <v>0</v>
      </c>
      <c r="H2629" s="46">
        <v>0</v>
      </c>
      <c r="I2629" s="46">
        <v>0</v>
      </c>
      <c r="J2629" s="271"/>
      <c r="K2629" s="282">
        <f>Лист4!E2631/1000-J2629</f>
        <v>252.52969999999999</v>
      </c>
    </row>
    <row r="2630" spans="1:11" s="48" customFormat="1" ht="18.75" customHeight="1" x14ac:dyDescent="0.25">
      <c r="A2630" s="38" t="str">
        <f>Лист4!A2632</f>
        <v xml:space="preserve">Фрунзе ул. д.24 </v>
      </c>
      <c r="B2630" s="56" t="str">
        <f>Лист4!C2632</f>
        <v>Володарский район, п. Володарский</v>
      </c>
      <c r="C2630" s="39">
        <f t="shared" si="84"/>
        <v>219.288162972973</v>
      </c>
      <c r="D2630" s="39">
        <f t="shared" si="85"/>
        <v>9.2656970270270271</v>
      </c>
      <c r="E2630" s="45">
        <v>0</v>
      </c>
      <c r="F2630" s="27">
        <v>9.2656970270270271</v>
      </c>
      <c r="G2630" s="46">
        <v>0</v>
      </c>
      <c r="H2630" s="46">
        <v>0</v>
      </c>
      <c r="I2630" s="46">
        <v>0</v>
      </c>
      <c r="J2630" s="271"/>
      <c r="K2630" s="282">
        <f>Лист4!E2632/1000-J2630</f>
        <v>228.55386000000001</v>
      </c>
    </row>
    <row r="2631" spans="1:11" s="48" customFormat="1" ht="18.75" customHeight="1" x14ac:dyDescent="0.25">
      <c r="A2631" s="38" t="str">
        <f>Лист4!A2633</f>
        <v xml:space="preserve">Фрунзе ул. д.26 </v>
      </c>
      <c r="B2631" s="56" t="str">
        <f>Лист4!C2633</f>
        <v>Володарский район, п. Володарский</v>
      </c>
      <c r="C2631" s="39">
        <f t="shared" si="84"/>
        <v>186.36948310810808</v>
      </c>
      <c r="D2631" s="39">
        <f t="shared" si="85"/>
        <v>7.8747668918918903</v>
      </c>
      <c r="E2631" s="45">
        <v>0</v>
      </c>
      <c r="F2631" s="27">
        <v>7.8747668918918903</v>
      </c>
      <c r="G2631" s="46">
        <v>0</v>
      </c>
      <c r="H2631" s="46">
        <v>0</v>
      </c>
      <c r="I2631" s="46">
        <v>0</v>
      </c>
      <c r="J2631" s="271"/>
      <c r="K2631" s="282">
        <f>Лист4!E2633/1000</f>
        <v>194.24424999999997</v>
      </c>
    </row>
    <row r="2632" spans="1:11" s="48" customFormat="1" ht="18.75" customHeight="1" x14ac:dyDescent="0.25">
      <c r="A2632" s="38" t="str">
        <f>Лист4!A2634</f>
        <v xml:space="preserve">Школьная ул. д.1 </v>
      </c>
      <c r="B2632" s="56" t="str">
        <f>Лист4!C2634</f>
        <v>Володарский район, пос. Козлово</v>
      </c>
      <c r="C2632" s="39">
        <f t="shared" si="84"/>
        <v>136.2715281081081</v>
      </c>
      <c r="D2632" s="39">
        <f t="shared" si="85"/>
        <v>5.7579518918918904</v>
      </c>
      <c r="E2632" s="45">
        <v>0</v>
      </c>
      <c r="F2632" s="27">
        <v>5.7579518918918904</v>
      </c>
      <c r="G2632" s="46">
        <v>0</v>
      </c>
      <c r="H2632" s="46">
        <v>0</v>
      </c>
      <c r="I2632" s="46">
        <v>0</v>
      </c>
      <c r="J2632" s="271"/>
      <c r="K2632" s="282">
        <f>Лист4!E2634/1000-J2632</f>
        <v>142.02947999999998</v>
      </c>
    </row>
    <row r="2633" spans="1:11" s="47" customFormat="1" ht="18.75" customHeight="1" x14ac:dyDescent="0.25">
      <c r="A2633" s="38" t="str">
        <f>Лист4!A2635</f>
        <v xml:space="preserve">Школьная ул. д.2 </v>
      </c>
      <c r="B2633" s="56" t="str">
        <f>Лист4!C2635</f>
        <v>Володарский район, пос. Козлово</v>
      </c>
      <c r="C2633" s="39">
        <f t="shared" si="84"/>
        <v>69.021220405405401</v>
      </c>
      <c r="D2633" s="39">
        <f t="shared" si="85"/>
        <v>2.9163895945945941</v>
      </c>
      <c r="E2633" s="45">
        <v>0</v>
      </c>
      <c r="F2633" s="27">
        <v>2.9163895945945941</v>
      </c>
      <c r="G2633" s="46">
        <v>0</v>
      </c>
      <c r="H2633" s="46">
        <v>0</v>
      </c>
      <c r="I2633" s="46">
        <v>0</v>
      </c>
      <c r="J2633" s="271"/>
      <c r="K2633" s="282">
        <f>Лист4!E2635/1000</f>
        <v>71.937609999999992</v>
      </c>
    </row>
    <row r="2634" spans="1:11" s="48" customFormat="1" ht="18.75" customHeight="1" x14ac:dyDescent="0.25">
      <c r="A2634" s="38" t="str">
        <f>Лист4!A2636</f>
        <v xml:space="preserve">Школьная ул. д.3Б </v>
      </c>
      <c r="B2634" s="56" t="str">
        <f>Лист4!C2636</f>
        <v>Володарский район, пос. Козлово</v>
      </c>
      <c r="C2634" s="39">
        <f t="shared" si="84"/>
        <v>0</v>
      </c>
      <c r="D2634" s="39">
        <f t="shared" si="85"/>
        <v>0</v>
      </c>
      <c r="E2634" s="45">
        <v>0</v>
      </c>
      <c r="F2634" s="27">
        <v>0</v>
      </c>
      <c r="G2634" s="46">
        <v>0</v>
      </c>
      <c r="H2634" s="46">
        <v>0</v>
      </c>
      <c r="I2634" s="46">
        <v>0</v>
      </c>
      <c r="J2634" s="272"/>
      <c r="K2634" s="282">
        <f>Лист4!E2636/1000-J2634</f>
        <v>0</v>
      </c>
    </row>
    <row r="2635" spans="1:11" s="48" customFormat="1" ht="18.75" customHeight="1" x14ac:dyDescent="0.25">
      <c r="A2635" s="38" t="str">
        <f>Лист4!A2637</f>
        <v xml:space="preserve">Школьная ул. д.4Б </v>
      </c>
      <c r="B2635" s="56" t="str">
        <f>Лист4!C2637</f>
        <v>Володарский район, пос. Козлово</v>
      </c>
      <c r="C2635" s="39">
        <f t="shared" si="84"/>
        <v>19.217109459459451</v>
      </c>
      <c r="D2635" s="39">
        <f t="shared" si="85"/>
        <v>0.81199054054054032</v>
      </c>
      <c r="E2635" s="45">
        <v>0</v>
      </c>
      <c r="F2635" s="27">
        <v>0.81199054054054032</v>
      </c>
      <c r="G2635" s="46">
        <v>0</v>
      </c>
      <c r="H2635" s="46">
        <v>0</v>
      </c>
      <c r="I2635" s="46">
        <v>0</v>
      </c>
      <c r="J2635" s="271"/>
      <c r="K2635" s="282">
        <f>Лист4!E2637/1000-J2635</f>
        <v>20.029099999999993</v>
      </c>
    </row>
    <row r="2636" spans="1:11" s="48" customFormat="1" ht="18.75" customHeight="1" x14ac:dyDescent="0.25">
      <c r="A2636" s="38" t="str">
        <f>Лист4!A2638</f>
        <v xml:space="preserve">Школьная ул. д.6Б </v>
      </c>
      <c r="B2636" s="56" t="str">
        <f>Лист4!C2638</f>
        <v>Володарский район, пос. Козлово</v>
      </c>
      <c r="C2636" s="39">
        <f t="shared" si="84"/>
        <v>21.777954729729732</v>
      </c>
      <c r="D2636" s="39">
        <f t="shared" si="85"/>
        <v>0.92019527027027037</v>
      </c>
      <c r="E2636" s="45">
        <v>0</v>
      </c>
      <c r="F2636" s="27">
        <v>0.92019527027027037</v>
      </c>
      <c r="G2636" s="46">
        <v>0</v>
      </c>
      <c r="H2636" s="46">
        <v>0</v>
      </c>
      <c r="I2636" s="46">
        <v>0</v>
      </c>
      <c r="J2636" s="271"/>
      <c r="K2636" s="282">
        <f>Лист4!E2638/1000-J2636</f>
        <v>22.698150000000002</v>
      </c>
    </row>
    <row r="2637" spans="1:11" s="48" customFormat="1" ht="18.75" customHeight="1" x14ac:dyDescent="0.25">
      <c r="A2637" s="38" t="str">
        <f>Лист4!A2639</f>
        <v xml:space="preserve">Школьная ул. д.7Б </v>
      </c>
      <c r="B2637" s="56" t="str">
        <f>Лист4!C2639</f>
        <v>Володарский район, пос. Козлово</v>
      </c>
      <c r="C2637" s="39">
        <f t="shared" si="84"/>
        <v>0</v>
      </c>
      <c r="D2637" s="39">
        <f t="shared" si="85"/>
        <v>0</v>
      </c>
      <c r="E2637" s="45">
        <v>0</v>
      </c>
      <c r="F2637" s="27">
        <v>0</v>
      </c>
      <c r="G2637" s="46">
        <v>0</v>
      </c>
      <c r="H2637" s="46">
        <v>0</v>
      </c>
      <c r="I2637" s="46">
        <v>0</v>
      </c>
      <c r="J2637" s="272"/>
      <c r="K2637" s="282">
        <f>Лист4!E2639/1000-J2637</f>
        <v>0</v>
      </c>
    </row>
    <row r="2638" spans="1:11" s="48" customFormat="1" ht="18.75" customHeight="1" x14ac:dyDescent="0.25">
      <c r="A2638" s="38" t="str">
        <f>Лист4!A2640</f>
        <v xml:space="preserve">Школьная ул. д.9Б </v>
      </c>
      <c r="B2638" s="56" t="str">
        <f>Лист4!C2640</f>
        <v>Володарский район, пос. Козлово</v>
      </c>
      <c r="C2638" s="39">
        <f t="shared" si="84"/>
        <v>0</v>
      </c>
      <c r="D2638" s="39">
        <f t="shared" si="85"/>
        <v>0</v>
      </c>
      <c r="E2638" s="45">
        <v>0</v>
      </c>
      <c r="F2638" s="27">
        <v>0</v>
      </c>
      <c r="G2638" s="46">
        <v>0</v>
      </c>
      <c r="H2638" s="46">
        <v>0</v>
      </c>
      <c r="I2638" s="46">
        <v>0</v>
      </c>
      <c r="J2638" s="271"/>
      <c r="K2638" s="282">
        <f>Лист4!E2640/1000-J2638</f>
        <v>0</v>
      </c>
    </row>
    <row r="2639" spans="1:11" s="48" customFormat="1" ht="18.75" customHeight="1" x14ac:dyDescent="0.25">
      <c r="A2639" s="38" t="str">
        <f>Лист4!A2641</f>
        <v xml:space="preserve">Октябрьская ул. д.1 </v>
      </c>
      <c r="B2639" s="56" t="str">
        <f>Лист4!C2641</f>
        <v>Володарский район, с. Винный</v>
      </c>
      <c r="C2639" s="39">
        <f t="shared" si="84"/>
        <v>0</v>
      </c>
      <c r="D2639" s="39">
        <f t="shared" si="85"/>
        <v>0</v>
      </c>
      <c r="E2639" s="45">
        <v>0</v>
      </c>
      <c r="F2639" s="27">
        <v>0</v>
      </c>
      <c r="G2639" s="46">
        <v>0</v>
      </c>
      <c r="H2639" s="46">
        <v>0</v>
      </c>
      <c r="I2639" s="46">
        <v>0</v>
      </c>
      <c r="J2639" s="271"/>
      <c r="K2639" s="282">
        <f>Лист4!E2641/1000-J2639</f>
        <v>0</v>
      </c>
    </row>
    <row r="2640" spans="1:11" s="48" customFormat="1" ht="18.75" customHeight="1" x14ac:dyDescent="0.25">
      <c r="A2640" s="38" t="str">
        <f>Лист4!A2642</f>
        <v xml:space="preserve">Клубная ул. д.54 </v>
      </c>
      <c r="B2640" s="56" t="str">
        <f>Лист4!C2642</f>
        <v>Володарский район, с. Зеленга</v>
      </c>
      <c r="C2640" s="39">
        <f t="shared" si="84"/>
        <v>10.263433783783782</v>
      </c>
      <c r="D2640" s="39">
        <f t="shared" si="85"/>
        <v>0.4336662162162162</v>
      </c>
      <c r="E2640" s="45">
        <v>0</v>
      </c>
      <c r="F2640" s="27">
        <v>0.4336662162162162</v>
      </c>
      <c r="G2640" s="46">
        <v>0</v>
      </c>
      <c r="H2640" s="46">
        <v>0</v>
      </c>
      <c r="I2640" s="46">
        <v>0</v>
      </c>
      <c r="J2640" s="271"/>
      <c r="K2640" s="282">
        <f>Лист4!E2642/1000-J2640</f>
        <v>10.697099999999999</v>
      </c>
    </row>
    <row r="2641" spans="1:11" s="48" customFormat="1" ht="18.75" customHeight="1" x14ac:dyDescent="0.25">
      <c r="A2641" s="38" t="str">
        <f>Лист4!A2643</f>
        <v xml:space="preserve">Клубная ул. д.89 </v>
      </c>
      <c r="B2641" s="56" t="str">
        <f>Лист4!C2643</f>
        <v>Володарский район, с. Зеленга</v>
      </c>
      <c r="C2641" s="39">
        <f t="shared" si="84"/>
        <v>70.502222837837806</v>
      </c>
      <c r="D2641" s="39">
        <f t="shared" si="85"/>
        <v>2.978967162162161</v>
      </c>
      <c r="E2641" s="45">
        <v>0</v>
      </c>
      <c r="F2641" s="27">
        <v>2.978967162162161</v>
      </c>
      <c r="G2641" s="46">
        <v>0</v>
      </c>
      <c r="H2641" s="46">
        <v>0</v>
      </c>
      <c r="I2641" s="46">
        <v>0</v>
      </c>
      <c r="J2641" s="271"/>
      <c r="K2641" s="282">
        <f>Лист4!E2643/1000</f>
        <v>73.48118999999997</v>
      </c>
    </row>
    <row r="2642" spans="1:11" s="48" customFormat="1" ht="18.75" customHeight="1" x14ac:dyDescent="0.25">
      <c r="A2642" s="38" t="str">
        <f>Лист4!A2644</f>
        <v xml:space="preserve">Советская ул. д.101 </v>
      </c>
      <c r="B2642" s="56" t="str">
        <f>Лист4!C2644</f>
        <v>Володарский район, с. Зеленга</v>
      </c>
      <c r="C2642" s="39">
        <f t="shared" si="84"/>
        <v>5.4332270270270255</v>
      </c>
      <c r="D2642" s="39">
        <f t="shared" si="85"/>
        <v>0.22957297297297288</v>
      </c>
      <c r="E2642" s="45">
        <v>0</v>
      </c>
      <c r="F2642" s="27">
        <v>0.22957297297297288</v>
      </c>
      <c r="G2642" s="46">
        <v>0</v>
      </c>
      <c r="H2642" s="46">
        <v>0</v>
      </c>
      <c r="I2642" s="46">
        <v>0</v>
      </c>
      <c r="J2642" s="271"/>
      <c r="K2642" s="282">
        <f>Лист4!E2644/1000</f>
        <v>5.6627999999999981</v>
      </c>
    </row>
    <row r="2643" spans="1:11" s="48" customFormat="1" ht="18.75" customHeight="1" x14ac:dyDescent="0.25">
      <c r="A2643" s="38" t="str">
        <f>Лист4!A2645</f>
        <v xml:space="preserve">Советская ул. д.95 </v>
      </c>
      <c r="B2643" s="56" t="str">
        <f>Лист4!C2645</f>
        <v>Володарский район, с. Зеленга</v>
      </c>
      <c r="C2643" s="39">
        <f t="shared" si="84"/>
        <v>76.588035810810794</v>
      </c>
      <c r="D2643" s="39">
        <f t="shared" si="85"/>
        <v>3.2361141891891889</v>
      </c>
      <c r="E2643" s="45">
        <v>0</v>
      </c>
      <c r="F2643" s="27">
        <v>3.2361141891891889</v>
      </c>
      <c r="G2643" s="46">
        <v>0</v>
      </c>
      <c r="H2643" s="46">
        <v>0</v>
      </c>
      <c r="I2643" s="46">
        <v>0</v>
      </c>
      <c r="J2643" s="271"/>
      <c r="K2643" s="282">
        <f>Лист4!E2645/1000</f>
        <v>79.824149999999989</v>
      </c>
    </row>
    <row r="2644" spans="1:11" s="47" customFormat="1" ht="18.75" customHeight="1" x14ac:dyDescent="0.25">
      <c r="A2644" s="38" t="str">
        <f>Лист4!A2646</f>
        <v xml:space="preserve">Гагарина ул. д.1 </v>
      </c>
      <c r="B2644" s="56" t="str">
        <f>Лист4!C2646</f>
        <v>Володарский район, с. Марфино</v>
      </c>
      <c r="C2644" s="39">
        <f t="shared" si="84"/>
        <v>20.149128378378379</v>
      </c>
      <c r="D2644" s="39">
        <f t="shared" si="85"/>
        <v>0.85137162162162161</v>
      </c>
      <c r="E2644" s="45">
        <v>0</v>
      </c>
      <c r="F2644" s="27">
        <v>0.85137162162162161</v>
      </c>
      <c r="G2644" s="46">
        <v>0</v>
      </c>
      <c r="H2644" s="46">
        <v>0</v>
      </c>
      <c r="I2644" s="46">
        <v>0</v>
      </c>
      <c r="J2644" s="272"/>
      <c r="K2644" s="282">
        <f>Лист4!E2646/1000-J2644</f>
        <v>21.000499999999999</v>
      </c>
    </row>
    <row r="2645" spans="1:11" s="47" customFormat="1" ht="25.5" customHeight="1" x14ac:dyDescent="0.25">
      <c r="A2645" s="38" t="str">
        <f>Лист4!A2647</f>
        <v xml:space="preserve">Гагарина ул. д.2 </v>
      </c>
      <c r="B2645" s="56" t="str">
        <f>Лист4!C2647</f>
        <v>Володарский район, с. Марфино</v>
      </c>
      <c r="C2645" s="39">
        <f t="shared" si="84"/>
        <v>62.962943918918882</v>
      </c>
      <c r="D2645" s="39">
        <f t="shared" si="85"/>
        <v>2.6604060810810806</v>
      </c>
      <c r="E2645" s="45">
        <v>0</v>
      </c>
      <c r="F2645" s="27">
        <v>2.6604060810810806</v>
      </c>
      <c r="G2645" s="46">
        <v>0</v>
      </c>
      <c r="H2645" s="46">
        <v>0</v>
      </c>
      <c r="I2645" s="46">
        <v>0</v>
      </c>
      <c r="J2645" s="271">
        <v>890.14</v>
      </c>
      <c r="K2645" s="282">
        <f>Лист4!E2647/1000-J2645</f>
        <v>-824.51665000000003</v>
      </c>
    </row>
    <row r="2646" spans="1:11" s="47" customFormat="1" ht="18.75" customHeight="1" x14ac:dyDescent="0.25">
      <c r="A2646" s="38" t="str">
        <f>Лист4!A2648</f>
        <v xml:space="preserve">Гагарина ул. д.3 </v>
      </c>
      <c r="B2646" s="56" t="str">
        <f>Лист4!C2648</f>
        <v>Володарский район, с. Марфино</v>
      </c>
      <c r="C2646" s="39">
        <f t="shared" si="84"/>
        <v>54.991083108108107</v>
      </c>
      <c r="D2646" s="39">
        <f t="shared" si="85"/>
        <v>2.3235668918918919</v>
      </c>
      <c r="E2646" s="45">
        <v>0</v>
      </c>
      <c r="F2646" s="27">
        <v>2.3235668918918919</v>
      </c>
      <c r="G2646" s="46">
        <v>0</v>
      </c>
      <c r="H2646" s="46">
        <v>0</v>
      </c>
      <c r="I2646" s="46">
        <v>0</v>
      </c>
      <c r="J2646" s="271"/>
      <c r="K2646" s="282">
        <f>Лист4!E2648/1000-J2646</f>
        <v>57.31465</v>
      </c>
    </row>
    <row r="2647" spans="1:11" s="47" customFormat="1" ht="18.75" customHeight="1" x14ac:dyDescent="0.25">
      <c r="A2647" s="38" t="str">
        <f>Лист4!A2649</f>
        <v xml:space="preserve">Гагарина ул. д.4 </v>
      </c>
      <c r="B2647" s="56" t="str">
        <f>Лист4!C2649</f>
        <v>Володарский район, с. Марфино</v>
      </c>
      <c r="C2647" s="39">
        <f t="shared" si="84"/>
        <v>80.7041168918919</v>
      </c>
      <c r="D2647" s="39">
        <f t="shared" si="85"/>
        <v>3.4100331081081086</v>
      </c>
      <c r="E2647" s="45">
        <v>0</v>
      </c>
      <c r="F2647" s="27">
        <v>3.4100331081081086</v>
      </c>
      <c r="G2647" s="46">
        <v>0</v>
      </c>
      <c r="H2647" s="46">
        <v>0</v>
      </c>
      <c r="I2647" s="46">
        <v>0</v>
      </c>
      <c r="J2647" s="271"/>
      <c r="K2647" s="282">
        <f>Лист4!E2649/1000-J2647</f>
        <v>84.114150000000009</v>
      </c>
    </row>
    <row r="2648" spans="1:11" s="47" customFormat="1" ht="18.75" customHeight="1" x14ac:dyDescent="0.25">
      <c r="A2648" s="38" t="str">
        <f>Лист4!A2650</f>
        <v xml:space="preserve">Гагарина ул. д.6 </v>
      </c>
      <c r="B2648" s="56" t="str">
        <f>Лист4!C2650</f>
        <v>Володарский район, с. Марфино</v>
      </c>
      <c r="C2648" s="39">
        <f t="shared" si="84"/>
        <v>14.290189189189189</v>
      </c>
      <c r="D2648" s="39">
        <f t="shared" si="85"/>
        <v>0.60381081081081089</v>
      </c>
      <c r="E2648" s="45">
        <v>0</v>
      </c>
      <c r="F2648" s="27">
        <v>0.60381081081081089</v>
      </c>
      <c r="G2648" s="46">
        <v>0</v>
      </c>
      <c r="H2648" s="46">
        <v>0</v>
      </c>
      <c r="I2648" s="46">
        <v>0</v>
      </c>
      <c r="J2648" s="272"/>
      <c r="K2648" s="282">
        <f>Лист4!E2650/1000-J2648</f>
        <v>14.894</v>
      </c>
    </row>
    <row r="2649" spans="1:11" s="47" customFormat="1" ht="18.75" customHeight="1" x14ac:dyDescent="0.25">
      <c r="A2649" s="38" t="str">
        <f>Лист4!A2651</f>
        <v xml:space="preserve">Гагарина ул. д.7 </v>
      </c>
      <c r="B2649" s="56" t="str">
        <f>Лист4!C2651</f>
        <v>Володарский район, с. Марфино</v>
      </c>
      <c r="C2649" s="39">
        <f t="shared" si="84"/>
        <v>27.973280405405401</v>
      </c>
      <c r="D2649" s="39">
        <f t="shared" si="85"/>
        <v>1.1819695945945945</v>
      </c>
      <c r="E2649" s="45">
        <v>0</v>
      </c>
      <c r="F2649" s="27">
        <v>1.1819695945945945</v>
      </c>
      <c r="G2649" s="46">
        <v>0</v>
      </c>
      <c r="H2649" s="46">
        <v>0</v>
      </c>
      <c r="I2649" s="46">
        <v>0</v>
      </c>
      <c r="J2649" s="271"/>
      <c r="K2649" s="282">
        <f>Лист4!E2651/1000</f>
        <v>29.155249999999995</v>
      </c>
    </row>
    <row r="2650" spans="1:11" s="47" customFormat="1" ht="18.75" customHeight="1" x14ac:dyDescent="0.25">
      <c r="A2650" s="38" t="str">
        <f>Лист4!A2652</f>
        <v xml:space="preserve">Нариманова ул. д.68 </v>
      </c>
      <c r="B2650" s="56" t="str">
        <f>Лист4!C2652</f>
        <v>Володарский район, с. Сизый Бугор</v>
      </c>
      <c r="C2650" s="39">
        <f t="shared" si="84"/>
        <v>0.25444864864864863</v>
      </c>
      <c r="D2650" s="39">
        <f t="shared" si="85"/>
        <v>1.075135135135135E-2</v>
      </c>
      <c r="E2650" s="45">
        <v>0</v>
      </c>
      <c r="F2650" s="27">
        <v>1.075135135135135E-2</v>
      </c>
      <c r="G2650" s="46">
        <v>0</v>
      </c>
      <c r="H2650" s="46">
        <v>0</v>
      </c>
      <c r="I2650" s="46">
        <v>0</v>
      </c>
      <c r="J2650" s="272"/>
      <c r="K2650" s="282">
        <f>Лист4!E2652/1000-J2650</f>
        <v>0.26519999999999999</v>
      </c>
    </row>
    <row r="2651" spans="1:11" s="48" customFormat="1" ht="18.75" customHeight="1" x14ac:dyDescent="0.25">
      <c r="A2651" s="38" t="str">
        <f>Лист4!A2653</f>
        <v xml:space="preserve">Полевая ул. д.6 </v>
      </c>
      <c r="B2651" s="56" t="str">
        <f>Лист4!C2653</f>
        <v>Володарский район, с. Тишково</v>
      </c>
      <c r="C2651" s="39">
        <f t="shared" si="84"/>
        <v>126.60432162162162</v>
      </c>
      <c r="D2651" s="39">
        <f t="shared" si="85"/>
        <v>5.3494783783783788</v>
      </c>
      <c r="E2651" s="45">
        <v>0</v>
      </c>
      <c r="F2651" s="27">
        <v>5.3494783783783788</v>
      </c>
      <c r="G2651" s="46">
        <v>0</v>
      </c>
      <c r="H2651" s="46">
        <v>0</v>
      </c>
      <c r="I2651" s="46">
        <v>0</v>
      </c>
      <c r="J2651" s="272"/>
      <c r="K2651" s="282">
        <f>Лист4!E2653/1000-J2651</f>
        <v>131.9538</v>
      </c>
    </row>
    <row r="2652" spans="1:11" s="48" customFormat="1" ht="18.75" customHeight="1" x14ac:dyDescent="0.25">
      <c r="A2652" s="38" t="str">
        <f>Лист4!A2654</f>
        <v xml:space="preserve">Пионерская ул. д.16 </v>
      </c>
      <c r="B2652" s="56" t="str">
        <f>Лист4!C2654</f>
        <v>Володарский район, с. Тумак</v>
      </c>
      <c r="C2652" s="39">
        <f t="shared" si="84"/>
        <v>12.415597297297298</v>
      </c>
      <c r="D2652" s="39">
        <f t="shared" si="85"/>
        <v>0.52460270270270271</v>
      </c>
      <c r="E2652" s="45">
        <v>0</v>
      </c>
      <c r="F2652" s="27">
        <v>0.52460270270270271</v>
      </c>
      <c r="G2652" s="46">
        <v>0</v>
      </c>
      <c r="H2652" s="46">
        <v>0</v>
      </c>
      <c r="I2652" s="46">
        <v>0</v>
      </c>
      <c r="J2652" s="272"/>
      <c r="K2652" s="282">
        <f>Лист4!E2654/1000-J2652</f>
        <v>12.940200000000001</v>
      </c>
    </row>
    <row r="2653" spans="1:11" s="48" customFormat="1" ht="18.75" customHeight="1" x14ac:dyDescent="0.25">
      <c r="A2653" s="38" t="str">
        <f>Лист4!A2655</f>
        <v xml:space="preserve">Школьная ул. д.10А </v>
      </c>
      <c r="B2653" s="56" t="str">
        <f>Лист4!C2655</f>
        <v>Володарский район, с. Тумак</v>
      </c>
      <c r="C2653" s="39">
        <f t="shared" si="84"/>
        <v>163.30167905405409</v>
      </c>
      <c r="D2653" s="39">
        <f t="shared" si="85"/>
        <v>6.9000709459459468</v>
      </c>
      <c r="E2653" s="45">
        <v>0</v>
      </c>
      <c r="F2653" s="27">
        <v>6.9000709459459468</v>
      </c>
      <c r="G2653" s="46">
        <v>0</v>
      </c>
      <c r="H2653" s="46">
        <v>0</v>
      </c>
      <c r="I2653" s="46">
        <v>0</v>
      </c>
      <c r="J2653" s="271"/>
      <c r="K2653" s="282">
        <f>Лист4!E2655/1000-J2653</f>
        <v>170.20175000000003</v>
      </c>
    </row>
    <row r="2654" spans="1:11" s="48" customFormat="1" ht="18.75" customHeight="1" x14ac:dyDescent="0.25">
      <c r="A2654" s="38" t="str">
        <f>Лист4!A2656</f>
        <v xml:space="preserve">Школьная ул. д.4 </v>
      </c>
      <c r="B2654" s="56" t="str">
        <f>Лист4!C2656</f>
        <v>Володарский район, с. Тумак</v>
      </c>
      <c r="C2654" s="39">
        <f t="shared" si="84"/>
        <v>127.35380337837837</v>
      </c>
      <c r="D2654" s="39">
        <f t="shared" si="85"/>
        <v>5.3811466216216211</v>
      </c>
      <c r="E2654" s="45">
        <v>0</v>
      </c>
      <c r="F2654" s="27">
        <v>5.3811466216216211</v>
      </c>
      <c r="G2654" s="46">
        <v>0</v>
      </c>
      <c r="H2654" s="46">
        <v>0</v>
      </c>
      <c r="I2654" s="46">
        <v>0</v>
      </c>
      <c r="J2654" s="271"/>
      <c r="K2654" s="282">
        <f>Лист4!E2656/1000-J2654</f>
        <v>132.73495</v>
      </c>
    </row>
    <row r="2655" spans="1:11" s="48" customFormat="1" ht="18.75" customHeight="1" x14ac:dyDescent="0.25">
      <c r="A2655" s="38" t="str">
        <f>Лист4!A2657</f>
        <v xml:space="preserve">Школьная ул. д.6 </v>
      </c>
      <c r="B2655" s="56" t="str">
        <f>Лист4!C2657</f>
        <v>Володарский район, с. Тумак</v>
      </c>
      <c r="C2655" s="39">
        <f t="shared" si="84"/>
        <v>143.48500337837845</v>
      </c>
      <c r="D2655" s="39">
        <f t="shared" si="85"/>
        <v>6.0627466216216241</v>
      </c>
      <c r="E2655" s="45">
        <v>0</v>
      </c>
      <c r="F2655" s="27">
        <v>6.0627466216216241</v>
      </c>
      <c r="G2655" s="46">
        <v>0</v>
      </c>
      <c r="H2655" s="46">
        <v>0</v>
      </c>
      <c r="I2655" s="46">
        <v>0</v>
      </c>
      <c r="J2655" s="271"/>
      <c r="K2655" s="282">
        <f>Лист4!E2657/1000-J2655</f>
        <v>149.54775000000006</v>
      </c>
    </row>
    <row r="2656" spans="1:11" s="48" customFormat="1" ht="18.75" customHeight="1" x14ac:dyDescent="0.25">
      <c r="A2656" s="38" t="str">
        <f>Лист4!A2658</f>
        <v xml:space="preserve">Школьная ул. д.7 </v>
      </c>
      <c r="B2656" s="56" t="str">
        <f>Лист4!C2658</f>
        <v>Володарский район, с. Тумак</v>
      </c>
      <c r="C2656" s="39">
        <f t="shared" si="84"/>
        <v>67.181974999999994</v>
      </c>
      <c r="D2656" s="39">
        <f t="shared" si="85"/>
        <v>2.8386749999999994</v>
      </c>
      <c r="E2656" s="45">
        <v>0</v>
      </c>
      <c r="F2656" s="27">
        <v>2.8386749999999994</v>
      </c>
      <c r="G2656" s="46">
        <v>0</v>
      </c>
      <c r="H2656" s="46">
        <v>0</v>
      </c>
      <c r="I2656" s="46">
        <v>0</v>
      </c>
      <c r="J2656" s="271"/>
      <c r="K2656" s="282">
        <f>Лист4!E2658/1000-J2656</f>
        <v>70.020649999999989</v>
      </c>
    </row>
    <row r="2657" spans="1:11" s="47" customFormat="1" ht="18.75" customHeight="1" x14ac:dyDescent="0.25">
      <c r="A2657" s="38" t="str">
        <f>Лист4!A2659</f>
        <v xml:space="preserve">Школьная ул. д.9 </v>
      </c>
      <c r="B2657" s="56" t="str">
        <f>Лист4!C2659</f>
        <v>Володарский район, с. Тумак</v>
      </c>
      <c r="C2657" s="39">
        <f t="shared" si="84"/>
        <v>229.84586297297295</v>
      </c>
      <c r="D2657" s="39">
        <f t="shared" si="85"/>
        <v>9.7117970270270249</v>
      </c>
      <c r="E2657" s="45">
        <v>0</v>
      </c>
      <c r="F2657" s="27">
        <v>9.7117970270270249</v>
      </c>
      <c r="G2657" s="46">
        <v>0</v>
      </c>
      <c r="H2657" s="46">
        <v>0</v>
      </c>
      <c r="I2657" s="46">
        <v>0</v>
      </c>
      <c r="J2657" s="271"/>
      <c r="K2657" s="282">
        <f>Лист4!E2659/1000</f>
        <v>239.55765999999997</v>
      </c>
    </row>
    <row r="2658" spans="1:11" s="47" customFormat="1" ht="18.75" customHeight="1" x14ac:dyDescent="0.25">
      <c r="A2658" s="38" t="str">
        <f>Лист4!A2660</f>
        <v xml:space="preserve">Горького ул. д.2 </v>
      </c>
      <c r="B2658" s="56" t="str">
        <f>Лист4!C2660</f>
        <v>Енотаевский район, п. Волжский</v>
      </c>
      <c r="C2658" s="39">
        <f t="shared" si="84"/>
        <v>46.548751351351363</v>
      </c>
      <c r="D2658" s="39">
        <f t="shared" si="85"/>
        <v>1.9668486486486492</v>
      </c>
      <c r="E2658" s="45">
        <v>0</v>
      </c>
      <c r="F2658" s="27">
        <v>1.9668486486486492</v>
      </c>
      <c r="G2658" s="46">
        <v>0</v>
      </c>
      <c r="H2658" s="46">
        <v>0</v>
      </c>
      <c r="I2658" s="46">
        <v>0</v>
      </c>
      <c r="J2658" s="271"/>
      <c r="K2658" s="282">
        <f>Лист4!E2660/1000-J2658</f>
        <v>48.515600000000013</v>
      </c>
    </row>
    <row r="2659" spans="1:11" s="47" customFormat="1" ht="18.75" customHeight="1" x14ac:dyDescent="0.25">
      <c r="A2659" s="38" t="str">
        <f>Лист4!A2661</f>
        <v xml:space="preserve">Горького ул. д.4 </v>
      </c>
      <c r="B2659" s="56" t="str">
        <f>Лист4!C2661</f>
        <v>Енотаевский район, п. Волжский</v>
      </c>
      <c r="C2659" s="39">
        <f t="shared" si="84"/>
        <v>91.522703513513505</v>
      </c>
      <c r="D2659" s="39">
        <f t="shared" si="85"/>
        <v>3.8671564864864862</v>
      </c>
      <c r="E2659" s="45">
        <v>0</v>
      </c>
      <c r="F2659" s="27">
        <v>3.8671564864864862</v>
      </c>
      <c r="G2659" s="46">
        <v>0</v>
      </c>
      <c r="H2659" s="46">
        <v>0</v>
      </c>
      <c r="I2659" s="46">
        <v>0</v>
      </c>
      <c r="J2659" s="271"/>
      <c r="K2659" s="282">
        <f>Лист4!E2661/1000-J2659</f>
        <v>95.389859999999985</v>
      </c>
    </row>
    <row r="2660" spans="1:11" s="47" customFormat="1" ht="18.75" customHeight="1" x14ac:dyDescent="0.25">
      <c r="A2660" s="38" t="str">
        <f>Лист4!A2662</f>
        <v xml:space="preserve">Горького ул. д.6 </v>
      </c>
      <c r="B2660" s="56" t="str">
        <f>Лист4!C2662</f>
        <v>Енотаевский район, п. Волжский</v>
      </c>
      <c r="C2660" s="39">
        <f t="shared" si="84"/>
        <v>38.531536891891896</v>
      </c>
      <c r="D2660" s="39">
        <f t="shared" si="85"/>
        <v>1.6280931081081085</v>
      </c>
      <c r="E2660" s="45">
        <v>0</v>
      </c>
      <c r="F2660" s="27">
        <v>1.6280931081081085</v>
      </c>
      <c r="G2660" s="46">
        <v>0</v>
      </c>
      <c r="H2660" s="46">
        <v>0</v>
      </c>
      <c r="I2660" s="46">
        <v>0</v>
      </c>
      <c r="J2660" s="271"/>
      <c r="K2660" s="282">
        <f>Лист4!E2662/1000-J2660</f>
        <v>40.159630000000007</v>
      </c>
    </row>
    <row r="2661" spans="1:11" s="47" customFormat="1" ht="18.75" customHeight="1" x14ac:dyDescent="0.25">
      <c r="A2661" s="38" t="str">
        <f>Лист4!A2663</f>
        <v xml:space="preserve">Почтовая ул. д.16 </v>
      </c>
      <c r="B2661" s="56" t="str">
        <f>Лист4!C2663</f>
        <v>Енотаевский район, п. Волжский</v>
      </c>
      <c r="C2661" s="39">
        <f t="shared" ref="C2661:C2724" si="86">K2661+J2661-F2661</f>
        <v>63.860182432432424</v>
      </c>
      <c r="D2661" s="39">
        <f t="shared" ref="D2661:D2724" si="87">F2661</f>
        <v>2.6983175675675675</v>
      </c>
      <c r="E2661" s="45">
        <v>0</v>
      </c>
      <c r="F2661" s="27">
        <v>2.6983175675675675</v>
      </c>
      <c r="G2661" s="46">
        <v>0</v>
      </c>
      <c r="H2661" s="46">
        <v>0</v>
      </c>
      <c r="I2661" s="46">
        <v>0</v>
      </c>
      <c r="J2661" s="272"/>
      <c r="K2661" s="282">
        <f>Лист4!E2663/1000-J2661</f>
        <v>66.558499999999995</v>
      </c>
    </row>
    <row r="2662" spans="1:11" s="47" customFormat="1" ht="18.75" customHeight="1" x14ac:dyDescent="0.25">
      <c r="A2662" s="38" t="str">
        <f>Лист4!A2664</f>
        <v xml:space="preserve">Почтовая ул. д.26 </v>
      </c>
      <c r="B2662" s="56" t="str">
        <f>Лист4!C2664</f>
        <v>Енотаевский район, п. Волжский</v>
      </c>
      <c r="C2662" s="39">
        <f t="shared" si="86"/>
        <v>33.791634459459459</v>
      </c>
      <c r="D2662" s="39">
        <f t="shared" si="87"/>
        <v>1.4278155405405406</v>
      </c>
      <c r="E2662" s="45">
        <v>0</v>
      </c>
      <c r="F2662" s="27">
        <v>1.4278155405405406</v>
      </c>
      <c r="G2662" s="46">
        <v>0</v>
      </c>
      <c r="H2662" s="46">
        <v>0</v>
      </c>
      <c r="I2662" s="46">
        <v>0</v>
      </c>
      <c r="J2662" s="271"/>
      <c r="K2662" s="282">
        <f>Лист4!E2664/1000-J2662</f>
        <v>35.219450000000002</v>
      </c>
    </row>
    <row r="2663" spans="1:11" s="47" customFormat="1" ht="18.75" customHeight="1" x14ac:dyDescent="0.25">
      <c r="A2663" s="38" t="str">
        <f>Лист4!A2665</f>
        <v xml:space="preserve">Почтовая ул. д.28 </v>
      </c>
      <c r="B2663" s="56" t="str">
        <f>Лист4!C2665</f>
        <v>Енотаевский район, п. Волжский</v>
      </c>
      <c r="C2663" s="39">
        <f t="shared" si="86"/>
        <v>29.136941621621624</v>
      </c>
      <c r="D2663" s="39">
        <f t="shared" si="87"/>
        <v>1.2311383783783785</v>
      </c>
      <c r="E2663" s="45">
        <v>0</v>
      </c>
      <c r="F2663" s="27">
        <v>1.2311383783783785</v>
      </c>
      <c r="G2663" s="46">
        <v>0</v>
      </c>
      <c r="H2663" s="46">
        <v>0</v>
      </c>
      <c r="I2663" s="46">
        <v>0</v>
      </c>
      <c r="J2663" s="272"/>
      <c r="K2663" s="282">
        <f>Лист4!E2665/1000-J2663</f>
        <v>30.368080000000003</v>
      </c>
    </row>
    <row r="2664" spans="1:11" s="47" customFormat="1" ht="18.75" customHeight="1" x14ac:dyDescent="0.25">
      <c r="A2664" s="38" t="str">
        <f>Лист4!A2666</f>
        <v xml:space="preserve">Почтовая ул. д.33 </v>
      </c>
      <c r="B2664" s="56" t="str">
        <f>Лист4!C2666</f>
        <v>Енотаевский район, п. Волжский</v>
      </c>
      <c r="C2664" s="39">
        <f t="shared" si="86"/>
        <v>128.36027635135136</v>
      </c>
      <c r="D2664" s="39">
        <f t="shared" si="87"/>
        <v>5.4236736486486485</v>
      </c>
      <c r="E2664" s="45">
        <v>0</v>
      </c>
      <c r="F2664" s="27">
        <v>5.4236736486486485</v>
      </c>
      <c r="G2664" s="46">
        <v>0</v>
      </c>
      <c r="H2664" s="46">
        <v>0</v>
      </c>
      <c r="I2664" s="46">
        <v>0</v>
      </c>
      <c r="J2664" s="271"/>
      <c r="K2664" s="282">
        <f>Лист4!E2666/1000</f>
        <v>133.78395</v>
      </c>
    </row>
    <row r="2665" spans="1:11" s="47" customFormat="1" ht="18.75" customHeight="1" x14ac:dyDescent="0.25">
      <c r="A2665" s="38" t="str">
        <f>Лист4!A2667</f>
        <v xml:space="preserve">Почтовая ул. д.35 </v>
      </c>
      <c r="B2665" s="56" t="str">
        <f>Лист4!C2667</f>
        <v>Енотаевский район, п. Волжский</v>
      </c>
      <c r="C2665" s="39">
        <f t="shared" si="86"/>
        <v>100.21745945945948</v>
      </c>
      <c r="D2665" s="39">
        <f t="shared" si="87"/>
        <v>4.2345405405405412</v>
      </c>
      <c r="E2665" s="45">
        <v>0</v>
      </c>
      <c r="F2665" s="27">
        <v>4.2345405405405412</v>
      </c>
      <c r="G2665" s="46">
        <v>0</v>
      </c>
      <c r="H2665" s="46">
        <v>0</v>
      </c>
      <c r="I2665" s="46">
        <v>0</v>
      </c>
      <c r="J2665" s="271"/>
      <c r="K2665" s="282">
        <f>Лист4!E2667/1000-J2665</f>
        <v>104.45200000000001</v>
      </c>
    </row>
    <row r="2666" spans="1:11" s="47" customFormat="1" ht="18.75" customHeight="1" x14ac:dyDescent="0.25">
      <c r="A2666" s="38" t="str">
        <f>Лист4!A2668</f>
        <v xml:space="preserve">Почтовая ул. д.37 </v>
      </c>
      <c r="B2666" s="56" t="str">
        <f>Лист4!C2668</f>
        <v>Енотаевский район, п. Волжский</v>
      </c>
      <c r="C2666" s="39">
        <f t="shared" si="86"/>
        <v>81.448225675675701</v>
      </c>
      <c r="D2666" s="39">
        <f t="shared" si="87"/>
        <v>3.441474324324326</v>
      </c>
      <c r="E2666" s="45">
        <v>0</v>
      </c>
      <c r="F2666" s="27">
        <v>3.441474324324326</v>
      </c>
      <c r="G2666" s="46">
        <v>0</v>
      </c>
      <c r="H2666" s="46">
        <v>0</v>
      </c>
      <c r="I2666" s="46">
        <v>0</v>
      </c>
      <c r="J2666" s="271"/>
      <c r="K2666" s="282">
        <f>Лист4!E2668/1000-J2666</f>
        <v>84.889700000000033</v>
      </c>
    </row>
    <row r="2667" spans="1:11" s="47" customFormat="1" ht="18.75" customHeight="1" x14ac:dyDescent="0.25">
      <c r="A2667" s="38" t="str">
        <f>Лист4!A2669</f>
        <v xml:space="preserve">Почтовая ул. д.39 </v>
      </c>
      <c r="B2667" s="56" t="str">
        <f>Лист4!C2669</f>
        <v>Енотаевский район, п. Волжский</v>
      </c>
      <c r="C2667" s="39">
        <f t="shared" si="86"/>
        <v>67.449808108108115</v>
      </c>
      <c r="D2667" s="39">
        <f t="shared" si="87"/>
        <v>2.8499918918918921</v>
      </c>
      <c r="E2667" s="45">
        <v>0</v>
      </c>
      <c r="F2667" s="27">
        <v>2.8499918918918921</v>
      </c>
      <c r="G2667" s="46">
        <v>0</v>
      </c>
      <c r="H2667" s="46">
        <v>0</v>
      </c>
      <c r="I2667" s="46">
        <v>0</v>
      </c>
      <c r="J2667" s="271"/>
      <c r="K2667" s="282">
        <f>Лист4!E2669/1000</f>
        <v>70.299800000000005</v>
      </c>
    </row>
    <row r="2668" spans="1:11" s="47" customFormat="1" ht="18.75" customHeight="1" x14ac:dyDescent="0.25">
      <c r="A2668" s="38" t="str">
        <f>Лист4!A2670</f>
        <v xml:space="preserve">Почтовая ул. д.41 </v>
      </c>
      <c r="B2668" s="56" t="str">
        <f>Лист4!C2670</f>
        <v>Енотаевский район, п. Волжский</v>
      </c>
      <c r="C2668" s="39">
        <f t="shared" si="86"/>
        <v>117.54313851351353</v>
      </c>
      <c r="D2668" s="39">
        <f t="shared" si="87"/>
        <v>4.966611486486487</v>
      </c>
      <c r="E2668" s="45">
        <v>0</v>
      </c>
      <c r="F2668" s="27">
        <v>4.966611486486487</v>
      </c>
      <c r="G2668" s="46">
        <v>0</v>
      </c>
      <c r="H2668" s="46">
        <v>0</v>
      </c>
      <c r="I2668" s="46">
        <v>0</v>
      </c>
      <c r="J2668" s="271"/>
      <c r="K2668" s="282">
        <f>Лист4!E2670/1000</f>
        <v>122.50975000000001</v>
      </c>
    </row>
    <row r="2669" spans="1:11" s="47" customFormat="1" ht="18.75" customHeight="1" x14ac:dyDescent="0.25">
      <c r="A2669" s="38" t="str">
        <f>Лист4!A2671</f>
        <v xml:space="preserve">Октябрьская ул. д.1 </v>
      </c>
      <c r="B2669" s="56" t="str">
        <f>Лист4!C2671</f>
        <v>Енотаевский район, с. Восток</v>
      </c>
      <c r="C2669" s="39">
        <f t="shared" si="86"/>
        <v>39.392315945945946</v>
      </c>
      <c r="D2669" s="39">
        <f t="shared" si="87"/>
        <v>1.6644640540540541</v>
      </c>
      <c r="E2669" s="45">
        <v>0</v>
      </c>
      <c r="F2669" s="27">
        <v>1.6644640540540541</v>
      </c>
      <c r="G2669" s="46">
        <v>0</v>
      </c>
      <c r="H2669" s="46">
        <v>0</v>
      </c>
      <c r="I2669" s="46">
        <v>0</v>
      </c>
      <c r="J2669" s="271"/>
      <c r="K2669" s="282">
        <f>Лист4!E2671/1000-J2669</f>
        <v>41.056779999999996</v>
      </c>
    </row>
    <row r="2670" spans="1:11" s="47" customFormat="1" ht="18.75" customHeight="1" x14ac:dyDescent="0.25">
      <c r="A2670" s="38" t="str">
        <f>Лист4!A2672</f>
        <v xml:space="preserve">Октябрьская ул. д.2 </v>
      </c>
      <c r="B2670" s="56" t="str">
        <f>Лист4!C2672</f>
        <v>Енотаевский район, с. Восток</v>
      </c>
      <c r="C2670" s="39">
        <f t="shared" si="86"/>
        <v>38.32569445945947</v>
      </c>
      <c r="D2670" s="39">
        <f t="shared" si="87"/>
        <v>1.6193955405405407</v>
      </c>
      <c r="E2670" s="45">
        <v>0</v>
      </c>
      <c r="F2670" s="27">
        <v>1.6193955405405407</v>
      </c>
      <c r="G2670" s="46">
        <v>0</v>
      </c>
      <c r="H2670" s="46">
        <v>0</v>
      </c>
      <c r="I2670" s="46">
        <v>0</v>
      </c>
      <c r="J2670" s="271"/>
      <c r="K2670" s="282">
        <f>Лист4!E2672/1000-J2670</f>
        <v>39.945090000000008</v>
      </c>
    </row>
    <row r="2671" spans="1:11" s="47" customFormat="1" ht="18.75" customHeight="1" x14ac:dyDescent="0.25">
      <c r="A2671" s="38" t="str">
        <f>Лист4!A2673</f>
        <v xml:space="preserve">Октябрьская ул. д.3 </v>
      </c>
      <c r="B2671" s="56" t="str">
        <f>Лист4!C2673</f>
        <v>Енотаевский район, с. Восток</v>
      </c>
      <c r="C2671" s="39">
        <f t="shared" si="86"/>
        <v>67.017936216216214</v>
      </c>
      <c r="D2671" s="39">
        <f t="shared" si="87"/>
        <v>2.8317437837837836</v>
      </c>
      <c r="E2671" s="45">
        <v>0</v>
      </c>
      <c r="F2671" s="27">
        <v>2.8317437837837836</v>
      </c>
      <c r="G2671" s="46">
        <v>0</v>
      </c>
      <c r="H2671" s="46">
        <v>0</v>
      </c>
      <c r="I2671" s="46">
        <v>0</v>
      </c>
      <c r="J2671" s="272"/>
      <c r="K2671" s="282">
        <f>Лист4!E2673/1000-J2671</f>
        <v>69.849679999999992</v>
      </c>
    </row>
    <row r="2672" spans="1:11" s="47" customFormat="1" ht="18.75" customHeight="1" x14ac:dyDescent="0.25">
      <c r="A2672" s="38" t="str">
        <f>Лист4!A2674</f>
        <v xml:space="preserve">Октябрьская ул. д.4 </v>
      </c>
      <c r="B2672" s="56" t="str">
        <f>Лист4!C2674</f>
        <v>Енотаевский район, с. Восток</v>
      </c>
      <c r="C2672" s="39">
        <f t="shared" si="86"/>
        <v>10.255009729729728</v>
      </c>
      <c r="D2672" s="39">
        <f t="shared" si="87"/>
        <v>0.43331027027027025</v>
      </c>
      <c r="E2672" s="45">
        <v>0</v>
      </c>
      <c r="F2672" s="27">
        <v>0.43331027027027025</v>
      </c>
      <c r="G2672" s="46">
        <v>0</v>
      </c>
      <c r="H2672" s="46">
        <v>0</v>
      </c>
      <c r="I2672" s="46">
        <v>0</v>
      </c>
      <c r="J2672" s="271"/>
      <c r="K2672" s="282">
        <f>Лист4!E2674/1000-J2672</f>
        <v>10.688319999999999</v>
      </c>
    </row>
    <row r="2673" spans="1:11" s="47" customFormat="1" ht="18.75" customHeight="1" x14ac:dyDescent="0.25">
      <c r="A2673" s="38" t="str">
        <f>Лист4!A2675</f>
        <v xml:space="preserve">Октябрьская ул. д.5 </v>
      </c>
      <c r="B2673" s="56" t="str">
        <f>Лист4!C2675</f>
        <v>Енотаевский район, с. Восток</v>
      </c>
      <c r="C2673" s="39">
        <f t="shared" si="86"/>
        <v>23.193781081081077</v>
      </c>
      <c r="D2673" s="39">
        <f t="shared" si="87"/>
        <v>0.98001891891891879</v>
      </c>
      <c r="E2673" s="45">
        <v>0</v>
      </c>
      <c r="F2673" s="27">
        <v>0.98001891891891879</v>
      </c>
      <c r="G2673" s="46">
        <v>0</v>
      </c>
      <c r="H2673" s="46">
        <v>0</v>
      </c>
      <c r="I2673" s="46">
        <v>0</v>
      </c>
      <c r="J2673" s="272"/>
      <c r="K2673" s="282">
        <f>Лист4!E2675/1000-J2673</f>
        <v>24.173799999999996</v>
      </c>
    </row>
    <row r="2674" spans="1:11" s="47" customFormat="1" ht="18.75" customHeight="1" x14ac:dyDescent="0.25">
      <c r="A2674" s="38" t="str">
        <f>Лист4!A2676</f>
        <v xml:space="preserve">Октябрьская ул. д.6 </v>
      </c>
      <c r="B2674" s="56" t="str">
        <f>Лист4!C2676</f>
        <v>Енотаевский район, с. Восток</v>
      </c>
      <c r="C2674" s="39">
        <f t="shared" si="86"/>
        <v>53.698931081081071</v>
      </c>
      <c r="D2674" s="39">
        <f t="shared" si="87"/>
        <v>2.2689689189189184</v>
      </c>
      <c r="E2674" s="45">
        <v>0</v>
      </c>
      <c r="F2674" s="27">
        <v>2.2689689189189184</v>
      </c>
      <c r="G2674" s="46">
        <v>0</v>
      </c>
      <c r="H2674" s="46">
        <v>0</v>
      </c>
      <c r="I2674" s="46">
        <v>0</v>
      </c>
      <c r="J2674" s="272"/>
      <c r="K2674" s="282">
        <f>Лист4!E2676/1000-J2674</f>
        <v>55.967899999999986</v>
      </c>
    </row>
    <row r="2675" spans="1:11" s="47" customFormat="1" ht="18.75" customHeight="1" x14ac:dyDescent="0.25">
      <c r="A2675" s="38" t="str">
        <f>Лист4!A2677</f>
        <v xml:space="preserve">Октябрьская ул. д.7 </v>
      </c>
      <c r="B2675" s="56" t="str">
        <f>Лист4!C2677</f>
        <v>Енотаевский район, с. Восток</v>
      </c>
      <c r="C2675" s="39">
        <f t="shared" si="86"/>
        <v>15.277616891891896</v>
      </c>
      <c r="D2675" s="39">
        <f t="shared" si="87"/>
        <v>0.64553310810810827</v>
      </c>
      <c r="E2675" s="45">
        <v>0</v>
      </c>
      <c r="F2675" s="27">
        <v>0.64553310810810827</v>
      </c>
      <c r="G2675" s="46">
        <v>0</v>
      </c>
      <c r="H2675" s="46">
        <v>0</v>
      </c>
      <c r="I2675" s="46">
        <v>0</v>
      </c>
      <c r="J2675" s="271"/>
      <c r="K2675" s="282">
        <f>Лист4!E2677/1000</f>
        <v>15.923150000000003</v>
      </c>
    </row>
    <row r="2676" spans="1:11" s="47" customFormat="1" ht="18.75" customHeight="1" x14ac:dyDescent="0.25">
      <c r="A2676" s="38" t="str">
        <f>Лист4!A2678</f>
        <v xml:space="preserve">Октябрьская ул. д.8 </v>
      </c>
      <c r="B2676" s="56" t="str">
        <f>Лист4!C2678</f>
        <v>Енотаевский район, с. Восток</v>
      </c>
      <c r="C2676" s="39">
        <f t="shared" si="86"/>
        <v>0</v>
      </c>
      <c r="D2676" s="39">
        <f t="shared" si="87"/>
        <v>0</v>
      </c>
      <c r="E2676" s="45">
        <v>0</v>
      </c>
      <c r="F2676" s="27">
        <v>0</v>
      </c>
      <c r="G2676" s="46">
        <v>0</v>
      </c>
      <c r="H2676" s="46">
        <v>0</v>
      </c>
      <c r="I2676" s="46">
        <v>0</v>
      </c>
      <c r="J2676" s="272"/>
      <c r="K2676" s="282">
        <f>Лист4!E2678/1000-J2676</f>
        <v>0</v>
      </c>
    </row>
    <row r="2677" spans="1:11" s="47" customFormat="1" ht="18.75" customHeight="1" x14ac:dyDescent="0.25">
      <c r="A2677" s="38" t="str">
        <f>Лист4!A2679</f>
        <v xml:space="preserve">Волжская ул. д.1 </v>
      </c>
      <c r="B2677" s="56" t="str">
        <f>Лист4!C2679</f>
        <v>Енотаевский район, с. Енотаевка</v>
      </c>
      <c r="C2677" s="39">
        <f t="shared" si="86"/>
        <v>229.85520810810812</v>
      </c>
      <c r="D2677" s="39">
        <f t="shared" si="87"/>
        <v>9.7121918918918926</v>
      </c>
      <c r="E2677" s="45">
        <v>0</v>
      </c>
      <c r="F2677" s="27">
        <v>9.7121918918918926</v>
      </c>
      <c r="G2677" s="46">
        <v>0</v>
      </c>
      <c r="H2677" s="46">
        <v>0</v>
      </c>
      <c r="I2677" s="46">
        <v>0</v>
      </c>
      <c r="J2677" s="271"/>
      <c r="K2677" s="282">
        <f>Лист4!E2679/1000</f>
        <v>239.56740000000002</v>
      </c>
    </row>
    <row r="2678" spans="1:11" s="47" customFormat="1" ht="18.75" customHeight="1" x14ac:dyDescent="0.25">
      <c r="A2678" s="38" t="str">
        <f>Лист4!A2680</f>
        <v xml:space="preserve">Донская ул. д.12 </v>
      </c>
      <c r="B2678" s="56" t="str">
        <f>Лист4!C2680</f>
        <v>Енотаевский район, с. Енотаевка</v>
      </c>
      <c r="C2678" s="39">
        <f t="shared" si="86"/>
        <v>130.35782297297297</v>
      </c>
      <c r="D2678" s="39">
        <f t="shared" si="87"/>
        <v>5.5080770270270261</v>
      </c>
      <c r="E2678" s="45">
        <v>0</v>
      </c>
      <c r="F2678" s="27">
        <v>5.5080770270270261</v>
      </c>
      <c r="G2678" s="46">
        <v>0</v>
      </c>
      <c r="H2678" s="46">
        <v>0</v>
      </c>
      <c r="I2678" s="46">
        <v>0</v>
      </c>
      <c r="J2678" s="271"/>
      <c r="K2678" s="282">
        <f>Лист4!E2680/1000</f>
        <v>135.86589999999998</v>
      </c>
    </row>
    <row r="2679" spans="1:11" s="47" customFormat="1" ht="18.75" customHeight="1" x14ac:dyDescent="0.25">
      <c r="A2679" s="38" t="str">
        <f>Лист4!A2681</f>
        <v xml:space="preserve">Заречная ул. д.1 </v>
      </c>
      <c r="B2679" s="56" t="str">
        <f>Лист4!C2681</f>
        <v>Енотаевский район, с. Енотаевка</v>
      </c>
      <c r="C2679" s="39">
        <f t="shared" si="86"/>
        <v>426.08800162162157</v>
      </c>
      <c r="D2679" s="39">
        <f t="shared" si="87"/>
        <v>18.003718378378377</v>
      </c>
      <c r="E2679" s="45">
        <v>0</v>
      </c>
      <c r="F2679" s="27">
        <v>18.003718378378377</v>
      </c>
      <c r="G2679" s="46">
        <v>0</v>
      </c>
      <c r="H2679" s="46">
        <v>0</v>
      </c>
      <c r="I2679" s="46">
        <v>0</v>
      </c>
      <c r="J2679" s="271"/>
      <c r="K2679" s="282">
        <f>Лист4!E2681/1000</f>
        <v>444.09171999999995</v>
      </c>
    </row>
    <row r="2680" spans="1:11" s="47" customFormat="1" ht="18.75" customHeight="1" x14ac:dyDescent="0.25">
      <c r="A2680" s="38" t="str">
        <f>Лист4!A2682</f>
        <v xml:space="preserve">Заречная ул. д.3 </v>
      </c>
      <c r="B2680" s="56" t="str">
        <f>Лист4!C2682</f>
        <v>Енотаевский район, с. Енотаевка</v>
      </c>
      <c r="C2680" s="39">
        <f t="shared" si="86"/>
        <v>395.43451918918925</v>
      </c>
      <c r="D2680" s="39">
        <f t="shared" si="87"/>
        <v>16.708500810810811</v>
      </c>
      <c r="E2680" s="45">
        <v>0</v>
      </c>
      <c r="F2680" s="27">
        <v>16.708500810810811</v>
      </c>
      <c r="G2680" s="46">
        <v>0</v>
      </c>
      <c r="H2680" s="46">
        <v>0</v>
      </c>
      <c r="I2680" s="46">
        <v>0</v>
      </c>
      <c r="J2680" s="271"/>
      <c r="K2680" s="282">
        <f>Лист4!E2682/1000-J2680</f>
        <v>412.14302000000004</v>
      </c>
    </row>
    <row r="2681" spans="1:11" s="47" customFormat="1" ht="18.75" customHeight="1" x14ac:dyDescent="0.25">
      <c r="A2681" s="38" t="str">
        <f>Лист4!A2683</f>
        <v xml:space="preserve">Заречная ул. д.5 </v>
      </c>
      <c r="B2681" s="56" t="str">
        <f>Лист4!C2683</f>
        <v>Енотаевский район, с. Енотаевка</v>
      </c>
      <c r="C2681" s="39">
        <f t="shared" si="86"/>
        <v>230.19341756756756</v>
      </c>
      <c r="D2681" s="39">
        <f t="shared" si="87"/>
        <v>9.7264824324324337</v>
      </c>
      <c r="E2681" s="45">
        <v>0</v>
      </c>
      <c r="F2681" s="27">
        <v>9.7264824324324337</v>
      </c>
      <c r="G2681" s="46">
        <v>0</v>
      </c>
      <c r="H2681" s="46">
        <v>0</v>
      </c>
      <c r="I2681" s="46">
        <v>0</v>
      </c>
      <c r="J2681" s="271"/>
      <c r="K2681" s="282">
        <f>Лист4!E2683/1000</f>
        <v>239.91990000000001</v>
      </c>
    </row>
    <row r="2682" spans="1:11" s="47" customFormat="1" ht="25.5" customHeight="1" x14ac:dyDescent="0.25">
      <c r="A2682" s="38" t="str">
        <f>Лист4!A2684</f>
        <v xml:space="preserve">Коммунистическая ул. д.11 </v>
      </c>
      <c r="B2682" s="56" t="str">
        <f>Лист4!C2684</f>
        <v>Енотаевский район, с. Енотаевка</v>
      </c>
      <c r="C2682" s="39">
        <f t="shared" si="86"/>
        <v>33.580457432432432</v>
      </c>
      <c r="D2682" s="39">
        <f t="shared" si="87"/>
        <v>1.4188925675675677</v>
      </c>
      <c r="E2682" s="45">
        <v>0</v>
      </c>
      <c r="F2682" s="27">
        <v>1.4188925675675677</v>
      </c>
      <c r="G2682" s="46">
        <v>0</v>
      </c>
      <c r="H2682" s="46">
        <v>0</v>
      </c>
      <c r="I2682" s="46">
        <v>0</v>
      </c>
      <c r="J2682" s="271"/>
      <c r="K2682" s="282">
        <f>Лист4!E2684/1000-J2682</f>
        <v>34.99935</v>
      </c>
    </row>
    <row r="2683" spans="1:11" s="47" customFormat="1" ht="18.75" customHeight="1" x14ac:dyDescent="0.25">
      <c r="A2683" s="38" t="str">
        <f>Лист4!A2685</f>
        <v xml:space="preserve">Мира ул. д.15 </v>
      </c>
      <c r="B2683" s="56" t="str">
        <f>Лист4!C2685</f>
        <v>Енотаевский район, с. Енотаевка</v>
      </c>
      <c r="C2683" s="39">
        <f t="shared" si="86"/>
        <v>95.560195270270242</v>
      </c>
      <c r="D2683" s="39">
        <f t="shared" si="87"/>
        <v>4.0377547297297287</v>
      </c>
      <c r="E2683" s="45">
        <v>0</v>
      </c>
      <c r="F2683" s="27">
        <v>4.0377547297297287</v>
      </c>
      <c r="G2683" s="46">
        <v>0</v>
      </c>
      <c r="H2683" s="46">
        <v>0</v>
      </c>
      <c r="I2683" s="46">
        <v>0</v>
      </c>
      <c r="J2683" s="271"/>
      <c r="K2683" s="282">
        <f>Лист4!E2685/1000-J2683</f>
        <v>99.597949999999969</v>
      </c>
    </row>
    <row r="2684" spans="1:11" s="47" customFormat="1" ht="18.75" customHeight="1" x14ac:dyDescent="0.25">
      <c r="A2684" s="38" t="str">
        <f>Лист4!A2686</f>
        <v xml:space="preserve">Московская ул. д.22 </v>
      </c>
      <c r="B2684" s="56" t="str">
        <f>Лист4!C2686</f>
        <v>Енотаевский район, с. Енотаевка</v>
      </c>
      <c r="C2684" s="39">
        <f t="shared" si="86"/>
        <v>113.8195818918919</v>
      </c>
      <c r="D2684" s="39">
        <f t="shared" si="87"/>
        <v>4.8092781081081082</v>
      </c>
      <c r="E2684" s="45">
        <v>0</v>
      </c>
      <c r="F2684" s="27">
        <v>4.8092781081081082</v>
      </c>
      <c r="G2684" s="46">
        <v>0</v>
      </c>
      <c r="H2684" s="46">
        <v>0</v>
      </c>
      <c r="I2684" s="46">
        <v>0</v>
      </c>
      <c r="J2684" s="272"/>
      <c r="K2684" s="282">
        <f>Лист4!E2686/1000-J2684</f>
        <v>118.62886</v>
      </c>
    </row>
    <row r="2685" spans="1:11" s="48" customFormat="1" ht="18.75" customHeight="1" x14ac:dyDescent="0.25">
      <c r="A2685" s="38" t="str">
        <f>Лист4!A2687</f>
        <v xml:space="preserve">Московская ул. д.24 </v>
      </c>
      <c r="B2685" s="56" t="str">
        <f>Лист4!C2687</f>
        <v>Енотаевский район, с. Енотаевка</v>
      </c>
      <c r="C2685" s="39">
        <f t="shared" si="86"/>
        <v>105.86205540540541</v>
      </c>
      <c r="D2685" s="39">
        <f t="shared" si="87"/>
        <v>4.4730445945945956</v>
      </c>
      <c r="E2685" s="45">
        <v>0</v>
      </c>
      <c r="F2685" s="27">
        <v>4.4730445945945956</v>
      </c>
      <c r="G2685" s="46">
        <v>0</v>
      </c>
      <c r="H2685" s="46">
        <v>0</v>
      </c>
      <c r="I2685" s="46">
        <v>0</v>
      </c>
      <c r="J2685" s="271"/>
      <c r="K2685" s="282">
        <f>Лист4!E2687/1000-J2685</f>
        <v>110.33510000000001</v>
      </c>
    </row>
    <row r="2686" spans="1:11" s="48" customFormat="1" ht="18.75" customHeight="1" x14ac:dyDescent="0.25">
      <c r="A2686" s="38" t="str">
        <f>Лист4!A2688</f>
        <v xml:space="preserve">Мусаева ул. д.38 </v>
      </c>
      <c r="B2686" s="56" t="str">
        <f>Лист4!C2688</f>
        <v>Енотаевский район, с. Енотаевка</v>
      </c>
      <c r="C2686" s="39">
        <f t="shared" si="86"/>
        <v>66.824912162162164</v>
      </c>
      <c r="D2686" s="39">
        <f t="shared" si="87"/>
        <v>2.8235878378378376</v>
      </c>
      <c r="E2686" s="45">
        <v>0</v>
      </c>
      <c r="F2686" s="27">
        <v>2.8235878378378376</v>
      </c>
      <c r="G2686" s="46">
        <v>0</v>
      </c>
      <c r="H2686" s="46">
        <v>0</v>
      </c>
      <c r="I2686" s="46">
        <v>0</v>
      </c>
      <c r="J2686" s="271"/>
      <c r="K2686" s="282">
        <f>Лист4!E2688/1000-J2686</f>
        <v>69.648499999999999</v>
      </c>
    </row>
    <row r="2687" spans="1:11" s="48" customFormat="1" ht="18.75" customHeight="1" x14ac:dyDescent="0.25">
      <c r="A2687" s="38" t="str">
        <f>Лист4!A2689</f>
        <v xml:space="preserve">Мусаева ул. д.40 </v>
      </c>
      <c r="B2687" s="56" t="str">
        <f>Лист4!C2689</f>
        <v>Енотаевский район, с. Енотаевка</v>
      </c>
      <c r="C2687" s="39">
        <f t="shared" si="86"/>
        <v>73.56708175675675</v>
      </c>
      <c r="D2687" s="39">
        <f t="shared" si="87"/>
        <v>3.1084682432432427</v>
      </c>
      <c r="E2687" s="45">
        <v>0</v>
      </c>
      <c r="F2687" s="27">
        <v>3.1084682432432427</v>
      </c>
      <c r="G2687" s="46">
        <v>0</v>
      </c>
      <c r="H2687" s="46">
        <v>0</v>
      </c>
      <c r="I2687" s="46">
        <v>0</v>
      </c>
      <c r="J2687" s="271"/>
      <c r="K2687" s="282">
        <f>Лист4!E2689/1000-J2687</f>
        <v>76.675549999999987</v>
      </c>
    </row>
    <row r="2688" spans="1:11" s="48" customFormat="1" ht="18.75" customHeight="1" x14ac:dyDescent="0.25">
      <c r="A2688" s="38" t="str">
        <f>Лист4!A2690</f>
        <v xml:space="preserve">Мусаева ул. д.42 </v>
      </c>
      <c r="B2688" s="56" t="str">
        <f>Лист4!C2690</f>
        <v>Енотаевский район, с. Енотаевка</v>
      </c>
      <c r="C2688" s="39">
        <f t="shared" si="86"/>
        <v>25.377213378378372</v>
      </c>
      <c r="D2688" s="39">
        <f t="shared" si="87"/>
        <v>1.0722766216216213</v>
      </c>
      <c r="E2688" s="45">
        <v>0</v>
      </c>
      <c r="F2688" s="27">
        <v>1.0722766216216213</v>
      </c>
      <c r="G2688" s="46">
        <v>0</v>
      </c>
      <c r="H2688" s="46">
        <v>0</v>
      </c>
      <c r="I2688" s="46">
        <v>0</v>
      </c>
      <c r="J2688" s="271"/>
      <c r="K2688" s="282">
        <f>Лист4!E2690/1000</f>
        <v>26.449489999999994</v>
      </c>
    </row>
    <row r="2689" spans="1:11" s="48" customFormat="1" ht="18.75" customHeight="1" x14ac:dyDescent="0.25">
      <c r="A2689" s="38" t="str">
        <f>Лист4!A2691</f>
        <v xml:space="preserve">Мусаева ул. д.44 </v>
      </c>
      <c r="B2689" s="56" t="str">
        <f>Лист4!C2691</f>
        <v>Енотаевский район, с. Енотаевка</v>
      </c>
      <c r="C2689" s="39">
        <f t="shared" si="86"/>
        <v>49.507964189189181</v>
      </c>
      <c r="D2689" s="39">
        <f t="shared" si="87"/>
        <v>2.0918858108108105</v>
      </c>
      <c r="E2689" s="45">
        <v>0</v>
      </c>
      <c r="F2689" s="27">
        <v>2.0918858108108105</v>
      </c>
      <c r="G2689" s="46">
        <v>0</v>
      </c>
      <c r="H2689" s="46">
        <v>0</v>
      </c>
      <c r="I2689" s="46">
        <v>0</v>
      </c>
      <c r="J2689" s="271"/>
      <c r="K2689" s="282">
        <f>Лист4!E2691/1000-J2689</f>
        <v>51.599849999999989</v>
      </c>
    </row>
    <row r="2690" spans="1:11" s="48" customFormat="1" ht="18.75" customHeight="1" x14ac:dyDescent="0.25">
      <c r="A2690" s="38" t="str">
        <f>Лист4!A2692</f>
        <v xml:space="preserve">Мусаева ул. д.46 </v>
      </c>
      <c r="B2690" s="56" t="str">
        <f>Лист4!C2692</f>
        <v>Енотаевский район, с. Енотаевка</v>
      </c>
      <c r="C2690" s="39">
        <f t="shared" si="86"/>
        <v>72.506975000000025</v>
      </c>
      <c r="D2690" s="39">
        <f t="shared" si="87"/>
        <v>3.0636750000000017</v>
      </c>
      <c r="E2690" s="45">
        <v>0</v>
      </c>
      <c r="F2690" s="27">
        <v>3.0636750000000017</v>
      </c>
      <c r="G2690" s="46">
        <v>0</v>
      </c>
      <c r="H2690" s="46">
        <v>0</v>
      </c>
      <c r="I2690" s="46">
        <v>0</v>
      </c>
      <c r="J2690" s="272"/>
      <c r="K2690" s="282">
        <f>Лист4!E2692/1000-J2690</f>
        <v>75.570650000000029</v>
      </c>
    </row>
    <row r="2691" spans="1:11" s="48" customFormat="1" ht="18.75" customHeight="1" x14ac:dyDescent="0.25">
      <c r="A2691" s="38" t="str">
        <f>Лист4!A2693</f>
        <v xml:space="preserve">Мусаева ул. д.48 </v>
      </c>
      <c r="B2691" s="56" t="str">
        <f>Лист4!C2693</f>
        <v>Енотаевский район, с. Енотаевка</v>
      </c>
      <c r="C2691" s="39">
        <f t="shared" si="86"/>
        <v>32.413946621621633</v>
      </c>
      <c r="D2691" s="39">
        <f t="shared" si="87"/>
        <v>1.369603378378379</v>
      </c>
      <c r="E2691" s="45">
        <v>0</v>
      </c>
      <c r="F2691" s="27">
        <v>1.369603378378379</v>
      </c>
      <c r="G2691" s="46">
        <v>0</v>
      </c>
      <c r="H2691" s="46">
        <v>0</v>
      </c>
      <c r="I2691" s="46">
        <v>0</v>
      </c>
      <c r="J2691" s="272"/>
      <c r="K2691" s="282">
        <f>Лист4!E2693/1000-J2691</f>
        <v>33.783550000000012</v>
      </c>
    </row>
    <row r="2692" spans="1:11" s="48" customFormat="1" ht="18.75" customHeight="1" x14ac:dyDescent="0.25">
      <c r="A2692" s="38" t="str">
        <f>Лист4!A2694</f>
        <v xml:space="preserve">Мусаева ул. д.50 </v>
      </c>
      <c r="B2692" s="56" t="str">
        <f>Лист4!C2694</f>
        <v>Енотаевский район, с. Енотаевка</v>
      </c>
      <c r="C2692" s="39">
        <f t="shared" si="86"/>
        <v>75.119007432432412</v>
      </c>
      <c r="D2692" s="39">
        <f t="shared" si="87"/>
        <v>3.1740425675675672</v>
      </c>
      <c r="E2692" s="45">
        <v>0</v>
      </c>
      <c r="F2692" s="27">
        <v>3.1740425675675672</v>
      </c>
      <c r="G2692" s="46">
        <v>0</v>
      </c>
      <c r="H2692" s="46">
        <v>0</v>
      </c>
      <c r="I2692" s="46">
        <v>0</v>
      </c>
      <c r="J2692" s="271"/>
      <c r="K2692" s="282">
        <f>Лист4!E2694/1000</f>
        <v>78.29304999999998</v>
      </c>
    </row>
    <row r="2693" spans="1:11" s="48" customFormat="1" ht="18.75" customHeight="1" x14ac:dyDescent="0.25">
      <c r="A2693" s="38" t="str">
        <f>Лист4!A2695</f>
        <v xml:space="preserve">Мусаева ул. д.52 </v>
      </c>
      <c r="B2693" s="56" t="str">
        <f>Лист4!C2695</f>
        <v>Енотаевский район, с. Енотаевка</v>
      </c>
      <c r="C2693" s="39">
        <f t="shared" si="86"/>
        <v>44.23890067567568</v>
      </c>
      <c r="D2693" s="39">
        <f t="shared" si="87"/>
        <v>1.8692493243243247</v>
      </c>
      <c r="E2693" s="45">
        <v>0</v>
      </c>
      <c r="F2693" s="27">
        <v>1.8692493243243247</v>
      </c>
      <c r="G2693" s="46">
        <v>0</v>
      </c>
      <c r="H2693" s="46">
        <v>0</v>
      </c>
      <c r="I2693" s="46">
        <v>0</v>
      </c>
      <c r="J2693" s="272"/>
      <c r="K2693" s="282">
        <f>Лист4!E2695/1000-J2693</f>
        <v>46.108150000000002</v>
      </c>
    </row>
    <row r="2694" spans="1:11" s="48" customFormat="1" ht="18.75" customHeight="1" x14ac:dyDescent="0.25">
      <c r="A2694" s="38" t="str">
        <f>Лист4!A2696</f>
        <v xml:space="preserve">Мусаева ул. д.54 </v>
      </c>
      <c r="B2694" s="56" t="str">
        <f>Лист4!C2696</f>
        <v>Енотаевский район, с. Енотаевка</v>
      </c>
      <c r="C2694" s="39">
        <f t="shared" si="86"/>
        <v>55.542302162162159</v>
      </c>
      <c r="D2694" s="39">
        <f t="shared" si="87"/>
        <v>2.3468578378378377</v>
      </c>
      <c r="E2694" s="45">
        <v>0</v>
      </c>
      <c r="F2694" s="27">
        <v>2.3468578378378377</v>
      </c>
      <c r="G2694" s="46">
        <v>0</v>
      </c>
      <c r="H2694" s="46">
        <v>0</v>
      </c>
      <c r="I2694" s="46">
        <v>0</v>
      </c>
      <c r="J2694" s="271"/>
      <c r="K2694" s="282">
        <f>Лист4!E2696/1000-J2694</f>
        <v>57.889159999999997</v>
      </c>
    </row>
    <row r="2695" spans="1:11" s="48" customFormat="1" ht="18.75" customHeight="1" x14ac:dyDescent="0.25">
      <c r="A2695" s="38" t="str">
        <f>Лист4!A2697</f>
        <v xml:space="preserve">Мусаева ул. д.62 </v>
      </c>
      <c r="B2695" s="56" t="str">
        <f>Лист4!C2697</f>
        <v>Енотаевский район, с. Енотаевка</v>
      </c>
      <c r="C2695" s="39">
        <f t="shared" si="86"/>
        <v>181.92626472972972</v>
      </c>
      <c r="D2695" s="39">
        <f t="shared" si="87"/>
        <v>7.6870252702702686</v>
      </c>
      <c r="E2695" s="45">
        <v>0</v>
      </c>
      <c r="F2695" s="27">
        <v>7.6870252702702686</v>
      </c>
      <c r="G2695" s="46">
        <v>0</v>
      </c>
      <c r="H2695" s="46">
        <v>0</v>
      </c>
      <c r="I2695" s="46">
        <v>0</v>
      </c>
      <c r="J2695" s="271"/>
      <c r="K2695" s="282">
        <f>Лист4!E2697/1000-J2695</f>
        <v>189.61328999999998</v>
      </c>
    </row>
    <row r="2696" spans="1:11" s="48" customFormat="1" ht="18.75" customHeight="1" x14ac:dyDescent="0.25">
      <c r="A2696" s="38" t="str">
        <f>Лист4!A2698</f>
        <v xml:space="preserve">Мусаева ул. д.64 </v>
      </c>
      <c r="B2696" s="56" t="str">
        <f>Лист4!C2698</f>
        <v>Енотаевский район, с. Енотаевка</v>
      </c>
      <c r="C2696" s="39">
        <f t="shared" si="86"/>
        <v>74.856576081081101</v>
      </c>
      <c r="D2696" s="39">
        <f t="shared" si="87"/>
        <v>3.1629539189189195</v>
      </c>
      <c r="E2696" s="45">
        <v>0</v>
      </c>
      <c r="F2696" s="27">
        <v>3.1629539189189195</v>
      </c>
      <c r="G2696" s="46">
        <v>0</v>
      </c>
      <c r="H2696" s="46">
        <v>0</v>
      </c>
      <c r="I2696" s="46">
        <v>0</v>
      </c>
      <c r="J2696" s="271"/>
      <c r="K2696" s="282">
        <f>Лист4!E2698/1000-J2696</f>
        <v>78.019530000000017</v>
      </c>
    </row>
    <row r="2697" spans="1:11" s="47" customFormat="1" ht="18.75" customHeight="1" x14ac:dyDescent="0.25">
      <c r="A2697" s="38" t="str">
        <f>Лист4!A2699</f>
        <v xml:space="preserve">Октябрьская ул. д.60 </v>
      </c>
      <c r="B2697" s="56" t="str">
        <f>Лист4!C2699</f>
        <v>Енотаевский район, с. Енотаевка</v>
      </c>
      <c r="C2697" s="39">
        <f t="shared" si="86"/>
        <v>105.07191175675675</v>
      </c>
      <c r="D2697" s="39">
        <f t="shared" si="87"/>
        <v>4.439658243243243</v>
      </c>
      <c r="E2697" s="45">
        <v>0</v>
      </c>
      <c r="F2697" s="27">
        <v>4.439658243243243</v>
      </c>
      <c r="G2697" s="46">
        <v>0</v>
      </c>
      <c r="H2697" s="46">
        <v>0</v>
      </c>
      <c r="I2697" s="46">
        <v>0</v>
      </c>
      <c r="J2697" s="271"/>
      <c r="K2697" s="282">
        <f>Лист4!E2699/1000-J2697</f>
        <v>109.51156999999999</v>
      </c>
    </row>
    <row r="2698" spans="1:11" s="48" customFormat="1" ht="18.75" customHeight="1" x14ac:dyDescent="0.25">
      <c r="A2698" s="38" t="str">
        <f>Лист4!A2700</f>
        <v xml:space="preserve">Пушкина ул. д.48 </v>
      </c>
      <c r="B2698" s="56" t="str">
        <f>Лист4!C2700</f>
        <v>Енотаевский район, с. Енотаевка</v>
      </c>
      <c r="C2698" s="39">
        <f t="shared" si="86"/>
        <v>161.38992729729731</v>
      </c>
      <c r="D2698" s="39">
        <f t="shared" si="87"/>
        <v>6.8192927027027039</v>
      </c>
      <c r="E2698" s="45">
        <v>0</v>
      </c>
      <c r="F2698" s="27">
        <v>6.8192927027027039</v>
      </c>
      <c r="G2698" s="46">
        <v>0</v>
      </c>
      <c r="H2698" s="46">
        <v>0</v>
      </c>
      <c r="I2698" s="46">
        <v>0</v>
      </c>
      <c r="J2698" s="271"/>
      <c r="K2698" s="282">
        <f>Лист4!E2700/1000-J2698</f>
        <v>168.20922000000002</v>
      </c>
    </row>
    <row r="2699" spans="1:11" s="48" customFormat="1" ht="25.5" customHeight="1" x14ac:dyDescent="0.25">
      <c r="A2699" s="38" t="str">
        <f>Лист4!A2701</f>
        <v xml:space="preserve">Пушкина ул. д.50 </v>
      </c>
      <c r="B2699" s="56" t="str">
        <f>Лист4!C2701</f>
        <v>Енотаевский район, с. Енотаевка</v>
      </c>
      <c r="C2699" s="39">
        <f t="shared" si="86"/>
        <v>105.11084662162159</v>
      </c>
      <c r="D2699" s="39">
        <f t="shared" si="87"/>
        <v>4.4413033783783771</v>
      </c>
      <c r="E2699" s="45">
        <v>0</v>
      </c>
      <c r="F2699" s="27">
        <v>4.4413033783783771</v>
      </c>
      <c r="G2699" s="46">
        <v>0</v>
      </c>
      <c r="H2699" s="46">
        <v>0</v>
      </c>
      <c r="I2699" s="46">
        <v>0</v>
      </c>
      <c r="J2699" s="272"/>
      <c r="K2699" s="282">
        <f>Лист4!E2701/1000-J2699</f>
        <v>109.55214999999997</v>
      </c>
    </row>
    <row r="2700" spans="1:11" s="48" customFormat="1" ht="18.75" customHeight="1" x14ac:dyDescent="0.25">
      <c r="A2700" s="38" t="str">
        <f>Лист4!A2702</f>
        <v xml:space="preserve">Пушкина ул. д.52 </v>
      </c>
      <c r="B2700" s="56" t="str">
        <f>Лист4!C2702</f>
        <v>Енотаевский район, с. Енотаевка</v>
      </c>
      <c r="C2700" s="39">
        <f t="shared" si="86"/>
        <v>86.882987837837874</v>
      </c>
      <c r="D2700" s="39">
        <f t="shared" si="87"/>
        <v>3.6711121621621636</v>
      </c>
      <c r="E2700" s="45">
        <v>0</v>
      </c>
      <c r="F2700" s="27">
        <v>3.6711121621621636</v>
      </c>
      <c r="G2700" s="46">
        <v>0</v>
      </c>
      <c r="H2700" s="46">
        <v>0</v>
      </c>
      <c r="I2700" s="46">
        <v>0</v>
      </c>
      <c r="J2700" s="272"/>
      <c r="K2700" s="282">
        <f>Лист4!E2702/1000-J2700</f>
        <v>90.554100000000034</v>
      </c>
    </row>
    <row r="2701" spans="1:11" s="47" customFormat="1" ht="25.5" customHeight="1" x14ac:dyDescent="0.25">
      <c r="A2701" s="38" t="str">
        <f>Лист4!A2703</f>
        <v xml:space="preserve">Советская ул. д.129 </v>
      </c>
      <c r="B2701" s="56" t="str">
        <f>Лист4!C2703</f>
        <v>Енотаевский район, с. Енотаевка</v>
      </c>
      <c r="C2701" s="39">
        <f t="shared" si="86"/>
        <v>22.70268175675676</v>
      </c>
      <c r="D2701" s="39">
        <f t="shared" si="87"/>
        <v>0.95926824324324356</v>
      </c>
      <c r="E2701" s="45">
        <v>0</v>
      </c>
      <c r="F2701" s="27">
        <v>0.95926824324324356</v>
      </c>
      <c r="G2701" s="46">
        <v>0</v>
      </c>
      <c r="H2701" s="46">
        <v>0</v>
      </c>
      <c r="I2701" s="46">
        <v>0</v>
      </c>
      <c r="J2701" s="271"/>
      <c r="K2701" s="282">
        <f>Лист4!E2703/1000-J2701</f>
        <v>23.661950000000004</v>
      </c>
    </row>
    <row r="2702" spans="1:11" s="47" customFormat="1" ht="18.75" customHeight="1" x14ac:dyDescent="0.25">
      <c r="A2702" s="38" t="str">
        <f>Лист4!A2704</f>
        <v xml:space="preserve">Татищева ул. д.42 </v>
      </c>
      <c r="B2702" s="56" t="str">
        <f>Лист4!C2704</f>
        <v>Енотаевский район, с. Енотаевка</v>
      </c>
      <c r="C2702" s="39">
        <f t="shared" si="86"/>
        <v>124.68429932432436</v>
      </c>
      <c r="D2702" s="39">
        <f t="shared" si="87"/>
        <v>5.2683506756756771</v>
      </c>
      <c r="E2702" s="45">
        <v>0</v>
      </c>
      <c r="F2702" s="27">
        <v>5.2683506756756771</v>
      </c>
      <c r="G2702" s="46">
        <v>0</v>
      </c>
      <c r="H2702" s="46">
        <v>0</v>
      </c>
      <c r="I2702" s="46">
        <v>0</v>
      </c>
      <c r="J2702" s="271"/>
      <c r="K2702" s="282">
        <f>Лист4!E2704/1000-J2702</f>
        <v>129.95265000000003</v>
      </c>
    </row>
    <row r="2703" spans="1:11" s="47" customFormat="1" ht="18.75" customHeight="1" x14ac:dyDescent="0.25">
      <c r="A2703" s="38" t="str">
        <f>Лист4!A2705</f>
        <v xml:space="preserve">Татищева ул. д.44 </v>
      </c>
      <c r="B2703" s="56" t="str">
        <f>Лист4!C2705</f>
        <v>Енотаевский район, с. Енотаевка</v>
      </c>
      <c r="C2703" s="39">
        <f t="shared" si="86"/>
        <v>268.58045027027026</v>
      </c>
      <c r="D2703" s="39">
        <f t="shared" si="87"/>
        <v>11.348469729729731</v>
      </c>
      <c r="E2703" s="45">
        <v>0</v>
      </c>
      <c r="F2703" s="27">
        <v>11.348469729729731</v>
      </c>
      <c r="G2703" s="46">
        <v>0</v>
      </c>
      <c r="H2703" s="46">
        <v>0</v>
      </c>
      <c r="I2703" s="46">
        <v>0</v>
      </c>
      <c r="J2703" s="272"/>
      <c r="K2703" s="282">
        <f>Лист4!E2705/1000-J2703</f>
        <v>279.92892000000001</v>
      </c>
    </row>
    <row r="2704" spans="1:11" s="47" customFormat="1" ht="18.75" customHeight="1" x14ac:dyDescent="0.25">
      <c r="A2704" s="38" t="str">
        <f>Лист4!A2706</f>
        <v xml:space="preserve">Татищева ул. д.46 </v>
      </c>
      <c r="B2704" s="56" t="str">
        <f>Лист4!C2706</f>
        <v>Енотаевский район, с. Енотаевка</v>
      </c>
      <c r="C2704" s="39">
        <f t="shared" si="86"/>
        <v>77.12087162162166</v>
      </c>
      <c r="D2704" s="39">
        <f t="shared" si="87"/>
        <v>3.25862837837838</v>
      </c>
      <c r="E2704" s="45">
        <v>0</v>
      </c>
      <c r="F2704" s="27">
        <v>3.25862837837838</v>
      </c>
      <c r="G2704" s="46">
        <v>0</v>
      </c>
      <c r="H2704" s="46">
        <v>0</v>
      </c>
      <c r="I2704" s="46">
        <v>0</v>
      </c>
      <c r="J2704" s="271"/>
      <c r="K2704" s="282">
        <f>Лист4!E2706/1000-J2704</f>
        <v>80.379500000000036</v>
      </c>
    </row>
    <row r="2705" spans="1:11" s="47" customFormat="1" ht="18.75" customHeight="1" x14ac:dyDescent="0.25">
      <c r="A2705" s="38" t="str">
        <f>Лист4!A2707</f>
        <v xml:space="preserve">Татищева ул. д.48 </v>
      </c>
      <c r="B2705" s="56" t="str">
        <f>Лист4!C2707</f>
        <v>Енотаевский район, с. Енотаевка</v>
      </c>
      <c r="C2705" s="39">
        <f t="shared" si="86"/>
        <v>129.19011283783786</v>
      </c>
      <c r="D2705" s="39">
        <f t="shared" si="87"/>
        <v>5.4587371621621621</v>
      </c>
      <c r="E2705" s="45">
        <v>0</v>
      </c>
      <c r="F2705" s="27">
        <v>5.4587371621621621</v>
      </c>
      <c r="G2705" s="46">
        <v>0</v>
      </c>
      <c r="H2705" s="46">
        <v>0</v>
      </c>
      <c r="I2705" s="46">
        <v>0</v>
      </c>
      <c r="J2705" s="272"/>
      <c r="K2705" s="282">
        <f>Лист4!E2707/1000-J2705</f>
        <v>134.64885000000001</v>
      </c>
    </row>
    <row r="2706" spans="1:11" s="47" customFormat="1" ht="18.75" customHeight="1" x14ac:dyDescent="0.25">
      <c r="A2706" s="38" t="str">
        <f>Лист4!A2708</f>
        <v xml:space="preserve">Татищева ул. д.48А </v>
      </c>
      <c r="B2706" s="56" t="str">
        <f>Лист4!C2708</f>
        <v>Енотаевский район, с. Енотаевка</v>
      </c>
      <c r="C2706" s="39">
        <f t="shared" si="86"/>
        <v>178.31846689189189</v>
      </c>
      <c r="D2706" s="39">
        <f t="shared" si="87"/>
        <v>7.5345831081081087</v>
      </c>
      <c r="E2706" s="45">
        <v>0</v>
      </c>
      <c r="F2706" s="27">
        <v>7.5345831081081087</v>
      </c>
      <c r="G2706" s="46">
        <v>0</v>
      </c>
      <c r="H2706" s="46">
        <v>0</v>
      </c>
      <c r="I2706" s="46">
        <v>0</v>
      </c>
      <c r="J2706" s="271"/>
      <c r="K2706" s="282">
        <f>Лист4!E2708/1000-J2706</f>
        <v>185.85305</v>
      </c>
    </row>
    <row r="2707" spans="1:11" s="47" customFormat="1" ht="18.75" customHeight="1" x14ac:dyDescent="0.25">
      <c r="A2707" s="38" t="str">
        <f>Лист4!A2709</f>
        <v xml:space="preserve">Татищева ул. д.65 </v>
      </c>
      <c r="B2707" s="56" t="str">
        <f>Лист4!C2709</f>
        <v>Енотаевский район, с. Енотаевка</v>
      </c>
      <c r="C2707" s="39">
        <f t="shared" si="86"/>
        <v>249.41599594594601</v>
      </c>
      <c r="D2707" s="39">
        <f t="shared" si="87"/>
        <v>10.538704054054056</v>
      </c>
      <c r="E2707" s="45">
        <v>0</v>
      </c>
      <c r="F2707" s="27">
        <v>10.538704054054056</v>
      </c>
      <c r="G2707" s="46">
        <v>0</v>
      </c>
      <c r="H2707" s="46">
        <v>0</v>
      </c>
      <c r="I2707" s="46">
        <v>0</v>
      </c>
      <c r="J2707" s="271"/>
      <c r="K2707" s="282">
        <f>Лист4!E2709/1000-J2707</f>
        <v>259.95470000000006</v>
      </c>
    </row>
    <row r="2708" spans="1:11" s="47" customFormat="1" ht="25.5" customHeight="1" x14ac:dyDescent="0.25">
      <c r="A2708" s="38" t="str">
        <f>Лист4!A2710</f>
        <v xml:space="preserve">Татищева ул. д.67 </v>
      </c>
      <c r="B2708" s="56" t="str">
        <f>Лист4!C2710</f>
        <v>Енотаевский район, с. Енотаевка</v>
      </c>
      <c r="C2708" s="39">
        <f t="shared" si="86"/>
        <v>224.28002905405404</v>
      </c>
      <c r="D2708" s="39">
        <f t="shared" si="87"/>
        <v>9.4766209459459461</v>
      </c>
      <c r="E2708" s="45">
        <v>0</v>
      </c>
      <c r="F2708" s="27">
        <v>9.4766209459459461</v>
      </c>
      <c r="G2708" s="46">
        <v>0</v>
      </c>
      <c r="H2708" s="46">
        <v>0</v>
      </c>
      <c r="I2708" s="46">
        <v>0</v>
      </c>
      <c r="J2708" s="271"/>
      <c r="K2708" s="282">
        <f>Лист4!E2710/1000-J2708</f>
        <v>233.75664999999998</v>
      </c>
    </row>
    <row r="2709" spans="1:11" s="47" customFormat="1" ht="18.75" customHeight="1" x14ac:dyDescent="0.25">
      <c r="A2709" s="38" t="str">
        <f>Лист4!A2711</f>
        <v xml:space="preserve">Татищева ул. д.69 </v>
      </c>
      <c r="B2709" s="56" t="str">
        <f>Лист4!C2711</f>
        <v>Енотаевский район, с. Енотаевка</v>
      </c>
      <c r="C2709" s="39">
        <f t="shared" si="86"/>
        <v>243.5768216216216</v>
      </c>
      <c r="D2709" s="39">
        <f t="shared" si="87"/>
        <v>10.291978378378378</v>
      </c>
      <c r="E2709" s="45">
        <v>0</v>
      </c>
      <c r="F2709" s="27">
        <v>10.291978378378378</v>
      </c>
      <c r="G2709" s="46">
        <v>0</v>
      </c>
      <c r="H2709" s="46">
        <v>0</v>
      </c>
      <c r="I2709" s="46">
        <v>0</v>
      </c>
      <c r="J2709" s="271"/>
      <c r="K2709" s="282">
        <f>Лист4!E2711/1000-J2709</f>
        <v>253.86879999999999</v>
      </c>
    </row>
    <row r="2710" spans="1:11" s="47" customFormat="1" ht="18.75" customHeight="1" x14ac:dyDescent="0.25">
      <c r="A2710" s="38" t="str">
        <f>Лист4!A2712</f>
        <v xml:space="preserve">Татищева ул. д.71 </v>
      </c>
      <c r="B2710" s="56" t="str">
        <f>Лист4!C2712</f>
        <v>Енотаевский район, с. Енотаевка</v>
      </c>
      <c r="C2710" s="39">
        <f t="shared" si="86"/>
        <v>175.31166486486484</v>
      </c>
      <c r="D2710" s="39">
        <f t="shared" si="87"/>
        <v>7.4075351351351335</v>
      </c>
      <c r="E2710" s="45">
        <v>0</v>
      </c>
      <c r="F2710" s="27">
        <v>7.4075351351351335</v>
      </c>
      <c r="G2710" s="46">
        <v>0</v>
      </c>
      <c r="H2710" s="46">
        <v>0</v>
      </c>
      <c r="I2710" s="46">
        <v>0</v>
      </c>
      <c r="J2710" s="272"/>
      <c r="K2710" s="282">
        <f>Лист4!E2712/1000-J2710</f>
        <v>182.71919999999997</v>
      </c>
    </row>
    <row r="2711" spans="1:11" s="47" customFormat="1" ht="18.75" customHeight="1" x14ac:dyDescent="0.25">
      <c r="A2711" s="38" t="str">
        <f>Лист4!A2713</f>
        <v xml:space="preserve">Татищева ул. д.73 </v>
      </c>
      <c r="B2711" s="56" t="str">
        <f>Лист4!C2713</f>
        <v>Енотаевский район, с. Енотаевка</v>
      </c>
      <c r="C2711" s="39">
        <f t="shared" si="86"/>
        <v>266.51254648648649</v>
      </c>
      <c r="D2711" s="39">
        <f t="shared" si="87"/>
        <v>11.261093513513515</v>
      </c>
      <c r="E2711" s="45">
        <v>0</v>
      </c>
      <c r="F2711" s="27">
        <v>11.261093513513515</v>
      </c>
      <c r="G2711" s="46">
        <v>0</v>
      </c>
      <c r="H2711" s="46">
        <v>0</v>
      </c>
      <c r="I2711" s="46">
        <v>0</v>
      </c>
      <c r="J2711" s="271"/>
      <c r="K2711" s="282">
        <f>Лист4!E2713/1000-J2711</f>
        <v>277.77364</v>
      </c>
    </row>
    <row r="2712" spans="1:11" s="47" customFormat="1" ht="18.75" customHeight="1" x14ac:dyDescent="0.25">
      <c r="A2712" s="38" t="str">
        <f>Лист4!A2714</f>
        <v xml:space="preserve">Татищева ул. д.75 </v>
      </c>
      <c r="B2712" s="56" t="str">
        <f>Лист4!C2714</f>
        <v>Енотаевский район, с. Енотаевка</v>
      </c>
      <c r="C2712" s="39">
        <f t="shared" si="86"/>
        <v>50.538087837837857</v>
      </c>
      <c r="D2712" s="39">
        <f t="shared" si="87"/>
        <v>2.1354121621621629</v>
      </c>
      <c r="E2712" s="45">
        <v>0</v>
      </c>
      <c r="F2712" s="27">
        <v>2.1354121621621629</v>
      </c>
      <c r="G2712" s="46">
        <v>0</v>
      </c>
      <c r="H2712" s="46">
        <v>0</v>
      </c>
      <c r="I2712" s="46">
        <v>0</v>
      </c>
      <c r="J2712" s="271"/>
      <c r="K2712" s="282">
        <f>Лист4!E2714/1000-J2712</f>
        <v>52.673500000000018</v>
      </c>
    </row>
    <row r="2713" spans="1:11" s="47" customFormat="1" ht="25.5" customHeight="1" x14ac:dyDescent="0.25">
      <c r="A2713" s="38" t="str">
        <f>Лист4!A2715</f>
        <v xml:space="preserve">Чичерина ул. д.19 </v>
      </c>
      <c r="B2713" s="56" t="str">
        <f>Лист4!C2715</f>
        <v>Енотаевский район, с. Енотаевка</v>
      </c>
      <c r="C2713" s="39">
        <f t="shared" si="86"/>
        <v>288.54596689189191</v>
      </c>
      <c r="D2713" s="39">
        <f t="shared" si="87"/>
        <v>12.192083108108108</v>
      </c>
      <c r="E2713" s="45">
        <v>0</v>
      </c>
      <c r="F2713" s="27">
        <v>12.192083108108108</v>
      </c>
      <c r="G2713" s="46">
        <v>0</v>
      </c>
      <c r="H2713" s="46">
        <v>0</v>
      </c>
      <c r="I2713" s="46">
        <v>0</v>
      </c>
      <c r="J2713" s="272"/>
      <c r="K2713" s="282">
        <f>Лист4!E2715/1000-J2713</f>
        <v>300.73804999999999</v>
      </c>
    </row>
    <row r="2714" spans="1:11" s="47" customFormat="1" ht="25.5" customHeight="1" x14ac:dyDescent="0.25">
      <c r="A2714" s="38" t="str">
        <f>Лист4!A2716</f>
        <v xml:space="preserve">Чичерина ул. д.19А </v>
      </c>
      <c r="B2714" s="56" t="str">
        <f>Лист4!C2716</f>
        <v>Енотаевский район, с. Енотаевка</v>
      </c>
      <c r="C2714" s="39">
        <f t="shared" si="86"/>
        <v>240.56493445945947</v>
      </c>
      <c r="D2714" s="39">
        <f t="shared" si="87"/>
        <v>10.16471554054054</v>
      </c>
      <c r="E2714" s="45">
        <v>0</v>
      </c>
      <c r="F2714" s="27">
        <v>10.16471554054054</v>
      </c>
      <c r="G2714" s="46">
        <v>0</v>
      </c>
      <c r="H2714" s="46">
        <v>0</v>
      </c>
      <c r="I2714" s="46">
        <v>0</v>
      </c>
      <c r="J2714" s="271"/>
      <c r="K2714" s="282">
        <f>Лист4!E2716/1000-J2714</f>
        <v>250.72964999999999</v>
      </c>
    </row>
    <row r="2715" spans="1:11" s="48" customFormat="1" ht="25.5" customHeight="1" x14ac:dyDescent="0.25">
      <c r="A2715" s="38" t="str">
        <f>Лист4!A2717</f>
        <v xml:space="preserve">Чичерина ул. д.21 </v>
      </c>
      <c r="B2715" s="56" t="str">
        <f>Лист4!C2717</f>
        <v>Енотаевский район, с. Енотаевка</v>
      </c>
      <c r="C2715" s="39">
        <f t="shared" si="86"/>
        <v>151.74309972972972</v>
      </c>
      <c r="D2715" s="39">
        <f t="shared" si="87"/>
        <v>6.4116802702702689</v>
      </c>
      <c r="E2715" s="45">
        <v>0</v>
      </c>
      <c r="F2715" s="27">
        <v>6.4116802702702689</v>
      </c>
      <c r="G2715" s="46">
        <v>0</v>
      </c>
      <c r="H2715" s="46">
        <v>0</v>
      </c>
      <c r="I2715" s="46">
        <v>0</v>
      </c>
      <c r="J2715" s="272"/>
      <c r="K2715" s="282">
        <f>Лист4!E2717/1000-J2715</f>
        <v>158.15477999999999</v>
      </c>
    </row>
    <row r="2716" spans="1:11" s="47" customFormat="1" ht="18.75" customHeight="1" x14ac:dyDescent="0.25">
      <c r="A2716" s="38" t="str">
        <f>Лист4!A2718</f>
        <v xml:space="preserve">Чичерина ул. д.23 </v>
      </c>
      <c r="B2716" s="56" t="str">
        <f>Лист4!C2718</f>
        <v>Енотаевский район, с. Енотаевка</v>
      </c>
      <c r="C2716" s="39">
        <f t="shared" si="86"/>
        <v>163.52550175675674</v>
      </c>
      <c r="D2716" s="39">
        <f t="shared" si="87"/>
        <v>6.9095282432432432</v>
      </c>
      <c r="E2716" s="45">
        <v>0</v>
      </c>
      <c r="F2716" s="27">
        <v>6.9095282432432432</v>
      </c>
      <c r="G2716" s="46">
        <v>0</v>
      </c>
      <c r="H2716" s="46">
        <v>0</v>
      </c>
      <c r="I2716" s="46">
        <v>0</v>
      </c>
      <c r="J2716" s="271"/>
      <c r="K2716" s="282">
        <f>Лист4!E2718/1000</f>
        <v>170.43502999999998</v>
      </c>
    </row>
    <row r="2717" spans="1:11" s="47" customFormat="1" ht="18.75" customHeight="1" x14ac:dyDescent="0.25">
      <c r="A2717" s="38" t="str">
        <f>Лист4!A2719</f>
        <v xml:space="preserve">1 Мая ул. д.50 </v>
      </c>
      <c r="B2717" s="56" t="str">
        <f>Лист4!C2719</f>
        <v>Енотаевский район, с. Никольское</v>
      </c>
      <c r="C2717" s="39">
        <f t="shared" si="86"/>
        <v>97.846059459459468</v>
      </c>
      <c r="D2717" s="39">
        <f t="shared" si="87"/>
        <v>4.1343405405405411</v>
      </c>
      <c r="E2717" s="45">
        <v>0</v>
      </c>
      <c r="F2717" s="27">
        <v>4.1343405405405411</v>
      </c>
      <c r="G2717" s="46">
        <v>0</v>
      </c>
      <c r="H2717" s="46">
        <v>0</v>
      </c>
      <c r="I2717" s="46">
        <v>0</v>
      </c>
      <c r="J2717" s="271"/>
      <c r="K2717" s="282">
        <f>Лист4!E2719/1000-J2717</f>
        <v>101.9804</v>
      </c>
    </row>
    <row r="2718" spans="1:11" s="47" customFormat="1" ht="18.75" customHeight="1" x14ac:dyDescent="0.25">
      <c r="A2718" s="38" t="str">
        <f>Лист4!A2720</f>
        <v xml:space="preserve">8 Марта ул. д.34 </v>
      </c>
      <c r="B2718" s="56" t="str">
        <f>Лист4!C2720</f>
        <v>Енотаевский район, с. Никольское</v>
      </c>
      <c r="C2718" s="39">
        <f t="shared" si="86"/>
        <v>28.632716891891892</v>
      </c>
      <c r="D2718" s="39">
        <f t="shared" si="87"/>
        <v>1.209833108108108</v>
      </c>
      <c r="E2718" s="45">
        <v>0</v>
      </c>
      <c r="F2718" s="27">
        <v>1.209833108108108</v>
      </c>
      <c r="G2718" s="46">
        <v>0</v>
      </c>
      <c r="H2718" s="46">
        <v>0</v>
      </c>
      <c r="I2718" s="46">
        <v>0</v>
      </c>
      <c r="J2718" s="272"/>
      <c r="K2718" s="282">
        <f>Лист4!E2720/1000-J2718</f>
        <v>29.842549999999999</v>
      </c>
    </row>
    <row r="2719" spans="1:11" s="47" customFormat="1" ht="18.75" customHeight="1" x14ac:dyDescent="0.25">
      <c r="A2719" s="38" t="str">
        <f>Лист4!A2721</f>
        <v xml:space="preserve">8 Марта ул. д.36 </v>
      </c>
      <c r="B2719" s="56" t="str">
        <f>Лист4!C2721</f>
        <v>Енотаевский район, с. Никольское</v>
      </c>
      <c r="C2719" s="39">
        <f t="shared" si="86"/>
        <v>155.5707385135135</v>
      </c>
      <c r="D2719" s="39">
        <f t="shared" si="87"/>
        <v>6.5734114864864868</v>
      </c>
      <c r="E2719" s="45">
        <v>0</v>
      </c>
      <c r="F2719" s="27">
        <v>6.5734114864864868</v>
      </c>
      <c r="G2719" s="46">
        <v>0</v>
      </c>
      <c r="H2719" s="46">
        <v>0</v>
      </c>
      <c r="I2719" s="46">
        <v>0</v>
      </c>
      <c r="J2719" s="271"/>
      <c r="K2719" s="282">
        <f>Лист4!E2721/1000-J2719</f>
        <v>162.14415</v>
      </c>
    </row>
    <row r="2720" spans="1:11" s="47" customFormat="1" ht="18.75" customHeight="1" x14ac:dyDescent="0.25">
      <c r="A2720" s="38" t="str">
        <f>Лист4!A2722</f>
        <v xml:space="preserve">Московская ул. д.47 </v>
      </c>
      <c r="B2720" s="56" t="str">
        <f>Лист4!C2722</f>
        <v>Енотаевский район, с. Никольское</v>
      </c>
      <c r="C2720" s="39">
        <f t="shared" si="86"/>
        <v>136.44616891891894</v>
      </c>
      <c r="D2720" s="39">
        <f t="shared" si="87"/>
        <v>5.7653310810810821</v>
      </c>
      <c r="E2720" s="45">
        <v>0</v>
      </c>
      <c r="F2720" s="27">
        <v>5.7653310810810821</v>
      </c>
      <c r="G2720" s="46">
        <v>0</v>
      </c>
      <c r="H2720" s="46">
        <v>0</v>
      </c>
      <c r="I2720" s="46">
        <v>0</v>
      </c>
      <c r="J2720" s="271"/>
      <c r="K2720" s="282">
        <f>Лист4!E2722/1000-J2720</f>
        <v>142.21150000000003</v>
      </c>
    </row>
    <row r="2721" spans="1:11" s="47" customFormat="1" ht="18.75" customHeight="1" x14ac:dyDescent="0.25">
      <c r="A2721" s="38" t="str">
        <f>Лист4!A2723</f>
        <v xml:space="preserve">Московская ул. д.49 </v>
      </c>
      <c r="B2721" s="56" t="str">
        <f>Лист4!C2723</f>
        <v>Енотаевский район, с. Никольское</v>
      </c>
      <c r="C2721" s="39">
        <f t="shared" si="86"/>
        <v>56.413529729729731</v>
      </c>
      <c r="D2721" s="39">
        <f t="shared" si="87"/>
        <v>2.3836702702702706</v>
      </c>
      <c r="E2721" s="45">
        <v>0</v>
      </c>
      <c r="F2721" s="27">
        <v>2.3836702702702706</v>
      </c>
      <c r="G2721" s="46">
        <v>0</v>
      </c>
      <c r="H2721" s="46">
        <v>0</v>
      </c>
      <c r="I2721" s="46">
        <v>0</v>
      </c>
      <c r="J2721" s="271"/>
      <c r="K2721" s="282">
        <f>Лист4!E2723/1000-J2721</f>
        <v>58.797200000000004</v>
      </c>
    </row>
    <row r="2722" spans="1:11" s="47" customFormat="1" ht="18.75" customHeight="1" x14ac:dyDescent="0.25">
      <c r="A2722" s="38" t="str">
        <f>Лист4!A2724</f>
        <v xml:space="preserve">Московская ул. д.53 </v>
      </c>
      <c r="B2722" s="56" t="str">
        <f>Лист4!C2724</f>
        <v>Енотаевский район, с. Никольское</v>
      </c>
      <c r="C2722" s="39">
        <f t="shared" si="86"/>
        <v>189.79916689189187</v>
      </c>
      <c r="D2722" s="39">
        <f t="shared" si="87"/>
        <v>8.0196831081081079</v>
      </c>
      <c r="E2722" s="45">
        <v>0</v>
      </c>
      <c r="F2722" s="27">
        <v>8.0196831081081079</v>
      </c>
      <c r="G2722" s="46">
        <v>0</v>
      </c>
      <c r="H2722" s="46">
        <v>0</v>
      </c>
      <c r="I2722" s="46">
        <v>0</v>
      </c>
      <c r="J2722" s="271"/>
      <c r="K2722" s="282">
        <f>Лист4!E2724/1000-J2722</f>
        <v>197.81884999999997</v>
      </c>
    </row>
    <row r="2723" spans="1:11" s="47" customFormat="1" ht="18.75" customHeight="1" x14ac:dyDescent="0.25">
      <c r="A2723" s="38" t="str">
        <f>Лист4!A2725</f>
        <v xml:space="preserve">Степная ул. д.10 </v>
      </c>
      <c r="B2723" s="56" t="str">
        <f>Лист4!C2725</f>
        <v>Енотаевский район, с. Никольское</v>
      </c>
      <c r="C2723" s="39">
        <f t="shared" si="86"/>
        <v>17.759306756756757</v>
      </c>
      <c r="D2723" s="39">
        <f t="shared" si="87"/>
        <v>0.75039324324324341</v>
      </c>
      <c r="E2723" s="45">
        <v>0</v>
      </c>
      <c r="F2723" s="27">
        <v>0.75039324324324341</v>
      </c>
      <c r="G2723" s="46">
        <v>0</v>
      </c>
      <c r="H2723" s="46">
        <v>0</v>
      </c>
      <c r="I2723" s="46">
        <v>0</v>
      </c>
      <c r="J2723" s="271"/>
      <c r="K2723" s="282">
        <f>Лист4!E2725/1000-J2723</f>
        <v>18.509700000000002</v>
      </c>
    </row>
    <row r="2724" spans="1:11" s="47" customFormat="1" ht="18.75" customHeight="1" x14ac:dyDescent="0.25">
      <c r="A2724" s="38" t="str">
        <f>Лист4!A2726</f>
        <v xml:space="preserve">Чкалова ул. д.32 </v>
      </c>
      <c r="B2724" s="56" t="str">
        <f>Лист4!C2726</f>
        <v>Енотаевский район, с. Никольское</v>
      </c>
      <c r="C2724" s="39">
        <f t="shared" si="86"/>
        <v>47.615334459459454</v>
      </c>
      <c r="D2724" s="39">
        <f t="shared" si="87"/>
        <v>2.0119155405405404</v>
      </c>
      <c r="E2724" s="45">
        <v>0</v>
      </c>
      <c r="F2724" s="27">
        <v>2.0119155405405404</v>
      </c>
      <c r="G2724" s="46">
        <v>0</v>
      </c>
      <c r="H2724" s="46">
        <v>0</v>
      </c>
      <c r="I2724" s="46">
        <v>0</v>
      </c>
      <c r="J2724" s="271"/>
      <c r="K2724" s="282">
        <f>Лист4!E2726/1000-J2724</f>
        <v>49.627249999999997</v>
      </c>
    </row>
    <row r="2725" spans="1:11" s="47" customFormat="1" ht="18.75" customHeight="1" x14ac:dyDescent="0.25">
      <c r="A2725" s="38" t="str">
        <f>Лист4!A2727</f>
        <v xml:space="preserve">Шуваева ул. д.10 </v>
      </c>
      <c r="B2725" s="56" t="str">
        <f>Лист4!C2727</f>
        <v>Енотаевский район, с. Никольское</v>
      </c>
      <c r="C2725" s="39">
        <f t="shared" ref="C2725:C2786" si="88">K2725+J2725-F2725</f>
        <v>104.76587297297297</v>
      </c>
      <c r="D2725" s="39">
        <f t="shared" ref="D2725:D2786" si="89">F2725</f>
        <v>4.4267270270270274</v>
      </c>
      <c r="E2725" s="45">
        <v>0</v>
      </c>
      <c r="F2725" s="27">
        <v>4.4267270270270274</v>
      </c>
      <c r="G2725" s="46">
        <v>0</v>
      </c>
      <c r="H2725" s="46">
        <v>0</v>
      </c>
      <c r="I2725" s="46">
        <v>0</v>
      </c>
      <c r="J2725" s="271"/>
      <c r="K2725" s="282">
        <f>Лист4!E2727/1000-J2725</f>
        <v>109.1926</v>
      </c>
    </row>
    <row r="2726" spans="1:11" s="47" customFormat="1" ht="25.5" customHeight="1" x14ac:dyDescent="0.25">
      <c r="A2726" s="38" t="str">
        <f>Лист4!A2728</f>
        <v xml:space="preserve">Шуваева ул. д.12 </v>
      </c>
      <c r="B2726" s="56" t="str">
        <f>Лист4!C2728</f>
        <v>Енотаевский район, с. Никольское</v>
      </c>
      <c r="C2726" s="39">
        <f t="shared" si="88"/>
        <v>16.31671148648649</v>
      </c>
      <c r="D2726" s="39">
        <f t="shared" si="89"/>
        <v>0.68943851351351348</v>
      </c>
      <c r="E2726" s="45">
        <v>0</v>
      </c>
      <c r="F2726" s="27">
        <v>0.68943851351351348</v>
      </c>
      <c r="G2726" s="46">
        <v>0</v>
      </c>
      <c r="H2726" s="46">
        <v>0</v>
      </c>
      <c r="I2726" s="46">
        <v>0</v>
      </c>
      <c r="J2726" s="271"/>
      <c r="K2726" s="282">
        <f>Лист4!E2728/1000-J2726</f>
        <v>17.006150000000002</v>
      </c>
    </row>
    <row r="2727" spans="1:11" s="47" customFormat="1" ht="25.5" customHeight="1" x14ac:dyDescent="0.25">
      <c r="A2727" s="38" t="str">
        <f>Лист4!A2729</f>
        <v xml:space="preserve">Шуваева ул. д.14 </v>
      </c>
      <c r="B2727" s="56" t="str">
        <f>Лист4!C2729</f>
        <v>Енотаевский район, с. Никольское</v>
      </c>
      <c r="C2727" s="39">
        <f t="shared" si="88"/>
        <v>57.876014594594579</v>
      </c>
      <c r="D2727" s="39">
        <f t="shared" si="89"/>
        <v>2.4454654054054048</v>
      </c>
      <c r="E2727" s="45">
        <v>0</v>
      </c>
      <c r="F2727" s="27">
        <v>2.4454654054054048</v>
      </c>
      <c r="G2727" s="46">
        <v>0</v>
      </c>
      <c r="H2727" s="46">
        <v>0</v>
      </c>
      <c r="I2727" s="46">
        <v>0</v>
      </c>
      <c r="J2727" s="271"/>
      <c r="K2727" s="282">
        <f>Лист4!E2729/1000-J2727</f>
        <v>60.321479999999987</v>
      </c>
    </row>
    <row r="2728" spans="1:11" s="47" customFormat="1" ht="25.5" customHeight="1" x14ac:dyDescent="0.25">
      <c r="A2728" s="38" t="str">
        <f>Лист4!A2730</f>
        <v xml:space="preserve">Шуваева ул. д.16 </v>
      </c>
      <c r="B2728" s="56" t="str">
        <f>Лист4!C2730</f>
        <v>Енотаевский район, с. Никольское</v>
      </c>
      <c r="C2728" s="39">
        <f t="shared" si="88"/>
        <v>146.60315067567569</v>
      </c>
      <c r="D2728" s="39">
        <f t="shared" si="89"/>
        <v>6.1944993243243252</v>
      </c>
      <c r="E2728" s="45">
        <v>0</v>
      </c>
      <c r="F2728" s="27">
        <v>6.1944993243243252</v>
      </c>
      <c r="G2728" s="46">
        <v>0</v>
      </c>
      <c r="H2728" s="46">
        <v>0</v>
      </c>
      <c r="I2728" s="46">
        <v>0</v>
      </c>
      <c r="J2728" s="272"/>
      <c r="K2728" s="282">
        <f>Лист4!E2730/1000-J2728</f>
        <v>152.79765</v>
      </c>
    </row>
    <row r="2729" spans="1:11" s="47" customFormat="1" ht="25.5" customHeight="1" x14ac:dyDescent="0.25">
      <c r="A2729" s="38" t="str">
        <f>Лист4!A2731</f>
        <v xml:space="preserve">Шуваева ул. д.18 </v>
      </c>
      <c r="B2729" s="56" t="str">
        <f>Лист4!C2731</f>
        <v>Енотаевский район, с. Никольское</v>
      </c>
      <c r="C2729" s="39">
        <f t="shared" si="88"/>
        <v>85.078964189189151</v>
      </c>
      <c r="D2729" s="39">
        <f t="shared" si="89"/>
        <v>3.5948858108108088</v>
      </c>
      <c r="E2729" s="45">
        <v>0</v>
      </c>
      <c r="F2729" s="27">
        <v>3.5948858108108088</v>
      </c>
      <c r="G2729" s="46">
        <v>0</v>
      </c>
      <c r="H2729" s="46">
        <v>0</v>
      </c>
      <c r="I2729" s="46">
        <v>0</v>
      </c>
      <c r="J2729" s="271"/>
      <c r="K2729" s="282">
        <f>Лист4!E2731/1000</f>
        <v>88.673849999999959</v>
      </c>
    </row>
    <row r="2730" spans="1:11" s="47" customFormat="1" ht="18.75" customHeight="1" x14ac:dyDescent="0.25">
      <c r="A2730" s="38" t="str">
        <f>Лист4!A2732</f>
        <v xml:space="preserve">Шуваева ул. д.20 </v>
      </c>
      <c r="B2730" s="56" t="str">
        <f>Лист4!C2732</f>
        <v>Енотаевский район, с. Никольское</v>
      </c>
      <c r="C2730" s="39">
        <f t="shared" si="88"/>
        <v>133.73814256756762</v>
      </c>
      <c r="D2730" s="39">
        <f t="shared" si="89"/>
        <v>5.6509074324324349</v>
      </c>
      <c r="E2730" s="45">
        <v>0</v>
      </c>
      <c r="F2730" s="27">
        <v>5.6509074324324349</v>
      </c>
      <c r="G2730" s="46">
        <v>0</v>
      </c>
      <c r="H2730" s="46">
        <v>0</v>
      </c>
      <c r="I2730" s="46">
        <v>0</v>
      </c>
      <c r="J2730" s="271"/>
      <c r="K2730" s="282">
        <f>Лист4!E2732/1000</f>
        <v>139.38905000000005</v>
      </c>
    </row>
    <row r="2731" spans="1:11" s="47" customFormat="1" ht="25.5" customHeight="1" x14ac:dyDescent="0.25">
      <c r="A2731" s="38" t="str">
        <f>Лист4!A2733</f>
        <v xml:space="preserve">Шуваева ул. д.22 </v>
      </c>
      <c r="B2731" s="56" t="str">
        <f>Лист4!C2733</f>
        <v>Енотаевский район, с. Никольское</v>
      </c>
      <c r="C2731" s="39">
        <f t="shared" si="88"/>
        <v>37.768354054054072</v>
      </c>
      <c r="D2731" s="39">
        <f t="shared" si="89"/>
        <v>1.5958459459459466</v>
      </c>
      <c r="E2731" s="45">
        <v>0</v>
      </c>
      <c r="F2731" s="27">
        <v>1.5958459459459466</v>
      </c>
      <c r="G2731" s="46">
        <v>0</v>
      </c>
      <c r="H2731" s="46">
        <v>0</v>
      </c>
      <c r="I2731" s="46">
        <v>0</v>
      </c>
      <c r="J2731" s="271"/>
      <c r="K2731" s="282">
        <f>Лист4!E2733/1000</f>
        <v>39.364200000000018</v>
      </c>
    </row>
    <row r="2732" spans="1:11" s="47" customFormat="1" ht="18.75" customHeight="1" x14ac:dyDescent="0.25">
      <c r="A2732" s="38" t="str">
        <f>Лист4!A2734</f>
        <v xml:space="preserve">Шуваева ул. д.24 </v>
      </c>
      <c r="B2732" s="56" t="str">
        <f>Лист4!C2734</f>
        <v>Енотаевский район, с. Никольское</v>
      </c>
      <c r="C2732" s="39">
        <f t="shared" si="88"/>
        <v>101.87700770270268</v>
      </c>
      <c r="D2732" s="39">
        <f t="shared" si="89"/>
        <v>4.3046622972972965</v>
      </c>
      <c r="E2732" s="45">
        <v>0</v>
      </c>
      <c r="F2732" s="27">
        <v>4.3046622972972965</v>
      </c>
      <c r="G2732" s="46">
        <v>0</v>
      </c>
      <c r="H2732" s="46">
        <v>0</v>
      </c>
      <c r="I2732" s="46">
        <v>0</v>
      </c>
      <c r="J2732" s="271"/>
      <c r="K2732" s="282">
        <f>Лист4!E2734/1000-J2732</f>
        <v>106.18166999999998</v>
      </c>
    </row>
    <row r="2733" spans="1:11" s="48" customFormat="1" ht="18.75" customHeight="1" x14ac:dyDescent="0.25">
      <c r="A2733" s="38" t="str">
        <f>Лист4!A2735</f>
        <v xml:space="preserve">Шуваева ул. д.26 </v>
      </c>
      <c r="B2733" s="56" t="str">
        <f>Лист4!C2735</f>
        <v>Енотаевский район, с. Никольское</v>
      </c>
      <c r="C2733" s="39">
        <f t="shared" si="88"/>
        <v>26.198856081081082</v>
      </c>
      <c r="D2733" s="39">
        <f t="shared" si="89"/>
        <v>1.1069939189189189</v>
      </c>
      <c r="E2733" s="45">
        <v>0</v>
      </c>
      <c r="F2733" s="27">
        <v>1.1069939189189189</v>
      </c>
      <c r="G2733" s="46">
        <v>0</v>
      </c>
      <c r="H2733" s="46">
        <v>0</v>
      </c>
      <c r="I2733" s="46">
        <v>0</v>
      </c>
      <c r="J2733" s="271"/>
      <c r="K2733" s="282">
        <f>Лист4!E2735/1000</f>
        <v>27.305850000000003</v>
      </c>
    </row>
    <row r="2734" spans="1:11" s="47" customFormat="1" ht="25.5" customHeight="1" x14ac:dyDescent="0.25">
      <c r="A2734" s="38" t="str">
        <f>Лист4!A2736</f>
        <v xml:space="preserve">Шуваева ул. д.28 </v>
      </c>
      <c r="B2734" s="56" t="str">
        <f>Лист4!C2736</f>
        <v>Енотаевский район, с. Никольское</v>
      </c>
      <c r="C2734" s="39">
        <f t="shared" si="88"/>
        <v>88.882837162162161</v>
      </c>
      <c r="D2734" s="39">
        <f t="shared" si="89"/>
        <v>3.7556128378378375</v>
      </c>
      <c r="E2734" s="45">
        <v>0</v>
      </c>
      <c r="F2734" s="27">
        <v>3.7556128378378375</v>
      </c>
      <c r="G2734" s="46">
        <v>0</v>
      </c>
      <c r="H2734" s="46">
        <v>0</v>
      </c>
      <c r="I2734" s="46">
        <v>0</v>
      </c>
      <c r="J2734" s="271"/>
      <c r="K2734" s="282">
        <f>Лист4!E2736/1000-J2734</f>
        <v>92.638449999999992</v>
      </c>
    </row>
    <row r="2735" spans="1:11" s="47" customFormat="1" ht="25.5" customHeight="1" x14ac:dyDescent="0.25">
      <c r="A2735" s="38" t="str">
        <f>Лист4!A2737</f>
        <v xml:space="preserve">Шуваева ул. д.6 </v>
      </c>
      <c r="B2735" s="56" t="str">
        <f>Лист4!C2737</f>
        <v>Енотаевский район, с. Никольское</v>
      </c>
      <c r="C2735" s="39">
        <f t="shared" si="88"/>
        <v>90.530756756756745</v>
      </c>
      <c r="D2735" s="39">
        <f t="shared" si="89"/>
        <v>3.8252432432432433</v>
      </c>
      <c r="E2735" s="45">
        <v>0</v>
      </c>
      <c r="F2735" s="27">
        <v>3.8252432432432433</v>
      </c>
      <c r="G2735" s="46">
        <v>0</v>
      </c>
      <c r="H2735" s="46">
        <v>0</v>
      </c>
      <c r="I2735" s="46">
        <v>0</v>
      </c>
      <c r="J2735" s="271"/>
      <c r="K2735" s="282">
        <f>Лист4!E2737/1000-J2735</f>
        <v>94.355999999999995</v>
      </c>
    </row>
    <row r="2736" spans="1:11" s="47" customFormat="1" ht="18.75" customHeight="1" x14ac:dyDescent="0.25">
      <c r="A2736" s="38" t="str">
        <f>Лист4!A2738</f>
        <v xml:space="preserve">Шуваева ул. д.8 </v>
      </c>
      <c r="B2736" s="56" t="str">
        <f>Лист4!C2738</f>
        <v>Енотаевский район, с. Никольское</v>
      </c>
      <c r="C2736" s="39">
        <f t="shared" si="88"/>
        <v>119.60818310810811</v>
      </c>
      <c r="D2736" s="39">
        <f t="shared" si="89"/>
        <v>5.053866891891893</v>
      </c>
      <c r="E2736" s="45">
        <v>0</v>
      </c>
      <c r="F2736" s="27">
        <v>5.053866891891893</v>
      </c>
      <c r="G2736" s="46">
        <v>0</v>
      </c>
      <c r="H2736" s="46">
        <v>0</v>
      </c>
      <c r="I2736" s="46">
        <v>0</v>
      </c>
      <c r="J2736" s="271"/>
      <c r="K2736" s="282">
        <f>Лист4!E2738/1000-J2736</f>
        <v>124.66205000000001</v>
      </c>
    </row>
    <row r="2737" spans="1:11" s="47" customFormat="1" ht="25.5" customHeight="1" x14ac:dyDescent="0.25">
      <c r="A2737" s="38" t="str">
        <f>Лист4!A2739</f>
        <v xml:space="preserve">Гагарина ул. д.10 </v>
      </c>
      <c r="B2737" s="56" t="str">
        <f>Лист4!C2739</f>
        <v>Икрянинский район, п. Троицкий</v>
      </c>
      <c r="C2737" s="39">
        <f t="shared" si="88"/>
        <v>0.36056486486486489</v>
      </c>
      <c r="D2737" s="39">
        <f t="shared" si="89"/>
        <v>1.5235135135135136E-2</v>
      </c>
      <c r="E2737" s="45">
        <v>0</v>
      </c>
      <c r="F2737" s="27">
        <v>1.5235135135135136E-2</v>
      </c>
      <c r="G2737" s="46">
        <v>0</v>
      </c>
      <c r="H2737" s="46">
        <v>0</v>
      </c>
      <c r="I2737" s="46">
        <v>0</v>
      </c>
      <c r="J2737" s="271"/>
      <c r="K2737" s="282">
        <f>Лист4!E2739/1000-J2737</f>
        <v>0.37580000000000002</v>
      </c>
    </row>
    <row r="2738" spans="1:11" s="47" customFormat="1" ht="18.75" customHeight="1" x14ac:dyDescent="0.25">
      <c r="A2738" s="38" t="str">
        <f>Лист4!A2740</f>
        <v xml:space="preserve">Гагарина ул. д.10А </v>
      </c>
      <c r="B2738" s="56" t="str">
        <f>Лист4!C2740</f>
        <v>Икрянинский район, п. Троицкий</v>
      </c>
      <c r="C2738" s="39">
        <f t="shared" si="88"/>
        <v>3.4267094594594596</v>
      </c>
      <c r="D2738" s="39">
        <f t="shared" si="89"/>
        <v>0.14479054054054052</v>
      </c>
      <c r="E2738" s="45">
        <v>0</v>
      </c>
      <c r="F2738" s="27">
        <v>0.14479054054054052</v>
      </c>
      <c r="G2738" s="46">
        <v>0</v>
      </c>
      <c r="H2738" s="46">
        <v>0</v>
      </c>
      <c r="I2738" s="46">
        <v>0</v>
      </c>
      <c r="J2738" s="271"/>
      <c r="K2738" s="282">
        <f>Лист4!E2740/1000-J2738</f>
        <v>3.5714999999999999</v>
      </c>
    </row>
    <row r="2739" spans="1:11" s="47" customFormat="1" ht="18.75" customHeight="1" x14ac:dyDescent="0.25">
      <c r="A2739" s="38" t="str">
        <f>Лист4!A2741</f>
        <v xml:space="preserve">Гагарина ул. д.12 </v>
      </c>
      <c r="B2739" s="56" t="str">
        <f>Лист4!C2741</f>
        <v>Икрянинский район, п. Троицкий</v>
      </c>
      <c r="C2739" s="39">
        <f t="shared" si="88"/>
        <v>0</v>
      </c>
      <c r="D2739" s="39">
        <f t="shared" si="89"/>
        <v>0</v>
      </c>
      <c r="E2739" s="45">
        <v>0</v>
      </c>
      <c r="F2739" s="27">
        <v>0</v>
      </c>
      <c r="G2739" s="46">
        <v>0</v>
      </c>
      <c r="H2739" s="46">
        <v>0</v>
      </c>
      <c r="I2739" s="46">
        <v>0</v>
      </c>
      <c r="J2739" s="271"/>
      <c r="K2739" s="282">
        <f>Лист4!E2741/1000-J2739</f>
        <v>0</v>
      </c>
    </row>
    <row r="2740" spans="1:11" s="47" customFormat="1" ht="25.5" customHeight="1" x14ac:dyDescent="0.25">
      <c r="A2740" s="38" t="str">
        <f>Лист4!A2742</f>
        <v xml:space="preserve">Гоголя ул. д.1 </v>
      </c>
      <c r="B2740" s="56" t="str">
        <f>Лист4!C2742</f>
        <v>Икрянинский район, рп. Ильинка</v>
      </c>
      <c r="C2740" s="39">
        <f t="shared" si="88"/>
        <v>20.089689864864866</v>
      </c>
      <c r="D2740" s="39">
        <f t="shared" si="89"/>
        <v>0.84886013513513503</v>
      </c>
      <c r="E2740" s="45">
        <v>0</v>
      </c>
      <c r="F2740" s="27">
        <v>0.84886013513513503</v>
      </c>
      <c r="G2740" s="46">
        <v>0</v>
      </c>
      <c r="H2740" s="46">
        <v>0</v>
      </c>
      <c r="I2740" s="46">
        <v>0</v>
      </c>
      <c r="J2740" s="271"/>
      <c r="K2740" s="282">
        <f>Лист4!E2742/1000-J2740</f>
        <v>20.938549999999999</v>
      </c>
    </row>
    <row r="2741" spans="1:11" s="47" customFormat="1" ht="18.75" customHeight="1" x14ac:dyDescent="0.25">
      <c r="A2741" s="38" t="str">
        <f>Лист4!A2743</f>
        <v xml:space="preserve">Гоголя ул. д.12 </v>
      </c>
      <c r="B2741" s="56" t="str">
        <f>Лист4!C2743</f>
        <v>Икрянинский район, рп. Ильинка</v>
      </c>
      <c r="C2741" s="39">
        <f t="shared" si="88"/>
        <v>167.59823445945946</v>
      </c>
      <c r="D2741" s="39">
        <f t="shared" si="89"/>
        <v>7.0816155405405405</v>
      </c>
      <c r="E2741" s="45">
        <v>0</v>
      </c>
      <c r="F2741" s="27">
        <v>7.0816155405405405</v>
      </c>
      <c r="G2741" s="46">
        <v>0</v>
      </c>
      <c r="H2741" s="46">
        <v>0</v>
      </c>
      <c r="I2741" s="46">
        <v>0</v>
      </c>
      <c r="J2741" s="271"/>
      <c r="K2741" s="282">
        <f>Лист4!E2743/1000</f>
        <v>174.67985000000002</v>
      </c>
    </row>
    <row r="2742" spans="1:11" s="47" customFormat="1" ht="18.75" customHeight="1" x14ac:dyDescent="0.25">
      <c r="A2742" s="38" t="str">
        <f>Лист4!A2744</f>
        <v xml:space="preserve">Гоголя ул. д.14 </v>
      </c>
      <c r="B2742" s="56" t="str">
        <f>Лист4!C2744</f>
        <v>Икрянинский район, рп. Ильинка</v>
      </c>
      <c r="C2742" s="39">
        <f t="shared" si="88"/>
        <v>122.41100405405405</v>
      </c>
      <c r="D2742" s="39">
        <f t="shared" si="89"/>
        <v>5.1722959459459457</v>
      </c>
      <c r="E2742" s="45">
        <v>0</v>
      </c>
      <c r="F2742" s="27">
        <v>5.1722959459459457</v>
      </c>
      <c r="G2742" s="46">
        <v>0</v>
      </c>
      <c r="H2742" s="46">
        <v>0</v>
      </c>
      <c r="I2742" s="46">
        <v>0</v>
      </c>
      <c r="J2742" s="272"/>
      <c r="K2742" s="282">
        <f>Лист4!E2744/1000-J2742</f>
        <v>127.58329999999999</v>
      </c>
    </row>
    <row r="2743" spans="1:11" s="47" customFormat="1" ht="18.75" customHeight="1" x14ac:dyDescent="0.25">
      <c r="A2743" s="38" t="str">
        <f>Лист4!A2745</f>
        <v xml:space="preserve">Гоголя ул. д.16 </v>
      </c>
      <c r="B2743" s="56" t="str">
        <f>Лист4!C2745</f>
        <v>Икрянинский район, рп. Ильинка</v>
      </c>
      <c r="C2743" s="39">
        <f t="shared" si="88"/>
        <v>23.863963513513511</v>
      </c>
      <c r="D2743" s="39">
        <f t="shared" si="89"/>
        <v>1.0083364864864863</v>
      </c>
      <c r="E2743" s="45">
        <v>0</v>
      </c>
      <c r="F2743" s="27">
        <v>1.0083364864864863</v>
      </c>
      <c r="G2743" s="46">
        <v>0</v>
      </c>
      <c r="H2743" s="46">
        <v>0</v>
      </c>
      <c r="I2743" s="46">
        <v>0</v>
      </c>
      <c r="J2743" s="271"/>
      <c r="K2743" s="282">
        <f>Лист4!E2745/1000</f>
        <v>24.872299999999996</v>
      </c>
    </row>
    <row r="2744" spans="1:11" s="47" customFormat="1" ht="25.5" customHeight="1" x14ac:dyDescent="0.25">
      <c r="A2744" s="38" t="str">
        <f>Лист4!A2746</f>
        <v xml:space="preserve">Гоголя ул. д.5 </v>
      </c>
      <c r="B2744" s="56" t="str">
        <f>Лист4!C2746</f>
        <v>Икрянинский район, рп. Ильинка</v>
      </c>
      <c r="C2744" s="39">
        <f t="shared" si="88"/>
        <v>48.867045270270282</v>
      </c>
      <c r="D2744" s="39">
        <f t="shared" si="89"/>
        <v>2.0648047297297305</v>
      </c>
      <c r="E2744" s="45">
        <v>0</v>
      </c>
      <c r="F2744" s="27">
        <v>2.0648047297297305</v>
      </c>
      <c r="G2744" s="46">
        <v>0</v>
      </c>
      <c r="H2744" s="46">
        <v>0</v>
      </c>
      <c r="I2744" s="46">
        <v>0</v>
      </c>
      <c r="J2744" s="271"/>
      <c r="K2744" s="282">
        <f>Лист4!E2746/1000-J2744</f>
        <v>50.931850000000011</v>
      </c>
    </row>
    <row r="2745" spans="1:11" s="47" customFormat="1" ht="18.75" customHeight="1" x14ac:dyDescent="0.25">
      <c r="A2745" s="38" t="str">
        <f>Лист4!A2747</f>
        <v xml:space="preserve">Гоголя ул. д.7 </v>
      </c>
      <c r="B2745" s="56" t="str">
        <f>Лист4!C2747</f>
        <v>Икрянинский район, рп. Ильинка</v>
      </c>
      <c r="C2745" s="39">
        <f t="shared" si="88"/>
        <v>37.090879729729728</v>
      </c>
      <c r="D2745" s="39">
        <f t="shared" si="89"/>
        <v>1.5672202702702702</v>
      </c>
      <c r="E2745" s="45">
        <v>0</v>
      </c>
      <c r="F2745" s="27">
        <v>1.5672202702702702</v>
      </c>
      <c r="G2745" s="46">
        <v>0</v>
      </c>
      <c r="H2745" s="46">
        <v>0</v>
      </c>
      <c r="I2745" s="46">
        <v>0</v>
      </c>
      <c r="J2745" s="271"/>
      <c r="K2745" s="282">
        <f>Лист4!E2747/1000-J2745</f>
        <v>38.658099999999997</v>
      </c>
    </row>
    <row r="2746" spans="1:11" s="47" customFormat="1" ht="18.75" customHeight="1" x14ac:dyDescent="0.25">
      <c r="A2746" s="38" t="str">
        <f>Лист4!A2748</f>
        <v xml:space="preserve">Кирова ул. д.13 </v>
      </c>
      <c r="B2746" s="56" t="str">
        <f>Лист4!C2748</f>
        <v>Икрянинский район, рп. Ильинка</v>
      </c>
      <c r="C2746" s="39">
        <f t="shared" si="88"/>
        <v>45.774275675675675</v>
      </c>
      <c r="D2746" s="39">
        <f t="shared" si="89"/>
        <v>1.9341243243243242</v>
      </c>
      <c r="E2746" s="45">
        <v>0</v>
      </c>
      <c r="F2746" s="27">
        <v>1.9341243243243242</v>
      </c>
      <c r="G2746" s="46">
        <v>0</v>
      </c>
      <c r="H2746" s="46">
        <v>0</v>
      </c>
      <c r="I2746" s="46">
        <v>0</v>
      </c>
      <c r="J2746" s="271"/>
      <c r="K2746" s="282">
        <f>Лист4!E2748/1000-J2746</f>
        <v>47.708399999999997</v>
      </c>
    </row>
    <row r="2747" spans="1:11" s="47" customFormat="1" ht="18.75" customHeight="1" x14ac:dyDescent="0.25">
      <c r="A2747" s="38" t="str">
        <f>Лист4!A2749</f>
        <v xml:space="preserve">Кирова ул. д.15 </v>
      </c>
      <c r="B2747" s="56" t="str">
        <f>Лист4!C2749</f>
        <v>Икрянинский район, рп. Ильинка</v>
      </c>
      <c r="C2747" s="39">
        <f t="shared" si="88"/>
        <v>21.667664864864868</v>
      </c>
      <c r="D2747" s="39">
        <f t="shared" si="89"/>
        <v>0.9155351351351354</v>
      </c>
      <c r="E2747" s="45">
        <v>0</v>
      </c>
      <c r="F2747" s="27">
        <v>0.9155351351351354</v>
      </c>
      <c r="G2747" s="46">
        <v>0</v>
      </c>
      <c r="H2747" s="46">
        <v>0</v>
      </c>
      <c r="I2747" s="46">
        <v>0</v>
      </c>
      <c r="J2747" s="271"/>
      <c r="K2747" s="282">
        <f>Лист4!E2749/1000-J2747</f>
        <v>22.583200000000005</v>
      </c>
    </row>
    <row r="2748" spans="1:11" s="47" customFormat="1" ht="18.75" customHeight="1" x14ac:dyDescent="0.25">
      <c r="A2748" s="38" t="str">
        <f>Лист4!A2750</f>
        <v xml:space="preserve">Лермонтова ул. д.12 </v>
      </c>
      <c r="B2748" s="56" t="str">
        <f>Лист4!C2750</f>
        <v>Икрянинский район, рп. Ильинка</v>
      </c>
      <c r="C2748" s="39">
        <f t="shared" si="88"/>
        <v>34.128356756756759</v>
      </c>
      <c r="D2748" s="39">
        <f t="shared" si="89"/>
        <v>1.4420432432432433</v>
      </c>
      <c r="E2748" s="45">
        <v>0</v>
      </c>
      <c r="F2748" s="27">
        <v>1.4420432432432433</v>
      </c>
      <c r="G2748" s="46">
        <v>0</v>
      </c>
      <c r="H2748" s="46">
        <v>0</v>
      </c>
      <c r="I2748" s="46">
        <v>0</v>
      </c>
      <c r="J2748" s="271"/>
      <c r="K2748" s="282">
        <f>Лист4!E2750/1000-J2748</f>
        <v>35.570399999999999</v>
      </c>
    </row>
    <row r="2749" spans="1:11" s="47" customFormat="1" ht="18.75" customHeight="1" x14ac:dyDescent="0.25">
      <c r="A2749" s="38" t="str">
        <f>Лист4!A2751</f>
        <v xml:space="preserve">Лермонтова ул. д.14 </v>
      </c>
      <c r="B2749" s="56" t="str">
        <f>Лист4!C2751</f>
        <v>Икрянинский район, рп. Ильинка</v>
      </c>
      <c r="C2749" s="39">
        <f t="shared" si="88"/>
        <v>32.840522297297291</v>
      </c>
      <c r="D2749" s="39">
        <f t="shared" si="89"/>
        <v>1.3876277027027024</v>
      </c>
      <c r="E2749" s="45">
        <v>0</v>
      </c>
      <c r="F2749" s="27">
        <v>1.3876277027027024</v>
      </c>
      <c r="G2749" s="46">
        <v>0</v>
      </c>
      <c r="H2749" s="46">
        <v>0</v>
      </c>
      <c r="I2749" s="46">
        <v>0</v>
      </c>
      <c r="J2749" s="271"/>
      <c r="K2749" s="282">
        <f>Лист4!E2751/1000-J2749</f>
        <v>34.228149999999992</v>
      </c>
    </row>
    <row r="2750" spans="1:11" s="47" customFormat="1" ht="25.5" customHeight="1" x14ac:dyDescent="0.25">
      <c r="A2750" s="38" t="str">
        <f>Лист4!A2752</f>
        <v xml:space="preserve">Лермонтова ул. д.3 </v>
      </c>
      <c r="B2750" s="56" t="str">
        <f>Лист4!C2752</f>
        <v>Икрянинский район, рп. Ильинка</v>
      </c>
      <c r="C2750" s="39">
        <f t="shared" si="88"/>
        <v>33.035820270270278</v>
      </c>
      <c r="D2750" s="39">
        <f t="shared" si="89"/>
        <v>1.3958797297297301</v>
      </c>
      <c r="E2750" s="45">
        <v>0</v>
      </c>
      <c r="F2750" s="27">
        <v>1.3958797297297301</v>
      </c>
      <c r="G2750" s="46">
        <v>0</v>
      </c>
      <c r="H2750" s="46">
        <v>0</v>
      </c>
      <c r="I2750" s="46">
        <v>0</v>
      </c>
      <c r="J2750" s="272"/>
      <c r="K2750" s="282">
        <f>Лист4!E2752/1000-J2750</f>
        <v>34.431700000000006</v>
      </c>
    </row>
    <row r="2751" spans="1:11" s="47" customFormat="1" ht="25.5" customHeight="1" x14ac:dyDescent="0.25">
      <c r="A2751" s="38" t="str">
        <f>Лист4!A2753</f>
        <v xml:space="preserve">Лермонтова ул. д.5 </v>
      </c>
      <c r="B2751" s="56" t="str">
        <f>Лист4!C2753</f>
        <v>Икрянинский район, рп. Ильинка</v>
      </c>
      <c r="C2751" s="39">
        <f t="shared" si="88"/>
        <v>48.226893918918918</v>
      </c>
      <c r="D2751" s="39">
        <f t="shared" si="89"/>
        <v>2.0377560810810813</v>
      </c>
      <c r="E2751" s="45">
        <v>0</v>
      </c>
      <c r="F2751" s="27">
        <v>2.0377560810810813</v>
      </c>
      <c r="G2751" s="46">
        <v>0</v>
      </c>
      <c r="H2751" s="46">
        <v>0</v>
      </c>
      <c r="I2751" s="46">
        <v>0</v>
      </c>
      <c r="J2751" s="271"/>
      <c r="K2751" s="282">
        <f>Лист4!E2753/1000-J2751</f>
        <v>50.264650000000003</v>
      </c>
    </row>
    <row r="2752" spans="1:11" s="47" customFormat="1" ht="18.75" customHeight="1" x14ac:dyDescent="0.25">
      <c r="A2752" s="38" t="str">
        <f>Лист4!A2754</f>
        <v xml:space="preserve">Лермонтова ул. д.6 </v>
      </c>
      <c r="B2752" s="56" t="str">
        <f>Лист4!C2754</f>
        <v>Икрянинский район, рп. Ильинка</v>
      </c>
      <c r="C2752" s="39">
        <f t="shared" si="88"/>
        <v>87.554858918918896</v>
      </c>
      <c r="D2752" s="39">
        <f t="shared" si="89"/>
        <v>3.6995010810810802</v>
      </c>
      <c r="E2752" s="45">
        <v>0</v>
      </c>
      <c r="F2752" s="27">
        <v>3.6995010810810802</v>
      </c>
      <c r="G2752" s="46">
        <v>0</v>
      </c>
      <c r="H2752" s="46">
        <v>0</v>
      </c>
      <c r="I2752" s="46">
        <v>0</v>
      </c>
      <c r="J2752" s="271"/>
      <c r="K2752" s="282">
        <f>Лист4!E2754/1000-J2752</f>
        <v>91.254359999999977</v>
      </c>
    </row>
    <row r="2753" spans="1:11" s="47" customFormat="1" ht="25.5" customHeight="1" x14ac:dyDescent="0.25">
      <c r="A2753" s="38" t="str">
        <f>Лист4!A2755</f>
        <v xml:space="preserve">Лермонтова ул. д.7 </v>
      </c>
      <c r="B2753" s="56" t="str">
        <f>Лист4!C2755</f>
        <v>Икрянинский район, рп. Ильинка</v>
      </c>
      <c r="C2753" s="39">
        <f t="shared" si="88"/>
        <v>66.279747297297305</v>
      </c>
      <c r="D2753" s="39">
        <f t="shared" si="89"/>
        <v>2.8005527027027028</v>
      </c>
      <c r="E2753" s="45">
        <v>0</v>
      </c>
      <c r="F2753" s="27">
        <v>2.8005527027027028</v>
      </c>
      <c r="G2753" s="46">
        <v>0</v>
      </c>
      <c r="H2753" s="46">
        <v>0</v>
      </c>
      <c r="I2753" s="46">
        <v>0</v>
      </c>
      <c r="J2753" s="272"/>
      <c r="K2753" s="282">
        <f>Лист4!E2755/1000-J2753</f>
        <v>69.080300000000008</v>
      </c>
    </row>
    <row r="2754" spans="1:11" s="47" customFormat="1" ht="25.5" customHeight="1" x14ac:dyDescent="0.25">
      <c r="A2754" s="38" t="str">
        <f>Лист4!A2756</f>
        <v xml:space="preserve">Лермонтова ул. д.8 </v>
      </c>
      <c r="B2754" s="56" t="str">
        <f>Лист4!C2756</f>
        <v>Икрянинский район, рп. Ильинка</v>
      </c>
      <c r="C2754" s="39">
        <f t="shared" si="88"/>
        <v>226.70002567567568</v>
      </c>
      <c r="D2754" s="39">
        <f t="shared" si="89"/>
        <v>9.5788743243243246</v>
      </c>
      <c r="E2754" s="45">
        <v>0</v>
      </c>
      <c r="F2754" s="27">
        <v>9.5788743243243246</v>
      </c>
      <c r="G2754" s="46">
        <v>0</v>
      </c>
      <c r="H2754" s="46">
        <v>0</v>
      </c>
      <c r="I2754" s="46">
        <v>0</v>
      </c>
      <c r="J2754" s="271"/>
      <c r="K2754" s="282">
        <f>Лист4!E2756/1000</f>
        <v>236.27889999999999</v>
      </c>
    </row>
    <row r="2755" spans="1:11" s="47" customFormat="1" ht="18.75" customHeight="1" x14ac:dyDescent="0.25">
      <c r="A2755" s="38" t="str">
        <f>Лист4!A2757</f>
        <v xml:space="preserve">Матросова ул. д.18 </v>
      </c>
      <c r="B2755" s="56" t="str">
        <f>Лист4!C2757</f>
        <v>Икрянинский район, рп. Ильинка</v>
      </c>
      <c r="C2755" s="39">
        <f t="shared" si="88"/>
        <v>15.774856756756758</v>
      </c>
      <c r="D2755" s="39">
        <f t="shared" si="89"/>
        <v>0.66654324324324321</v>
      </c>
      <c r="E2755" s="45">
        <v>0</v>
      </c>
      <c r="F2755" s="27">
        <v>0.66654324324324321</v>
      </c>
      <c r="G2755" s="46">
        <v>0</v>
      </c>
      <c r="H2755" s="46">
        <v>0</v>
      </c>
      <c r="I2755" s="46">
        <v>0</v>
      </c>
      <c r="J2755" s="271"/>
      <c r="K2755" s="282">
        <f>Лист4!E2757/1000</f>
        <v>16.441400000000002</v>
      </c>
    </row>
    <row r="2756" spans="1:11" s="47" customFormat="1" ht="25.5" customHeight="1" x14ac:dyDescent="0.25">
      <c r="A2756" s="38" t="str">
        <f>Лист4!A2758</f>
        <v xml:space="preserve">Молодежная ул. д.10 </v>
      </c>
      <c r="B2756" s="56" t="str">
        <f>Лист4!C2758</f>
        <v>Икрянинский район, рп. Ильинка</v>
      </c>
      <c r="C2756" s="39">
        <f t="shared" si="88"/>
        <v>84.543854459459439</v>
      </c>
      <c r="D2756" s="39">
        <f t="shared" si="89"/>
        <v>3.5722755405405398</v>
      </c>
      <c r="E2756" s="45">
        <v>0</v>
      </c>
      <c r="F2756" s="27">
        <v>3.5722755405405398</v>
      </c>
      <c r="G2756" s="46">
        <v>0</v>
      </c>
      <c r="H2756" s="46">
        <v>0</v>
      </c>
      <c r="I2756" s="46">
        <v>0</v>
      </c>
      <c r="J2756" s="272"/>
      <c r="K2756" s="282">
        <f>Лист4!E2758/1000-J2756</f>
        <v>88.116129999999984</v>
      </c>
    </row>
    <row r="2757" spans="1:11" s="47" customFormat="1" ht="18.75" customHeight="1" x14ac:dyDescent="0.25">
      <c r="A2757" s="38" t="str">
        <f>Лист4!A2759</f>
        <v xml:space="preserve">Молодежная ул. д.12 </v>
      </c>
      <c r="B2757" s="56" t="str">
        <f>Лист4!C2759</f>
        <v>Икрянинский район, рп. Ильинка</v>
      </c>
      <c r="C2757" s="39">
        <f t="shared" si="88"/>
        <v>112.62773175675673</v>
      </c>
      <c r="D2757" s="39">
        <f t="shared" si="89"/>
        <v>4.758918243243242</v>
      </c>
      <c r="E2757" s="45">
        <v>0</v>
      </c>
      <c r="F2757" s="27">
        <v>4.758918243243242</v>
      </c>
      <c r="G2757" s="46">
        <v>0</v>
      </c>
      <c r="H2757" s="46">
        <v>0</v>
      </c>
      <c r="I2757" s="46">
        <v>0</v>
      </c>
      <c r="J2757" s="272"/>
      <c r="K2757" s="282">
        <f>Лист4!E2759/1000-J2757</f>
        <v>117.38664999999997</v>
      </c>
    </row>
    <row r="2758" spans="1:11" s="47" customFormat="1" ht="18.75" customHeight="1" x14ac:dyDescent="0.25">
      <c r="A2758" s="38" t="str">
        <f>Лист4!A2760</f>
        <v xml:space="preserve">Молодежная ул. д.14 </v>
      </c>
      <c r="B2758" s="56" t="str">
        <f>Лист4!C2760</f>
        <v>Икрянинский район, рп. Ильинка</v>
      </c>
      <c r="C2758" s="39">
        <f t="shared" si="88"/>
        <v>216.5771047297298</v>
      </c>
      <c r="D2758" s="39">
        <f t="shared" si="89"/>
        <v>9.1511452702702734</v>
      </c>
      <c r="E2758" s="45">
        <v>0</v>
      </c>
      <c r="F2758" s="27">
        <v>9.1511452702702734</v>
      </c>
      <c r="G2758" s="46">
        <v>0</v>
      </c>
      <c r="H2758" s="46">
        <v>0</v>
      </c>
      <c r="I2758" s="46">
        <v>0</v>
      </c>
      <c r="J2758" s="271"/>
      <c r="K2758" s="282">
        <f>Лист4!E2760/1000-J2758</f>
        <v>225.72825000000006</v>
      </c>
    </row>
    <row r="2759" spans="1:11" s="47" customFormat="1" ht="25.5" customHeight="1" x14ac:dyDescent="0.25">
      <c r="A2759" s="38" t="str">
        <f>Лист4!A2761</f>
        <v xml:space="preserve">Молодежная ул. д.16 </v>
      </c>
      <c r="B2759" s="56" t="str">
        <f>Лист4!C2761</f>
        <v>Икрянинский район, рп. Ильинка</v>
      </c>
      <c r="C2759" s="39">
        <f t="shared" si="88"/>
        <v>161.37907581081083</v>
      </c>
      <c r="D2759" s="39">
        <f t="shared" si="89"/>
        <v>6.8188341891891913</v>
      </c>
      <c r="E2759" s="45">
        <v>0</v>
      </c>
      <c r="F2759" s="27">
        <v>6.8188341891891913</v>
      </c>
      <c r="G2759" s="46">
        <v>0</v>
      </c>
      <c r="H2759" s="46">
        <v>0</v>
      </c>
      <c r="I2759" s="46">
        <v>0</v>
      </c>
      <c r="J2759" s="271"/>
      <c r="K2759" s="282">
        <f>Лист4!E2761/1000-J2759</f>
        <v>168.19791000000004</v>
      </c>
    </row>
    <row r="2760" spans="1:11" s="47" customFormat="1" ht="25.5" customHeight="1" x14ac:dyDescent="0.25">
      <c r="A2760" s="38" t="str">
        <f>Лист4!A2762</f>
        <v xml:space="preserve">Молодежная ул. д.2 </v>
      </c>
      <c r="B2760" s="56" t="str">
        <f>Лист4!C2762</f>
        <v>Икрянинский район, рп. Ильинка</v>
      </c>
      <c r="C2760" s="39">
        <f t="shared" si="88"/>
        <v>194.62481621621623</v>
      </c>
      <c r="D2760" s="39">
        <f t="shared" si="89"/>
        <v>8.2235837837837842</v>
      </c>
      <c r="E2760" s="45">
        <v>0</v>
      </c>
      <c r="F2760" s="27">
        <v>8.2235837837837842</v>
      </c>
      <c r="G2760" s="46">
        <v>0</v>
      </c>
      <c r="H2760" s="46">
        <v>0</v>
      </c>
      <c r="I2760" s="46">
        <v>0</v>
      </c>
      <c r="J2760" s="272"/>
      <c r="K2760" s="282">
        <f>Лист4!E2762/1000-J2760</f>
        <v>202.84840000000003</v>
      </c>
    </row>
    <row r="2761" spans="1:11" s="47" customFormat="1" ht="18.75" customHeight="1" x14ac:dyDescent="0.25">
      <c r="A2761" s="38" t="str">
        <f>Лист4!A2763</f>
        <v xml:space="preserve">Молодежная ул. д.20 </v>
      </c>
      <c r="B2761" s="56" t="str">
        <f>Лист4!C2763</f>
        <v>Икрянинский район, рп. Ильинка</v>
      </c>
      <c r="C2761" s="39">
        <f t="shared" si="88"/>
        <v>73.340985135135114</v>
      </c>
      <c r="D2761" s="39">
        <f t="shared" si="89"/>
        <v>3.0989148648648639</v>
      </c>
      <c r="E2761" s="45">
        <v>0</v>
      </c>
      <c r="F2761" s="27">
        <v>3.0989148648648639</v>
      </c>
      <c r="G2761" s="46">
        <v>0</v>
      </c>
      <c r="H2761" s="46">
        <v>0</v>
      </c>
      <c r="I2761" s="46">
        <v>0</v>
      </c>
      <c r="J2761" s="271"/>
      <c r="K2761" s="282">
        <f>Лист4!E2763/1000-J2761</f>
        <v>76.43989999999998</v>
      </c>
    </row>
    <row r="2762" spans="1:11" s="47" customFormat="1" ht="18.75" customHeight="1" x14ac:dyDescent="0.25">
      <c r="A2762" s="38" t="str">
        <f>Лист4!A2764</f>
        <v xml:space="preserve">Молодежная ул. д.22 </v>
      </c>
      <c r="B2762" s="56" t="str">
        <f>Лист4!C2764</f>
        <v>Икрянинский район, рп. Ильинка</v>
      </c>
      <c r="C2762" s="39">
        <f t="shared" si="88"/>
        <v>77.185347297297284</v>
      </c>
      <c r="D2762" s="39">
        <f t="shared" si="89"/>
        <v>3.2613527027027027</v>
      </c>
      <c r="E2762" s="45">
        <v>0</v>
      </c>
      <c r="F2762" s="27">
        <v>3.2613527027027027</v>
      </c>
      <c r="G2762" s="46">
        <v>0</v>
      </c>
      <c r="H2762" s="46">
        <v>0</v>
      </c>
      <c r="I2762" s="46">
        <v>0</v>
      </c>
      <c r="J2762" s="271"/>
      <c r="K2762" s="282">
        <f>Лист4!E2764/1000-J2762</f>
        <v>80.446699999999993</v>
      </c>
    </row>
    <row r="2763" spans="1:11" s="47" customFormat="1" ht="18.75" customHeight="1" x14ac:dyDescent="0.25">
      <c r="A2763" s="38" t="str">
        <f>Лист4!A2765</f>
        <v xml:space="preserve">Молодежная ул. д.24 </v>
      </c>
      <c r="B2763" s="56" t="str">
        <f>Лист4!C2765</f>
        <v>Икрянинский район, рп. Ильинка</v>
      </c>
      <c r="C2763" s="39">
        <f t="shared" si="88"/>
        <v>77.016866216216229</v>
      </c>
      <c r="D2763" s="39">
        <f t="shared" si="89"/>
        <v>3.2542337837837847</v>
      </c>
      <c r="E2763" s="45"/>
      <c r="F2763" s="27">
        <v>3.2542337837837847</v>
      </c>
      <c r="G2763" s="46"/>
      <c r="H2763" s="46"/>
      <c r="I2763" s="46"/>
      <c r="J2763" s="271"/>
      <c r="K2763" s="282">
        <f>Лист4!E2765/1000</f>
        <v>80.271100000000018</v>
      </c>
    </row>
    <row r="2764" spans="1:11" s="47" customFormat="1" ht="19.5" customHeight="1" x14ac:dyDescent="0.25">
      <c r="A2764" s="38" t="str">
        <f>Лист4!A2766</f>
        <v xml:space="preserve">Молодежная ул. д.26 </v>
      </c>
      <c r="B2764" s="56" t="str">
        <f>Лист4!C2766</f>
        <v>Икрянинский район, рп. Ильинка</v>
      </c>
      <c r="C2764" s="39">
        <f t="shared" si="88"/>
        <v>57.195633108108126</v>
      </c>
      <c r="D2764" s="39">
        <f t="shared" si="89"/>
        <v>2.4167168918918929</v>
      </c>
      <c r="E2764" s="45">
        <v>0</v>
      </c>
      <c r="F2764" s="27">
        <v>2.4167168918918929</v>
      </c>
      <c r="G2764" s="46">
        <v>0</v>
      </c>
      <c r="H2764" s="46">
        <v>0</v>
      </c>
      <c r="I2764" s="46">
        <v>0</v>
      </c>
      <c r="J2764" s="271"/>
      <c r="K2764" s="282">
        <f>Лист4!E2766/1000-J2764</f>
        <v>59.612350000000021</v>
      </c>
    </row>
    <row r="2765" spans="1:11" s="47" customFormat="1" ht="18.75" customHeight="1" x14ac:dyDescent="0.25">
      <c r="A2765" s="38" t="str">
        <f>Лист4!A2767</f>
        <v xml:space="preserve">Молодежная ул. д.28 </v>
      </c>
      <c r="B2765" s="56" t="str">
        <f>Лист4!C2767</f>
        <v>Икрянинский район, рп. Ильинка</v>
      </c>
      <c r="C2765" s="39">
        <f t="shared" si="88"/>
        <v>166.87993513513518</v>
      </c>
      <c r="D2765" s="39">
        <f t="shared" si="89"/>
        <v>7.0512648648648657</v>
      </c>
      <c r="E2765" s="45">
        <v>0</v>
      </c>
      <c r="F2765" s="27">
        <v>7.0512648648648657</v>
      </c>
      <c r="G2765" s="46">
        <v>0</v>
      </c>
      <c r="H2765" s="46">
        <v>0</v>
      </c>
      <c r="I2765" s="46">
        <v>0</v>
      </c>
      <c r="J2765" s="272"/>
      <c r="K2765" s="282">
        <f>Лист4!E2767/1000-J2765</f>
        <v>173.93120000000005</v>
      </c>
    </row>
    <row r="2766" spans="1:11" s="47" customFormat="1" ht="18.75" customHeight="1" x14ac:dyDescent="0.25">
      <c r="A2766" s="38" t="str">
        <f>Лист4!A2768</f>
        <v xml:space="preserve">Молодежная ул. д.32 </v>
      </c>
      <c r="B2766" s="56" t="str">
        <f>Лист4!C2768</f>
        <v>Икрянинский район, рп. Ильинка</v>
      </c>
      <c r="C2766" s="39">
        <f t="shared" si="88"/>
        <v>132.956422972973</v>
      </c>
      <c r="D2766" s="39">
        <f t="shared" si="89"/>
        <v>5.6178770270270277</v>
      </c>
      <c r="E2766" s="45">
        <v>0</v>
      </c>
      <c r="F2766" s="27">
        <v>5.6178770270270277</v>
      </c>
      <c r="G2766" s="46">
        <v>0</v>
      </c>
      <c r="H2766" s="46">
        <v>0</v>
      </c>
      <c r="I2766" s="46">
        <v>0</v>
      </c>
      <c r="J2766" s="271"/>
      <c r="K2766" s="282">
        <f>Лист4!E2768/1000</f>
        <v>138.57430000000002</v>
      </c>
    </row>
    <row r="2767" spans="1:11" s="47" customFormat="1" ht="17.25" customHeight="1" x14ac:dyDescent="0.25">
      <c r="A2767" s="38" t="str">
        <f>Лист4!A2769</f>
        <v xml:space="preserve">Молодежная ул. д.34 </v>
      </c>
      <c r="B2767" s="56" t="str">
        <f>Лист4!C2769</f>
        <v>Икрянинский район, рп. Ильинка</v>
      </c>
      <c r="C2767" s="39">
        <f t="shared" si="88"/>
        <v>334.10801972972968</v>
      </c>
      <c r="D2767" s="39">
        <f t="shared" si="89"/>
        <v>14.117240270270266</v>
      </c>
      <c r="E2767" s="45">
        <v>0</v>
      </c>
      <c r="F2767" s="27">
        <v>14.117240270270266</v>
      </c>
      <c r="G2767" s="46">
        <v>0</v>
      </c>
      <c r="H2767" s="46">
        <v>0</v>
      </c>
      <c r="I2767" s="46">
        <v>0</v>
      </c>
      <c r="J2767" s="271"/>
      <c r="K2767" s="282">
        <f>Лист4!E2769/1000</f>
        <v>348.22525999999993</v>
      </c>
    </row>
    <row r="2768" spans="1:11" s="47" customFormat="1" ht="18.75" customHeight="1" x14ac:dyDescent="0.25">
      <c r="A2768" s="38" t="str">
        <f>Лист4!A2770</f>
        <v xml:space="preserve">Молодежная ул. д.40 </v>
      </c>
      <c r="B2768" s="56" t="str">
        <f>Лист4!C2770</f>
        <v>Икрянинский район, рп. Ильинка</v>
      </c>
      <c r="C2768" s="39">
        <f t="shared" si="88"/>
        <v>103.18832972972973</v>
      </c>
      <c r="D2768" s="39">
        <f t="shared" si="89"/>
        <v>4.3600702702702705</v>
      </c>
      <c r="E2768" s="45">
        <v>0</v>
      </c>
      <c r="F2768" s="27">
        <v>4.3600702702702705</v>
      </c>
      <c r="G2768" s="46">
        <v>0</v>
      </c>
      <c r="H2768" s="46">
        <v>0</v>
      </c>
      <c r="I2768" s="46">
        <v>0</v>
      </c>
      <c r="J2768" s="271"/>
      <c r="K2768" s="282">
        <f>Лист4!E2770/1000</f>
        <v>107.5484</v>
      </c>
    </row>
    <row r="2769" spans="1:11" s="47" customFormat="1" ht="18.75" customHeight="1" x14ac:dyDescent="0.25">
      <c r="A2769" s="38" t="str">
        <f>Лист4!A2771</f>
        <v xml:space="preserve">Молодежная ул. д.8 </v>
      </c>
      <c r="B2769" s="56" t="str">
        <f>Лист4!C2771</f>
        <v>Икрянинский район, рп. Ильинка</v>
      </c>
      <c r="C2769" s="39">
        <f t="shared" si="88"/>
        <v>54.826247972972979</v>
      </c>
      <c r="D2769" s="39">
        <f t="shared" si="89"/>
        <v>2.3166020270270273</v>
      </c>
      <c r="E2769" s="45">
        <v>0</v>
      </c>
      <c r="F2769" s="27">
        <v>2.3166020270270273</v>
      </c>
      <c r="G2769" s="46">
        <v>0</v>
      </c>
      <c r="H2769" s="46">
        <v>0</v>
      </c>
      <c r="I2769" s="46">
        <v>0</v>
      </c>
      <c r="J2769" s="271"/>
      <c r="K2769" s="282">
        <f>Лист4!E2771/1000</f>
        <v>57.14285000000001</v>
      </c>
    </row>
    <row r="2770" spans="1:11" s="47" customFormat="1" ht="18.75" customHeight="1" x14ac:dyDescent="0.25">
      <c r="A2770" s="38" t="str">
        <f>Лист4!A2772</f>
        <v xml:space="preserve">Пионерская ул. д.20 </v>
      </c>
      <c r="B2770" s="56" t="str">
        <f>Лист4!C2772</f>
        <v>Икрянинский район, рп. Ильинка</v>
      </c>
      <c r="C2770" s="39">
        <f t="shared" si="88"/>
        <v>19.125241216216214</v>
      </c>
      <c r="D2770" s="39">
        <f t="shared" si="89"/>
        <v>0.80810878378378359</v>
      </c>
      <c r="E2770" s="45">
        <v>0</v>
      </c>
      <c r="F2770" s="27">
        <v>0.80810878378378359</v>
      </c>
      <c r="G2770" s="46">
        <v>0</v>
      </c>
      <c r="H2770" s="46">
        <v>0</v>
      </c>
      <c r="I2770" s="46">
        <v>0</v>
      </c>
      <c r="J2770" s="271"/>
      <c r="K2770" s="282">
        <f>Лист4!E2772/1000-J2770</f>
        <v>19.933349999999997</v>
      </c>
    </row>
    <row r="2771" spans="1:11" s="47" customFormat="1" ht="18" customHeight="1" x14ac:dyDescent="0.25">
      <c r="A2771" s="38" t="str">
        <f>Лист4!A2773</f>
        <v xml:space="preserve">Пионерская ул. д.22 </v>
      </c>
      <c r="B2771" s="56" t="str">
        <f>Лист4!C2773</f>
        <v>Икрянинский район, рп. Ильинка</v>
      </c>
      <c r="C2771" s="39">
        <f t="shared" si="88"/>
        <v>35.71511081081082</v>
      </c>
      <c r="D2771" s="39">
        <f t="shared" si="89"/>
        <v>1.5090891891891898</v>
      </c>
      <c r="E2771" s="45">
        <v>0</v>
      </c>
      <c r="F2771" s="27">
        <v>1.5090891891891898</v>
      </c>
      <c r="G2771" s="46">
        <v>0</v>
      </c>
      <c r="H2771" s="46">
        <v>0</v>
      </c>
      <c r="I2771" s="46">
        <v>0</v>
      </c>
      <c r="J2771" s="271"/>
      <c r="K2771" s="282">
        <f>Лист4!E2773/1000-J2771</f>
        <v>37.22420000000001</v>
      </c>
    </row>
    <row r="2772" spans="1:11" s="47" customFormat="1" ht="18.75" customHeight="1" x14ac:dyDescent="0.25">
      <c r="A2772" s="38" t="str">
        <f>Лист4!A2774</f>
        <v xml:space="preserve">Пионерская ул. д.24 </v>
      </c>
      <c r="B2772" s="56" t="str">
        <f>Лист4!C2774</f>
        <v>Икрянинский район, рп. Ильинка</v>
      </c>
      <c r="C2772" s="39">
        <f t="shared" si="88"/>
        <v>25.013827702702702</v>
      </c>
      <c r="D2772" s="39">
        <f t="shared" si="89"/>
        <v>1.0569222972972974</v>
      </c>
      <c r="E2772" s="45">
        <v>0</v>
      </c>
      <c r="F2772" s="27">
        <v>1.0569222972972974</v>
      </c>
      <c r="G2772" s="46">
        <v>0</v>
      </c>
      <c r="H2772" s="46">
        <v>0</v>
      </c>
      <c r="I2772" s="46">
        <v>0</v>
      </c>
      <c r="J2772" s="272"/>
      <c r="K2772" s="282">
        <f>Лист4!E2774/1000-J2772</f>
        <v>26.07075</v>
      </c>
    </row>
    <row r="2773" spans="1:11" s="47" customFormat="1" ht="18.75" customHeight="1" x14ac:dyDescent="0.25">
      <c r="A2773" s="38" t="str">
        <f>Лист4!A2775</f>
        <v xml:space="preserve">Пионерская ул. д.26 </v>
      </c>
      <c r="B2773" s="56" t="str">
        <f>Лист4!C2775</f>
        <v>Икрянинский район, рп. Ильинка</v>
      </c>
      <c r="C2773" s="39">
        <f t="shared" si="88"/>
        <v>62.374478648648648</v>
      </c>
      <c r="D2773" s="39">
        <f t="shared" si="89"/>
        <v>2.6355413513513515</v>
      </c>
      <c r="E2773" s="45">
        <v>0</v>
      </c>
      <c r="F2773" s="27">
        <v>2.6355413513513515</v>
      </c>
      <c r="G2773" s="46">
        <v>0</v>
      </c>
      <c r="H2773" s="46">
        <v>0</v>
      </c>
      <c r="I2773" s="46">
        <v>0</v>
      </c>
      <c r="J2773" s="272"/>
      <c r="K2773" s="282">
        <f>Лист4!E2775/1000-J2773</f>
        <v>65.010019999999997</v>
      </c>
    </row>
    <row r="2774" spans="1:11" s="47" customFormat="1" ht="18.75" customHeight="1" x14ac:dyDescent="0.25">
      <c r="A2774" s="38" t="str">
        <f>Лист4!A2776</f>
        <v xml:space="preserve">Советская ул. д.25 </v>
      </c>
      <c r="B2774" s="56" t="str">
        <f>Лист4!C2776</f>
        <v>Икрянинский район, рп. Ильинка</v>
      </c>
      <c r="C2774" s="39">
        <f t="shared" si="88"/>
        <v>1.6070945945945947</v>
      </c>
      <c r="D2774" s="39">
        <f t="shared" si="89"/>
        <v>6.7905405405405406E-2</v>
      </c>
      <c r="E2774" s="45">
        <v>0</v>
      </c>
      <c r="F2774" s="27">
        <v>6.7905405405405406E-2</v>
      </c>
      <c r="G2774" s="46">
        <v>0</v>
      </c>
      <c r="H2774" s="46">
        <v>0</v>
      </c>
      <c r="I2774" s="46">
        <v>0</v>
      </c>
      <c r="J2774" s="271"/>
      <c r="K2774" s="282">
        <f>Лист4!E2776/1000</f>
        <v>1.675</v>
      </c>
    </row>
    <row r="2775" spans="1:11" s="47" customFormat="1" ht="18.75" customHeight="1" x14ac:dyDescent="0.25">
      <c r="A2775" s="38" t="str">
        <f>Лист4!A2777</f>
        <v xml:space="preserve">Суворова ул. д.9 </v>
      </c>
      <c r="B2775" s="56" t="str">
        <f>Лист4!C2777</f>
        <v>Икрянинский район, рп. Ильинка</v>
      </c>
      <c r="C2775" s="39">
        <f t="shared" si="88"/>
        <v>0.57356486486486491</v>
      </c>
      <c r="D2775" s="39">
        <f t="shared" si="89"/>
        <v>2.4235135135135134E-2</v>
      </c>
      <c r="E2775" s="45">
        <v>0</v>
      </c>
      <c r="F2775" s="27">
        <v>2.4235135135135134E-2</v>
      </c>
      <c r="G2775" s="46">
        <v>0</v>
      </c>
      <c r="H2775" s="46">
        <v>0</v>
      </c>
      <c r="I2775" s="46">
        <v>0</v>
      </c>
      <c r="J2775" s="271"/>
      <c r="K2775" s="282">
        <f>Лист4!E2777/1000-J2775</f>
        <v>0.5978</v>
      </c>
    </row>
    <row r="2776" spans="1:11" s="47" customFormat="1" ht="18.75" customHeight="1" x14ac:dyDescent="0.25">
      <c r="A2776" s="38" t="str">
        <f>Лист4!A2778</f>
        <v xml:space="preserve">Суворова ул. д.9А </v>
      </c>
      <c r="B2776" s="56" t="str">
        <f>Лист4!C2778</f>
        <v>Икрянинский район, рп. Ильинка</v>
      </c>
      <c r="C2776" s="39">
        <f t="shared" si="88"/>
        <v>11.553091216216217</v>
      </c>
      <c r="D2776" s="39">
        <f t="shared" si="89"/>
        <v>0.48815878378378375</v>
      </c>
      <c r="E2776" s="45">
        <v>0</v>
      </c>
      <c r="F2776" s="27">
        <v>0.48815878378378375</v>
      </c>
      <c r="G2776" s="46">
        <v>0</v>
      </c>
      <c r="H2776" s="46">
        <v>0</v>
      </c>
      <c r="I2776" s="46">
        <v>0</v>
      </c>
      <c r="J2776" s="272"/>
      <c r="K2776" s="282">
        <f>Лист4!E2778/1000-J2776</f>
        <v>12.04125</v>
      </c>
    </row>
    <row r="2777" spans="1:11" s="47" customFormat="1" ht="18.75" customHeight="1" x14ac:dyDescent="0.25">
      <c r="A2777" s="38" t="str">
        <f>Лист4!A2779</f>
        <v xml:space="preserve">Чкалова ул. д.18 </v>
      </c>
      <c r="B2777" s="56" t="str">
        <f>Лист4!C2779</f>
        <v>Икрянинский район, рп. Ильинка</v>
      </c>
      <c r="C2777" s="39">
        <f t="shared" si="88"/>
        <v>38.43604189189189</v>
      </c>
      <c r="D2777" s="39">
        <f t="shared" si="89"/>
        <v>1.624058108108108</v>
      </c>
      <c r="E2777" s="45">
        <v>0</v>
      </c>
      <c r="F2777" s="27">
        <v>1.624058108108108</v>
      </c>
      <c r="G2777" s="46">
        <v>0</v>
      </c>
      <c r="H2777" s="46">
        <v>0</v>
      </c>
      <c r="I2777" s="46">
        <v>0</v>
      </c>
      <c r="J2777" s="271"/>
      <c r="K2777" s="282">
        <f>Лист4!E2779/1000-J2777</f>
        <v>40.060099999999998</v>
      </c>
    </row>
    <row r="2778" spans="1:11" s="47" customFormat="1" ht="18.75" customHeight="1" x14ac:dyDescent="0.25">
      <c r="A2778" s="38" t="str">
        <f>Лист4!A2780</f>
        <v xml:space="preserve">Чкалова ул. д.6 </v>
      </c>
      <c r="B2778" s="56" t="str">
        <f>Лист4!C2780</f>
        <v>Икрянинский район, рп. Ильинка</v>
      </c>
      <c r="C2778" s="39">
        <f t="shared" si="88"/>
        <v>32.449782432432421</v>
      </c>
      <c r="D2778" s="39">
        <f t="shared" si="89"/>
        <v>1.3711175675675671</v>
      </c>
      <c r="E2778" s="45">
        <v>0</v>
      </c>
      <c r="F2778" s="27">
        <v>1.3711175675675671</v>
      </c>
      <c r="G2778" s="46">
        <v>0</v>
      </c>
      <c r="H2778" s="46">
        <v>0</v>
      </c>
      <c r="I2778" s="46">
        <v>0</v>
      </c>
      <c r="J2778" s="271"/>
      <c r="K2778" s="282">
        <f>Лист4!E2780/1000</f>
        <v>33.820899999999988</v>
      </c>
    </row>
    <row r="2779" spans="1:11" s="47" customFormat="1" ht="25.5" customHeight="1" x14ac:dyDescent="0.25">
      <c r="A2779" s="38" t="str">
        <f>Лист4!A2781</f>
        <v xml:space="preserve">Чкалова ул. д.8 </v>
      </c>
      <c r="B2779" s="56" t="str">
        <f>Лист4!C2781</f>
        <v>Икрянинский район, рп. Ильинка</v>
      </c>
      <c r="C2779" s="39">
        <f t="shared" si="88"/>
        <v>37.274952027027041</v>
      </c>
      <c r="D2779" s="39">
        <f t="shared" si="89"/>
        <v>1.5749979729729735</v>
      </c>
      <c r="E2779" s="45">
        <v>0</v>
      </c>
      <c r="F2779" s="27">
        <v>1.5749979729729735</v>
      </c>
      <c r="G2779" s="46">
        <v>0</v>
      </c>
      <c r="H2779" s="46">
        <v>0</v>
      </c>
      <c r="I2779" s="46">
        <v>0</v>
      </c>
      <c r="J2779" s="271"/>
      <c r="K2779" s="282">
        <f>Лист4!E2781/1000</f>
        <v>38.849950000000014</v>
      </c>
    </row>
    <row r="2780" spans="1:11" s="47" customFormat="1" ht="25.5" customHeight="1" x14ac:dyDescent="0.25">
      <c r="A2780" s="38" t="str">
        <f>Лист4!A2782</f>
        <v xml:space="preserve">50 лет Октября ул. д.1 </v>
      </c>
      <c r="B2780" s="56" t="str">
        <f>Лист4!C2782</f>
        <v>Икрянинский район, рп. Красные Баррикады</v>
      </c>
      <c r="C2780" s="39">
        <f t="shared" si="88"/>
        <v>454.66079067567568</v>
      </c>
      <c r="D2780" s="39">
        <f t="shared" si="89"/>
        <v>19.211019324324326</v>
      </c>
      <c r="E2780" s="45">
        <v>0</v>
      </c>
      <c r="F2780" s="27">
        <v>19.211019324324326</v>
      </c>
      <c r="G2780" s="46">
        <v>0</v>
      </c>
      <c r="H2780" s="46">
        <v>0</v>
      </c>
      <c r="I2780" s="46">
        <v>0</v>
      </c>
      <c r="J2780" s="271"/>
      <c r="K2780" s="282">
        <f>Лист4!E2782/1000-J2780</f>
        <v>473.87181000000004</v>
      </c>
    </row>
    <row r="2781" spans="1:11" s="47" customFormat="1" ht="18.75" customHeight="1" x14ac:dyDescent="0.25">
      <c r="A2781" s="38" t="str">
        <f>Лист4!A2783</f>
        <v xml:space="preserve">Баррикадная ул. д.13 </v>
      </c>
      <c r="B2781" s="56" t="str">
        <f>Лист4!C2783</f>
        <v>Икрянинский район, рп. Красные Баррикады</v>
      </c>
      <c r="C2781" s="39">
        <f t="shared" si="88"/>
        <v>465.84183229729723</v>
      </c>
      <c r="D2781" s="39">
        <f t="shared" si="89"/>
        <v>19.683457702702697</v>
      </c>
      <c r="E2781" s="45">
        <v>0</v>
      </c>
      <c r="F2781" s="27">
        <v>19.683457702702697</v>
      </c>
      <c r="G2781" s="46">
        <v>0</v>
      </c>
      <c r="H2781" s="46">
        <v>0</v>
      </c>
      <c r="I2781" s="46">
        <v>0</v>
      </c>
      <c r="J2781" s="271"/>
      <c r="K2781" s="282">
        <f>Лист4!E2783/1000</f>
        <v>485.52528999999993</v>
      </c>
    </row>
    <row r="2782" spans="1:11" s="47" customFormat="1" ht="25.5" customHeight="1" x14ac:dyDescent="0.25">
      <c r="A2782" s="38" t="str">
        <f>Лист4!A2784</f>
        <v xml:space="preserve">Баррикадная ул. д.4 </v>
      </c>
      <c r="B2782" s="56" t="str">
        <f>Лист4!C2784</f>
        <v>Икрянинский район, рп. Красные Баррикады</v>
      </c>
      <c r="C2782" s="39">
        <f t="shared" si="88"/>
        <v>198.18916013513513</v>
      </c>
      <c r="D2782" s="39">
        <f t="shared" si="89"/>
        <v>8.3741898648648636</v>
      </c>
      <c r="E2782" s="45">
        <v>0</v>
      </c>
      <c r="F2782" s="27">
        <v>8.3741898648648636</v>
      </c>
      <c r="G2782" s="46">
        <v>0</v>
      </c>
      <c r="H2782" s="46">
        <v>0</v>
      </c>
      <c r="I2782" s="46">
        <v>0</v>
      </c>
      <c r="J2782" s="271"/>
      <c r="K2782" s="282">
        <f>Лист4!E2784/1000-J2782</f>
        <v>206.56334999999999</v>
      </c>
    </row>
    <row r="2783" spans="1:11" s="49" customFormat="1" ht="27" customHeight="1" x14ac:dyDescent="0.25">
      <c r="A2783" s="38" t="str">
        <f>Лист4!A2785</f>
        <v xml:space="preserve">Баррикадная ул. д.5 </v>
      </c>
      <c r="B2783" s="56" t="str">
        <f>Лист4!C2785</f>
        <v>Икрянинский район, рп. Красные Баррикады</v>
      </c>
      <c r="C2783" s="39">
        <f t="shared" si="88"/>
        <v>908.04872405405376</v>
      </c>
      <c r="D2783" s="39">
        <f t="shared" si="89"/>
        <v>38.368255945945933</v>
      </c>
      <c r="E2783" s="45">
        <v>0</v>
      </c>
      <c r="F2783" s="27">
        <v>38.368255945945933</v>
      </c>
      <c r="G2783" s="46">
        <v>0</v>
      </c>
      <c r="H2783" s="46">
        <v>0</v>
      </c>
      <c r="I2783" s="46">
        <v>0</v>
      </c>
      <c r="J2783" s="272"/>
      <c r="K2783" s="282">
        <f>Лист4!E2785/1000-J2783</f>
        <v>946.41697999999974</v>
      </c>
    </row>
    <row r="2784" spans="1:11" s="47" customFormat="1" ht="18.75" customHeight="1" x14ac:dyDescent="0.25">
      <c r="A2784" s="38" t="str">
        <f>Лист4!A2786</f>
        <v xml:space="preserve">Баррикадная ул. д.7 </v>
      </c>
      <c r="B2784" s="56" t="str">
        <f>Лист4!C2786</f>
        <v>Икрянинский район, рп. Красные Баррикады</v>
      </c>
      <c r="C2784" s="39">
        <f t="shared" si="88"/>
        <v>1471.7205448648649</v>
      </c>
      <c r="D2784" s="39">
        <f t="shared" si="89"/>
        <v>62.185375135135146</v>
      </c>
      <c r="E2784" s="45">
        <v>0</v>
      </c>
      <c r="F2784" s="27">
        <v>62.185375135135146</v>
      </c>
      <c r="G2784" s="46">
        <v>0</v>
      </c>
      <c r="H2784" s="46">
        <v>0</v>
      </c>
      <c r="I2784" s="46">
        <v>0</v>
      </c>
      <c r="J2784" s="271"/>
      <c r="K2784" s="282">
        <f>Лист4!E2786/1000-J2784</f>
        <v>1533.9059200000002</v>
      </c>
    </row>
    <row r="2785" spans="1:11" s="47" customFormat="1" ht="18.75" customHeight="1" x14ac:dyDescent="0.25">
      <c r="A2785" s="38" t="str">
        <f>Лист4!A2787</f>
        <v>Мира ул. д.1</v>
      </c>
      <c r="B2785" s="56" t="str">
        <f>Лист4!C2787</f>
        <v>Икрянинский район, рп. Красные Баррикады</v>
      </c>
      <c r="C2785" s="39">
        <f t="shared" si="88"/>
        <v>1006.3847122972971</v>
      </c>
      <c r="D2785" s="39">
        <f t="shared" si="89"/>
        <v>42.523297702702699</v>
      </c>
      <c r="E2785" s="45">
        <v>0</v>
      </c>
      <c r="F2785" s="27">
        <v>42.523297702702699</v>
      </c>
      <c r="G2785" s="46">
        <v>0</v>
      </c>
      <c r="H2785" s="46">
        <v>0</v>
      </c>
      <c r="I2785" s="46">
        <v>0</v>
      </c>
      <c r="J2785" s="271"/>
      <c r="K2785" s="282">
        <f>Лист4!E2787/1000</f>
        <v>1048.9080099999999</v>
      </c>
    </row>
    <row r="2786" spans="1:11" s="47" customFormat="1" ht="18.75" customHeight="1" x14ac:dyDescent="0.25">
      <c r="A2786" s="38" t="str">
        <f>Лист4!A2788</f>
        <v xml:space="preserve">Мира ул. д.9 </v>
      </c>
      <c r="B2786" s="56" t="str">
        <f>Лист4!C2788</f>
        <v>Икрянинский район, рп. Красные Баррикады</v>
      </c>
      <c r="C2786" s="39">
        <f t="shared" si="88"/>
        <v>814.23107027027027</v>
      </c>
      <c r="D2786" s="39">
        <f t="shared" si="89"/>
        <v>34.404129729729725</v>
      </c>
      <c r="E2786" s="45">
        <v>0</v>
      </c>
      <c r="F2786" s="27">
        <v>34.404129729729725</v>
      </c>
      <c r="G2786" s="46">
        <v>0</v>
      </c>
      <c r="H2786" s="46">
        <v>0</v>
      </c>
      <c r="I2786" s="46">
        <v>0</v>
      </c>
      <c r="J2786" s="271"/>
      <c r="K2786" s="282">
        <f>Лист4!E2788/1000</f>
        <v>848.63519999999994</v>
      </c>
    </row>
    <row r="2787" spans="1:11" s="47" customFormat="1" ht="18.75" customHeight="1" x14ac:dyDescent="0.25">
      <c r="A2787" s="38" t="str">
        <f>Лист4!A2789</f>
        <v xml:space="preserve">Молодежная ул. д.3 </v>
      </c>
      <c r="B2787" s="56" t="str">
        <f>Лист4!C2789</f>
        <v>Икрянинский район, рп. Красные Баррикады</v>
      </c>
      <c r="C2787" s="39">
        <f t="shared" ref="C2787:C2850" si="90">K2787+J2787-F2787</f>
        <v>1226.5942825675677</v>
      </c>
      <c r="D2787" s="39">
        <f t="shared" ref="D2787:D2850" si="91">F2787</f>
        <v>51.827927432432439</v>
      </c>
      <c r="E2787" s="45">
        <v>0</v>
      </c>
      <c r="F2787" s="27">
        <v>51.827927432432439</v>
      </c>
      <c r="G2787" s="46">
        <v>0</v>
      </c>
      <c r="H2787" s="46">
        <v>0</v>
      </c>
      <c r="I2787" s="46">
        <v>0</v>
      </c>
      <c r="J2787" s="271"/>
      <c r="K2787" s="282">
        <f>Лист4!E2789/1000</f>
        <v>1278.4222100000002</v>
      </c>
    </row>
    <row r="2788" spans="1:11" s="47" customFormat="1" ht="18.75" customHeight="1" x14ac:dyDescent="0.25">
      <c r="A2788" s="38" t="str">
        <f>Лист4!A2790</f>
        <v xml:space="preserve">Первомайская ул. д.10А </v>
      </c>
      <c r="B2788" s="56" t="str">
        <f>Лист4!C2790</f>
        <v>Икрянинский район, рп. Красные Баррикады</v>
      </c>
      <c r="C2788" s="39">
        <f t="shared" si="90"/>
        <v>31.740022297297291</v>
      </c>
      <c r="D2788" s="39">
        <f t="shared" si="91"/>
        <v>1.3411277027027024</v>
      </c>
      <c r="E2788" s="45">
        <v>0</v>
      </c>
      <c r="F2788" s="27">
        <v>1.3411277027027024</v>
      </c>
      <c r="G2788" s="46">
        <v>0</v>
      </c>
      <c r="H2788" s="46">
        <v>0</v>
      </c>
      <c r="I2788" s="46">
        <v>0</v>
      </c>
      <c r="J2788" s="271"/>
      <c r="K2788" s="282">
        <f>Лист4!E2790/1000-J2788</f>
        <v>33.081149999999994</v>
      </c>
    </row>
    <row r="2789" spans="1:11" s="47" customFormat="1" ht="18.75" customHeight="1" x14ac:dyDescent="0.25">
      <c r="A2789" s="38" t="str">
        <f>Лист4!A2791</f>
        <v xml:space="preserve">Первомайская ул. д.11 </v>
      </c>
      <c r="B2789" s="56" t="str">
        <f>Лист4!C2791</f>
        <v>Икрянинский район, рп. Красные Баррикады</v>
      </c>
      <c r="C2789" s="39">
        <f t="shared" si="90"/>
        <v>73.190973648648637</v>
      </c>
      <c r="D2789" s="39">
        <f t="shared" si="91"/>
        <v>3.0925763513513509</v>
      </c>
      <c r="E2789" s="45">
        <v>0</v>
      </c>
      <c r="F2789" s="27">
        <v>3.0925763513513509</v>
      </c>
      <c r="G2789" s="46">
        <v>0</v>
      </c>
      <c r="H2789" s="46">
        <v>0</v>
      </c>
      <c r="I2789" s="46">
        <v>0</v>
      </c>
      <c r="J2789" s="271"/>
      <c r="K2789" s="282">
        <f>Лист4!E2791/1000</f>
        <v>76.283549999999991</v>
      </c>
    </row>
    <row r="2790" spans="1:11" s="47" customFormat="1" ht="25.5" customHeight="1" x14ac:dyDescent="0.25">
      <c r="A2790" s="38" t="str">
        <f>Лист4!A2792</f>
        <v xml:space="preserve">Первомайская ул. д.12А </v>
      </c>
      <c r="B2790" s="56" t="str">
        <f>Лист4!C2792</f>
        <v>Икрянинский район, рп. Красные Баррикады</v>
      </c>
      <c r="C2790" s="39">
        <f t="shared" si="90"/>
        <v>314.6409231081081</v>
      </c>
      <c r="D2790" s="39">
        <f t="shared" si="91"/>
        <v>13.294686891891892</v>
      </c>
      <c r="E2790" s="45">
        <v>0</v>
      </c>
      <c r="F2790" s="27">
        <v>13.294686891891892</v>
      </c>
      <c r="G2790" s="46">
        <v>0</v>
      </c>
      <c r="H2790" s="46">
        <v>0</v>
      </c>
      <c r="I2790" s="46">
        <v>0</v>
      </c>
      <c r="J2790" s="271"/>
      <c r="K2790" s="282">
        <f>Лист4!E2792/1000</f>
        <v>327.93561</v>
      </c>
    </row>
    <row r="2791" spans="1:11" s="47" customFormat="1" ht="18.75" customHeight="1" x14ac:dyDescent="0.25">
      <c r="A2791" s="38" t="str">
        <f>Лист4!A2793</f>
        <v xml:space="preserve">Первомайская ул. д.12Б </v>
      </c>
      <c r="B2791" s="56" t="str">
        <f>Лист4!C2793</f>
        <v>Икрянинский район, рп. Красные Баррикады</v>
      </c>
      <c r="C2791" s="39">
        <f t="shared" si="90"/>
        <v>459.32219013513509</v>
      </c>
      <c r="D2791" s="39">
        <f t="shared" si="91"/>
        <v>19.407979864864863</v>
      </c>
      <c r="E2791" s="45">
        <v>0</v>
      </c>
      <c r="F2791" s="27">
        <v>19.407979864864863</v>
      </c>
      <c r="G2791" s="46">
        <v>0</v>
      </c>
      <c r="H2791" s="46">
        <v>0</v>
      </c>
      <c r="I2791" s="46">
        <v>0</v>
      </c>
      <c r="J2791" s="271"/>
      <c r="K2791" s="282">
        <f>Лист4!E2793/1000-J2791</f>
        <v>478.73016999999993</v>
      </c>
    </row>
    <row r="2792" spans="1:11" s="47" customFormat="1" ht="18.75" customHeight="1" x14ac:dyDescent="0.25">
      <c r="A2792" s="38" t="str">
        <f>Лист4!A2794</f>
        <v xml:space="preserve">Первомайская ул. д.12В </v>
      </c>
      <c r="B2792" s="56" t="str">
        <f>Лист4!C2794</f>
        <v>Икрянинский район, рп. Красные Баррикады</v>
      </c>
      <c r="C2792" s="39">
        <f t="shared" si="90"/>
        <v>228.5371890540541</v>
      </c>
      <c r="D2792" s="39">
        <f t="shared" si="91"/>
        <v>9.6565009459459468</v>
      </c>
      <c r="E2792" s="45">
        <v>0</v>
      </c>
      <c r="F2792" s="27">
        <v>9.6565009459459468</v>
      </c>
      <c r="G2792" s="46">
        <v>0</v>
      </c>
      <c r="H2792" s="46">
        <v>0</v>
      </c>
      <c r="I2792" s="46">
        <v>0</v>
      </c>
      <c r="J2792" s="271"/>
      <c r="K2792" s="282">
        <f>Лист4!E2794/1000</f>
        <v>238.19369000000003</v>
      </c>
    </row>
    <row r="2793" spans="1:11" s="47" customFormat="1" ht="18.75" customHeight="1" x14ac:dyDescent="0.25">
      <c r="A2793" s="38" t="str">
        <f>Лист4!A2795</f>
        <v xml:space="preserve">Первомайская ул. д.13 </v>
      </c>
      <c r="B2793" s="56" t="str">
        <f>Лист4!C2795</f>
        <v>Икрянинский район, рп. Красные Баррикады</v>
      </c>
      <c r="C2793" s="39">
        <f t="shared" si="90"/>
        <v>95.021650675675644</v>
      </c>
      <c r="D2793" s="39">
        <f t="shared" si="91"/>
        <v>4.0149993243243225</v>
      </c>
      <c r="E2793" s="45">
        <v>0</v>
      </c>
      <c r="F2793" s="27">
        <v>4.0149993243243225</v>
      </c>
      <c r="G2793" s="46">
        <v>0</v>
      </c>
      <c r="H2793" s="46">
        <v>0</v>
      </c>
      <c r="I2793" s="46">
        <v>0</v>
      </c>
      <c r="J2793" s="271"/>
      <c r="K2793" s="282">
        <f>Лист4!E2795/1000-J2793</f>
        <v>99.036649999999966</v>
      </c>
    </row>
    <row r="2794" spans="1:11" s="47" customFormat="1" ht="25.5" customHeight="1" x14ac:dyDescent="0.25">
      <c r="A2794" s="38" t="str">
        <f>Лист4!A2796</f>
        <v xml:space="preserve">Первомайская ул. д.15 </v>
      </c>
      <c r="B2794" s="56" t="str">
        <f>Лист4!C2796</f>
        <v>Икрянинский район, рп. Красные Баррикады</v>
      </c>
      <c r="C2794" s="39">
        <f t="shared" si="90"/>
        <v>147.98491621621619</v>
      </c>
      <c r="D2794" s="39">
        <f t="shared" si="91"/>
        <v>6.2528837837837834</v>
      </c>
      <c r="E2794" s="45">
        <v>0</v>
      </c>
      <c r="F2794" s="27">
        <v>6.2528837837837834</v>
      </c>
      <c r="G2794" s="46">
        <v>0</v>
      </c>
      <c r="H2794" s="46">
        <v>0</v>
      </c>
      <c r="I2794" s="46">
        <v>0</v>
      </c>
      <c r="J2794" s="271"/>
      <c r="K2794" s="282">
        <f>Лист4!E2796/1000-J2794</f>
        <v>154.23779999999996</v>
      </c>
    </row>
    <row r="2795" spans="1:11" s="47" customFormat="1" ht="25.5" customHeight="1" x14ac:dyDescent="0.25">
      <c r="A2795" s="38" t="str">
        <f>Лист4!A2797</f>
        <v xml:space="preserve">Первомайская ул. д.7 </v>
      </c>
      <c r="B2795" s="56" t="str">
        <f>Лист4!C2797</f>
        <v>Икрянинский район, рп. Красные Баррикады</v>
      </c>
      <c r="C2795" s="39">
        <f t="shared" si="90"/>
        <v>123.35602364864869</v>
      </c>
      <c r="D2795" s="39">
        <f t="shared" si="91"/>
        <v>5.2122263513513527</v>
      </c>
      <c r="E2795" s="45">
        <v>0</v>
      </c>
      <c r="F2795" s="27">
        <v>5.2122263513513527</v>
      </c>
      <c r="G2795" s="46">
        <v>0</v>
      </c>
      <c r="H2795" s="46">
        <v>0</v>
      </c>
      <c r="I2795" s="46">
        <v>0</v>
      </c>
      <c r="J2795" s="271"/>
      <c r="K2795" s="282">
        <f>Лист4!E2797/1000</f>
        <v>128.56825000000003</v>
      </c>
    </row>
    <row r="2796" spans="1:11" s="47" customFormat="1" ht="18.75" customHeight="1" x14ac:dyDescent="0.25">
      <c r="A2796" s="38" t="str">
        <f>Лист4!A2798</f>
        <v xml:space="preserve">Первомайская ул. д.8 </v>
      </c>
      <c r="B2796" s="56" t="str">
        <f>Лист4!C2798</f>
        <v>Икрянинский район, рп. Красные Баррикады</v>
      </c>
      <c r="C2796" s="39">
        <f t="shared" si="90"/>
        <v>192.52702527027023</v>
      </c>
      <c r="D2796" s="39">
        <f t="shared" si="91"/>
        <v>8.1349447297297282</v>
      </c>
      <c r="E2796" s="45">
        <v>0</v>
      </c>
      <c r="F2796" s="27">
        <v>8.1349447297297282</v>
      </c>
      <c r="G2796" s="46">
        <v>0</v>
      </c>
      <c r="H2796" s="46">
        <v>0</v>
      </c>
      <c r="I2796" s="46">
        <v>0</v>
      </c>
      <c r="J2796" s="271"/>
      <c r="K2796" s="282">
        <f>Лист4!E2798/1000-J2796</f>
        <v>200.66196999999997</v>
      </c>
    </row>
    <row r="2797" spans="1:11" s="47" customFormat="1" ht="25.5" customHeight="1" x14ac:dyDescent="0.25">
      <c r="A2797" s="38" t="str">
        <f>Лист4!A2799</f>
        <v xml:space="preserve">Первомайская ул. д.9 </v>
      </c>
      <c r="B2797" s="56" t="str">
        <f>Лист4!C2799</f>
        <v>Икрянинский район, рп. Красные Баррикады</v>
      </c>
      <c r="C2797" s="39">
        <f t="shared" si="90"/>
        <v>65.362504054054071</v>
      </c>
      <c r="D2797" s="39">
        <f t="shared" si="91"/>
        <v>2.7617959459459467</v>
      </c>
      <c r="E2797" s="45">
        <v>0</v>
      </c>
      <c r="F2797" s="27">
        <v>2.7617959459459467</v>
      </c>
      <c r="G2797" s="46">
        <v>0</v>
      </c>
      <c r="H2797" s="46">
        <v>0</v>
      </c>
      <c r="I2797" s="46">
        <v>0</v>
      </c>
      <c r="J2797" s="271"/>
      <c r="K2797" s="282">
        <f>Лист4!E2799/1000-J2797</f>
        <v>68.124300000000019</v>
      </c>
    </row>
    <row r="2798" spans="1:11" s="47" customFormat="1" ht="30" customHeight="1" x14ac:dyDescent="0.25">
      <c r="A2798" s="38" t="str">
        <f>Лист4!A2800</f>
        <v xml:space="preserve">70 лет Октября ул. д.1 </v>
      </c>
      <c r="B2798" s="56" t="str">
        <f>Лист4!C2800</f>
        <v>Икрянинский район, с. Бахтемир</v>
      </c>
      <c r="C2798" s="39">
        <f t="shared" si="90"/>
        <v>60.753750135135121</v>
      </c>
      <c r="D2798" s="39">
        <f t="shared" si="91"/>
        <v>2.5670598648648646</v>
      </c>
      <c r="E2798" s="45">
        <v>0</v>
      </c>
      <c r="F2798" s="27">
        <v>2.5670598648648646</v>
      </c>
      <c r="G2798" s="46">
        <v>0</v>
      </c>
      <c r="H2798" s="46">
        <v>0</v>
      </c>
      <c r="I2798" s="46">
        <v>0</v>
      </c>
      <c r="J2798" s="271"/>
      <c r="K2798" s="282">
        <f>Лист4!E2800/1000</f>
        <v>63.320809999999987</v>
      </c>
    </row>
    <row r="2799" spans="1:11" s="47" customFormat="1" ht="18.75" customHeight="1" x14ac:dyDescent="0.25">
      <c r="A2799" s="38" t="str">
        <f>Лист4!A2801</f>
        <v xml:space="preserve">70 лет Октября ул. д.2 </v>
      </c>
      <c r="B2799" s="56" t="str">
        <f>Лист4!C2801</f>
        <v>Икрянинский район, с. Бахтемир</v>
      </c>
      <c r="C2799" s="39">
        <f t="shared" si="90"/>
        <v>134.97608513513512</v>
      </c>
      <c r="D2799" s="39">
        <f t="shared" si="91"/>
        <v>5.7032148648648642</v>
      </c>
      <c r="E2799" s="45">
        <v>0</v>
      </c>
      <c r="F2799" s="27">
        <v>5.7032148648648642</v>
      </c>
      <c r="G2799" s="46">
        <v>0</v>
      </c>
      <c r="H2799" s="46">
        <v>0</v>
      </c>
      <c r="I2799" s="46">
        <v>0</v>
      </c>
      <c r="J2799" s="271"/>
      <c r="K2799" s="282">
        <f>Лист4!E2801/1000</f>
        <v>140.67929999999998</v>
      </c>
    </row>
    <row r="2800" spans="1:11" s="47" customFormat="1" ht="18.75" customHeight="1" x14ac:dyDescent="0.25">
      <c r="A2800" s="38" t="str">
        <f>Лист4!A2802</f>
        <v xml:space="preserve">Суворова ул. д.1А </v>
      </c>
      <c r="B2800" s="56" t="str">
        <f>Лист4!C2802</f>
        <v>Икрянинский район, с. Бахтемир</v>
      </c>
      <c r="C2800" s="39">
        <f t="shared" si="90"/>
        <v>94.761925000000019</v>
      </c>
      <c r="D2800" s="39">
        <f t="shared" si="91"/>
        <v>4.0040250000000004</v>
      </c>
      <c r="E2800" s="45">
        <v>0</v>
      </c>
      <c r="F2800" s="27">
        <v>4.0040250000000004</v>
      </c>
      <c r="G2800" s="46">
        <v>0</v>
      </c>
      <c r="H2800" s="46">
        <v>0</v>
      </c>
      <c r="I2800" s="46">
        <v>0</v>
      </c>
      <c r="J2800" s="271"/>
      <c r="K2800" s="282">
        <f>Лист4!E2802/1000</f>
        <v>98.765950000000018</v>
      </c>
    </row>
    <row r="2801" spans="1:11" s="47" customFormat="1" ht="18.75" customHeight="1" x14ac:dyDescent="0.25">
      <c r="A2801" s="38" t="str">
        <f>Лист4!A2803</f>
        <v xml:space="preserve">Суворова ул. д.2 </v>
      </c>
      <c r="B2801" s="56" t="str">
        <f>Лист4!C2803</f>
        <v>Икрянинский район, с. Бахтемир</v>
      </c>
      <c r="C2801" s="39">
        <f t="shared" si="90"/>
        <v>91.56606148648649</v>
      </c>
      <c r="D2801" s="39">
        <f t="shared" si="91"/>
        <v>3.8689885135135134</v>
      </c>
      <c r="E2801" s="45">
        <v>0</v>
      </c>
      <c r="F2801" s="27">
        <v>3.8689885135135134</v>
      </c>
      <c r="G2801" s="46">
        <v>0</v>
      </c>
      <c r="H2801" s="46">
        <v>0</v>
      </c>
      <c r="I2801" s="46">
        <v>0</v>
      </c>
      <c r="J2801" s="271"/>
      <c r="K2801" s="282">
        <f>Лист4!E2803/1000-J2801</f>
        <v>95.435050000000004</v>
      </c>
    </row>
    <row r="2802" spans="1:11" s="50" customFormat="1" ht="18.75" customHeight="1" x14ac:dyDescent="0.25">
      <c r="A2802" s="38" t="str">
        <f>Лист4!A2804</f>
        <v xml:space="preserve">Школьная ул. д.8 </v>
      </c>
      <c r="B2802" s="56" t="str">
        <f>Лист4!C2804</f>
        <v>Икрянинский район, с. Восточное</v>
      </c>
      <c r="C2802" s="39">
        <f t="shared" si="90"/>
        <v>26.385039189189193</v>
      </c>
      <c r="D2802" s="39">
        <f t="shared" si="91"/>
        <v>1.1148608108108111</v>
      </c>
      <c r="E2802" s="45">
        <v>0</v>
      </c>
      <c r="F2802" s="27">
        <v>1.1148608108108111</v>
      </c>
      <c r="G2802" s="46">
        <v>0</v>
      </c>
      <c r="H2802" s="46">
        <v>0</v>
      </c>
      <c r="I2802" s="46">
        <v>0</v>
      </c>
      <c r="J2802" s="271"/>
      <c r="K2802" s="282">
        <f>Лист4!E2804/1000-J2802</f>
        <v>27.499900000000004</v>
      </c>
    </row>
    <row r="2803" spans="1:11" s="47" customFormat="1" ht="18.75" customHeight="1" x14ac:dyDescent="0.25">
      <c r="A2803" s="38" t="str">
        <f>Лист4!A2805</f>
        <v xml:space="preserve">Пушкина ул. д.19 </v>
      </c>
      <c r="B2803" s="56" t="str">
        <f>Лист4!C2805</f>
        <v>Икрянинский район, с. Житное</v>
      </c>
      <c r="C2803" s="39">
        <f t="shared" si="90"/>
        <v>22.398389189189192</v>
      </c>
      <c r="D2803" s="39">
        <f t="shared" si="91"/>
        <v>0.94641081081081091</v>
      </c>
      <c r="E2803" s="45">
        <v>0</v>
      </c>
      <c r="F2803" s="27">
        <v>0.94641081081081091</v>
      </c>
      <c r="G2803" s="46">
        <v>0</v>
      </c>
      <c r="H2803" s="46">
        <v>0</v>
      </c>
      <c r="I2803" s="46">
        <v>0</v>
      </c>
      <c r="J2803" s="271"/>
      <c r="K2803" s="282">
        <f>Лист4!E2805/1000</f>
        <v>23.344800000000003</v>
      </c>
    </row>
    <row r="2804" spans="1:11" s="47" customFormat="1" ht="18.75" customHeight="1" x14ac:dyDescent="0.25">
      <c r="A2804" s="38" t="str">
        <f>Лист4!A2806</f>
        <v xml:space="preserve">Садовая ул. д.23 </v>
      </c>
      <c r="B2804" s="56" t="str">
        <f>Лист4!C2806</f>
        <v>Икрянинский район, с. Житное</v>
      </c>
      <c r="C2804" s="39">
        <f t="shared" si="90"/>
        <v>3.6540533783783782</v>
      </c>
      <c r="D2804" s="39">
        <f t="shared" si="91"/>
        <v>0.1543966216216216</v>
      </c>
      <c r="E2804" s="45">
        <v>0</v>
      </c>
      <c r="F2804" s="27">
        <v>0.1543966216216216</v>
      </c>
      <c r="G2804" s="46">
        <v>0</v>
      </c>
      <c r="H2804" s="46">
        <v>0</v>
      </c>
      <c r="I2804" s="46">
        <v>0</v>
      </c>
      <c r="J2804" s="271"/>
      <c r="K2804" s="282">
        <f>Лист4!E2806/1000-J2804</f>
        <v>3.8084499999999997</v>
      </c>
    </row>
    <row r="2805" spans="1:11" s="47" customFormat="1" ht="18.75" customHeight="1" x14ac:dyDescent="0.25">
      <c r="A2805" s="38" t="str">
        <f>Лист4!A2807</f>
        <v xml:space="preserve">Садовая ул. д.25 </v>
      </c>
      <c r="B2805" s="56" t="str">
        <f>Лист4!C2807</f>
        <v>Икрянинский район, с. Житное</v>
      </c>
      <c r="C2805" s="39">
        <f t="shared" si="90"/>
        <v>0</v>
      </c>
      <c r="D2805" s="39">
        <f t="shared" si="91"/>
        <v>0</v>
      </c>
      <c r="E2805" s="45">
        <v>0</v>
      </c>
      <c r="F2805" s="27">
        <v>0</v>
      </c>
      <c r="G2805" s="46">
        <v>0</v>
      </c>
      <c r="H2805" s="46">
        <v>0</v>
      </c>
      <c r="I2805" s="46">
        <v>0</v>
      </c>
      <c r="J2805" s="271"/>
      <c r="K2805" s="282">
        <f>Лист4!E2807/1000-J2805</f>
        <v>0</v>
      </c>
    </row>
    <row r="2806" spans="1:11" s="47" customFormat="1" ht="18.75" customHeight="1" x14ac:dyDescent="0.25">
      <c r="A2806" s="38" t="str">
        <f>Лист4!A2808</f>
        <v xml:space="preserve">Садовая ул. д.27 </v>
      </c>
      <c r="B2806" s="56" t="str">
        <f>Лист4!C2808</f>
        <v>Икрянинский район, с. Житное</v>
      </c>
      <c r="C2806" s="39">
        <f t="shared" si="90"/>
        <v>0</v>
      </c>
      <c r="D2806" s="39">
        <f t="shared" si="91"/>
        <v>0</v>
      </c>
      <c r="E2806" s="45">
        <v>0</v>
      </c>
      <c r="F2806" s="27">
        <v>0</v>
      </c>
      <c r="G2806" s="46">
        <v>0</v>
      </c>
      <c r="H2806" s="46">
        <v>0</v>
      </c>
      <c r="I2806" s="46">
        <v>0</v>
      </c>
      <c r="J2806" s="271"/>
      <c r="K2806" s="282">
        <f>Лист4!E2808/1000</f>
        <v>0</v>
      </c>
    </row>
    <row r="2807" spans="1:11" s="47" customFormat="1" ht="18.75" customHeight="1" x14ac:dyDescent="0.25">
      <c r="A2807" s="38" t="str">
        <f>Лист4!A2809</f>
        <v xml:space="preserve">Садовая ул. д.29 </v>
      </c>
      <c r="B2807" s="56" t="str">
        <f>Лист4!C2809</f>
        <v>Икрянинский район, с. Житное</v>
      </c>
      <c r="C2807" s="39">
        <f t="shared" si="90"/>
        <v>10.618913513513514</v>
      </c>
      <c r="D2807" s="39">
        <f t="shared" si="91"/>
        <v>0.44868648648648651</v>
      </c>
      <c r="E2807" s="45">
        <v>0</v>
      </c>
      <c r="F2807" s="27">
        <v>0.44868648648648651</v>
      </c>
      <c r="G2807" s="46">
        <v>0</v>
      </c>
      <c r="H2807" s="46">
        <v>0</v>
      </c>
      <c r="I2807" s="46">
        <v>0</v>
      </c>
      <c r="J2807" s="271"/>
      <c r="K2807" s="282">
        <f>Лист4!E2809/1000-J2807</f>
        <v>11.067600000000001</v>
      </c>
    </row>
    <row r="2808" spans="1:11" s="47" customFormat="1" ht="18.75" customHeight="1" x14ac:dyDescent="0.25">
      <c r="A2808" s="38" t="str">
        <f>Лист4!A2810</f>
        <v xml:space="preserve">Зеленая ул. д.1 </v>
      </c>
      <c r="B2808" s="56" t="str">
        <f>Лист4!C2810</f>
        <v>Икрянинский район, с. Икряное</v>
      </c>
      <c r="C2808" s="39">
        <f t="shared" si="90"/>
        <v>21.260950000000005</v>
      </c>
      <c r="D2808" s="39">
        <f t="shared" si="91"/>
        <v>0.8983500000000002</v>
      </c>
      <c r="E2808" s="45">
        <v>0</v>
      </c>
      <c r="F2808" s="27">
        <v>0.8983500000000002</v>
      </c>
      <c r="G2808" s="46">
        <v>0</v>
      </c>
      <c r="H2808" s="46">
        <v>0</v>
      </c>
      <c r="I2808" s="46">
        <v>0</v>
      </c>
      <c r="J2808" s="271"/>
      <c r="K2808" s="282">
        <f>Лист4!E2810/1000-J2808</f>
        <v>22.159300000000005</v>
      </c>
    </row>
    <row r="2809" spans="1:11" s="47" customFormat="1" ht="18.75" customHeight="1" x14ac:dyDescent="0.25">
      <c r="A2809" s="38" t="str">
        <f>Лист4!A2811</f>
        <v xml:space="preserve">Зеленая ул. д.14А </v>
      </c>
      <c r="B2809" s="56" t="str">
        <f>Лист4!C2811</f>
        <v>Икрянинский район, с. Икряное</v>
      </c>
      <c r="C2809" s="39">
        <f t="shared" si="90"/>
        <v>16.964010810810809</v>
      </c>
      <c r="D2809" s="39">
        <f t="shared" si="91"/>
        <v>0.7167891891891891</v>
      </c>
      <c r="E2809" s="45">
        <v>0</v>
      </c>
      <c r="F2809" s="27">
        <v>0.7167891891891891</v>
      </c>
      <c r="G2809" s="46">
        <v>0</v>
      </c>
      <c r="H2809" s="46">
        <v>0</v>
      </c>
      <c r="I2809" s="46">
        <v>0</v>
      </c>
      <c r="J2809" s="271"/>
      <c r="K2809" s="282">
        <f>Лист4!E2811/1000-J2809</f>
        <v>17.680799999999998</v>
      </c>
    </row>
    <row r="2810" spans="1:11" s="47" customFormat="1" ht="18.75" customHeight="1" x14ac:dyDescent="0.25">
      <c r="A2810" s="38" t="str">
        <f>Лист4!A2812</f>
        <v xml:space="preserve">Зеленая ул. д.1А </v>
      </c>
      <c r="B2810" s="56" t="str">
        <f>Лист4!C2812</f>
        <v>Икрянинский район, с. Икряное</v>
      </c>
      <c r="C2810" s="39">
        <f t="shared" si="90"/>
        <v>116.29344256756758</v>
      </c>
      <c r="D2810" s="39">
        <f t="shared" si="91"/>
        <v>4.9138074324324332</v>
      </c>
      <c r="E2810" s="45">
        <v>0</v>
      </c>
      <c r="F2810" s="27">
        <v>4.9138074324324332</v>
      </c>
      <c r="G2810" s="46">
        <v>0</v>
      </c>
      <c r="H2810" s="46">
        <v>0</v>
      </c>
      <c r="I2810" s="46">
        <v>0</v>
      </c>
      <c r="J2810" s="271"/>
      <c r="K2810" s="282">
        <f>Лист4!E2812/1000-J2810</f>
        <v>121.20725000000002</v>
      </c>
    </row>
    <row r="2811" spans="1:11" s="47" customFormat="1" ht="18.75" customHeight="1" x14ac:dyDescent="0.25">
      <c r="A2811" s="38" t="str">
        <f>Лист4!A2813</f>
        <v xml:space="preserve">Зеленая ул. д.3 </v>
      </c>
      <c r="B2811" s="56" t="str">
        <f>Лист4!C2813</f>
        <v>Икрянинский район, с. Икряное</v>
      </c>
      <c r="C2811" s="39">
        <f t="shared" si="90"/>
        <v>17.989193243243243</v>
      </c>
      <c r="D2811" s="39">
        <f t="shared" si="91"/>
        <v>0.76010675675675665</v>
      </c>
      <c r="E2811" s="45">
        <v>0</v>
      </c>
      <c r="F2811" s="27">
        <v>0.76010675675675665</v>
      </c>
      <c r="G2811" s="46">
        <v>0</v>
      </c>
      <c r="H2811" s="46">
        <v>0</v>
      </c>
      <c r="I2811" s="46">
        <v>0</v>
      </c>
      <c r="J2811" s="271"/>
      <c r="K2811" s="282">
        <f>Лист4!E2813/1000-J2811</f>
        <v>18.749299999999998</v>
      </c>
    </row>
    <row r="2812" spans="1:11" s="47" customFormat="1" ht="18.75" customHeight="1" x14ac:dyDescent="0.25">
      <c r="A2812" s="38" t="str">
        <f>Лист4!A2814</f>
        <v xml:space="preserve">Кирова ул. д.91А </v>
      </c>
      <c r="B2812" s="56" t="str">
        <f>Лист4!C2814</f>
        <v>Икрянинский район, с. Икряное</v>
      </c>
      <c r="C2812" s="39">
        <f t="shared" si="90"/>
        <v>127.98274824324324</v>
      </c>
      <c r="D2812" s="39">
        <f t="shared" si="91"/>
        <v>5.4077217567567573</v>
      </c>
      <c r="E2812" s="45">
        <v>0</v>
      </c>
      <c r="F2812" s="27">
        <v>5.4077217567567573</v>
      </c>
      <c r="G2812" s="46">
        <v>0</v>
      </c>
      <c r="H2812" s="46">
        <v>0</v>
      </c>
      <c r="I2812" s="46">
        <v>0</v>
      </c>
      <c r="J2812" s="271"/>
      <c r="K2812" s="282">
        <f>Лист4!E2814/1000</f>
        <v>133.39046999999999</v>
      </c>
    </row>
    <row r="2813" spans="1:11" s="47" customFormat="1" ht="18.75" customHeight="1" x14ac:dyDescent="0.25">
      <c r="A2813" s="38" t="str">
        <f>Лист4!A2815</f>
        <v xml:space="preserve">Кирова ул. д.91Б </v>
      </c>
      <c r="B2813" s="56" t="str">
        <f>Лист4!C2815</f>
        <v>Икрянинский район, с. Икряное</v>
      </c>
      <c r="C2813" s="39">
        <f t="shared" si="90"/>
        <v>140.03157297297301</v>
      </c>
      <c r="D2813" s="39">
        <f t="shared" si="91"/>
        <v>5.9168270270270291</v>
      </c>
      <c r="E2813" s="45">
        <v>0</v>
      </c>
      <c r="F2813" s="27">
        <v>5.9168270270270291</v>
      </c>
      <c r="G2813" s="46">
        <v>0</v>
      </c>
      <c r="H2813" s="46">
        <v>0</v>
      </c>
      <c r="I2813" s="46">
        <v>0</v>
      </c>
      <c r="J2813" s="271"/>
      <c r="K2813" s="282">
        <f>Лист4!E2815/1000</f>
        <v>145.94840000000005</v>
      </c>
    </row>
    <row r="2814" spans="1:11" s="47" customFormat="1" ht="18.75" customHeight="1" x14ac:dyDescent="0.25">
      <c r="A2814" s="38" t="str">
        <f>Лист4!A2816</f>
        <v xml:space="preserve">Кирова ул. д.93 </v>
      </c>
      <c r="B2814" s="56" t="str">
        <f>Лист4!C2816</f>
        <v>Икрянинский район, с. Икряное</v>
      </c>
      <c r="C2814" s="39">
        <f t="shared" si="90"/>
        <v>116.78723797297297</v>
      </c>
      <c r="D2814" s="39">
        <f t="shared" si="91"/>
        <v>4.9346720270270277</v>
      </c>
      <c r="E2814" s="45">
        <v>0</v>
      </c>
      <c r="F2814" s="27">
        <v>4.9346720270270277</v>
      </c>
      <c r="G2814" s="46">
        <v>0</v>
      </c>
      <c r="H2814" s="46">
        <v>0</v>
      </c>
      <c r="I2814" s="46">
        <v>0</v>
      </c>
      <c r="J2814" s="271"/>
      <c r="K2814" s="282">
        <f>Лист4!E2816/1000-J2814</f>
        <v>121.72191000000001</v>
      </c>
    </row>
    <row r="2815" spans="1:11" s="47" customFormat="1" ht="18.75" customHeight="1" x14ac:dyDescent="0.25">
      <c r="A2815" s="38" t="str">
        <f>Лист4!A2817</f>
        <v xml:space="preserve">Комсомольская ул. д.113 </v>
      </c>
      <c r="B2815" s="56" t="str">
        <f>Лист4!C2817</f>
        <v>Икрянинский район, с. Икряное</v>
      </c>
      <c r="C2815" s="39">
        <f t="shared" si="90"/>
        <v>10.690825</v>
      </c>
      <c r="D2815" s="39">
        <f t="shared" si="91"/>
        <v>0.45172499999999993</v>
      </c>
      <c r="E2815" s="45">
        <v>0</v>
      </c>
      <c r="F2815" s="27">
        <v>0.45172499999999993</v>
      </c>
      <c r="G2815" s="46">
        <v>0</v>
      </c>
      <c r="H2815" s="46">
        <v>0</v>
      </c>
      <c r="I2815" s="46">
        <v>0</v>
      </c>
      <c r="J2815" s="271"/>
      <c r="K2815" s="282">
        <f>Лист4!E2817/1000-J2815</f>
        <v>11.14255</v>
      </c>
    </row>
    <row r="2816" spans="1:11" s="47" customFormat="1" ht="18.75" customHeight="1" x14ac:dyDescent="0.25">
      <c r="A2816" s="38" t="str">
        <f>Лист4!A2818</f>
        <v xml:space="preserve">Куйбышева ул. д.11 </v>
      </c>
      <c r="B2816" s="56" t="str">
        <f>Лист4!C2818</f>
        <v>Икрянинский район, с. Икряное</v>
      </c>
      <c r="C2816" s="39">
        <f t="shared" si="90"/>
        <v>105.94980756756756</v>
      </c>
      <c r="D2816" s="39">
        <f t="shared" si="91"/>
        <v>4.4767524324324324</v>
      </c>
      <c r="E2816" s="45">
        <v>0</v>
      </c>
      <c r="F2816" s="27">
        <v>4.4767524324324324</v>
      </c>
      <c r="G2816" s="46">
        <v>0</v>
      </c>
      <c r="H2816" s="46">
        <v>0</v>
      </c>
      <c r="I2816" s="46">
        <v>0</v>
      </c>
      <c r="J2816" s="271"/>
      <c r="K2816" s="282">
        <f>Лист4!E2818/1000-J2816</f>
        <v>110.42655999999999</v>
      </c>
    </row>
    <row r="2817" spans="1:11" s="47" customFormat="1" ht="18.75" customHeight="1" x14ac:dyDescent="0.25">
      <c r="A2817" s="38" t="str">
        <f>Лист4!A2819</f>
        <v xml:space="preserve">Куйбышева ул. д.13 </v>
      </c>
      <c r="B2817" s="56" t="str">
        <f>Лист4!C2819</f>
        <v>Икрянинский район, с. Икряное</v>
      </c>
      <c r="C2817" s="39">
        <f t="shared" si="90"/>
        <v>88.826372972972948</v>
      </c>
      <c r="D2817" s="39">
        <f t="shared" si="91"/>
        <v>3.7532270270270258</v>
      </c>
      <c r="E2817" s="45">
        <v>0</v>
      </c>
      <c r="F2817" s="27">
        <v>3.7532270270270258</v>
      </c>
      <c r="G2817" s="46">
        <v>0</v>
      </c>
      <c r="H2817" s="46">
        <v>0</v>
      </c>
      <c r="I2817" s="46">
        <v>0</v>
      </c>
      <c r="J2817" s="271"/>
      <c r="K2817" s="282">
        <f>Лист4!E2819/1000-J2817</f>
        <v>92.579599999999971</v>
      </c>
    </row>
    <row r="2818" spans="1:11" s="47" customFormat="1" ht="18.75" customHeight="1" x14ac:dyDescent="0.25">
      <c r="A2818" s="38" t="str">
        <f>Лист4!A2820</f>
        <v xml:space="preserve">Куйбышева ул. д.5 </v>
      </c>
      <c r="B2818" s="56" t="str">
        <f>Лист4!C2820</f>
        <v>Икрянинский район, с. Икряное</v>
      </c>
      <c r="C2818" s="39">
        <f t="shared" si="90"/>
        <v>50.829187837837843</v>
      </c>
      <c r="D2818" s="39">
        <f t="shared" si="91"/>
        <v>2.1477121621621622</v>
      </c>
      <c r="E2818" s="45">
        <v>0</v>
      </c>
      <c r="F2818" s="27">
        <v>2.1477121621621622</v>
      </c>
      <c r="G2818" s="46">
        <v>0</v>
      </c>
      <c r="H2818" s="46">
        <v>0</v>
      </c>
      <c r="I2818" s="46">
        <v>0</v>
      </c>
      <c r="J2818" s="271"/>
      <c r="K2818" s="282">
        <f>Лист4!E2820/1000-J2818</f>
        <v>52.976900000000008</v>
      </c>
    </row>
    <row r="2819" spans="1:11" s="47" customFormat="1" ht="18.75" customHeight="1" x14ac:dyDescent="0.25">
      <c r="A2819" s="38" t="str">
        <f>Лист4!A2821</f>
        <v xml:space="preserve">Куйбышева ул. д.9 </v>
      </c>
      <c r="B2819" s="56" t="str">
        <f>Лист4!C2821</f>
        <v>Икрянинский район, с. Икряное</v>
      </c>
      <c r="C2819" s="39">
        <f t="shared" si="90"/>
        <v>176.66821581081081</v>
      </c>
      <c r="D2819" s="39">
        <f t="shared" si="91"/>
        <v>7.4648541891891895</v>
      </c>
      <c r="E2819" s="45">
        <v>0</v>
      </c>
      <c r="F2819" s="27">
        <v>7.4648541891891895</v>
      </c>
      <c r="G2819" s="46">
        <v>0</v>
      </c>
      <c r="H2819" s="46">
        <v>0</v>
      </c>
      <c r="I2819" s="46">
        <v>0</v>
      </c>
      <c r="J2819" s="271"/>
      <c r="K2819" s="282">
        <f>Лист4!E2821/1000</f>
        <v>184.13307</v>
      </c>
    </row>
    <row r="2820" spans="1:11" s="47" customFormat="1" ht="18.75" customHeight="1" x14ac:dyDescent="0.25">
      <c r="A2820" s="38" t="str">
        <f>Лист4!A2822</f>
        <v xml:space="preserve">Матросова ул. д.1Г </v>
      </c>
      <c r="B2820" s="56" t="str">
        <f>Лист4!C2822</f>
        <v>Икрянинский район, с. Икряное</v>
      </c>
      <c r="C2820" s="39">
        <f t="shared" si="90"/>
        <v>23.145808108108106</v>
      </c>
      <c r="D2820" s="39">
        <f t="shared" si="91"/>
        <v>0.97799189189189173</v>
      </c>
      <c r="E2820" s="45">
        <v>0</v>
      </c>
      <c r="F2820" s="27">
        <v>0.97799189189189173</v>
      </c>
      <c r="G2820" s="46">
        <v>0</v>
      </c>
      <c r="H2820" s="46">
        <v>0</v>
      </c>
      <c r="I2820" s="46">
        <v>0</v>
      </c>
      <c r="J2820" s="271"/>
      <c r="K2820" s="282">
        <f>Лист4!E2822/1000-J2820</f>
        <v>24.123799999999999</v>
      </c>
    </row>
    <row r="2821" spans="1:11" s="47" customFormat="1" ht="18.75" customHeight="1" x14ac:dyDescent="0.25">
      <c r="A2821" s="38" t="str">
        <f>Лист4!A2823</f>
        <v xml:space="preserve">Мира ул. д.37Д </v>
      </c>
      <c r="B2821" s="56" t="str">
        <f>Лист4!C2823</f>
        <v>Икрянинский район, с. Икряное</v>
      </c>
      <c r="C2821" s="39">
        <f t="shared" si="90"/>
        <v>87.653971081081096</v>
      </c>
      <c r="D2821" s="39">
        <f t="shared" si="91"/>
        <v>3.7036889189189193</v>
      </c>
      <c r="E2821" s="45">
        <v>0</v>
      </c>
      <c r="F2821" s="27">
        <v>3.7036889189189193</v>
      </c>
      <c r="G2821" s="46">
        <v>0</v>
      </c>
      <c r="H2821" s="46">
        <v>0</v>
      </c>
      <c r="I2821" s="46">
        <v>0</v>
      </c>
      <c r="J2821" s="271"/>
      <c r="K2821" s="282">
        <f>Лист4!E2823/1000-J2821</f>
        <v>91.35766000000001</v>
      </c>
    </row>
    <row r="2822" spans="1:11" s="47" customFormat="1" ht="18.75" customHeight="1" x14ac:dyDescent="0.25">
      <c r="A2822" s="38" t="str">
        <f>Лист4!A2824</f>
        <v xml:space="preserve">Мира ул. д.40 </v>
      </c>
      <c r="B2822" s="56" t="str">
        <f>Лист4!C2824</f>
        <v>Икрянинский район, с. Икряное</v>
      </c>
      <c r="C2822" s="39">
        <f t="shared" si="90"/>
        <v>44.187281756756754</v>
      </c>
      <c r="D2822" s="39">
        <f t="shared" si="91"/>
        <v>1.8670682432432433</v>
      </c>
      <c r="E2822" s="45">
        <v>0</v>
      </c>
      <c r="F2822" s="27">
        <v>1.8670682432432433</v>
      </c>
      <c r="G2822" s="46">
        <v>0</v>
      </c>
      <c r="H2822" s="46">
        <v>0</v>
      </c>
      <c r="I2822" s="46">
        <v>0</v>
      </c>
      <c r="J2822" s="271"/>
      <c r="K2822" s="282">
        <f>Лист4!E2824/1000-J2822</f>
        <v>46.054349999999999</v>
      </c>
    </row>
    <row r="2823" spans="1:11" s="47" customFormat="1" ht="18.75" customHeight="1" x14ac:dyDescent="0.25">
      <c r="A2823" s="38" t="str">
        <f>Лист4!A2825</f>
        <v xml:space="preserve">Мира ул. д.44 </v>
      </c>
      <c r="B2823" s="56" t="str">
        <f>Лист4!C2825</f>
        <v>Икрянинский район, с. Икряное</v>
      </c>
      <c r="C2823" s="39">
        <f t="shared" si="90"/>
        <v>40.907561486486486</v>
      </c>
      <c r="D2823" s="39">
        <f t="shared" si="91"/>
        <v>1.7284885135135135</v>
      </c>
      <c r="E2823" s="45">
        <v>0</v>
      </c>
      <c r="F2823" s="27">
        <v>1.7284885135135135</v>
      </c>
      <c r="G2823" s="46">
        <v>0</v>
      </c>
      <c r="H2823" s="46">
        <v>0</v>
      </c>
      <c r="I2823" s="46">
        <v>0</v>
      </c>
      <c r="J2823" s="271"/>
      <c r="K2823" s="282">
        <f>Лист4!E2825/1000-J2823</f>
        <v>42.636049999999997</v>
      </c>
    </row>
    <row r="2824" spans="1:11" s="47" customFormat="1" ht="18.75" customHeight="1" x14ac:dyDescent="0.25">
      <c r="A2824" s="38" t="str">
        <f>Лист4!A2826</f>
        <v xml:space="preserve">Мира ул. д.72 </v>
      </c>
      <c r="B2824" s="56" t="str">
        <f>Лист4!C2826</f>
        <v>Икрянинский район, с. Икряное</v>
      </c>
      <c r="C2824" s="39">
        <f t="shared" si="90"/>
        <v>12.285302702702701</v>
      </c>
      <c r="D2824" s="39">
        <f t="shared" si="91"/>
        <v>0.51909729729729737</v>
      </c>
      <c r="E2824" s="45">
        <v>0</v>
      </c>
      <c r="F2824" s="27">
        <v>0.51909729729729737</v>
      </c>
      <c r="G2824" s="46">
        <v>0</v>
      </c>
      <c r="H2824" s="46">
        <v>0</v>
      </c>
      <c r="I2824" s="46">
        <v>0</v>
      </c>
      <c r="J2824" s="271"/>
      <c r="K2824" s="282">
        <f>Лист4!E2826/1000-J2824</f>
        <v>12.804399999999999</v>
      </c>
    </row>
    <row r="2825" spans="1:11" s="47" customFormat="1" ht="18.75" customHeight="1" x14ac:dyDescent="0.25">
      <c r="A2825" s="38" t="str">
        <f>Лист4!A2827</f>
        <v xml:space="preserve">О.Кошевого ул. д.44 </v>
      </c>
      <c r="B2825" s="56" t="str">
        <f>Лист4!C2827</f>
        <v>Икрянинский район, с. Икряное</v>
      </c>
      <c r="C2825" s="39">
        <f t="shared" si="90"/>
        <v>118.6131660810811</v>
      </c>
      <c r="D2825" s="39">
        <f t="shared" si="91"/>
        <v>5.0118239189189193</v>
      </c>
      <c r="E2825" s="45">
        <v>0</v>
      </c>
      <c r="F2825" s="27">
        <v>5.0118239189189193</v>
      </c>
      <c r="G2825" s="46">
        <v>0</v>
      </c>
      <c r="H2825" s="46">
        <v>0</v>
      </c>
      <c r="I2825" s="46">
        <v>0</v>
      </c>
      <c r="J2825" s="271"/>
      <c r="K2825" s="282">
        <f>Лист4!E2827/1000</f>
        <v>123.62499000000003</v>
      </c>
    </row>
    <row r="2826" spans="1:11" s="47" customFormat="1" ht="18.75" customHeight="1" x14ac:dyDescent="0.25">
      <c r="A2826" s="38" t="str">
        <f>Лист4!A2828</f>
        <v xml:space="preserve">О.Кошевого ул. д.42 </v>
      </c>
      <c r="B2826" s="56" t="str">
        <f>Лист4!C2828</f>
        <v>Икрянинский район, с. Икряное</v>
      </c>
      <c r="C2826" s="39">
        <f t="shared" si="90"/>
        <v>149.04660608108105</v>
      </c>
      <c r="D2826" s="39">
        <f t="shared" si="91"/>
        <v>6.2977439189189175</v>
      </c>
      <c r="E2826" s="45">
        <v>0</v>
      </c>
      <c r="F2826" s="27">
        <v>6.2977439189189175</v>
      </c>
      <c r="G2826" s="46">
        <v>0</v>
      </c>
      <c r="H2826" s="46">
        <v>0</v>
      </c>
      <c r="I2826" s="46">
        <v>0</v>
      </c>
      <c r="J2826" s="271"/>
      <c r="K2826" s="282">
        <f>Лист4!E2828/1000</f>
        <v>155.34434999999996</v>
      </c>
    </row>
    <row r="2827" spans="1:11" s="47" customFormat="1" ht="18.75" customHeight="1" x14ac:dyDescent="0.25">
      <c r="A2827" s="38" t="str">
        <f>Лист4!A2829</f>
        <v xml:space="preserve">Пугачева ул. д.11 </v>
      </c>
      <c r="B2827" s="56" t="str">
        <f>Лист4!C2829</f>
        <v>Икрянинский район, с. Икряное</v>
      </c>
      <c r="C2827" s="39">
        <f t="shared" si="90"/>
        <v>56.209337567567559</v>
      </c>
      <c r="D2827" s="39">
        <f t="shared" si="91"/>
        <v>2.3750424324324317</v>
      </c>
      <c r="E2827" s="45">
        <v>0</v>
      </c>
      <c r="F2827" s="27">
        <v>2.3750424324324317</v>
      </c>
      <c r="G2827" s="46">
        <v>0</v>
      </c>
      <c r="H2827" s="46">
        <v>0</v>
      </c>
      <c r="I2827" s="46">
        <v>0</v>
      </c>
      <c r="J2827" s="271"/>
      <c r="K2827" s="282">
        <f>Лист4!E2829/1000</f>
        <v>58.584379999999989</v>
      </c>
    </row>
    <row r="2828" spans="1:11" s="47" customFormat="1" ht="18.75" customHeight="1" x14ac:dyDescent="0.25">
      <c r="A2828" s="38" t="str">
        <f>Лист4!A2830</f>
        <v xml:space="preserve">Пугачева ул. д.13 </v>
      </c>
      <c r="B2828" s="56" t="str">
        <f>Лист4!C2830</f>
        <v>Икрянинский район, с. Икряное</v>
      </c>
      <c r="C2828" s="39">
        <f t="shared" si="90"/>
        <v>49.381584189189176</v>
      </c>
      <c r="D2828" s="39">
        <f t="shared" si="91"/>
        <v>2.0865458108108106</v>
      </c>
      <c r="E2828" s="45">
        <v>0</v>
      </c>
      <c r="F2828" s="27">
        <v>2.0865458108108106</v>
      </c>
      <c r="G2828" s="46">
        <v>0</v>
      </c>
      <c r="H2828" s="46">
        <v>0</v>
      </c>
      <c r="I2828" s="46">
        <v>0</v>
      </c>
      <c r="J2828" s="271"/>
      <c r="K2828" s="282">
        <f>Лист4!E2830/1000-J2828</f>
        <v>51.468129999999988</v>
      </c>
    </row>
    <row r="2829" spans="1:11" s="47" customFormat="1" ht="18.75" customHeight="1" x14ac:dyDescent="0.25">
      <c r="A2829" s="38" t="str">
        <f>Лист4!A2831</f>
        <v xml:space="preserve">Пугачева ул. д.15 </v>
      </c>
      <c r="B2829" s="56" t="str">
        <f>Лист4!C2831</f>
        <v>Икрянинский район, с. Икряное</v>
      </c>
      <c r="C2829" s="39">
        <f t="shared" si="90"/>
        <v>82.265819459459479</v>
      </c>
      <c r="D2829" s="39">
        <f t="shared" si="91"/>
        <v>3.4760205405405413</v>
      </c>
      <c r="E2829" s="45">
        <v>0</v>
      </c>
      <c r="F2829" s="27">
        <v>3.4760205405405413</v>
      </c>
      <c r="G2829" s="46">
        <v>0</v>
      </c>
      <c r="H2829" s="46">
        <v>0</v>
      </c>
      <c r="I2829" s="46">
        <v>0</v>
      </c>
      <c r="J2829" s="271"/>
      <c r="K2829" s="282">
        <f>Лист4!E2831/1000</f>
        <v>85.741840000000025</v>
      </c>
    </row>
    <row r="2830" spans="1:11" s="47" customFormat="1" ht="18.75" customHeight="1" x14ac:dyDescent="0.25">
      <c r="A2830" s="38" t="str">
        <f>Лист4!A2832</f>
        <v xml:space="preserve">Пугачева ул. д.17 </v>
      </c>
      <c r="B2830" s="56" t="str">
        <f>Лист4!C2832</f>
        <v>Икрянинский район, с. Икряное</v>
      </c>
      <c r="C2830" s="39">
        <f t="shared" si="90"/>
        <v>220.62765472972973</v>
      </c>
      <c r="D2830" s="39">
        <f t="shared" si="91"/>
        <v>9.3222952702702706</v>
      </c>
      <c r="E2830" s="45">
        <v>0</v>
      </c>
      <c r="F2830" s="27">
        <v>9.3222952702702706</v>
      </c>
      <c r="G2830" s="46">
        <v>0</v>
      </c>
      <c r="H2830" s="46">
        <v>0</v>
      </c>
      <c r="I2830" s="46">
        <v>0</v>
      </c>
      <c r="J2830" s="271"/>
      <c r="K2830" s="282">
        <f>Лист4!E2832/1000-J2830</f>
        <v>229.94995</v>
      </c>
    </row>
    <row r="2831" spans="1:11" s="47" customFormat="1" ht="18.75" customHeight="1" x14ac:dyDescent="0.25">
      <c r="A2831" s="38" t="str">
        <f>Лист4!A2833</f>
        <v xml:space="preserve">Пугачева ул. д.19 </v>
      </c>
      <c r="B2831" s="56" t="str">
        <f>Лист4!C2833</f>
        <v>Икрянинский район, с. Икряное</v>
      </c>
      <c r="C2831" s="39">
        <f t="shared" si="90"/>
        <v>34.88081283783783</v>
      </c>
      <c r="D2831" s="39">
        <f t="shared" si="91"/>
        <v>1.473837162162162</v>
      </c>
      <c r="E2831" s="45">
        <v>0</v>
      </c>
      <c r="F2831" s="27">
        <v>1.473837162162162</v>
      </c>
      <c r="G2831" s="46">
        <v>0</v>
      </c>
      <c r="H2831" s="46">
        <v>0</v>
      </c>
      <c r="I2831" s="46">
        <v>0</v>
      </c>
      <c r="J2831" s="271"/>
      <c r="K2831" s="282">
        <f>Лист4!E2833/1000</f>
        <v>36.354649999999992</v>
      </c>
    </row>
    <row r="2832" spans="1:11" s="47" customFormat="1" ht="18.75" customHeight="1" x14ac:dyDescent="0.25">
      <c r="A2832" s="38" t="str">
        <f>Лист4!A2834</f>
        <v xml:space="preserve">Пугачева ул. д.21 </v>
      </c>
      <c r="B2832" s="56" t="str">
        <f>Лист4!C2834</f>
        <v>Икрянинский район, с. Икряное</v>
      </c>
      <c r="C2832" s="39">
        <f t="shared" si="90"/>
        <v>52.950648648648652</v>
      </c>
      <c r="D2832" s="39">
        <f t="shared" si="91"/>
        <v>2.2373513513513514</v>
      </c>
      <c r="E2832" s="45">
        <v>0</v>
      </c>
      <c r="F2832" s="27">
        <v>2.2373513513513514</v>
      </c>
      <c r="G2832" s="46">
        <v>0</v>
      </c>
      <c r="H2832" s="46">
        <v>0</v>
      </c>
      <c r="I2832" s="46">
        <v>0</v>
      </c>
      <c r="J2832" s="271"/>
      <c r="K2832" s="282">
        <f>Лист4!E2834/1000</f>
        <v>55.188000000000002</v>
      </c>
    </row>
    <row r="2833" spans="1:11" s="47" customFormat="1" ht="18.75" customHeight="1" x14ac:dyDescent="0.25">
      <c r="A2833" s="38" t="str">
        <f>Лист4!A2835</f>
        <v xml:space="preserve">Пугачева ул. д.7 </v>
      </c>
      <c r="B2833" s="56" t="str">
        <f>Лист4!C2835</f>
        <v>Икрянинский район, с. Икряное</v>
      </c>
      <c r="C2833" s="39">
        <f t="shared" si="90"/>
        <v>2.5771081081081082</v>
      </c>
      <c r="D2833" s="39">
        <f t="shared" si="91"/>
        <v>0.10889189189189188</v>
      </c>
      <c r="E2833" s="45">
        <v>0</v>
      </c>
      <c r="F2833" s="27">
        <v>0.10889189189189188</v>
      </c>
      <c r="G2833" s="46">
        <v>0</v>
      </c>
      <c r="H2833" s="46">
        <v>0</v>
      </c>
      <c r="I2833" s="46">
        <v>0</v>
      </c>
      <c r="J2833" s="271"/>
      <c r="K2833" s="282">
        <f>Лист4!E2835/1000</f>
        <v>2.6859999999999999</v>
      </c>
    </row>
    <row r="2834" spans="1:11" s="47" customFormat="1" ht="25.5" customHeight="1" x14ac:dyDescent="0.25">
      <c r="A2834" s="38" t="str">
        <f>Лист4!A2836</f>
        <v xml:space="preserve">Пугачева ул. д.9 </v>
      </c>
      <c r="B2834" s="56" t="str">
        <f>Лист4!C2836</f>
        <v>Икрянинский район, с. Икряное</v>
      </c>
      <c r="C2834" s="39">
        <f t="shared" si="90"/>
        <v>0.14535810810810809</v>
      </c>
      <c r="D2834" s="39">
        <f t="shared" si="91"/>
        <v>6.1418918918918911E-3</v>
      </c>
      <c r="E2834" s="45">
        <v>0</v>
      </c>
      <c r="F2834" s="27">
        <v>6.1418918918918911E-3</v>
      </c>
      <c r="G2834" s="46">
        <v>0</v>
      </c>
      <c r="H2834" s="46">
        <v>0</v>
      </c>
      <c r="I2834" s="46">
        <v>0</v>
      </c>
      <c r="J2834" s="271"/>
      <c r="K2834" s="282">
        <f>Лист4!E2836/1000</f>
        <v>0.1515</v>
      </c>
    </row>
    <row r="2835" spans="1:11" s="47" customFormat="1" ht="18.75" customHeight="1" x14ac:dyDescent="0.25">
      <c r="A2835" s="38" t="str">
        <f>Лист4!A2837</f>
        <v xml:space="preserve">Советская ул. д.38 </v>
      </c>
      <c r="B2835" s="56" t="str">
        <f>Лист4!C2837</f>
        <v>Икрянинский район, с. Икряное</v>
      </c>
      <c r="C2835" s="39">
        <f t="shared" si="90"/>
        <v>113.13353959459459</v>
      </c>
      <c r="D2835" s="39">
        <f t="shared" si="91"/>
        <v>4.7802904054054061</v>
      </c>
      <c r="E2835" s="45">
        <v>0</v>
      </c>
      <c r="F2835" s="27">
        <v>4.7802904054054061</v>
      </c>
      <c r="G2835" s="46">
        <v>0</v>
      </c>
      <c r="H2835" s="46">
        <v>0</v>
      </c>
      <c r="I2835" s="46">
        <v>0</v>
      </c>
      <c r="J2835" s="271"/>
      <c r="K2835" s="282">
        <f>Лист4!E2837/1000-J2835</f>
        <v>117.91383</v>
      </c>
    </row>
    <row r="2836" spans="1:11" s="47" customFormat="1" ht="18.75" customHeight="1" x14ac:dyDescent="0.25">
      <c r="A2836" s="38" t="str">
        <f>Лист4!A2838</f>
        <v xml:space="preserve">Советская ул. д.40 </v>
      </c>
      <c r="B2836" s="56" t="str">
        <f>Лист4!C2838</f>
        <v>Икрянинский район, с. Икряное</v>
      </c>
      <c r="C2836" s="39">
        <f t="shared" si="90"/>
        <v>292.76722391891894</v>
      </c>
      <c r="D2836" s="39">
        <f t="shared" si="91"/>
        <v>12.370446081081081</v>
      </c>
      <c r="E2836" s="45">
        <v>0</v>
      </c>
      <c r="F2836" s="27">
        <v>12.370446081081081</v>
      </c>
      <c r="G2836" s="46">
        <v>0</v>
      </c>
      <c r="H2836" s="46">
        <v>0</v>
      </c>
      <c r="I2836" s="46">
        <v>0</v>
      </c>
      <c r="J2836" s="271"/>
      <c r="K2836" s="282">
        <f>Лист4!E2838/1000-J2836</f>
        <v>305.13767000000001</v>
      </c>
    </row>
    <row r="2837" spans="1:11" s="47" customFormat="1" ht="18.75" customHeight="1" x14ac:dyDescent="0.25">
      <c r="A2837" s="38" t="str">
        <f>Лист4!A2839</f>
        <v xml:space="preserve">Советская ул. д.42 </v>
      </c>
      <c r="B2837" s="56" t="str">
        <f>Лист4!C2839</f>
        <v>Икрянинский район, с. Икряное</v>
      </c>
      <c r="C2837" s="39">
        <f t="shared" si="90"/>
        <v>137.60948472972973</v>
      </c>
      <c r="D2837" s="39">
        <f t="shared" si="91"/>
        <v>5.8144852702702696</v>
      </c>
      <c r="E2837" s="45">
        <v>0</v>
      </c>
      <c r="F2837" s="27">
        <v>5.8144852702702696</v>
      </c>
      <c r="G2837" s="46">
        <v>0</v>
      </c>
      <c r="H2837" s="46">
        <v>0</v>
      </c>
      <c r="I2837" s="46">
        <v>0</v>
      </c>
      <c r="J2837" s="271"/>
      <c r="K2837" s="282">
        <f>Лист4!E2839/1000-J2837</f>
        <v>143.42397</v>
      </c>
    </row>
    <row r="2838" spans="1:11" s="47" customFormat="1" ht="18.75" customHeight="1" x14ac:dyDescent="0.25">
      <c r="A2838" s="38" t="str">
        <f>Лист4!A2840</f>
        <v xml:space="preserve">Фрунзе ул. д.2 </v>
      </c>
      <c r="B2838" s="56" t="str">
        <f>Лист4!C2840</f>
        <v>Икрянинский район, с. Икряное</v>
      </c>
      <c r="C2838" s="39">
        <f t="shared" si="90"/>
        <v>88.353148378378393</v>
      </c>
      <c r="D2838" s="39">
        <f t="shared" si="91"/>
        <v>3.7332316216216226</v>
      </c>
      <c r="E2838" s="45">
        <v>0</v>
      </c>
      <c r="F2838" s="27">
        <v>3.7332316216216226</v>
      </c>
      <c r="G2838" s="46">
        <v>0</v>
      </c>
      <c r="H2838" s="46">
        <v>0</v>
      </c>
      <c r="I2838" s="46">
        <v>0</v>
      </c>
      <c r="J2838" s="271"/>
      <c r="K2838" s="282">
        <f>Лист4!E2840/1000</f>
        <v>92.08638000000002</v>
      </c>
    </row>
    <row r="2839" spans="1:11" s="47" customFormat="1" ht="18.75" customHeight="1" x14ac:dyDescent="0.25">
      <c r="A2839" s="38" t="str">
        <f>Лист4!A2841</f>
        <v xml:space="preserve">Фрунзе ул. д.4 </v>
      </c>
      <c r="B2839" s="56" t="str">
        <f>Лист4!C2841</f>
        <v>Икрянинский район, с. Икряное</v>
      </c>
      <c r="C2839" s="39">
        <f t="shared" si="90"/>
        <v>166.75827567567569</v>
      </c>
      <c r="D2839" s="39">
        <f t="shared" si="91"/>
        <v>7.0461243243243254</v>
      </c>
      <c r="E2839" s="45">
        <v>0</v>
      </c>
      <c r="F2839" s="27">
        <v>7.0461243243243254</v>
      </c>
      <c r="G2839" s="46">
        <v>0</v>
      </c>
      <c r="H2839" s="46">
        <v>0</v>
      </c>
      <c r="I2839" s="46">
        <v>0</v>
      </c>
      <c r="J2839" s="271"/>
      <c r="K2839" s="282">
        <f>Лист4!E2841/1000-J2839</f>
        <v>173.80440000000002</v>
      </c>
    </row>
    <row r="2840" spans="1:11" s="47" customFormat="1" ht="25.5" customHeight="1" x14ac:dyDescent="0.25">
      <c r="A2840" s="38" t="str">
        <f>Лист4!A2842</f>
        <v xml:space="preserve">Школьная ул. д.30А </v>
      </c>
      <c r="B2840" s="56" t="str">
        <f>Лист4!C2842</f>
        <v>Икрянинский район, с. Икряное</v>
      </c>
      <c r="C2840" s="39">
        <f t="shared" si="90"/>
        <v>120.13967567567569</v>
      </c>
      <c r="D2840" s="39">
        <f t="shared" si="91"/>
        <v>5.0763243243243243</v>
      </c>
      <c r="E2840" s="45">
        <v>0</v>
      </c>
      <c r="F2840" s="27">
        <v>5.0763243243243243</v>
      </c>
      <c r="G2840" s="46">
        <v>0</v>
      </c>
      <c r="H2840" s="46">
        <v>0</v>
      </c>
      <c r="I2840" s="46">
        <v>0</v>
      </c>
      <c r="J2840" s="271"/>
      <c r="K2840" s="282">
        <f>Лист4!E2842/1000</f>
        <v>125.21600000000001</v>
      </c>
    </row>
    <row r="2841" spans="1:11" s="47" customFormat="1" ht="18.75" customHeight="1" x14ac:dyDescent="0.25">
      <c r="A2841" s="38" t="str">
        <f>Лист4!A2843</f>
        <v xml:space="preserve">Школьная ул. д.40 </v>
      </c>
      <c r="B2841" s="56" t="str">
        <f>Лист4!C2843</f>
        <v>Икрянинский район, с. Икряное</v>
      </c>
      <c r="C2841" s="39">
        <f t="shared" si="90"/>
        <v>235.53439256756758</v>
      </c>
      <c r="D2841" s="39">
        <f t="shared" si="91"/>
        <v>9.9521574324324327</v>
      </c>
      <c r="E2841" s="45">
        <v>0</v>
      </c>
      <c r="F2841" s="27">
        <v>9.9521574324324327</v>
      </c>
      <c r="G2841" s="46">
        <v>0</v>
      </c>
      <c r="H2841" s="46">
        <v>0</v>
      </c>
      <c r="I2841" s="46">
        <v>0</v>
      </c>
      <c r="J2841" s="271"/>
      <c r="K2841" s="282">
        <f>Лист4!E2843/1000-J2841</f>
        <v>245.48655000000002</v>
      </c>
    </row>
    <row r="2842" spans="1:11" s="47" customFormat="1" ht="18.75" customHeight="1" x14ac:dyDescent="0.25">
      <c r="A2842" s="38" t="str">
        <f>Лист4!A2844</f>
        <v xml:space="preserve">Школьная ул. д.40Б </v>
      </c>
      <c r="B2842" s="56" t="str">
        <f>Лист4!C2844</f>
        <v>Икрянинский район, с. Икряное</v>
      </c>
      <c r="C2842" s="39">
        <f t="shared" si="90"/>
        <v>219.7719032432432</v>
      </c>
      <c r="D2842" s="39">
        <f t="shared" si="91"/>
        <v>9.2861367567567541</v>
      </c>
      <c r="E2842" s="45">
        <v>0</v>
      </c>
      <c r="F2842" s="27">
        <v>9.2861367567567541</v>
      </c>
      <c r="G2842" s="46">
        <v>0</v>
      </c>
      <c r="H2842" s="46">
        <v>0</v>
      </c>
      <c r="I2842" s="46">
        <v>0</v>
      </c>
      <c r="J2842" s="271"/>
      <c r="K2842" s="282">
        <f>Лист4!E2844/1000</f>
        <v>229.05803999999995</v>
      </c>
    </row>
    <row r="2843" spans="1:11" s="47" customFormat="1" ht="18.75" customHeight="1" x14ac:dyDescent="0.25">
      <c r="A2843" s="38" t="str">
        <f>Лист4!A2845</f>
        <v xml:space="preserve">Бебеля ул. д.3 </v>
      </c>
      <c r="B2843" s="56" t="str">
        <f>Лист4!C2845</f>
        <v>Икрянинский район, с. Мумра</v>
      </c>
      <c r="C2843" s="39">
        <f t="shared" si="90"/>
        <v>253.7011337837838</v>
      </c>
      <c r="D2843" s="39">
        <f t="shared" si="91"/>
        <v>10.719766216216218</v>
      </c>
      <c r="E2843" s="45">
        <v>0</v>
      </c>
      <c r="F2843" s="27">
        <v>10.719766216216218</v>
      </c>
      <c r="G2843" s="46">
        <v>0</v>
      </c>
      <c r="H2843" s="46">
        <v>0</v>
      </c>
      <c r="I2843" s="46">
        <v>0</v>
      </c>
      <c r="J2843" s="271"/>
      <c r="K2843" s="282">
        <f>Лист4!E2845/1000</f>
        <v>264.42090000000002</v>
      </c>
    </row>
    <row r="2844" spans="1:11" s="47" customFormat="1" ht="18.75" customHeight="1" x14ac:dyDescent="0.25">
      <c r="A2844" s="38" t="str">
        <f>Лист4!A2846</f>
        <v xml:space="preserve">Гагарина ул. д.40 </v>
      </c>
      <c r="B2844" s="56" t="str">
        <f>Лист4!C2846</f>
        <v>Икрянинский район, с. Мумра</v>
      </c>
      <c r="C2844" s="39">
        <f t="shared" si="90"/>
        <v>967.93310067567563</v>
      </c>
      <c r="D2844" s="39">
        <f t="shared" si="91"/>
        <v>3.2798493243243247</v>
      </c>
      <c r="E2844" s="45">
        <v>0</v>
      </c>
      <c r="F2844" s="27">
        <v>3.2798493243243247</v>
      </c>
      <c r="G2844" s="46">
        <v>0</v>
      </c>
      <c r="H2844" s="46">
        <v>0</v>
      </c>
      <c r="I2844" s="46">
        <v>0</v>
      </c>
      <c r="J2844" s="271">
        <v>890.31</v>
      </c>
      <c r="K2844" s="282">
        <f>Лист4!E2846/1000</f>
        <v>80.902950000000018</v>
      </c>
    </row>
    <row r="2845" spans="1:11" s="47" customFormat="1" ht="18.75" customHeight="1" x14ac:dyDescent="0.25">
      <c r="A2845" s="38" t="str">
        <f>Лист4!A2847</f>
        <v xml:space="preserve">Дудкина ул. д.3 </v>
      </c>
      <c r="B2845" s="56" t="str">
        <f>Лист4!C2847</f>
        <v>Икрянинский район, с. Мумра</v>
      </c>
      <c r="C2845" s="39">
        <f t="shared" si="90"/>
        <v>206.68014608108109</v>
      </c>
      <c r="D2845" s="39">
        <f t="shared" si="91"/>
        <v>8.7329639189189194</v>
      </c>
      <c r="E2845" s="45">
        <v>0</v>
      </c>
      <c r="F2845" s="27">
        <v>8.7329639189189194</v>
      </c>
      <c r="G2845" s="46">
        <v>0</v>
      </c>
      <c r="H2845" s="46">
        <v>0</v>
      </c>
      <c r="I2845" s="46">
        <v>0</v>
      </c>
      <c r="J2845" s="271"/>
      <c r="K2845" s="282">
        <f>Лист4!E2847/1000</f>
        <v>215.41311000000002</v>
      </c>
    </row>
    <row r="2846" spans="1:11" s="47" customFormat="1" ht="18.75" customHeight="1" x14ac:dyDescent="0.25">
      <c r="A2846" s="38" t="str">
        <f>Лист4!A2848</f>
        <v xml:space="preserve">Дудкина ул. д.5 </v>
      </c>
      <c r="B2846" s="56" t="str">
        <f>Лист4!C2848</f>
        <v>Икрянинский район, с. Мумра</v>
      </c>
      <c r="C2846" s="39">
        <f t="shared" si="90"/>
        <v>28.76358716216216</v>
      </c>
      <c r="D2846" s="39">
        <f t="shared" si="91"/>
        <v>1.2153628378378376</v>
      </c>
      <c r="E2846" s="45">
        <v>0</v>
      </c>
      <c r="F2846" s="27">
        <v>1.2153628378378376</v>
      </c>
      <c r="G2846" s="46">
        <v>0</v>
      </c>
      <c r="H2846" s="46">
        <v>0</v>
      </c>
      <c r="I2846" s="46">
        <v>0</v>
      </c>
      <c r="J2846" s="271"/>
      <c r="K2846" s="282">
        <f>Лист4!E2848/1000</f>
        <v>29.978949999999998</v>
      </c>
    </row>
    <row r="2847" spans="1:11" s="47" customFormat="1" ht="18.75" customHeight="1" x14ac:dyDescent="0.25">
      <c r="A2847" s="38" t="str">
        <f>Лист4!A2849</f>
        <v xml:space="preserve">Дудкина ул. д.9 </v>
      </c>
      <c r="B2847" s="56" t="str">
        <f>Лист4!C2849</f>
        <v>Икрянинский район, с. Мумра</v>
      </c>
      <c r="C2847" s="39">
        <f t="shared" si="90"/>
        <v>45.527118918918916</v>
      </c>
      <c r="D2847" s="39">
        <f t="shared" si="91"/>
        <v>1.9236810810810807</v>
      </c>
      <c r="E2847" s="45">
        <v>0</v>
      </c>
      <c r="F2847" s="27">
        <v>1.9236810810810807</v>
      </c>
      <c r="G2847" s="46">
        <v>0</v>
      </c>
      <c r="H2847" s="46">
        <v>0</v>
      </c>
      <c r="I2847" s="46">
        <v>0</v>
      </c>
      <c r="J2847" s="271"/>
      <c r="K2847" s="282">
        <f>Лист4!E2849/1000-J2847</f>
        <v>47.450799999999994</v>
      </c>
    </row>
    <row r="2848" spans="1:11" s="47" customFormat="1" ht="18.75" customHeight="1" x14ac:dyDescent="0.25">
      <c r="A2848" s="38" t="str">
        <f>Лист4!A2850</f>
        <v xml:space="preserve">Крупской ул. д.1 </v>
      </c>
      <c r="B2848" s="56" t="str">
        <f>Лист4!C2850</f>
        <v>Икрянинский район, с. Мумра</v>
      </c>
      <c r="C2848" s="39">
        <f t="shared" si="90"/>
        <v>1492.9595783783782</v>
      </c>
      <c r="D2848" s="39">
        <f t="shared" si="91"/>
        <v>3.1732216216216216</v>
      </c>
      <c r="E2848" s="45">
        <v>0</v>
      </c>
      <c r="F2848" s="27">
        <v>3.1732216216216216</v>
      </c>
      <c r="G2848" s="46">
        <v>0</v>
      </c>
      <c r="H2848" s="46">
        <v>0</v>
      </c>
      <c r="I2848" s="46">
        <v>0</v>
      </c>
      <c r="J2848" s="271">
        <v>1417.86</v>
      </c>
      <c r="K2848" s="282">
        <f>Лист4!E2850/1000</f>
        <v>78.272799999999989</v>
      </c>
    </row>
    <row r="2849" spans="1:11" s="47" customFormat="1" ht="18.75" customHeight="1" x14ac:dyDescent="0.25">
      <c r="A2849" s="38" t="str">
        <f>Лист4!A2851</f>
        <v xml:space="preserve">Крупской ул. д.2 </v>
      </c>
      <c r="B2849" s="56" t="str">
        <f>Лист4!C2851</f>
        <v>Икрянинский район, с. Мумра</v>
      </c>
      <c r="C2849" s="39">
        <f t="shared" si="90"/>
        <v>124.62121486486484</v>
      </c>
      <c r="D2849" s="39">
        <f t="shared" si="91"/>
        <v>5.2656851351351337</v>
      </c>
      <c r="E2849" s="45">
        <v>0</v>
      </c>
      <c r="F2849" s="27">
        <v>5.2656851351351337</v>
      </c>
      <c r="G2849" s="46">
        <v>0</v>
      </c>
      <c r="H2849" s="46">
        <v>0</v>
      </c>
      <c r="I2849" s="46">
        <v>0</v>
      </c>
      <c r="J2849" s="271"/>
      <c r="K2849" s="282">
        <f>Лист4!E2851/1000-J2849</f>
        <v>129.88689999999997</v>
      </c>
    </row>
    <row r="2850" spans="1:11" s="47" customFormat="1" ht="18.75" customHeight="1" x14ac:dyDescent="0.25">
      <c r="A2850" s="38" t="str">
        <f>Лист4!A2852</f>
        <v xml:space="preserve">Ломоносова ул. д.1 </v>
      </c>
      <c r="B2850" s="56" t="str">
        <f>Лист4!C2852</f>
        <v>Икрянинский район, с. Мумра</v>
      </c>
      <c r="C2850" s="39">
        <f t="shared" si="90"/>
        <v>226.88544121621621</v>
      </c>
      <c r="D2850" s="39">
        <f t="shared" si="91"/>
        <v>9.5867087837837843</v>
      </c>
      <c r="E2850" s="45">
        <v>0</v>
      </c>
      <c r="F2850" s="27">
        <v>9.5867087837837843</v>
      </c>
      <c r="G2850" s="46">
        <v>0</v>
      </c>
      <c r="H2850" s="46">
        <v>0</v>
      </c>
      <c r="I2850" s="46">
        <v>0</v>
      </c>
      <c r="J2850" s="271"/>
      <c r="K2850" s="282">
        <f>Лист4!E2852/1000-J2850</f>
        <v>236.47215</v>
      </c>
    </row>
    <row r="2851" spans="1:11" s="47" customFormat="1" ht="18.75" customHeight="1" x14ac:dyDescent="0.25">
      <c r="A2851" s="38" t="str">
        <f>Лист4!A2853</f>
        <v xml:space="preserve">Ломоносова ул. д.2 </v>
      </c>
      <c r="B2851" s="56" t="str">
        <f>Лист4!C2853</f>
        <v>Икрянинский район, с. Мумра</v>
      </c>
      <c r="C2851" s="39">
        <f t="shared" ref="C2851:C2914" si="92">K2851+J2851-F2851</f>
        <v>163.08896689189177</v>
      </c>
      <c r="D2851" s="39">
        <f t="shared" ref="D2851:D2914" si="93">F2851</f>
        <v>6.8910831081081065</v>
      </c>
      <c r="E2851" s="45">
        <v>0</v>
      </c>
      <c r="F2851" s="27">
        <v>6.8910831081081065</v>
      </c>
      <c r="G2851" s="46">
        <v>0</v>
      </c>
      <c r="H2851" s="46">
        <v>0</v>
      </c>
      <c r="I2851" s="46">
        <v>0</v>
      </c>
      <c r="J2851" s="271">
        <v>1955.44</v>
      </c>
      <c r="K2851" s="282">
        <f>Лист4!E2853/1000-J2851</f>
        <v>-1785.4599500000002</v>
      </c>
    </row>
    <row r="2852" spans="1:11" s="47" customFormat="1" ht="18.75" customHeight="1" x14ac:dyDescent="0.25">
      <c r="A2852" s="38" t="str">
        <f>Лист4!A2854</f>
        <v xml:space="preserve">Степная ул. д.18 </v>
      </c>
      <c r="B2852" s="56" t="str">
        <f>Лист4!C2854</f>
        <v>Икрянинский район, с. Озерное</v>
      </c>
      <c r="C2852" s="39">
        <f t="shared" si="92"/>
        <v>28.257117297297299</v>
      </c>
      <c r="D2852" s="39">
        <f t="shared" si="93"/>
        <v>1.1939627027027027</v>
      </c>
      <c r="E2852" s="45">
        <v>0</v>
      </c>
      <c r="F2852" s="27">
        <v>1.1939627027027027</v>
      </c>
      <c r="G2852" s="46">
        <v>0</v>
      </c>
      <c r="H2852" s="46">
        <v>0</v>
      </c>
      <c r="I2852" s="46">
        <v>0</v>
      </c>
      <c r="J2852" s="271"/>
      <c r="K2852" s="282">
        <f>Лист4!E2854/1000</f>
        <v>29.451080000000001</v>
      </c>
    </row>
    <row r="2853" spans="1:11" s="47" customFormat="1" ht="18.75" customHeight="1" x14ac:dyDescent="0.25">
      <c r="A2853" s="38" t="str">
        <f>Лист4!A2855</f>
        <v xml:space="preserve">Степная ул. д.22 </v>
      </c>
      <c r="B2853" s="56" t="str">
        <f>Лист4!C2855</f>
        <v>Икрянинский район, с. Озерное</v>
      </c>
      <c r="C2853" s="39">
        <f t="shared" si="92"/>
        <v>0.69656756756756755</v>
      </c>
      <c r="D2853" s="39">
        <f t="shared" si="93"/>
        <v>2.9432432432432432E-2</v>
      </c>
      <c r="E2853" s="45">
        <v>0</v>
      </c>
      <c r="F2853" s="27">
        <v>2.9432432432432432E-2</v>
      </c>
      <c r="G2853" s="46">
        <v>0</v>
      </c>
      <c r="H2853" s="46">
        <v>0</v>
      </c>
      <c r="I2853" s="46">
        <v>0</v>
      </c>
      <c r="J2853" s="271"/>
      <c r="K2853" s="282">
        <f>Лист4!E2855/1000-J2853</f>
        <v>0.72599999999999998</v>
      </c>
    </row>
    <row r="2854" spans="1:11" s="47" customFormat="1" ht="18.75" customHeight="1" x14ac:dyDescent="0.25">
      <c r="A2854" s="38" t="str">
        <f>Лист4!A2856</f>
        <v xml:space="preserve">Аптечная ул. д.13 </v>
      </c>
      <c r="B2854" s="56" t="str">
        <f>Лист4!C2856</f>
        <v>Икрянинский район, с. Оранжереи</v>
      </c>
      <c r="C2854" s="39">
        <f t="shared" si="92"/>
        <v>136.52897027027026</v>
      </c>
      <c r="D2854" s="39">
        <f t="shared" si="93"/>
        <v>5.7688297297297293</v>
      </c>
      <c r="E2854" s="45">
        <v>0</v>
      </c>
      <c r="F2854" s="27">
        <v>5.7688297297297293</v>
      </c>
      <c r="G2854" s="46">
        <v>0</v>
      </c>
      <c r="H2854" s="46">
        <v>0</v>
      </c>
      <c r="I2854" s="46">
        <v>0</v>
      </c>
      <c r="J2854" s="271"/>
      <c r="K2854" s="282">
        <f>Лист4!E2856/1000-J2854</f>
        <v>142.2978</v>
      </c>
    </row>
    <row r="2855" spans="1:11" s="47" customFormat="1" ht="18.75" customHeight="1" x14ac:dyDescent="0.25">
      <c r="A2855" s="38" t="str">
        <f>Лист4!A2857</f>
        <v xml:space="preserve">Аптечная ул. д.15 </v>
      </c>
      <c r="B2855" s="56" t="str">
        <f>Лист4!C2857</f>
        <v>Икрянинский район, с. Оранжереи</v>
      </c>
      <c r="C2855" s="39">
        <f t="shared" si="92"/>
        <v>303.15929243243238</v>
      </c>
      <c r="D2855" s="39">
        <f t="shared" si="93"/>
        <v>12.809547567567567</v>
      </c>
      <c r="E2855" s="45">
        <v>0</v>
      </c>
      <c r="F2855" s="27">
        <v>12.809547567567567</v>
      </c>
      <c r="G2855" s="46">
        <v>0</v>
      </c>
      <c r="H2855" s="46">
        <v>0</v>
      </c>
      <c r="I2855" s="46">
        <v>0</v>
      </c>
      <c r="J2855" s="272"/>
      <c r="K2855" s="282">
        <f>Лист4!E2857/1000-J2855</f>
        <v>315.96883999999994</v>
      </c>
    </row>
    <row r="2856" spans="1:11" s="47" customFormat="1" ht="18.75" customHeight="1" x14ac:dyDescent="0.25">
      <c r="A2856" s="38" t="str">
        <f>Лист4!A2858</f>
        <v xml:space="preserve">Аптечная ул. д.17 </v>
      </c>
      <c r="B2856" s="56" t="str">
        <f>Лист4!C2858</f>
        <v>Икрянинский район, с. Оранжереи</v>
      </c>
      <c r="C2856" s="39">
        <f t="shared" si="92"/>
        <v>223.59847702702703</v>
      </c>
      <c r="D2856" s="39">
        <f t="shared" si="93"/>
        <v>9.4478229729729737</v>
      </c>
      <c r="E2856" s="45">
        <v>0</v>
      </c>
      <c r="F2856" s="27">
        <v>9.4478229729729737</v>
      </c>
      <c r="G2856" s="46">
        <v>0</v>
      </c>
      <c r="H2856" s="46">
        <v>0</v>
      </c>
      <c r="I2856" s="46">
        <v>0</v>
      </c>
      <c r="J2856" s="271"/>
      <c r="K2856" s="282">
        <f>Лист4!E2858/1000-J2856</f>
        <v>233.0463</v>
      </c>
    </row>
    <row r="2857" spans="1:11" s="47" customFormat="1" ht="18.75" customHeight="1" x14ac:dyDescent="0.25">
      <c r="A2857" s="38" t="str">
        <f>Лист4!A2859</f>
        <v xml:space="preserve">Аптечная ул. д.19 </v>
      </c>
      <c r="B2857" s="56" t="str">
        <f>Лист4!C2859</f>
        <v>Икрянинский район, с. Оранжереи</v>
      </c>
      <c r="C2857" s="39">
        <f t="shared" si="92"/>
        <v>324.30776499999996</v>
      </c>
      <c r="D2857" s="39">
        <f t="shared" si="93"/>
        <v>13.703144999999999</v>
      </c>
      <c r="E2857" s="45">
        <v>0</v>
      </c>
      <c r="F2857" s="27">
        <v>13.703144999999999</v>
      </c>
      <c r="G2857" s="46">
        <v>0</v>
      </c>
      <c r="H2857" s="46">
        <v>0</v>
      </c>
      <c r="I2857" s="46">
        <v>0</v>
      </c>
      <c r="J2857" s="271"/>
      <c r="K2857" s="282">
        <f>Лист4!E2859/1000</f>
        <v>338.01090999999997</v>
      </c>
    </row>
    <row r="2858" spans="1:11" s="47" customFormat="1" ht="18.75" customHeight="1" x14ac:dyDescent="0.25">
      <c r="A2858" s="38" t="str">
        <f>Лист4!A2860</f>
        <v xml:space="preserve">Кирова ул. д.1 </v>
      </c>
      <c r="B2858" s="56" t="str">
        <f>Лист4!C2860</f>
        <v>Икрянинский район, с. Оранжереи</v>
      </c>
      <c r="C2858" s="39">
        <f t="shared" si="92"/>
        <v>81.426148513513525</v>
      </c>
      <c r="D2858" s="39">
        <f t="shared" si="93"/>
        <v>3.4405414864864872</v>
      </c>
      <c r="E2858" s="45">
        <v>0</v>
      </c>
      <c r="F2858" s="27">
        <v>3.4405414864864872</v>
      </c>
      <c r="G2858" s="46">
        <v>0</v>
      </c>
      <c r="H2858" s="46">
        <v>0</v>
      </c>
      <c r="I2858" s="46">
        <v>0</v>
      </c>
      <c r="J2858" s="271"/>
      <c r="K2858" s="282">
        <f>Лист4!E2860/1000</f>
        <v>84.866690000000006</v>
      </c>
    </row>
    <row r="2859" spans="1:11" s="47" customFormat="1" ht="18.75" customHeight="1" x14ac:dyDescent="0.25">
      <c r="A2859" s="38" t="str">
        <f>Лист4!A2861</f>
        <v xml:space="preserve">Кирова ул. д.10 </v>
      </c>
      <c r="B2859" s="56" t="str">
        <f>Лист4!C2861</f>
        <v>Икрянинский район, с. Оранжереи</v>
      </c>
      <c r="C2859" s="39">
        <f t="shared" si="92"/>
        <v>28.27073202702703</v>
      </c>
      <c r="D2859" s="39">
        <f t="shared" si="93"/>
        <v>1.1945379729729733</v>
      </c>
      <c r="E2859" s="45">
        <v>0</v>
      </c>
      <c r="F2859" s="27">
        <v>1.1945379729729733</v>
      </c>
      <c r="G2859" s="46">
        <v>0</v>
      </c>
      <c r="H2859" s="46">
        <v>0</v>
      </c>
      <c r="I2859" s="46">
        <v>0</v>
      </c>
      <c r="J2859" s="271"/>
      <c r="K2859" s="282">
        <f>Лист4!E2861/1000-J2859</f>
        <v>29.465270000000004</v>
      </c>
    </row>
    <row r="2860" spans="1:11" s="47" customFormat="1" ht="25.5" customHeight="1" x14ac:dyDescent="0.25">
      <c r="A2860" s="38" t="str">
        <f>Лист4!A2862</f>
        <v xml:space="preserve">Кирова ул. д.12 </v>
      </c>
      <c r="B2860" s="56" t="str">
        <f>Лист4!C2862</f>
        <v>Икрянинский район, с. Оранжереи</v>
      </c>
      <c r="C2860" s="39">
        <f t="shared" si="92"/>
        <v>28.966896621621618</v>
      </c>
      <c r="D2860" s="39">
        <f t="shared" si="93"/>
        <v>1.2239533783783783</v>
      </c>
      <c r="E2860" s="45">
        <v>0</v>
      </c>
      <c r="F2860" s="27">
        <v>1.2239533783783783</v>
      </c>
      <c r="G2860" s="46">
        <v>0</v>
      </c>
      <c r="H2860" s="46">
        <v>0</v>
      </c>
      <c r="I2860" s="46">
        <v>0</v>
      </c>
      <c r="J2860" s="271"/>
      <c r="K2860" s="282">
        <f>Лист4!E2862/1000-J2860</f>
        <v>30.190849999999998</v>
      </c>
    </row>
    <row r="2861" spans="1:11" s="47" customFormat="1" ht="25.5" customHeight="1" x14ac:dyDescent="0.25">
      <c r="A2861" s="38" t="str">
        <f>Лист4!A2863</f>
        <v xml:space="preserve">Кирова ул. д.20 </v>
      </c>
      <c r="B2861" s="56" t="str">
        <f>Лист4!C2863</f>
        <v>Икрянинский район, с. Оранжереи</v>
      </c>
      <c r="C2861" s="39">
        <f t="shared" si="92"/>
        <v>40.537929729729719</v>
      </c>
      <c r="D2861" s="39">
        <f t="shared" si="93"/>
        <v>1.7128702702702698</v>
      </c>
      <c r="E2861" s="45">
        <v>0</v>
      </c>
      <c r="F2861" s="27">
        <v>1.7128702702702698</v>
      </c>
      <c r="G2861" s="46">
        <v>0</v>
      </c>
      <c r="H2861" s="46">
        <v>0</v>
      </c>
      <c r="I2861" s="46">
        <v>0</v>
      </c>
      <c r="J2861" s="271"/>
      <c r="K2861" s="282">
        <f>Лист4!E2863/1000</f>
        <v>42.250799999999991</v>
      </c>
    </row>
    <row r="2862" spans="1:11" s="47" customFormat="1" ht="25.5" customHeight="1" x14ac:dyDescent="0.25">
      <c r="A2862" s="38" t="str">
        <f>Лист4!A2864</f>
        <v xml:space="preserve">Кирова ул. д.24 </v>
      </c>
      <c r="B2862" s="56" t="str">
        <f>Лист4!C2864</f>
        <v>Икрянинский район, с. Оранжереи</v>
      </c>
      <c r="C2862" s="39">
        <f t="shared" si="92"/>
        <v>37.022854054054051</v>
      </c>
      <c r="D2862" s="39">
        <f t="shared" si="93"/>
        <v>1.5643459459459459</v>
      </c>
      <c r="E2862" s="45">
        <v>0</v>
      </c>
      <c r="F2862" s="27">
        <v>1.5643459459459459</v>
      </c>
      <c r="G2862" s="46">
        <v>0</v>
      </c>
      <c r="H2862" s="46">
        <v>0</v>
      </c>
      <c r="I2862" s="46">
        <v>0</v>
      </c>
      <c r="J2862" s="271"/>
      <c r="K2862" s="282">
        <f>Лист4!E2864/1000-J2862</f>
        <v>38.587199999999996</v>
      </c>
    </row>
    <row r="2863" spans="1:11" s="47" customFormat="1" ht="25.5" customHeight="1" x14ac:dyDescent="0.25">
      <c r="A2863" s="38" t="str">
        <f>Лист4!A2865</f>
        <v xml:space="preserve">Кирова ул. д.3 </v>
      </c>
      <c r="B2863" s="56" t="str">
        <f>Лист4!C2865</f>
        <v>Икрянинский район, с. Оранжереи</v>
      </c>
      <c r="C2863" s="39">
        <f t="shared" si="92"/>
        <v>309.93646310810817</v>
      </c>
      <c r="D2863" s="39">
        <f t="shared" si="93"/>
        <v>13.095906891891897</v>
      </c>
      <c r="E2863" s="45">
        <v>0</v>
      </c>
      <c r="F2863" s="27">
        <v>13.095906891891897</v>
      </c>
      <c r="G2863" s="46">
        <v>0</v>
      </c>
      <c r="H2863" s="46">
        <v>0</v>
      </c>
      <c r="I2863" s="46">
        <v>0</v>
      </c>
      <c r="J2863" s="271"/>
      <c r="K2863" s="282">
        <f>Лист4!E2865/1000-J2863</f>
        <v>323.03237000000007</v>
      </c>
    </row>
    <row r="2864" spans="1:11" s="47" customFormat="1" ht="25.5" customHeight="1" x14ac:dyDescent="0.25">
      <c r="A2864" s="38" t="str">
        <f>Лист4!A2866</f>
        <v xml:space="preserve">Кирова ул. д.4 </v>
      </c>
      <c r="B2864" s="56" t="str">
        <f>Лист4!C2866</f>
        <v>Икрянинский район, с. Оранжереи</v>
      </c>
      <c r="C2864" s="39">
        <f t="shared" si="92"/>
        <v>19.023548108108109</v>
      </c>
      <c r="D2864" s="39">
        <f t="shared" si="93"/>
        <v>0.80381189189189195</v>
      </c>
      <c r="E2864" s="45">
        <v>0</v>
      </c>
      <c r="F2864" s="27">
        <v>0.80381189189189195</v>
      </c>
      <c r="G2864" s="46">
        <v>0</v>
      </c>
      <c r="H2864" s="46">
        <v>0</v>
      </c>
      <c r="I2864" s="46">
        <v>0</v>
      </c>
      <c r="J2864" s="271"/>
      <c r="K2864" s="282">
        <f>Лист4!E2866/1000-J2864</f>
        <v>19.827360000000002</v>
      </c>
    </row>
    <row r="2865" spans="1:11" s="47" customFormat="1" ht="18.75" customHeight="1" x14ac:dyDescent="0.25">
      <c r="A2865" s="38" t="str">
        <f>Лист4!A2867</f>
        <v xml:space="preserve">Кирова ул. д.5 </v>
      </c>
      <c r="B2865" s="56" t="str">
        <f>Лист4!C2867</f>
        <v>Икрянинский район, с. Оранжереи</v>
      </c>
      <c r="C2865" s="39">
        <f t="shared" si="92"/>
        <v>558.20346797297293</v>
      </c>
      <c r="D2865" s="39">
        <f t="shared" si="93"/>
        <v>23.586062027027026</v>
      </c>
      <c r="E2865" s="45">
        <v>0</v>
      </c>
      <c r="F2865" s="27">
        <v>23.586062027027026</v>
      </c>
      <c r="G2865" s="46">
        <v>0</v>
      </c>
      <c r="H2865" s="46">
        <v>0</v>
      </c>
      <c r="I2865" s="46">
        <v>0</v>
      </c>
      <c r="J2865" s="272"/>
      <c r="K2865" s="282">
        <f>Лист4!E2867/1000-J2865</f>
        <v>581.7895299999999</v>
      </c>
    </row>
    <row r="2866" spans="1:11" s="47" customFormat="1" ht="18.75" customHeight="1" x14ac:dyDescent="0.25">
      <c r="A2866" s="38" t="str">
        <f>Лист4!A2868</f>
        <v xml:space="preserve">Кирова ул. д.6 </v>
      </c>
      <c r="B2866" s="56" t="str">
        <f>Лист4!C2868</f>
        <v>Икрянинский район, с. Оранжереи</v>
      </c>
      <c r="C2866" s="39">
        <f t="shared" si="92"/>
        <v>27.842007162162162</v>
      </c>
      <c r="D2866" s="39">
        <f t="shared" si="93"/>
        <v>1.1764228378378379</v>
      </c>
      <c r="E2866" s="45">
        <v>0</v>
      </c>
      <c r="F2866" s="27">
        <v>1.1764228378378379</v>
      </c>
      <c r="G2866" s="46">
        <v>0</v>
      </c>
      <c r="H2866" s="46">
        <v>0</v>
      </c>
      <c r="I2866" s="46">
        <v>0</v>
      </c>
      <c r="J2866" s="271"/>
      <c r="K2866" s="282">
        <f>Лист4!E2868/1000-J2866</f>
        <v>29.018429999999999</v>
      </c>
    </row>
    <row r="2867" spans="1:11" s="47" customFormat="1" ht="18.75" customHeight="1" x14ac:dyDescent="0.25">
      <c r="A2867" s="38" t="str">
        <f>Лист4!A2869</f>
        <v xml:space="preserve">Кирова ул. д.7 </v>
      </c>
      <c r="B2867" s="56" t="str">
        <f>Лист4!C2869</f>
        <v>Икрянинский район, с. Оранжереи</v>
      </c>
      <c r="C2867" s="39">
        <f t="shared" si="92"/>
        <v>145.7173297297297</v>
      </c>
      <c r="D2867" s="39">
        <f t="shared" si="93"/>
        <v>6.1570702702702693</v>
      </c>
      <c r="E2867" s="45">
        <v>0</v>
      </c>
      <c r="F2867" s="27">
        <v>6.1570702702702693</v>
      </c>
      <c r="G2867" s="46">
        <v>0</v>
      </c>
      <c r="H2867" s="46">
        <v>0</v>
      </c>
      <c r="I2867" s="46">
        <v>0</v>
      </c>
      <c r="J2867" s="271"/>
      <c r="K2867" s="282">
        <f>Лист4!E2869/1000</f>
        <v>151.87439999999998</v>
      </c>
    </row>
    <row r="2868" spans="1:11" s="47" customFormat="1" ht="18.75" customHeight="1" x14ac:dyDescent="0.25">
      <c r="A2868" s="38" t="str">
        <f>Лист4!A2870</f>
        <v xml:space="preserve">Кирова ул. д.7А </v>
      </c>
      <c r="B2868" s="56" t="str">
        <f>Лист4!C2870</f>
        <v>Икрянинский район, с. Оранжереи</v>
      </c>
      <c r="C2868" s="39">
        <f t="shared" si="92"/>
        <v>459.59292081081082</v>
      </c>
      <c r="D2868" s="39">
        <f t="shared" si="93"/>
        <v>19.419419189189188</v>
      </c>
      <c r="E2868" s="45">
        <v>0</v>
      </c>
      <c r="F2868" s="27">
        <v>19.419419189189188</v>
      </c>
      <c r="G2868" s="46">
        <v>0</v>
      </c>
      <c r="H2868" s="46">
        <v>0</v>
      </c>
      <c r="I2868" s="46">
        <v>0</v>
      </c>
      <c r="J2868" s="271"/>
      <c r="K2868" s="282">
        <f>Лист4!E2870/1000</f>
        <v>479.01233999999999</v>
      </c>
    </row>
    <row r="2869" spans="1:11" s="47" customFormat="1" ht="23.25" customHeight="1" x14ac:dyDescent="0.25">
      <c r="A2869" s="38" t="str">
        <f>Лист4!A2871</f>
        <v xml:space="preserve">Кирова ул. д.8 </v>
      </c>
      <c r="B2869" s="56" t="str">
        <f>Лист4!C2871</f>
        <v>Икрянинский район, с. Оранжереи</v>
      </c>
      <c r="C2869" s="39">
        <f t="shared" si="92"/>
        <v>57.435248513513514</v>
      </c>
      <c r="D2869" s="39">
        <f t="shared" si="93"/>
        <v>2.4268414864864867</v>
      </c>
      <c r="E2869" s="45">
        <v>0</v>
      </c>
      <c r="F2869" s="27">
        <v>2.4268414864864867</v>
      </c>
      <c r="G2869" s="46">
        <v>0</v>
      </c>
      <c r="H2869" s="46">
        <v>0</v>
      </c>
      <c r="I2869" s="46">
        <v>0</v>
      </c>
      <c r="J2869" s="271"/>
      <c r="K2869" s="282">
        <f>Лист4!E2871/1000-J2869</f>
        <v>59.862090000000002</v>
      </c>
    </row>
    <row r="2870" spans="1:11" s="47" customFormat="1" ht="25.5" customHeight="1" x14ac:dyDescent="0.25">
      <c r="A2870" s="38" t="str">
        <f>Лист4!A2872</f>
        <v xml:space="preserve">Корнеева ул. д.38 </v>
      </c>
      <c r="B2870" s="56" t="str">
        <f>Лист4!C2872</f>
        <v>Икрянинский район, с. Оранжереи</v>
      </c>
      <c r="C2870" s="39">
        <f t="shared" si="92"/>
        <v>126.96027148648649</v>
      </c>
      <c r="D2870" s="39">
        <f t="shared" si="93"/>
        <v>5.3645185135135147</v>
      </c>
      <c r="E2870" s="45">
        <v>0</v>
      </c>
      <c r="F2870" s="27">
        <v>5.3645185135135147</v>
      </c>
      <c r="G2870" s="46">
        <v>0</v>
      </c>
      <c r="H2870" s="46">
        <v>0</v>
      </c>
      <c r="I2870" s="46">
        <v>0</v>
      </c>
      <c r="J2870" s="271">
        <v>1047.9000000000001</v>
      </c>
      <c r="K2870" s="282">
        <f>Лист4!E2872/1000-J2870</f>
        <v>-915.57521000000008</v>
      </c>
    </row>
    <row r="2871" spans="1:11" s="47" customFormat="1" ht="25.5" customHeight="1" x14ac:dyDescent="0.25">
      <c r="A2871" s="38" t="str">
        <f>Лист4!A2873</f>
        <v xml:space="preserve">Корнеева ул. д.40 </v>
      </c>
      <c r="B2871" s="56" t="str">
        <f>Лист4!C2873</f>
        <v>Икрянинский район, с. Оранжереи</v>
      </c>
      <c r="C2871" s="39">
        <f t="shared" si="92"/>
        <v>108.45072499999998</v>
      </c>
      <c r="D2871" s="39">
        <f t="shared" si="93"/>
        <v>4.5824249999999989</v>
      </c>
      <c r="E2871" s="45">
        <v>0</v>
      </c>
      <c r="F2871" s="27">
        <v>4.5824249999999989</v>
      </c>
      <c r="G2871" s="46">
        <v>0</v>
      </c>
      <c r="H2871" s="46">
        <v>0</v>
      </c>
      <c r="I2871" s="46">
        <v>0</v>
      </c>
      <c r="J2871" s="271"/>
      <c r="K2871" s="282">
        <f>Лист4!E2873/1000-J2871</f>
        <v>113.03314999999998</v>
      </c>
    </row>
    <row r="2872" spans="1:11" s="47" customFormat="1" ht="18.75" customHeight="1" x14ac:dyDescent="0.25">
      <c r="A2872" s="38" t="str">
        <f>Лист4!A2874</f>
        <v xml:space="preserve">Корнеева ул. д.5 </v>
      </c>
      <c r="B2872" s="56" t="str">
        <f>Лист4!C2874</f>
        <v>Икрянинский район, с. Оранжереи</v>
      </c>
      <c r="C2872" s="39">
        <f t="shared" si="92"/>
        <v>231.72724783783784</v>
      </c>
      <c r="D2872" s="39">
        <f t="shared" si="93"/>
        <v>9.7912921621621631</v>
      </c>
      <c r="E2872" s="45">
        <v>0</v>
      </c>
      <c r="F2872" s="27">
        <v>9.7912921621621631</v>
      </c>
      <c r="G2872" s="46">
        <v>0</v>
      </c>
      <c r="H2872" s="46">
        <v>0</v>
      </c>
      <c r="I2872" s="46">
        <v>0</v>
      </c>
      <c r="J2872" s="271"/>
      <c r="K2872" s="282">
        <f>Лист4!E2874/1000</f>
        <v>241.51854</v>
      </c>
    </row>
    <row r="2873" spans="1:11" s="47" customFormat="1" ht="18.75" customHeight="1" x14ac:dyDescent="0.25">
      <c r="A2873" s="38" t="str">
        <f>Лист4!A2875</f>
        <v xml:space="preserve">Набережная ул. д.1 </v>
      </c>
      <c r="B2873" s="56" t="str">
        <f>Лист4!C2875</f>
        <v>Икрянинский район, с. Оранжереи</v>
      </c>
      <c r="C2873" s="39">
        <f t="shared" si="92"/>
        <v>221.79057716216215</v>
      </c>
      <c r="D2873" s="39">
        <f t="shared" si="93"/>
        <v>9.3714328378378369</v>
      </c>
      <c r="E2873" s="45">
        <v>0</v>
      </c>
      <c r="F2873" s="27">
        <v>9.3714328378378369</v>
      </c>
      <c r="G2873" s="46">
        <v>0</v>
      </c>
      <c r="H2873" s="46">
        <v>0</v>
      </c>
      <c r="I2873" s="46">
        <v>0</v>
      </c>
      <c r="J2873" s="271"/>
      <c r="K2873" s="282">
        <f>Лист4!E2875/1000</f>
        <v>231.16200999999998</v>
      </c>
    </row>
    <row r="2874" spans="1:11" s="47" customFormat="1" ht="18.75" customHeight="1" x14ac:dyDescent="0.25">
      <c r="A2874" s="38" t="str">
        <f>Лист4!A2876</f>
        <v xml:space="preserve">Набережная ул. д.1А </v>
      </c>
      <c r="B2874" s="56" t="str">
        <f>Лист4!C2876</f>
        <v>Икрянинский район, с. Оранжереи</v>
      </c>
      <c r="C2874" s="39">
        <f t="shared" si="92"/>
        <v>9.4554345945945926</v>
      </c>
      <c r="D2874" s="39">
        <f t="shared" si="93"/>
        <v>0.39952540540540538</v>
      </c>
      <c r="E2874" s="45">
        <v>0</v>
      </c>
      <c r="F2874" s="27">
        <v>0.39952540540540538</v>
      </c>
      <c r="G2874" s="46">
        <v>0</v>
      </c>
      <c r="H2874" s="46">
        <v>0</v>
      </c>
      <c r="I2874" s="46">
        <v>0</v>
      </c>
      <c r="J2874" s="271"/>
      <c r="K2874" s="282">
        <f>Лист4!E2876/1000</f>
        <v>9.8549599999999984</v>
      </c>
    </row>
    <row r="2875" spans="1:11" s="47" customFormat="1" ht="18.75" customHeight="1" x14ac:dyDescent="0.25">
      <c r="A2875" s="38" t="str">
        <f>Лист4!A2877</f>
        <v xml:space="preserve">Набережная ул. д.3 </v>
      </c>
      <c r="B2875" s="56" t="str">
        <f>Лист4!C2877</f>
        <v>Икрянинский район, с. Оранжереи</v>
      </c>
      <c r="C2875" s="39">
        <f t="shared" si="92"/>
        <v>376.19105337837829</v>
      </c>
      <c r="D2875" s="39">
        <f t="shared" si="93"/>
        <v>15.895396621621616</v>
      </c>
      <c r="E2875" s="45">
        <v>0</v>
      </c>
      <c r="F2875" s="27">
        <v>15.895396621621616</v>
      </c>
      <c r="G2875" s="46">
        <v>0</v>
      </c>
      <c r="H2875" s="46">
        <v>0</v>
      </c>
      <c r="I2875" s="46">
        <v>0</v>
      </c>
      <c r="J2875" s="271"/>
      <c r="K2875" s="282">
        <f>Лист4!E2877/1000</f>
        <v>392.0864499999999</v>
      </c>
    </row>
    <row r="2876" spans="1:11" s="47" customFormat="1" ht="18.75" customHeight="1" x14ac:dyDescent="0.25">
      <c r="A2876" s="38" t="str">
        <f>Лист4!A2878</f>
        <v xml:space="preserve">Набережная ул. д.9 </v>
      </c>
      <c r="B2876" s="56" t="str">
        <f>Лист4!C2878</f>
        <v>Икрянинский район, с. Оранжереи</v>
      </c>
      <c r="C2876" s="39">
        <f t="shared" si="92"/>
        <v>18.773205945945946</v>
      </c>
      <c r="D2876" s="39">
        <f t="shared" si="93"/>
        <v>0.79323405405405412</v>
      </c>
      <c r="E2876" s="45">
        <v>0</v>
      </c>
      <c r="F2876" s="27">
        <v>0.79323405405405412</v>
      </c>
      <c r="G2876" s="46">
        <v>0</v>
      </c>
      <c r="H2876" s="46">
        <v>0</v>
      </c>
      <c r="I2876" s="46">
        <v>0</v>
      </c>
      <c r="J2876" s="271"/>
      <c r="K2876" s="282">
        <f>Лист4!E2878/1000-J2876</f>
        <v>19.56644</v>
      </c>
    </row>
    <row r="2877" spans="1:11" s="47" customFormat="1" ht="25.5" customHeight="1" x14ac:dyDescent="0.25">
      <c r="A2877" s="38" t="str">
        <f>Лист4!A2879</f>
        <v xml:space="preserve">Чкалова ул. д.62 </v>
      </c>
      <c r="B2877" s="56" t="str">
        <f>Лист4!C2879</f>
        <v>Икрянинский район, с. Оранжереи</v>
      </c>
      <c r="C2877" s="39">
        <f t="shared" si="92"/>
        <v>962.52158391891885</v>
      </c>
      <c r="D2877" s="39">
        <f t="shared" si="93"/>
        <v>40.66992608108108</v>
      </c>
      <c r="E2877" s="45">
        <v>0</v>
      </c>
      <c r="F2877" s="27">
        <v>40.66992608108108</v>
      </c>
      <c r="G2877" s="46">
        <v>0</v>
      </c>
      <c r="H2877" s="46">
        <v>0</v>
      </c>
      <c r="I2877" s="46">
        <v>0</v>
      </c>
      <c r="J2877" s="271"/>
      <c r="K2877" s="282">
        <f>Лист4!E2879/1000-J2877</f>
        <v>1003.1915099999999</v>
      </c>
    </row>
    <row r="2878" spans="1:11" s="47" customFormat="1" ht="18.75" customHeight="1" x14ac:dyDescent="0.25">
      <c r="A2878" s="38" t="str">
        <f>Лист4!A2880</f>
        <v xml:space="preserve">Школьная ул. д.33 </v>
      </c>
      <c r="B2878" s="56" t="str">
        <f>Лист4!C2880</f>
        <v>Икрянинский район, с. Чулпан</v>
      </c>
      <c r="C2878" s="39">
        <f t="shared" si="92"/>
        <v>26.669998648648651</v>
      </c>
      <c r="D2878" s="39">
        <f t="shared" si="93"/>
        <v>1.1269013513513517</v>
      </c>
      <c r="E2878" s="45">
        <v>0</v>
      </c>
      <c r="F2878" s="27">
        <v>1.1269013513513517</v>
      </c>
      <c r="G2878" s="46">
        <v>0</v>
      </c>
      <c r="H2878" s="46">
        <v>0</v>
      </c>
      <c r="I2878" s="46">
        <v>0</v>
      </c>
      <c r="J2878" s="271"/>
      <c r="K2878" s="282">
        <f>Лист4!E2880/1000</f>
        <v>27.796900000000004</v>
      </c>
    </row>
    <row r="2879" spans="1:11" s="47" customFormat="1" ht="18.75" customHeight="1" x14ac:dyDescent="0.25">
      <c r="A2879" s="38" t="str">
        <f>Лист4!A2881</f>
        <v xml:space="preserve">Школьная ул. д.34 </v>
      </c>
      <c r="B2879" s="56" t="str">
        <f>Лист4!C2881</f>
        <v>Икрянинский район, с. Чулпан</v>
      </c>
      <c r="C2879" s="39">
        <f t="shared" si="92"/>
        <v>17.803154054054048</v>
      </c>
      <c r="D2879" s="39">
        <f t="shared" si="93"/>
        <v>0.75224594594594563</v>
      </c>
      <c r="E2879" s="45">
        <v>0</v>
      </c>
      <c r="F2879" s="27">
        <v>0.75224594594594563</v>
      </c>
      <c r="G2879" s="46">
        <v>0</v>
      </c>
      <c r="H2879" s="46">
        <v>0</v>
      </c>
      <c r="I2879" s="46">
        <v>0</v>
      </c>
      <c r="J2879" s="271"/>
      <c r="K2879" s="282">
        <f>Лист4!E2881/1000</f>
        <v>18.555399999999992</v>
      </c>
    </row>
    <row r="2880" spans="1:11" s="47" customFormat="1" ht="18.75" customHeight="1" x14ac:dyDescent="0.25">
      <c r="A2880" s="38" t="str">
        <f>Лист4!A2882</f>
        <v xml:space="preserve">Капитана Сафронова ул. д.19 </v>
      </c>
      <c r="B2880" s="56" t="str">
        <f>Лист4!C2882</f>
        <v>Икрянинский район, с.Трудфронт</v>
      </c>
      <c r="C2880" s="39">
        <f t="shared" si="92"/>
        <v>13.969969594594598</v>
      </c>
      <c r="D2880" s="39">
        <f t="shared" si="93"/>
        <v>0.59028040540540561</v>
      </c>
      <c r="E2880" s="45">
        <v>0</v>
      </c>
      <c r="F2880" s="27">
        <v>0.59028040540540561</v>
      </c>
      <c r="G2880" s="46">
        <v>0</v>
      </c>
      <c r="H2880" s="46">
        <v>0</v>
      </c>
      <c r="I2880" s="46">
        <v>0</v>
      </c>
      <c r="J2880" s="271"/>
      <c r="K2880" s="282">
        <f>Лист4!E2882/1000-J2880</f>
        <v>14.560250000000003</v>
      </c>
    </row>
    <row r="2881" spans="1:11" s="47" customFormat="1" ht="18.75" customHeight="1" x14ac:dyDescent="0.25">
      <c r="A2881" s="38" t="str">
        <f>Лист4!A2883</f>
        <v xml:space="preserve">Любича ул. д.10 </v>
      </c>
      <c r="B2881" s="56" t="str">
        <f>Лист4!C2883</f>
        <v>Камызякский район, г. Камызяк</v>
      </c>
      <c r="C2881" s="39">
        <f t="shared" si="92"/>
        <v>270.0792218918919</v>
      </c>
      <c r="D2881" s="39">
        <f t="shared" si="93"/>
        <v>11.411798108108108</v>
      </c>
      <c r="E2881" s="45">
        <v>0</v>
      </c>
      <c r="F2881" s="27">
        <v>11.411798108108108</v>
      </c>
      <c r="G2881" s="46">
        <v>0</v>
      </c>
      <c r="H2881" s="46">
        <v>0</v>
      </c>
      <c r="I2881" s="46">
        <v>0</v>
      </c>
      <c r="J2881" s="271"/>
      <c r="K2881" s="282">
        <f>Лист4!E2883/1000-J2881</f>
        <v>281.49101999999999</v>
      </c>
    </row>
    <row r="2882" spans="1:11" s="47" customFormat="1" ht="18.75" customHeight="1" x14ac:dyDescent="0.25">
      <c r="A2882" s="38" t="str">
        <f>Лист4!A2884</f>
        <v xml:space="preserve">Любича ул. д.12 </v>
      </c>
      <c r="B2882" s="56" t="str">
        <f>Лист4!C2884</f>
        <v>Камызякский район, г. Камызяк</v>
      </c>
      <c r="C2882" s="39">
        <f t="shared" si="92"/>
        <v>601.64434783783793</v>
      </c>
      <c r="D2882" s="39">
        <f t="shared" si="93"/>
        <v>25.421592162162163</v>
      </c>
      <c r="E2882" s="45">
        <v>0</v>
      </c>
      <c r="F2882" s="27">
        <v>25.421592162162163</v>
      </c>
      <c r="G2882" s="46">
        <v>0</v>
      </c>
      <c r="H2882" s="46">
        <v>0</v>
      </c>
      <c r="I2882" s="46">
        <v>0</v>
      </c>
      <c r="J2882" s="271"/>
      <c r="K2882" s="282">
        <f>Лист4!E2884/1000</f>
        <v>627.06594000000007</v>
      </c>
    </row>
    <row r="2883" spans="1:11" s="47" customFormat="1" ht="18.75" customHeight="1" x14ac:dyDescent="0.25">
      <c r="A2883" s="38" t="str">
        <f>Лист4!A2885</f>
        <v xml:space="preserve">Любича ул. д.8 </v>
      </c>
      <c r="B2883" s="56" t="str">
        <f>Лист4!C2885</f>
        <v>Камызякский район, г. Камызяк</v>
      </c>
      <c r="C2883" s="39">
        <f t="shared" si="92"/>
        <v>418.29963743243235</v>
      </c>
      <c r="D2883" s="39">
        <f t="shared" si="93"/>
        <v>17.674632567567564</v>
      </c>
      <c r="E2883" s="45">
        <v>0</v>
      </c>
      <c r="F2883" s="27">
        <v>17.674632567567564</v>
      </c>
      <c r="G2883" s="46">
        <v>0</v>
      </c>
      <c r="H2883" s="46">
        <v>0</v>
      </c>
      <c r="I2883" s="46">
        <v>0</v>
      </c>
      <c r="J2883" s="271"/>
      <c r="K2883" s="282">
        <f>Лист4!E2885/1000</f>
        <v>435.97426999999993</v>
      </c>
    </row>
    <row r="2884" spans="1:11" s="47" customFormat="1" ht="18.75" customHeight="1" x14ac:dyDescent="0.25">
      <c r="A2884" s="38" t="str">
        <f>Лист4!A2886</f>
        <v xml:space="preserve">Любича ул. д.9 </v>
      </c>
      <c r="B2884" s="56" t="str">
        <f>Лист4!C2886</f>
        <v>Камызякский район, г. Камызяк</v>
      </c>
      <c r="C2884" s="39">
        <f t="shared" si="92"/>
        <v>387.74931608108096</v>
      </c>
      <c r="D2884" s="39">
        <f t="shared" si="93"/>
        <v>16.383773918918912</v>
      </c>
      <c r="E2884" s="45">
        <v>0</v>
      </c>
      <c r="F2884" s="27">
        <v>16.383773918918912</v>
      </c>
      <c r="G2884" s="46">
        <v>0</v>
      </c>
      <c r="H2884" s="46">
        <v>0</v>
      </c>
      <c r="I2884" s="46">
        <v>0</v>
      </c>
      <c r="J2884" s="271"/>
      <c r="K2884" s="282">
        <f>Лист4!E2886/1000-J2884</f>
        <v>404.13308999999987</v>
      </c>
    </row>
    <row r="2885" spans="1:11" s="47" customFormat="1" ht="18.75" customHeight="1" x14ac:dyDescent="0.25">
      <c r="A2885" s="38" t="str">
        <f>Лист4!A2887</f>
        <v xml:space="preserve">Максима Горького ул. д.99 </v>
      </c>
      <c r="B2885" s="56" t="str">
        <f>Лист4!C2887</f>
        <v>Камызякский район, г. Камызяк</v>
      </c>
      <c r="C2885" s="39">
        <f t="shared" si="92"/>
        <v>213.05450689189186</v>
      </c>
      <c r="D2885" s="39">
        <f t="shared" si="93"/>
        <v>9.0023031081081051</v>
      </c>
      <c r="E2885" s="45">
        <v>0</v>
      </c>
      <c r="F2885" s="27">
        <v>9.0023031081081051</v>
      </c>
      <c r="G2885" s="46">
        <v>0</v>
      </c>
      <c r="H2885" s="46">
        <v>0</v>
      </c>
      <c r="I2885" s="46">
        <v>0</v>
      </c>
      <c r="J2885" s="271"/>
      <c r="K2885" s="282">
        <f>Лист4!E2887/1000</f>
        <v>222.05680999999996</v>
      </c>
    </row>
    <row r="2886" spans="1:11" s="47" customFormat="1" ht="18.75" customHeight="1" x14ac:dyDescent="0.25">
      <c r="A2886" s="38" t="str">
        <f>Лист4!A2888</f>
        <v xml:space="preserve">Максима Горького ул. д.100 </v>
      </c>
      <c r="B2886" s="56" t="str">
        <f>Лист4!C2888</f>
        <v>Камызякский район, г. Камызяк</v>
      </c>
      <c r="C2886" s="39">
        <f t="shared" si="92"/>
        <v>569.77163229729729</v>
      </c>
      <c r="D2886" s="39">
        <f t="shared" si="93"/>
        <v>24.074857702702701</v>
      </c>
      <c r="E2886" s="45">
        <v>0</v>
      </c>
      <c r="F2886" s="27">
        <v>24.074857702702701</v>
      </c>
      <c r="G2886" s="46">
        <v>0</v>
      </c>
      <c r="H2886" s="46">
        <v>0</v>
      </c>
      <c r="I2886" s="46">
        <v>0</v>
      </c>
      <c r="J2886" s="271"/>
      <c r="K2886" s="282">
        <f>Лист4!E2888/1000</f>
        <v>593.84649000000002</v>
      </c>
    </row>
    <row r="2887" spans="1:11" s="47" customFormat="1" ht="18.75" customHeight="1" x14ac:dyDescent="0.25">
      <c r="A2887" s="38" t="str">
        <f>Лист4!A2889</f>
        <v xml:space="preserve">Максима Горького ул. д.102 </v>
      </c>
      <c r="B2887" s="56" t="str">
        <f>Лист4!C2889</f>
        <v>Камызякский район, г. Камызяк</v>
      </c>
      <c r="C2887" s="39">
        <f t="shared" si="92"/>
        <v>567.11812243243241</v>
      </c>
      <c r="D2887" s="39">
        <f t="shared" si="93"/>
        <v>23.962737567567569</v>
      </c>
      <c r="E2887" s="45">
        <v>0</v>
      </c>
      <c r="F2887" s="27">
        <v>23.962737567567569</v>
      </c>
      <c r="G2887" s="46">
        <v>0</v>
      </c>
      <c r="H2887" s="46">
        <v>0</v>
      </c>
      <c r="I2887" s="46">
        <v>0</v>
      </c>
      <c r="J2887" s="271"/>
      <c r="K2887" s="282">
        <f>Лист4!E2889/1000-J2887</f>
        <v>591.08086000000003</v>
      </c>
    </row>
    <row r="2888" spans="1:11" s="47" customFormat="1" ht="18.75" customHeight="1" x14ac:dyDescent="0.25">
      <c r="A2888" s="38" t="str">
        <f>Лист4!A2890</f>
        <v xml:space="preserve">Максима Горького ул. д.103 </v>
      </c>
      <c r="B2888" s="56" t="str">
        <f>Лист4!C2890</f>
        <v>Камызякский район, г. Камызяк</v>
      </c>
      <c r="C2888" s="39">
        <f t="shared" si="92"/>
        <v>228.46366567567566</v>
      </c>
      <c r="D2888" s="39">
        <f t="shared" si="93"/>
        <v>9.6533943243243243</v>
      </c>
      <c r="E2888" s="45">
        <v>0</v>
      </c>
      <c r="F2888" s="27">
        <v>9.6533943243243243</v>
      </c>
      <c r="G2888" s="46">
        <v>0</v>
      </c>
      <c r="H2888" s="46">
        <v>0</v>
      </c>
      <c r="I2888" s="46">
        <v>0</v>
      </c>
      <c r="J2888" s="271"/>
      <c r="K2888" s="282">
        <f>Лист4!E2890/1000</f>
        <v>238.11705999999998</v>
      </c>
    </row>
    <row r="2889" spans="1:11" s="47" customFormat="1" ht="18.75" customHeight="1" x14ac:dyDescent="0.25">
      <c r="A2889" s="38" t="str">
        <f>Лист4!A2891</f>
        <v xml:space="preserve">Максима Горького ул. д.105 </v>
      </c>
      <c r="B2889" s="56" t="str">
        <f>Лист4!C2891</f>
        <v>Камызякский район, г. Камызяк</v>
      </c>
      <c r="C2889" s="39">
        <f t="shared" si="92"/>
        <v>328.66369175675675</v>
      </c>
      <c r="D2889" s="39">
        <f t="shared" si="93"/>
        <v>13.88719824324324</v>
      </c>
      <c r="E2889" s="45">
        <v>0</v>
      </c>
      <c r="F2889" s="27">
        <v>13.88719824324324</v>
      </c>
      <c r="G2889" s="46">
        <v>0</v>
      </c>
      <c r="H2889" s="46">
        <v>0</v>
      </c>
      <c r="I2889" s="46">
        <v>0</v>
      </c>
      <c r="J2889" s="271"/>
      <c r="K2889" s="282">
        <f>Лист4!E2891/1000</f>
        <v>342.55088999999998</v>
      </c>
    </row>
    <row r="2890" spans="1:11" s="47" customFormat="1" ht="18.75" customHeight="1" x14ac:dyDescent="0.25">
      <c r="A2890" s="38" t="str">
        <f>Лист4!A2892</f>
        <v xml:space="preserve">Максима Горького ул. д.107 </v>
      </c>
      <c r="B2890" s="56" t="str">
        <f>Лист4!C2892</f>
        <v>Камызякский район, г. Камызяк</v>
      </c>
      <c r="C2890" s="39">
        <f t="shared" si="92"/>
        <v>200.17457918918922</v>
      </c>
      <c r="D2890" s="39">
        <f t="shared" si="93"/>
        <v>8.458080810810813</v>
      </c>
      <c r="E2890" s="45">
        <v>0</v>
      </c>
      <c r="F2890" s="27">
        <v>8.458080810810813</v>
      </c>
      <c r="G2890" s="46">
        <v>0</v>
      </c>
      <c r="H2890" s="46">
        <v>0</v>
      </c>
      <c r="I2890" s="46">
        <v>0</v>
      </c>
      <c r="J2890" s="271"/>
      <c r="K2890" s="282">
        <f>Лист4!E2892/1000</f>
        <v>208.63266000000004</v>
      </c>
    </row>
    <row r="2891" spans="1:11" s="47" customFormat="1" ht="18.75" customHeight="1" x14ac:dyDescent="0.25">
      <c r="A2891" s="38" t="str">
        <f>Лист4!A2893</f>
        <v xml:space="preserve">Максима Горького ул. д.75 </v>
      </c>
      <c r="B2891" s="56" t="str">
        <f>Лист4!C2893</f>
        <v>Камызякский район, г. Камызяк</v>
      </c>
      <c r="C2891" s="39">
        <f t="shared" si="92"/>
        <v>1085.7395317567571</v>
      </c>
      <c r="D2891" s="39">
        <f t="shared" si="93"/>
        <v>45.876318243243254</v>
      </c>
      <c r="E2891" s="45">
        <v>0</v>
      </c>
      <c r="F2891" s="27">
        <v>45.876318243243254</v>
      </c>
      <c r="G2891" s="46">
        <v>0</v>
      </c>
      <c r="H2891" s="46">
        <v>0</v>
      </c>
      <c r="I2891" s="46">
        <v>0</v>
      </c>
      <c r="J2891" s="271"/>
      <c r="K2891" s="282">
        <f>Лист4!E2893/1000-J2891</f>
        <v>1131.6158500000004</v>
      </c>
    </row>
    <row r="2892" spans="1:11" s="47" customFormat="1" ht="18.75" customHeight="1" x14ac:dyDescent="0.25">
      <c r="A2892" s="38" t="str">
        <f>Лист4!A2894</f>
        <v xml:space="preserve">Максима Горького ул. д.81 </v>
      </c>
      <c r="B2892" s="56" t="str">
        <f>Лист4!C2894</f>
        <v>Камызякский район, г. Камызяк</v>
      </c>
      <c r="C2892" s="39">
        <f t="shared" si="92"/>
        <v>1022.205057027027</v>
      </c>
      <c r="D2892" s="39">
        <f t="shared" si="93"/>
        <v>43.191762972972974</v>
      </c>
      <c r="E2892" s="45">
        <v>0</v>
      </c>
      <c r="F2892" s="27">
        <v>43.191762972972974</v>
      </c>
      <c r="G2892" s="46">
        <v>0</v>
      </c>
      <c r="H2892" s="46">
        <v>0</v>
      </c>
      <c r="I2892" s="46">
        <v>0</v>
      </c>
      <c r="J2892" s="271"/>
      <c r="K2892" s="282">
        <f>Лист4!E2894/1000</f>
        <v>1065.3968199999999</v>
      </c>
    </row>
    <row r="2893" spans="1:11" s="47" customFormat="1" ht="18.75" customHeight="1" x14ac:dyDescent="0.25">
      <c r="A2893" s="38" t="str">
        <f>Лист4!A2895</f>
        <v xml:space="preserve">Максима Горького ул. д.91 </v>
      </c>
      <c r="B2893" s="56" t="str">
        <f>Лист4!C2895</f>
        <v>Камызякский район, г. Камызяк</v>
      </c>
      <c r="C2893" s="39">
        <f t="shared" si="92"/>
        <v>172.31103216216215</v>
      </c>
      <c r="D2893" s="39">
        <f t="shared" si="93"/>
        <v>7.2807478378378372</v>
      </c>
      <c r="E2893" s="45">
        <v>0</v>
      </c>
      <c r="F2893" s="27">
        <v>7.2807478378378372</v>
      </c>
      <c r="G2893" s="46">
        <v>0</v>
      </c>
      <c r="H2893" s="46">
        <v>0</v>
      </c>
      <c r="I2893" s="46">
        <v>0</v>
      </c>
      <c r="J2893" s="271"/>
      <c r="K2893" s="282">
        <f>Лист4!E2895/1000</f>
        <v>179.59178</v>
      </c>
    </row>
    <row r="2894" spans="1:11" s="47" customFormat="1" ht="18.75" customHeight="1" x14ac:dyDescent="0.25">
      <c r="A2894" s="38" t="str">
        <f>Лист4!A2896</f>
        <v xml:space="preserve">Максима Горького ул. д.97 </v>
      </c>
      <c r="B2894" s="56" t="str">
        <f>Лист4!C2896</f>
        <v>Камызякский район, г. Камызяк</v>
      </c>
      <c r="C2894" s="39">
        <f t="shared" si="92"/>
        <v>792.20866445945956</v>
      </c>
      <c r="D2894" s="39">
        <f t="shared" si="93"/>
        <v>33.473605540540547</v>
      </c>
      <c r="E2894" s="45">
        <v>0</v>
      </c>
      <c r="F2894" s="27">
        <v>33.473605540540547</v>
      </c>
      <c r="G2894" s="46">
        <v>0</v>
      </c>
      <c r="H2894" s="46">
        <v>0</v>
      </c>
      <c r="I2894" s="46">
        <v>0</v>
      </c>
      <c r="J2894" s="271"/>
      <c r="K2894" s="282">
        <f>Лист4!E2896/1000-J2894</f>
        <v>825.68227000000013</v>
      </c>
    </row>
    <row r="2895" spans="1:11" s="47" customFormat="1" ht="18.75" customHeight="1" x14ac:dyDescent="0.25">
      <c r="A2895" s="38" t="str">
        <f>Лист4!A2897</f>
        <v xml:space="preserve">Молодежная ул. д.1 </v>
      </c>
      <c r="B2895" s="56" t="str">
        <f>Лист4!C2897</f>
        <v>Камызякский район, г. Камызяк</v>
      </c>
      <c r="C2895" s="39">
        <f t="shared" si="92"/>
        <v>20.942985135135142</v>
      </c>
      <c r="D2895" s="39">
        <f t="shared" si="93"/>
        <v>0.88491486486486515</v>
      </c>
      <c r="E2895" s="45">
        <v>0</v>
      </c>
      <c r="F2895" s="27">
        <v>0.88491486486486515</v>
      </c>
      <c r="G2895" s="46">
        <v>0</v>
      </c>
      <c r="H2895" s="46">
        <v>0</v>
      </c>
      <c r="I2895" s="46">
        <v>0</v>
      </c>
      <c r="J2895" s="271"/>
      <c r="K2895" s="282">
        <f>Лист4!E2897/1000-J2895</f>
        <v>21.827900000000007</v>
      </c>
    </row>
    <row r="2896" spans="1:11" s="47" customFormat="1" ht="18.75" customHeight="1" x14ac:dyDescent="0.25">
      <c r="A2896" s="38" t="str">
        <f>Лист4!A2898</f>
        <v xml:space="preserve">Молодежная ул. д.10 </v>
      </c>
      <c r="B2896" s="56" t="str">
        <f>Лист4!C2898</f>
        <v>Камызякский район, г. Камызяк</v>
      </c>
      <c r="C2896" s="39">
        <f t="shared" si="92"/>
        <v>9.9680162162161707</v>
      </c>
      <c r="D2896" s="39">
        <f t="shared" si="93"/>
        <v>0.42118378378378191</v>
      </c>
      <c r="E2896" s="45">
        <v>0</v>
      </c>
      <c r="F2896" s="27">
        <v>0.42118378378378191</v>
      </c>
      <c r="G2896" s="46">
        <v>0</v>
      </c>
      <c r="H2896" s="46">
        <v>0</v>
      </c>
      <c r="I2896" s="46">
        <v>0</v>
      </c>
      <c r="J2896" s="272"/>
      <c r="K2896" s="282">
        <f>Лист4!E2898/1000-J2896</f>
        <v>10.389199999999953</v>
      </c>
    </row>
    <row r="2897" spans="1:11" s="47" customFormat="1" ht="18.75" customHeight="1" x14ac:dyDescent="0.25">
      <c r="A2897" s="38" t="str">
        <f>Лист4!A2899</f>
        <v xml:space="preserve">Молодежная ул. д.11 </v>
      </c>
      <c r="B2897" s="56" t="str">
        <f>Лист4!C2899</f>
        <v>Камызякский район, г. Камызяк</v>
      </c>
      <c r="C2897" s="39">
        <f t="shared" si="92"/>
        <v>48.172540540540538</v>
      </c>
      <c r="D2897" s="39">
        <f t="shared" si="93"/>
        <v>2.0354594594594593</v>
      </c>
      <c r="E2897" s="45">
        <v>0</v>
      </c>
      <c r="F2897" s="27">
        <v>2.0354594594594593</v>
      </c>
      <c r="G2897" s="46">
        <v>0</v>
      </c>
      <c r="H2897" s="46">
        <v>0</v>
      </c>
      <c r="I2897" s="46">
        <v>0</v>
      </c>
      <c r="J2897" s="271"/>
      <c r="K2897" s="282">
        <f>Лист4!E2899/1000-J2897</f>
        <v>50.207999999999998</v>
      </c>
    </row>
    <row r="2898" spans="1:11" s="47" customFormat="1" ht="18.75" customHeight="1" x14ac:dyDescent="0.25">
      <c r="A2898" s="38" t="str">
        <f>Лист4!A2900</f>
        <v xml:space="preserve">Молодежная ул. д.15 </v>
      </c>
      <c r="B2898" s="56" t="str">
        <f>Лист4!C2900</f>
        <v>Камызякский район, г. Камызяк</v>
      </c>
      <c r="C2898" s="39">
        <f t="shared" si="92"/>
        <v>120.22146959459458</v>
      </c>
      <c r="D2898" s="39">
        <f t="shared" si="93"/>
        <v>5.0797804054054048</v>
      </c>
      <c r="E2898" s="45">
        <v>0</v>
      </c>
      <c r="F2898" s="27">
        <v>5.0797804054054048</v>
      </c>
      <c r="G2898" s="46">
        <v>0</v>
      </c>
      <c r="H2898" s="46">
        <v>0</v>
      </c>
      <c r="I2898" s="46">
        <v>0</v>
      </c>
      <c r="J2898" s="271"/>
      <c r="K2898" s="282">
        <f>Лист4!E2900/1000-J2898</f>
        <v>125.30124999999998</v>
      </c>
    </row>
    <row r="2899" spans="1:11" s="47" customFormat="1" ht="18.75" customHeight="1" x14ac:dyDescent="0.25">
      <c r="A2899" s="38" t="str">
        <f>Лист4!A2901</f>
        <v xml:space="preserve">Молодежная ул. д.16 </v>
      </c>
      <c r="B2899" s="56" t="str">
        <f>Лист4!C2901</f>
        <v>Камызякский район, г. Камызяк</v>
      </c>
      <c r="C2899" s="39">
        <f t="shared" si="92"/>
        <v>529.05507040540522</v>
      </c>
      <c r="D2899" s="39">
        <f t="shared" si="93"/>
        <v>22.354439594594588</v>
      </c>
      <c r="E2899" s="45">
        <v>0</v>
      </c>
      <c r="F2899" s="27">
        <v>22.354439594594588</v>
      </c>
      <c r="G2899" s="46">
        <v>0</v>
      </c>
      <c r="H2899" s="46">
        <v>0</v>
      </c>
      <c r="I2899" s="46">
        <v>0</v>
      </c>
      <c r="J2899" s="271"/>
      <c r="K2899" s="282">
        <f>Лист4!E2901/1000-J2899</f>
        <v>551.40950999999984</v>
      </c>
    </row>
    <row r="2900" spans="1:11" s="47" customFormat="1" ht="18.75" customHeight="1" x14ac:dyDescent="0.25">
      <c r="A2900" s="38" t="str">
        <f>Лист4!A2902</f>
        <v xml:space="preserve">Молодежная ул. д.17 </v>
      </c>
      <c r="B2900" s="56" t="str">
        <f>Лист4!C2902</f>
        <v>Камызякский район, г. Камызяк</v>
      </c>
      <c r="C2900" s="39">
        <f t="shared" si="92"/>
        <v>121.15369000000001</v>
      </c>
      <c r="D2900" s="39">
        <f t="shared" si="93"/>
        <v>5.1191700000000004</v>
      </c>
      <c r="E2900" s="45">
        <v>0</v>
      </c>
      <c r="F2900" s="27">
        <v>5.1191700000000004</v>
      </c>
      <c r="G2900" s="46">
        <v>0</v>
      </c>
      <c r="H2900" s="46">
        <v>0</v>
      </c>
      <c r="I2900" s="46">
        <v>0</v>
      </c>
      <c r="J2900" s="271"/>
      <c r="K2900" s="282">
        <f>Лист4!E2902/1000</f>
        <v>126.27286000000001</v>
      </c>
    </row>
    <row r="2901" spans="1:11" s="47" customFormat="1" ht="18.75" customHeight="1" x14ac:dyDescent="0.25">
      <c r="A2901" s="38" t="str">
        <f>Лист4!A2903</f>
        <v xml:space="preserve">Молодежная ул. д.2 </v>
      </c>
      <c r="B2901" s="56" t="str">
        <f>Лист4!C2903</f>
        <v>Камызякский район, г. Камызяк</v>
      </c>
      <c r="C2901" s="39">
        <f t="shared" si="92"/>
        <v>40.312504729729731</v>
      </c>
      <c r="D2901" s="39">
        <f t="shared" si="93"/>
        <v>1.7033452702702703</v>
      </c>
      <c r="E2901" s="45">
        <v>0</v>
      </c>
      <c r="F2901" s="27">
        <v>1.7033452702702703</v>
      </c>
      <c r="G2901" s="46">
        <v>0</v>
      </c>
      <c r="H2901" s="46">
        <v>0</v>
      </c>
      <c r="I2901" s="46">
        <v>0</v>
      </c>
      <c r="J2901" s="271"/>
      <c r="K2901" s="282">
        <f>Лист4!E2903/1000</f>
        <v>42.01585</v>
      </c>
    </row>
    <row r="2902" spans="1:11" s="47" customFormat="1" ht="18.75" customHeight="1" x14ac:dyDescent="0.25">
      <c r="A2902" s="38" t="str">
        <f>Лист4!A2904</f>
        <v xml:space="preserve">Молодежная ул. д.3 </v>
      </c>
      <c r="B2902" s="56" t="str">
        <f>Лист4!C2904</f>
        <v>Камызякский район, г. Камызяк</v>
      </c>
      <c r="C2902" s="39">
        <f t="shared" si="92"/>
        <v>40.888583378378385</v>
      </c>
      <c r="D2902" s="39">
        <f t="shared" si="93"/>
        <v>1.7276866216216218</v>
      </c>
      <c r="E2902" s="45">
        <v>0</v>
      </c>
      <c r="F2902" s="27">
        <v>1.7276866216216218</v>
      </c>
      <c r="G2902" s="46">
        <v>0</v>
      </c>
      <c r="H2902" s="46">
        <v>0</v>
      </c>
      <c r="I2902" s="46">
        <v>0</v>
      </c>
      <c r="J2902" s="271"/>
      <c r="K2902" s="282">
        <f>Лист4!E2904/1000</f>
        <v>42.616270000000007</v>
      </c>
    </row>
    <row r="2903" spans="1:11" s="47" customFormat="1" ht="18.75" customHeight="1" x14ac:dyDescent="0.25">
      <c r="A2903" s="38" t="str">
        <f>Лист4!A2905</f>
        <v xml:space="preserve">Молодежная ул. д.4 </v>
      </c>
      <c r="B2903" s="56" t="str">
        <f>Лист4!C2905</f>
        <v>Камызякский район, г. Камызяк</v>
      </c>
      <c r="C2903" s="39">
        <f t="shared" si="92"/>
        <v>6.810627027027027</v>
      </c>
      <c r="D2903" s="39">
        <f t="shared" si="93"/>
        <v>0.287772972972973</v>
      </c>
      <c r="E2903" s="45">
        <v>0</v>
      </c>
      <c r="F2903" s="27">
        <v>0.287772972972973</v>
      </c>
      <c r="G2903" s="46">
        <v>0</v>
      </c>
      <c r="H2903" s="46">
        <v>0</v>
      </c>
      <c r="I2903" s="46">
        <v>0</v>
      </c>
      <c r="J2903" s="271"/>
      <c r="K2903" s="282">
        <f>Лист4!E2905/1000-J2903</f>
        <v>7.0983999999999998</v>
      </c>
    </row>
    <row r="2904" spans="1:11" s="47" customFormat="1" ht="18.75" customHeight="1" x14ac:dyDescent="0.25">
      <c r="A2904" s="38" t="str">
        <f>Лист4!A2906</f>
        <v xml:space="preserve">Молодежная ул. д.5 </v>
      </c>
      <c r="B2904" s="56" t="str">
        <f>Лист4!C2906</f>
        <v>Камызякский район, г. Камызяк</v>
      </c>
      <c r="C2904" s="39">
        <f t="shared" si="92"/>
        <v>3.2923851351351363</v>
      </c>
      <c r="D2904" s="39">
        <f t="shared" si="93"/>
        <v>0.13911486486486491</v>
      </c>
      <c r="E2904" s="45">
        <v>0</v>
      </c>
      <c r="F2904" s="27">
        <v>0.13911486486486491</v>
      </c>
      <c r="G2904" s="46">
        <v>0</v>
      </c>
      <c r="H2904" s="46">
        <v>0</v>
      </c>
      <c r="I2904" s="46">
        <v>0</v>
      </c>
      <c r="J2904" s="271"/>
      <c r="K2904" s="282">
        <f>Лист4!E2906/1000</f>
        <v>3.4315000000000011</v>
      </c>
    </row>
    <row r="2905" spans="1:11" s="47" customFormat="1" ht="18.75" customHeight="1" x14ac:dyDescent="0.25">
      <c r="A2905" s="38" t="str">
        <f>Лист4!A2907</f>
        <v xml:space="preserve">Молодежная ул. д.6 </v>
      </c>
      <c r="B2905" s="56" t="str">
        <f>Лист4!C2907</f>
        <v>Камызякский район, г. Камызяк</v>
      </c>
      <c r="C2905" s="39">
        <f t="shared" si="92"/>
        <v>285.1720564864865</v>
      </c>
      <c r="D2905" s="39">
        <f t="shared" si="93"/>
        <v>12.049523513513513</v>
      </c>
      <c r="E2905" s="45">
        <v>0</v>
      </c>
      <c r="F2905" s="27">
        <v>12.049523513513513</v>
      </c>
      <c r="G2905" s="46">
        <v>0</v>
      </c>
      <c r="H2905" s="46">
        <v>0</v>
      </c>
      <c r="I2905" s="46">
        <v>0</v>
      </c>
      <c r="J2905" s="271"/>
      <c r="K2905" s="282">
        <f>Лист4!E2907/1000</f>
        <v>297.22158000000002</v>
      </c>
    </row>
    <row r="2906" spans="1:11" s="47" customFormat="1" ht="18.75" customHeight="1" x14ac:dyDescent="0.25">
      <c r="A2906" s="38" t="str">
        <f>Лист4!A2908</f>
        <v xml:space="preserve">Молодежная ул. д.7 </v>
      </c>
      <c r="B2906" s="56" t="str">
        <f>Лист4!C2908</f>
        <v>Камызякский район, г. Камызяк</v>
      </c>
      <c r="C2906" s="39">
        <f t="shared" si="92"/>
        <v>506.85502067567569</v>
      </c>
      <c r="D2906" s="39">
        <f t="shared" si="93"/>
        <v>21.416409324324327</v>
      </c>
      <c r="E2906" s="45">
        <v>0</v>
      </c>
      <c r="F2906" s="27">
        <v>21.416409324324327</v>
      </c>
      <c r="G2906" s="46">
        <v>0</v>
      </c>
      <c r="H2906" s="46">
        <v>0</v>
      </c>
      <c r="I2906" s="46">
        <v>0</v>
      </c>
      <c r="J2906" s="271"/>
      <c r="K2906" s="282">
        <f>Лист4!E2908/1000</f>
        <v>528.27143000000001</v>
      </c>
    </row>
    <row r="2907" spans="1:11" s="47" customFormat="1" ht="18.75" customHeight="1" x14ac:dyDescent="0.25">
      <c r="A2907" s="38" t="str">
        <f>Лист4!A2909</f>
        <v xml:space="preserve">Молодежная ул. д.8 </v>
      </c>
      <c r="B2907" s="56" t="str">
        <f>Лист4!C2909</f>
        <v>Камызякский район, г. Камызяк</v>
      </c>
      <c r="C2907" s="39">
        <f t="shared" si="92"/>
        <v>764.46411918918909</v>
      </c>
      <c r="D2907" s="39">
        <f t="shared" si="93"/>
        <v>32.301300810810808</v>
      </c>
      <c r="E2907" s="45">
        <v>0</v>
      </c>
      <c r="F2907" s="27">
        <v>32.301300810810808</v>
      </c>
      <c r="G2907" s="46">
        <v>0</v>
      </c>
      <c r="H2907" s="46">
        <v>0</v>
      </c>
      <c r="I2907" s="46">
        <v>0</v>
      </c>
      <c r="J2907" s="271"/>
      <c r="K2907" s="282">
        <f>Лист4!E2909/1000</f>
        <v>796.76541999999995</v>
      </c>
    </row>
    <row r="2908" spans="1:11" s="47" customFormat="1" ht="18.75" customHeight="1" x14ac:dyDescent="0.25">
      <c r="A2908" s="38" t="str">
        <f>Лист4!A2910</f>
        <v xml:space="preserve">Молодежная ул. д.9 </v>
      </c>
      <c r="B2908" s="56" t="str">
        <f>Лист4!C2910</f>
        <v>Камызякский район, г. Камызяк</v>
      </c>
      <c r="C2908" s="39">
        <f t="shared" si="92"/>
        <v>361.60941878378367</v>
      </c>
      <c r="D2908" s="39">
        <f t="shared" si="93"/>
        <v>15.279271216216211</v>
      </c>
      <c r="E2908" s="45">
        <v>0</v>
      </c>
      <c r="F2908" s="27">
        <v>15.279271216216211</v>
      </c>
      <c r="G2908" s="46">
        <v>0</v>
      </c>
      <c r="H2908" s="46">
        <v>0</v>
      </c>
      <c r="I2908" s="46">
        <v>0</v>
      </c>
      <c r="J2908" s="271"/>
      <c r="K2908" s="282">
        <f>Лист4!E2910/1000</f>
        <v>376.88868999999988</v>
      </c>
    </row>
    <row r="2909" spans="1:11" s="47" customFormat="1" ht="18.75" customHeight="1" x14ac:dyDescent="0.25">
      <c r="A2909" s="38" t="str">
        <f>Лист4!A2911</f>
        <v xml:space="preserve">Тулайкова ул. д.10 </v>
      </c>
      <c r="B2909" s="56" t="str">
        <f>Лист4!C2911</f>
        <v>Камызякский район, г. Камызяк</v>
      </c>
      <c r="C2909" s="39">
        <f t="shared" si="92"/>
        <v>679.10429243243232</v>
      </c>
      <c r="D2909" s="39">
        <f t="shared" si="93"/>
        <v>28.694547567567561</v>
      </c>
      <c r="E2909" s="45">
        <v>0</v>
      </c>
      <c r="F2909" s="27">
        <v>28.694547567567561</v>
      </c>
      <c r="G2909" s="46">
        <v>0</v>
      </c>
      <c r="H2909" s="46">
        <v>0</v>
      </c>
      <c r="I2909" s="46">
        <v>0</v>
      </c>
      <c r="J2909" s="271"/>
      <c r="K2909" s="282">
        <f>Лист4!E2911/1000</f>
        <v>707.79883999999993</v>
      </c>
    </row>
    <row r="2910" spans="1:11" s="47" customFormat="1" ht="18.75" customHeight="1" x14ac:dyDescent="0.25">
      <c r="A2910" s="38" t="str">
        <f>Лист4!A2912</f>
        <v xml:space="preserve">Тулайкова ул. д.11 </v>
      </c>
      <c r="B2910" s="56" t="str">
        <f>Лист4!C2912</f>
        <v>Камызякский район, г. Камызяк</v>
      </c>
      <c r="C2910" s="39">
        <f t="shared" si="92"/>
        <v>174.91586864864865</v>
      </c>
      <c r="D2910" s="39">
        <f t="shared" si="93"/>
        <v>7.3908113513513509</v>
      </c>
      <c r="E2910" s="45">
        <v>0</v>
      </c>
      <c r="F2910" s="27">
        <v>7.3908113513513509</v>
      </c>
      <c r="G2910" s="46">
        <v>0</v>
      </c>
      <c r="H2910" s="46">
        <v>0</v>
      </c>
      <c r="I2910" s="46">
        <v>0</v>
      </c>
      <c r="J2910" s="271"/>
      <c r="K2910" s="282">
        <f>Лист4!E2912/1000</f>
        <v>182.30668</v>
      </c>
    </row>
    <row r="2911" spans="1:11" s="47" customFormat="1" ht="18.75" customHeight="1" x14ac:dyDescent="0.25">
      <c r="A2911" s="38" t="str">
        <f>Лист4!A2913</f>
        <v xml:space="preserve">Тулайкова ул. д.3 </v>
      </c>
      <c r="B2911" s="56" t="str">
        <f>Лист4!C2913</f>
        <v>Камызякский район, г. Камызяк</v>
      </c>
      <c r="C2911" s="39">
        <f t="shared" si="92"/>
        <v>10.57010581081081</v>
      </c>
      <c r="D2911" s="39">
        <f t="shared" si="93"/>
        <v>0.44662418918918911</v>
      </c>
      <c r="E2911" s="45">
        <v>0</v>
      </c>
      <c r="F2911" s="27">
        <v>0.44662418918918911</v>
      </c>
      <c r="G2911" s="46">
        <v>0</v>
      </c>
      <c r="H2911" s="46">
        <v>0</v>
      </c>
      <c r="I2911" s="46">
        <v>0</v>
      </c>
      <c r="J2911" s="271"/>
      <c r="K2911" s="282">
        <f>Лист4!E2913/1000-J2911</f>
        <v>11.016729999999999</v>
      </c>
    </row>
    <row r="2912" spans="1:11" s="47" customFormat="1" ht="18.75" customHeight="1" x14ac:dyDescent="0.25">
      <c r="A2912" s="38" t="str">
        <f>Лист4!A2914</f>
        <v xml:space="preserve">Тулайкова ул. д.5 </v>
      </c>
      <c r="B2912" s="56" t="str">
        <f>Лист4!C2914</f>
        <v>Камызякский район, г. Камызяк</v>
      </c>
      <c r="C2912" s="39">
        <f t="shared" si="92"/>
        <v>0</v>
      </c>
      <c r="D2912" s="39">
        <f t="shared" si="93"/>
        <v>0</v>
      </c>
      <c r="E2912" s="45">
        <v>0</v>
      </c>
      <c r="F2912" s="27">
        <v>0</v>
      </c>
      <c r="G2912" s="46">
        <v>0</v>
      </c>
      <c r="H2912" s="46">
        <v>0</v>
      </c>
      <c r="I2912" s="46">
        <v>0</v>
      </c>
      <c r="J2912" s="271"/>
      <c r="K2912" s="282">
        <f>Лист4!E2914/1000</f>
        <v>0</v>
      </c>
    </row>
    <row r="2913" spans="1:11" s="47" customFormat="1" ht="18.75" customHeight="1" x14ac:dyDescent="0.25">
      <c r="A2913" s="38" t="str">
        <f>Лист4!A2915</f>
        <v xml:space="preserve">Тулайкова ул. д.6 </v>
      </c>
      <c r="B2913" s="56" t="str">
        <f>Лист4!C2915</f>
        <v>Камызякский район, г. Камызяк</v>
      </c>
      <c r="C2913" s="39">
        <f t="shared" si="92"/>
        <v>822.29798472972948</v>
      </c>
      <c r="D2913" s="39">
        <f t="shared" si="93"/>
        <v>34.744985270270263</v>
      </c>
      <c r="E2913" s="45">
        <v>0</v>
      </c>
      <c r="F2913" s="27">
        <v>34.744985270270263</v>
      </c>
      <c r="G2913" s="46">
        <v>0</v>
      </c>
      <c r="H2913" s="46">
        <v>0</v>
      </c>
      <c r="I2913" s="46">
        <v>0</v>
      </c>
      <c r="J2913" s="271"/>
      <c r="K2913" s="282">
        <f>Лист4!E2915/1000</f>
        <v>857.04296999999974</v>
      </c>
    </row>
    <row r="2914" spans="1:11" s="47" customFormat="1" ht="18.75" customHeight="1" x14ac:dyDescent="0.25">
      <c r="A2914" s="38" t="str">
        <f>Лист4!A2916</f>
        <v xml:space="preserve">Тулайкова ул. д.7 </v>
      </c>
      <c r="B2914" s="56" t="str">
        <f>Лист4!C2916</f>
        <v>Камызякский район, г. Камызяк</v>
      </c>
      <c r="C2914" s="39">
        <f t="shared" si="92"/>
        <v>0</v>
      </c>
      <c r="D2914" s="39">
        <f t="shared" si="93"/>
        <v>0</v>
      </c>
      <c r="E2914" s="45">
        <v>0</v>
      </c>
      <c r="F2914" s="27">
        <v>0</v>
      </c>
      <c r="G2914" s="46">
        <v>0</v>
      </c>
      <c r="H2914" s="46">
        <v>0</v>
      </c>
      <c r="I2914" s="46">
        <v>0</v>
      </c>
      <c r="J2914" s="271"/>
      <c r="K2914" s="282">
        <f>Лист4!E2916/1000-J2914</f>
        <v>0</v>
      </c>
    </row>
    <row r="2915" spans="1:11" s="47" customFormat="1" ht="18.75" customHeight="1" x14ac:dyDescent="0.25">
      <c r="A2915" s="38" t="str">
        <f>Лист4!A2917</f>
        <v xml:space="preserve">Тулайкова ул. д.9 </v>
      </c>
      <c r="B2915" s="56" t="str">
        <f>Лист4!C2917</f>
        <v>Камызякский район, г. Камызяк</v>
      </c>
      <c r="C2915" s="39">
        <f t="shared" ref="C2915:C2978" si="94">K2915+J2915-F2915</f>
        <v>627.58566581081084</v>
      </c>
      <c r="D2915" s="39">
        <f t="shared" ref="D2915:D2978" si="95">F2915</f>
        <v>26.517704189189189</v>
      </c>
      <c r="E2915" s="45">
        <v>0</v>
      </c>
      <c r="F2915" s="27">
        <v>26.517704189189189</v>
      </c>
      <c r="G2915" s="46">
        <v>0</v>
      </c>
      <c r="H2915" s="46">
        <v>0</v>
      </c>
      <c r="I2915" s="46">
        <v>0</v>
      </c>
      <c r="J2915" s="271"/>
      <c r="K2915" s="282">
        <f>Лист4!E2917/1000-J2915</f>
        <v>654.10337000000004</v>
      </c>
    </row>
    <row r="2916" spans="1:11" s="47" customFormat="1" ht="18.75" customHeight="1" x14ac:dyDescent="0.25">
      <c r="A2916" s="38" t="str">
        <f>Лист4!A2918</f>
        <v xml:space="preserve">Юбилейная ул. д.1 </v>
      </c>
      <c r="B2916" s="56" t="str">
        <f>Лист4!C2918</f>
        <v>Камызякский район, г. Камызяк</v>
      </c>
      <c r="C2916" s="39">
        <f t="shared" si="94"/>
        <v>218.88817391891897</v>
      </c>
      <c r="D2916" s="39">
        <f t="shared" si="95"/>
        <v>9.2487960810810836</v>
      </c>
      <c r="E2916" s="45">
        <v>0</v>
      </c>
      <c r="F2916" s="27">
        <v>9.2487960810810836</v>
      </c>
      <c r="G2916" s="46">
        <v>0</v>
      </c>
      <c r="H2916" s="46">
        <v>0</v>
      </c>
      <c r="I2916" s="46">
        <v>0</v>
      </c>
      <c r="J2916" s="271"/>
      <c r="K2916" s="282">
        <f>Лист4!E2918/1000-J2916</f>
        <v>228.13697000000005</v>
      </c>
    </row>
    <row r="2917" spans="1:11" s="47" customFormat="1" ht="18.75" customHeight="1" x14ac:dyDescent="0.25">
      <c r="A2917" s="38" t="str">
        <f>Лист4!A2919</f>
        <v xml:space="preserve">Юбилейная ул. д.11 </v>
      </c>
      <c r="B2917" s="56" t="str">
        <f>Лист4!C2919</f>
        <v>Камызякский район, г. Камызяк</v>
      </c>
      <c r="C2917" s="39">
        <f t="shared" si="94"/>
        <v>247.10392891891891</v>
      </c>
      <c r="D2917" s="39">
        <f t="shared" si="95"/>
        <v>10.441011081081081</v>
      </c>
      <c r="E2917" s="45">
        <v>0</v>
      </c>
      <c r="F2917" s="27">
        <v>10.441011081081081</v>
      </c>
      <c r="G2917" s="46">
        <v>0</v>
      </c>
      <c r="H2917" s="46">
        <v>0</v>
      </c>
      <c r="I2917" s="46">
        <v>0</v>
      </c>
      <c r="J2917" s="271"/>
      <c r="K2917" s="282">
        <f>Лист4!E2919/1000-J2917</f>
        <v>257.54494</v>
      </c>
    </row>
    <row r="2918" spans="1:11" s="47" customFormat="1" ht="18.75" customHeight="1" x14ac:dyDescent="0.25">
      <c r="A2918" s="38" t="str">
        <f>Лист4!A2920</f>
        <v xml:space="preserve">Юбилейная ул. д.12 </v>
      </c>
      <c r="B2918" s="56" t="str">
        <f>Лист4!C2920</f>
        <v>Камызякский район, г. Камызяк</v>
      </c>
      <c r="C2918" s="39">
        <f t="shared" si="94"/>
        <v>222.3442908108108</v>
      </c>
      <c r="D2918" s="39">
        <f t="shared" si="95"/>
        <v>9.3948291891891884</v>
      </c>
      <c r="E2918" s="45">
        <v>0</v>
      </c>
      <c r="F2918" s="27">
        <v>9.3948291891891884</v>
      </c>
      <c r="G2918" s="46">
        <v>0</v>
      </c>
      <c r="H2918" s="46">
        <v>0</v>
      </c>
      <c r="I2918" s="46">
        <v>0</v>
      </c>
      <c r="J2918" s="271"/>
      <c r="K2918" s="282">
        <f>Лист4!E2920/1000-J2918</f>
        <v>231.73911999999999</v>
      </c>
    </row>
    <row r="2919" spans="1:11" s="47" customFormat="1" ht="18.75" customHeight="1" x14ac:dyDescent="0.25">
      <c r="A2919" s="38" t="str">
        <f>Лист4!A2921</f>
        <v xml:space="preserve">Юбилейная ул. д.13 </v>
      </c>
      <c r="B2919" s="56" t="str">
        <f>Лист4!C2921</f>
        <v>Камызякский район, г. Камызяк</v>
      </c>
      <c r="C2919" s="39">
        <f t="shared" si="94"/>
        <v>352.30023459459466</v>
      </c>
      <c r="D2919" s="39">
        <f t="shared" si="95"/>
        <v>14.885925405405409</v>
      </c>
      <c r="E2919" s="45">
        <v>0</v>
      </c>
      <c r="F2919" s="27">
        <v>14.885925405405409</v>
      </c>
      <c r="G2919" s="46">
        <v>0</v>
      </c>
      <c r="H2919" s="46">
        <v>0</v>
      </c>
      <c r="I2919" s="46">
        <v>0</v>
      </c>
      <c r="J2919" s="271"/>
      <c r="K2919" s="282">
        <f>Лист4!E2921/1000-J2919</f>
        <v>367.18616000000009</v>
      </c>
    </row>
    <row r="2920" spans="1:11" s="47" customFormat="1" ht="18.75" customHeight="1" x14ac:dyDescent="0.25">
      <c r="A2920" s="38" t="str">
        <f>Лист4!A2922</f>
        <v xml:space="preserve">Юбилейная ул. д.14 </v>
      </c>
      <c r="B2920" s="56" t="str">
        <f>Лист4!C2922</f>
        <v>Камызякский район, г. Камызяк</v>
      </c>
      <c r="C2920" s="39">
        <f t="shared" si="94"/>
        <v>193.55791648648648</v>
      </c>
      <c r="D2920" s="39">
        <f t="shared" si="95"/>
        <v>8.1785035135135118</v>
      </c>
      <c r="E2920" s="45">
        <v>0</v>
      </c>
      <c r="F2920" s="27">
        <v>8.1785035135135118</v>
      </c>
      <c r="G2920" s="46">
        <v>0</v>
      </c>
      <c r="H2920" s="46">
        <v>0</v>
      </c>
      <c r="I2920" s="46">
        <v>0</v>
      </c>
      <c r="J2920" s="271"/>
      <c r="K2920" s="282">
        <f>Лист4!E2922/1000</f>
        <v>201.73641999999998</v>
      </c>
    </row>
    <row r="2921" spans="1:11" s="47" customFormat="1" ht="18.75" customHeight="1" x14ac:dyDescent="0.25">
      <c r="A2921" s="38" t="str">
        <f>Лист4!A2923</f>
        <v xml:space="preserve">Юбилейная ул. д.15 </v>
      </c>
      <c r="B2921" s="56" t="str">
        <f>Лист4!C2923</f>
        <v>Камызякский район, г. Камызяк</v>
      </c>
      <c r="C2921" s="39">
        <f t="shared" si="94"/>
        <v>147.61077499999996</v>
      </c>
      <c r="D2921" s="39">
        <f t="shared" si="95"/>
        <v>6.237074999999999</v>
      </c>
      <c r="E2921" s="45">
        <v>0</v>
      </c>
      <c r="F2921" s="27">
        <v>6.237074999999999</v>
      </c>
      <c r="G2921" s="46">
        <v>0</v>
      </c>
      <c r="H2921" s="46">
        <v>0</v>
      </c>
      <c r="I2921" s="46">
        <v>0</v>
      </c>
      <c r="J2921" s="271"/>
      <c r="K2921" s="282">
        <f>Лист4!E2923/1000</f>
        <v>153.84784999999997</v>
      </c>
    </row>
    <row r="2922" spans="1:11" s="47" customFormat="1" ht="18.75" customHeight="1" x14ac:dyDescent="0.25">
      <c r="A2922" s="38" t="str">
        <f>Лист4!A2924</f>
        <v xml:space="preserve">Юбилейная ул. д.16 </v>
      </c>
      <c r="B2922" s="56" t="str">
        <f>Лист4!C2924</f>
        <v>Камызякский район, г. Камызяк</v>
      </c>
      <c r="C2922" s="39">
        <f t="shared" si="94"/>
        <v>175.09614148648646</v>
      </c>
      <c r="D2922" s="39">
        <f t="shared" si="95"/>
        <v>7.3984285135135117</v>
      </c>
      <c r="E2922" s="45">
        <v>0</v>
      </c>
      <c r="F2922" s="27">
        <v>7.3984285135135117</v>
      </c>
      <c r="G2922" s="46">
        <v>0</v>
      </c>
      <c r="H2922" s="46">
        <v>0</v>
      </c>
      <c r="I2922" s="46">
        <v>0</v>
      </c>
      <c r="J2922" s="271"/>
      <c r="K2922" s="282">
        <f>Лист4!E2924/1000</f>
        <v>182.49456999999998</v>
      </c>
    </row>
    <row r="2923" spans="1:11" s="47" customFormat="1" ht="18.75" customHeight="1" x14ac:dyDescent="0.25">
      <c r="A2923" s="38" t="str">
        <f>Лист4!A2925</f>
        <v xml:space="preserve">Юбилейная ул. д.17 </v>
      </c>
      <c r="B2923" s="56" t="str">
        <f>Лист4!C2925</f>
        <v>Камызякский район, г. Камызяк</v>
      </c>
      <c r="C2923" s="39">
        <f t="shared" si="94"/>
        <v>165.93232499999996</v>
      </c>
      <c r="D2923" s="39">
        <f t="shared" si="95"/>
        <v>7.0112249999999987</v>
      </c>
      <c r="E2923" s="45">
        <v>0</v>
      </c>
      <c r="F2923" s="27">
        <v>7.0112249999999987</v>
      </c>
      <c r="G2923" s="46">
        <v>0</v>
      </c>
      <c r="H2923" s="46">
        <v>0</v>
      </c>
      <c r="I2923" s="46">
        <v>0</v>
      </c>
      <c r="J2923" s="271"/>
      <c r="K2923" s="282">
        <f>Лист4!E2925/1000</f>
        <v>172.94354999999996</v>
      </c>
    </row>
    <row r="2924" spans="1:11" s="47" customFormat="1" ht="18.75" customHeight="1" x14ac:dyDescent="0.25">
      <c r="A2924" s="38" t="str">
        <f>Лист4!A2926</f>
        <v xml:space="preserve">Юбилейная ул. д.18 </v>
      </c>
      <c r="B2924" s="56" t="str">
        <f>Лист4!C2926</f>
        <v>Камызякский район, г. Камызяк</v>
      </c>
      <c r="C2924" s="39">
        <f t="shared" si="94"/>
        <v>206.78895837837837</v>
      </c>
      <c r="D2924" s="39">
        <f t="shared" si="95"/>
        <v>8.7375616216216194</v>
      </c>
      <c r="E2924" s="45">
        <v>0</v>
      </c>
      <c r="F2924" s="27">
        <v>8.7375616216216194</v>
      </c>
      <c r="G2924" s="46">
        <v>0</v>
      </c>
      <c r="H2924" s="46">
        <v>0</v>
      </c>
      <c r="I2924" s="46">
        <v>0</v>
      </c>
      <c r="J2924" s="271"/>
      <c r="K2924" s="282">
        <f>Лист4!E2926/1000-J2924</f>
        <v>215.52651999999998</v>
      </c>
    </row>
    <row r="2925" spans="1:11" s="47" customFormat="1" ht="18.75" customHeight="1" x14ac:dyDescent="0.25">
      <c r="A2925" s="38" t="str">
        <f>Лист4!A2927</f>
        <v xml:space="preserve">Юбилейная ул. д.19 </v>
      </c>
      <c r="B2925" s="56" t="str">
        <f>Лист4!C2927</f>
        <v>Камызякский район, г. Камызяк</v>
      </c>
      <c r="C2925" s="39">
        <f t="shared" si="94"/>
        <v>197.78502621621621</v>
      </c>
      <c r="D2925" s="39">
        <f t="shared" si="95"/>
        <v>8.3571137837837828</v>
      </c>
      <c r="E2925" s="45">
        <v>0</v>
      </c>
      <c r="F2925" s="27">
        <v>8.3571137837837828</v>
      </c>
      <c r="G2925" s="46">
        <v>0</v>
      </c>
      <c r="H2925" s="46">
        <v>0</v>
      </c>
      <c r="I2925" s="46">
        <v>0</v>
      </c>
      <c r="J2925" s="271"/>
      <c r="K2925" s="282">
        <f>Лист4!E2927/1000-J2925</f>
        <v>206.14213999999998</v>
      </c>
    </row>
    <row r="2926" spans="1:11" s="47" customFormat="1" ht="18.75" customHeight="1" x14ac:dyDescent="0.25">
      <c r="A2926" s="38" t="str">
        <f>Лист4!A2928</f>
        <v xml:space="preserve">Юбилейная ул. д.19А </v>
      </c>
      <c r="B2926" s="56" t="str">
        <f>Лист4!C2928</f>
        <v>Камызякский район, г. Камызяк</v>
      </c>
      <c r="C2926" s="39">
        <f t="shared" si="94"/>
        <v>108.09251081081081</v>
      </c>
      <c r="D2926" s="39">
        <f t="shared" si="95"/>
        <v>4.5672891891891894</v>
      </c>
      <c r="E2926" s="45">
        <v>0</v>
      </c>
      <c r="F2926" s="27">
        <v>4.5672891891891894</v>
      </c>
      <c r="G2926" s="46">
        <v>0</v>
      </c>
      <c r="H2926" s="46">
        <v>0</v>
      </c>
      <c r="I2926" s="46">
        <v>0</v>
      </c>
      <c r="J2926" s="271"/>
      <c r="K2926" s="282">
        <f>Лист4!E2928/1000</f>
        <v>112.6598</v>
      </c>
    </row>
    <row r="2927" spans="1:11" s="47" customFormat="1" ht="18.75" customHeight="1" x14ac:dyDescent="0.25">
      <c r="A2927" s="38" t="str">
        <f>Лист4!A2929</f>
        <v xml:space="preserve">Юбилейная ул. д.2 </v>
      </c>
      <c r="B2927" s="56" t="str">
        <f>Лист4!C2929</f>
        <v>Камызякский район, г. Камызяк</v>
      </c>
      <c r="C2927" s="39">
        <f t="shared" si="94"/>
        <v>315.66457040540536</v>
      </c>
      <c r="D2927" s="39">
        <f t="shared" si="95"/>
        <v>13.337939594594594</v>
      </c>
      <c r="E2927" s="45">
        <v>0</v>
      </c>
      <c r="F2927" s="27">
        <v>13.337939594594594</v>
      </c>
      <c r="G2927" s="46">
        <v>0</v>
      </c>
      <c r="H2927" s="46">
        <v>0</v>
      </c>
      <c r="I2927" s="46">
        <v>0</v>
      </c>
      <c r="J2927" s="271"/>
      <c r="K2927" s="282">
        <f>Лист4!E2929/1000</f>
        <v>329.00250999999997</v>
      </c>
    </row>
    <row r="2928" spans="1:11" s="47" customFormat="1" ht="18.75" customHeight="1" x14ac:dyDescent="0.25">
      <c r="A2928" s="38" t="str">
        <f>Лист4!A2930</f>
        <v xml:space="preserve">Юбилейная ул. д.20 </v>
      </c>
      <c r="B2928" s="56" t="str">
        <f>Лист4!C2930</f>
        <v>Камызякский район, г. Камызяк</v>
      </c>
      <c r="C2928" s="39">
        <f t="shared" si="94"/>
        <v>129.25821527027026</v>
      </c>
      <c r="D2928" s="39">
        <f t="shared" si="95"/>
        <v>5.4616147297297282</v>
      </c>
      <c r="E2928" s="45">
        <v>0</v>
      </c>
      <c r="F2928" s="27">
        <v>5.4616147297297282</v>
      </c>
      <c r="G2928" s="46">
        <v>0</v>
      </c>
      <c r="H2928" s="46">
        <v>0</v>
      </c>
      <c r="I2928" s="46">
        <v>0</v>
      </c>
      <c r="J2928" s="271"/>
      <c r="K2928" s="282">
        <f>Лист4!E2930/1000-J2928</f>
        <v>134.71982999999997</v>
      </c>
    </row>
    <row r="2929" spans="1:11" s="47" customFormat="1" ht="18.75" customHeight="1" x14ac:dyDescent="0.25">
      <c r="A2929" s="38" t="str">
        <f>Лист4!A2931</f>
        <v xml:space="preserve">Юбилейная ул. д.23 </v>
      </c>
      <c r="B2929" s="56" t="str">
        <f>Лист4!C2931</f>
        <v>Камызякский район, г. Камызяк</v>
      </c>
      <c r="C2929" s="39">
        <f t="shared" si="94"/>
        <v>124.49593824324323</v>
      </c>
      <c r="D2929" s="39">
        <f t="shared" si="95"/>
        <v>5.2603917567567562</v>
      </c>
      <c r="E2929" s="45">
        <v>0</v>
      </c>
      <c r="F2929" s="27">
        <v>5.2603917567567562</v>
      </c>
      <c r="G2929" s="46">
        <v>0</v>
      </c>
      <c r="H2929" s="46">
        <v>0</v>
      </c>
      <c r="I2929" s="46">
        <v>0</v>
      </c>
      <c r="J2929" s="271"/>
      <c r="K2929" s="282">
        <f>Лист4!E2931/1000</f>
        <v>129.75632999999999</v>
      </c>
    </row>
    <row r="2930" spans="1:11" s="47" customFormat="1" ht="18.75" customHeight="1" x14ac:dyDescent="0.25">
      <c r="A2930" s="38" t="str">
        <f>Лист4!A2932</f>
        <v xml:space="preserve">Юбилейная ул. д.24 </v>
      </c>
      <c r="B2930" s="56" t="str">
        <f>Лист4!C2932</f>
        <v>Камызякский район, г. Камызяк</v>
      </c>
      <c r="C2930" s="39">
        <f t="shared" si="94"/>
        <v>41.816313513513521</v>
      </c>
      <c r="D2930" s="39">
        <f t="shared" si="95"/>
        <v>1.7668864864864866</v>
      </c>
      <c r="E2930" s="45">
        <v>0</v>
      </c>
      <c r="F2930" s="27">
        <v>1.7668864864864866</v>
      </c>
      <c r="G2930" s="46">
        <v>0</v>
      </c>
      <c r="H2930" s="46">
        <v>0</v>
      </c>
      <c r="I2930" s="46">
        <v>0</v>
      </c>
      <c r="J2930" s="271"/>
      <c r="K2930" s="282">
        <f>Лист4!E2932/1000-J2930</f>
        <v>43.583200000000005</v>
      </c>
    </row>
    <row r="2931" spans="1:11" s="47" customFormat="1" ht="18.75" customHeight="1" x14ac:dyDescent="0.25">
      <c r="A2931" s="38" t="str">
        <f>Лист4!A2933</f>
        <v xml:space="preserve">Юбилейная ул. д.25 </v>
      </c>
      <c r="B2931" s="56" t="str">
        <f>Лист4!C2933</f>
        <v>Камызякский район, г. Камызяк</v>
      </c>
      <c r="C2931" s="39">
        <f t="shared" si="94"/>
        <v>191.11970932432428</v>
      </c>
      <c r="D2931" s="39">
        <f t="shared" si="95"/>
        <v>8.0754806756756743</v>
      </c>
      <c r="E2931" s="45">
        <v>0</v>
      </c>
      <c r="F2931" s="27">
        <v>8.0754806756756743</v>
      </c>
      <c r="G2931" s="46">
        <v>0</v>
      </c>
      <c r="H2931" s="46">
        <v>0</v>
      </c>
      <c r="I2931" s="46">
        <v>0</v>
      </c>
      <c r="J2931" s="271"/>
      <c r="K2931" s="282">
        <f>Лист4!E2933/1000</f>
        <v>199.19518999999994</v>
      </c>
    </row>
    <row r="2932" spans="1:11" s="47" customFormat="1" ht="18.75" customHeight="1" x14ac:dyDescent="0.25">
      <c r="A2932" s="38" t="str">
        <f>Лист4!A2934</f>
        <v xml:space="preserve">Юбилейная ул. д.26 </v>
      </c>
      <c r="B2932" s="56" t="str">
        <f>Лист4!C2934</f>
        <v>Камызякский район, г. Камызяк</v>
      </c>
      <c r="C2932" s="39">
        <f t="shared" si="94"/>
        <v>167.84198513513513</v>
      </c>
      <c r="D2932" s="39">
        <f t="shared" si="95"/>
        <v>7.0919148648648651</v>
      </c>
      <c r="E2932" s="45">
        <v>0</v>
      </c>
      <c r="F2932" s="27">
        <v>7.0919148648648651</v>
      </c>
      <c r="G2932" s="46">
        <v>0</v>
      </c>
      <c r="H2932" s="46">
        <v>0</v>
      </c>
      <c r="I2932" s="46">
        <v>0</v>
      </c>
      <c r="J2932" s="271"/>
      <c r="K2932" s="282">
        <f>Лист4!E2934/1000-J2932</f>
        <v>174.93389999999999</v>
      </c>
    </row>
    <row r="2933" spans="1:11" s="47" customFormat="1" ht="18.75" customHeight="1" x14ac:dyDescent="0.25">
      <c r="A2933" s="38" t="str">
        <f>Лист4!A2935</f>
        <v xml:space="preserve">Юбилейная ул. д.3 </v>
      </c>
      <c r="B2933" s="56" t="str">
        <f>Лист4!C2935</f>
        <v>Камызякский район, г. Камызяк</v>
      </c>
      <c r="C2933" s="39">
        <f t="shared" si="94"/>
        <v>874.66532999999993</v>
      </c>
      <c r="D2933" s="39">
        <f t="shared" si="95"/>
        <v>36.957689999999999</v>
      </c>
      <c r="E2933" s="45">
        <v>0</v>
      </c>
      <c r="F2933" s="27">
        <v>36.957689999999999</v>
      </c>
      <c r="G2933" s="46">
        <v>0</v>
      </c>
      <c r="H2933" s="46">
        <v>0</v>
      </c>
      <c r="I2933" s="46">
        <v>0</v>
      </c>
      <c r="J2933" s="271"/>
      <c r="K2933" s="282">
        <f>Лист4!E2935/1000-J2933</f>
        <v>911.62301999999988</v>
      </c>
    </row>
    <row r="2934" spans="1:11" s="47" customFormat="1" ht="18.75" customHeight="1" x14ac:dyDescent="0.25">
      <c r="A2934" s="38" t="str">
        <f>Лист4!A2936</f>
        <v xml:space="preserve">Юбилейная ул. д.4 </v>
      </c>
      <c r="B2934" s="56" t="str">
        <f>Лист4!C2936</f>
        <v>Камызякский район, г. Камызяк</v>
      </c>
      <c r="C2934" s="39">
        <f t="shared" si="94"/>
        <v>237.71527270270263</v>
      </c>
      <c r="D2934" s="39">
        <f t="shared" si="95"/>
        <v>10.044307297297294</v>
      </c>
      <c r="E2934" s="45">
        <v>0</v>
      </c>
      <c r="F2934" s="27">
        <v>10.044307297297294</v>
      </c>
      <c r="G2934" s="46">
        <v>0</v>
      </c>
      <c r="H2934" s="46">
        <v>0</v>
      </c>
      <c r="I2934" s="46">
        <v>0</v>
      </c>
      <c r="J2934" s="271"/>
      <c r="K2934" s="282">
        <f>Лист4!E2936/1000</f>
        <v>247.75957999999994</v>
      </c>
    </row>
    <row r="2935" spans="1:11" s="47" customFormat="1" ht="18.75" customHeight="1" x14ac:dyDescent="0.25">
      <c r="A2935" s="38" t="str">
        <f>Лист4!A2937</f>
        <v xml:space="preserve">Юбилейная ул. д.5 </v>
      </c>
      <c r="B2935" s="56" t="str">
        <f>Лист4!C2937</f>
        <v>Камызякский район, г. Камызяк</v>
      </c>
      <c r="C2935" s="39">
        <f t="shared" si="94"/>
        <v>171.47404770270271</v>
      </c>
      <c r="D2935" s="39">
        <f t="shared" si="95"/>
        <v>7.2453822972972963</v>
      </c>
      <c r="E2935" s="45">
        <v>0</v>
      </c>
      <c r="F2935" s="27">
        <v>7.2453822972972963</v>
      </c>
      <c r="G2935" s="46">
        <v>0</v>
      </c>
      <c r="H2935" s="46">
        <v>0</v>
      </c>
      <c r="I2935" s="46">
        <v>0</v>
      </c>
      <c r="J2935" s="271"/>
      <c r="K2935" s="282">
        <f>Лист4!E2937/1000</f>
        <v>178.71942999999999</v>
      </c>
    </row>
    <row r="2936" spans="1:11" s="47" customFormat="1" ht="18.75" customHeight="1" x14ac:dyDescent="0.25">
      <c r="A2936" s="38" t="str">
        <f>Лист4!A2938</f>
        <v xml:space="preserve">Юбилейная ул. д.7 </v>
      </c>
      <c r="B2936" s="56" t="str">
        <f>Лист4!C2938</f>
        <v>Камызякский район, г. Камызяк</v>
      </c>
      <c r="C2936" s="39">
        <f t="shared" si="94"/>
        <v>225.53151918918923</v>
      </c>
      <c r="D2936" s="39">
        <f t="shared" si="95"/>
        <v>9.5295008108108128</v>
      </c>
      <c r="E2936" s="45">
        <v>0</v>
      </c>
      <c r="F2936" s="27">
        <v>9.5295008108108128</v>
      </c>
      <c r="G2936" s="46">
        <v>0</v>
      </c>
      <c r="H2936" s="46">
        <v>0</v>
      </c>
      <c r="I2936" s="46">
        <v>0</v>
      </c>
      <c r="J2936" s="271"/>
      <c r="K2936" s="282">
        <f>Лист4!E2938/1000</f>
        <v>235.06102000000004</v>
      </c>
    </row>
    <row r="2937" spans="1:11" s="47" customFormat="1" ht="18.75" customHeight="1" x14ac:dyDescent="0.25">
      <c r="A2937" s="38" t="str">
        <f>Лист4!A2939</f>
        <v xml:space="preserve">Юбилейная ул. д.8 </v>
      </c>
      <c r="B2937" s="56" t="str">
        <f>Лист4!C2939</f>
        <v>Камызякский район, г. Камызяк</v>
      </c>
      <c r="C2937" s="39">
        <f t="shared" si="94"/>
        <v>172.52256418918915</v>
      </c>
      <c r="D2937" s="39">
        <f t="shared" si="95"/>
        <v>7.2896858108108091</v>
      </c>
      <c r="E2937" s="45">
        <v>0</v>
      </c>
      <c r="F2937" s="27">
        <v>7.2896858108108091</v>
      </c>
      <c r="G2937" s="46">
        <v>0</v>
      </c>
      <c r="H2937" s="46">
        <v>0</v>
      </c>
      <c r="I2937" s="46">
        <v>0</v>
      </c>
      <c r="J2937" s="271"/>
      <c r="K2937" s="282">
        <f>Лист4!E2939/1000-J2937</f>
        <v>179.81224999999998</v>
      </c>
    </row>
    <row r="2938" spans="1:11" s="47" customFormat="1" ht="18.75" customHeight="1" x14ac:dyDescent="0.25">
      <c r="A2938" s="38" t="str">
        <f>Лист4!A2940</f>
        <v xml:space="preserve">Юбилейная ул. д.9 </v>
      </c>
      <c r="B2938" s="56" t="str">
        <f>Лист4!C2940</f>
        <v>Камызякский район, г. Камызяк</v>
      </c>
      <c r="C2938" s="39">
        <f t="shared" si="94"/>
        <v>147.24891486486487</v>
      </c>
      <c r="D2938" s="39">
        <f t="shared" si="95"/>
        <v>6.2217851351351365</v>
      </c>
      <c r="E2938" s="45">
        <v>0</v>
      </c>
      <c r="F2938" s="27">
        <v>6.2217851351351365</v>
      </c>
      <c r="G2938" s="46">
        <v>0</v>
      </c>
      <c r="H2938" s="46">
        <v>0</v>
      </c>
      <c r="I2938" s="46">
        <v>0</v>
      </c>
      <c r="J2938" s="271"/>
      <c r="K2938" s="282">
        <f>Лист4!E2940/1000-J2938</f>
        <v>153.47070000000002</v>
      </c>
    </row>
    <row r="2939" spans="1:11" s="47" customFormat="1" ht="18.75" customHeight="1" x14ac:dyDescent="0.25">
      <c r="A2939" s="38" t="str">
        <f>Лист4!A2941</f>
        <v xml:space="preserve">Южная ул. д.1 </v>
      </c>
      <c r="B2939" s="56" t="str">
        <f>Лист4!C2941</f>
        <v>Камызякский район, г. Камызяк</v>
      </c>
      <c r="C2939" s="39">
        <f t="shared" si="94"/>
        <v>1.6988189189189189</v>
      </c>
      <c r="D2939" s="39">
        <f t="shared" si="95"/>
        <v>7.1781081081081083E-2</v>
      </c>
      <c r="E2939" s="45">
        <v>0</v>
      </c>
      <c r="F2939" s="27">
        <v>7.1781081081081083E-2</v>
      </c>
      <c r="G2939" s="46">
        <v>0</v>
      </c>
      <c r="H2939" s="46">
        <v>0</v>
      </c>
      <c r="I2939" s="46">
        <v>0</v>
      </c>
      <c r="J2939" s="271"/>
      <c r="K2939" s="282">
        <f>Лист4!E2941/1000</f>
        <v>1.7706</v>
      </c>
    </row>
    <row r="2940" spans="1:11" s="47" customFormat="1" ht="18.75" customHeight="1" x14ac:dyDescent="0.25">
      <c r="A2940" s="38" t="str">
        <f>Лист4!A2942</f>
        <v xml:space="preserve">Молодежная ул. д.1 </v>
      </c>
      <c r="B2940" s="56" t="str">
        <f>Лист4!C2942</f>
        <v>Камызякский район, п. Азовский</v>
      </c>
      <c r="C2940" s="39">
        <f t="shared" si="94"/>
        <v>8.1799195945945957</v>
      </c>
      <c r="D2940" s="39">
        <f t="shared" si="95"/>
        <v>0.34563040540540546</v>
      </c>
      <c r="E2940" s="45">
        <v>0</v>
      </c>
      <c r="F2940" s="27">
        <v>0.34563040540540546</v>
      </c>
      <c r="G2940" s="46">
        <v>0</v>
      </c>
      <c r="H2940" s="46">
        <v>0</v>
      </c>
      <c r="I2940" s="46">
        <v>0</v>
      </c>
      <c r="J2940" s="271"/>
      <c r="K2940" s="282">
        <f>Лист4!E2942/1000</f>
        <v>8.5255500000000008</v>
      </c>
    </row>
    <row r="2941" spans="1:11" s="47" customFormat="1" ht="18.75" customHeight="1" x14ac:dyDescent="0.25">
      <c r="A2941" s="38" t="str">
        <f>Лист4!A2943</f>
        <v xml:space="preserve">Молодежная ул. д.2 </v>
      </c>
      <c r="B2941" s="56" t="str">
        <f>Лист4!C2943</f>
        <v>Камызякский район, п. Азовский</v>
      </c>
      <c r="C2941" s="39">
        <f t="shared" si="94"/>
        <v>0.50256486486486485</v>
      </c>
      <c r="D2941" s="39">
        <f t="shared" si="95"/>
        <v>2.1235135135135134E-2</v>
      </c>
      <c r="E2941" s="45">
        <v>0</v>
      </c>
      <c r="F2941" s="27">
        <v>2.1235135135135134E-2</v>
      </c>
      <c r="G2941" s="46">
        <v>0</v>
      </c>
      <c r="H2941" s="46">
        <v>0</v>
      </c>
      <c r="I2941" s="46">
        <v>0</v>
      </c>
      <c r="J2941" s="271"/>
      <c r="K2941" s="282">
        <f>Лист4!E2943/1000</f>
        <v>0.52379999999999993</v>
      </c>
    </row>
    <row r="2942" spans="1:11" s="47" customFormat="1" ht="18.75" customHeight="1" x14ac:dyDescent="0.25">
      <c r="A2942" s="38" t="str">
        <f>Лист4!A2944</f>
        <v xml:space="preserve">Молодежная ул. д.3 </v>
      </c>
      <c r="B2942" s="56" t="str">
        <f>Лист4!C2944</f>
        <v>Камызякский район, п. Азовский</v>
      </c>
      <c r="C2942" s="39">
        <f t="shared" si="94"/>
        <v>37.773851756756763</v>
      </c>
      <c r="D2942" s="39">
        <f t="shared" si="95"/>
        <v>1.5960782432432437</v>
      </c>
      <c r="E2942" s="45">
        <v>0</v>
      </c>
      <c r="F2942" s="27">
        <v>1.5960782432432437</v>
      </c>
      <c r="G2942" s="46">
        <v>0</v>
      </c>
      <c r="H2942" s="46">
        <v>0</v>
      </c>
      <c r="I2942" s="46">
        <v>0</v>
      </c>
      <c r="J2942" s="271"/>
      <c r="K2942" s="282">
        <f>Лист4!E2944/1000</f>
        <v>39.369930000000004</v>
      </c>
    </row>
    <row r="2943" spans="1:11" s="47" customFormat="1" ht="18.75" customHeight="1" x14ac:dyDescent="0.25">
      <c r="A2943" s="38" t="str">
        <f>Лист4!A2945</f>
        <v xml:space="preserve">Молодежная ул. д.4 </v>
      </c>
      <c r="B2943" s="56" t="str">
        <f>Лист4!C2945</f>
        <v>Камызякский район, п. Азовский</v>
      </c>
      <c r="C2943" s="39">
        <f t="shared" si="94"/>
        <v>8.5578986486486475</v>
      </c>
      <c r="D2943" s="39">
        <f t="shared" si="95"/>
        <v>0.36160135135135135</v>
      </c>
      <c r="E2943" s="45">
        <v>0</v>
      </c>
      <c r="F2943" s="27">
        <v>0.36160135135135135</v>
      </c>
      <c r="G2943" s="46">
        <v>0</v>
      </c>
      <c r="H2943" s="46">
        <v>0</v>
      </c>
      <c r="I2943" s="46">
        <v>0</v>
      </c>
      <c r="J2943" s="271"/>
      <c r="K2943" s="282">
        <f>Лист4!E2945/1000</f>
        <v>8.9194999999999993</v>
      </c>
    </row>
    <row r="2944" spans="1:11" s="47" customFormat="1" ht="18.75" customHeight="1" x14ac:dyDescent="0.25">
      <c r="A2944" s="38" t="str">
        <f>Лист4!A2946</f>
        <v xml:space="preserve">Молодежная ул. д.5 </v>
      </c>
      <c r="B2944" s="56" t="str">
        <f>Лист4!C2946</f>
        <v>Камызякский район, п. Азовский</v>
      </c>
      <c r="C2944" s="39">
        <f t="shared" si="94"/>
        <v>0.17836351351351351</v>
      </c>
      <c r="D2944" s="39">
        <f t="shared" si="95"/>
        <v>7.5364864864864867E-3</v>
      </c>
      <c r="E2944" s="45">
        <v>0</v>
      </c>
      <c r="F2944" s="27">
        <v>7.5364864864864867E-3</v>
      </c>
      <c r="G2944" s="46">
        <v>0</v>
      </c>
      <c r="H2944" s="46">
        <v>0</v>
      </c>
      <c r="I2944" s="46">
        <v>0</v>
      </c>
      <c r="J2944" s="271"/>
      <c r="K2944" s="282">
        <f>Лист4!E2946/1000</f>
        <v>0.18590000000000001</v>
      </c>
    </row>
    <row r="2945" spans="1:11" s="47" customFormat="1" ht="18.75" customHeight="1" x14ac:dyDescent="0.25">
      <c r="A2945" s="38" t="str">
        <f>Лист4!A2947</f>
        <v xml:space="preserve">Молодежная ул. д.6 </v>
      </c>
      <c r="B2945" s="56" t="str">
        <f>Лист4!C2947</f>
        <v>Камызякский район, п. Азовский</v>
      </c>
      <c r="C2945" s="39">
        <f t="shared" si="94"/>
        <v>22.209087837837838</v>
      </c>
      <c r="D2945" s="39">
        <f t="shared" si="95"/>
        <v>0.93841216216216228</v>
      </c>
      <c r="E2945" s="45">
        <v>0</v>
      </c>
      <c r="F2945" s="27">
        <v>0.93841216216216228</v>
      </c>
      <c r="G2945" s="46">
        <v>0</v>
      </c>
      <c r="H2945" s="46">
        <v>0</v>
      </c>
      <c r="I2945" s="46">
        <v>0</v>
      </c>
      <c r="J2945" s="271"/>
      <c r="K2945" s="282">
        <f>Лист4!E2947/1000</f>
        <v>23.147500000000001</v>
      </c>
    </row>
    <row r="2946" spans="1:11" s="47" customFormat="1" ht="18.75" customHeight="1" x14ac:dyDescent="0.25">
      <c r="A2946" s="38" t="str">
        <f>Лист4!A2948</f>
        <v xml:space="preserve">Придорожная ул. д.2 </v>
      </c>
      <c r="B2946" s="56" t="str">
        <f>Лист4!C2948</f>
        <v>Камызякский район, п. Каспий</v>
      </c>
      <c r="C2946" s="39">
        <f t="shared" si="94"/>
        <v>71.734562162162149</v>
      </c>
      <c r="D2946" s="39">
        <f t="shared" si="95"/>
        <v>3.0310378378378378</v>
      </c>
      <c r="E2946" s="45">
        <v>0</v>
      </c>
      <c r="F2946" s="27">
        <v>3.0310378378378378</v>
      </c>
      <c r="G2946" s="46">
        <v>0</v>
      </c>
      <c r="H2946" s="46">
        <v>0</v>
      </c>
      <c r="I2946" s="46">
        <v>0</v>
      </c>
      <c r="J2946" s="271"/>
      <c r="K2946" s="282">
        <f>Лист4!E2948/1000-J2946</f>
        <v>74.765599999999992</v>
      </c>
    </row>
    <row r="2947" spans="1:11" s="47" customFormat="1" ht="18.75" customHeight="1" x14ac:dyDescent="0.25">
      <c r="A2947" s="38" t="str">
        <f>Лист4!A2949</f>
        <v xml:space="preserve">Придорожная ул. д.3 </v>
      </c>
      <c r="B2947" s="56" t="str">
        <f>Лист4!C2949</f>
        <v>Камызякский район, п. Каспий</v>
      </c>
      <c r="C2947" s="39">
        <f t="shared" si="94"/>
        <v>57.122090540540555</v>
      </c>
      <c r="D2947" s="39">
        <f t="shared" si="95"/>
        <v>2.4136094594594599</v>
      </c>
      <c r="E2947" s="45">
        <v>0</v>
      </c>
      <c r="F2947" s="27">
        <v>2.4136094594594599</v>
      </c>
      <c r="G2947" s="46">
        <v>0</v>
      </c>
      <c r="H2947" s="46">
        <v>0</v>
      </c>
      <c r="I2947" s="46">
        <v>0</v>
      </c>
      <c r="J2947" s="271"/>
      <c r="K2947" s="282">
        <f>Лист4!E2949/1000</f>
        <v>59.535700000000013</v>
      </c>
    </row>
    <row r="2948" spans="1:11" s="47" customFormat="1" ht="18.75" customHeight="1" x14ac:dyDescent="0.25">
      <c r="A2948" s="38" t="str">
        <f>Лист4!A2950</f>
        <v xml:space="preserve">Советская ул. д.1 </v>
      </c>
      <c r="B2948" s="56" t="str">
        <f>Лист4!C2950</f>
        <v>Камызякский район, п. Каспий</v>
      </c>
      <c r="C2948" s="39">
        <f t="shared" si="94"/>
        <v>64.569702702702699</v>
      </c>
      <c r="D2948" s="39">
        <f t="shared" si="95"/>
        <v>2.7282972972972974</v>
      </c>
      <c r="E2948" s="45">
        <v>0</v>
      </c>
      <c r="F2948" s="27">
        <v>2.7282972972972974</v>
      </c>
      <c r="G2948" s="46">
        <v>0</v>
      </c>
      <c r="H2948" s="46">
        <v>0</v>
      </c>
      <c r="I2948" s="46">
        <v>0</v>
      </c>
      <c r="J2948" s="271"/>
      <c r="K2948" s="282">
        <f>Лист4!E2950/1000</f>
        <v>67.298000000000002</v>
      </c>
    </row>
    <row r="2949" spans="1:11" s="47" customFormat="1" ht="18.75" customHeight="1" x14ac:dyDescent="0.25">
      <c r="A2949" s="38" t="str">
        <f>Лист4!A2951</f>
        <v xml:space="preserve">Советская ул. д.2 </v>
      </c>
      <c r="B2949" s="56" t="str">
        <f>Лист4!C2951</f>
        <v>Камызякский район, п. Каспий</v>
      </c>
      <c r="C2949" s="39">
        <f t="shared" si="94"/>
        <v>24.82793243243243</v>
      </c>
      <c r="D2949" s="39">
        <f t="shared" si="95"/>
        <v>1.0490675675675676</v>
      </c>
      <c r="E2949" s="45">
        <v>0</v>
      </c>
      <c r="F2949" s="27">
        <v>1.0490675675675676</v>
      </c>
      <c r="G2949" s="46">
        <v>0</v>
      </c>
      <c r="H2949" s="46">
        <v>0</v>
      </c>
      <c r="I2949" s="46">
        <v>0</v>
      </c>
      <c r="J2949" s="271"/>
      <c r="K2949" s="282">
        <f>Лист4!E2951/1000</f>
        <v>25.876999999999999</v>
      </c>
    </row>
    <row r="2950" spans="1:11" s="47" customFormat="1" ht="18.75" customHeight="1" x14ac:dyDescent="0.25">
      <c r="A2950" s="38" t="str">
        <f>Лист4!A2952</f>
        <v xml:space="preserve">Советская ул. д.3 </v>
      </c>
      <c r="B2950" s="56" t="str">
        <f>Лист4!C2952</f>
        <v>Камызякский район, п. Каспий</v>
      </c>
      <c r="C2950" s="39">
        <f t="shared" si="94"/>
        <v>26.914756756756756</v>
      </c>
      <c r="D2950" s="39">
        <f t="shared" si="95"/>
        <v>1.1372432432432431</v>
      </c>
      <c r="E2950" s="45">
        <v>0</v>
      </c>
      <c r="F2950" s="27">
        <v>1.1372432432432431</v>
      </c>
      <c r="G2950" s="46">
        <v>0</v>
      </c>
      <c r="H2950" s="46">
        <v>0</v>
      </c>
      <c r="I2950" s="46">
        <v>0</v>
      </c>
      <c r="J2950" s="271"/>
      <c r="K2950" s="282">
        <f>Лист4!E2952/1000</f>
        <v>28.052</v>
      </c>
    </row>
    <row r="2951" spans="1:11" s="47" customFormat="1" ht="18.75" customHeight="1" x14ac:dyDescent="0.25">
      <c r="A2951" s="38" t="str">
        <f>Лист4!A2953</f>
        <v xml:space="preserve">Советская ул. д.4 </v>
      </c>
      <c r="B2951" s="56" t="str">
        <f>Лист4!C2953</f>
        <v>Камызякский район, п. Каспий</v>
      </c>
      <c r="C2951" s="39">
        <f t="shared" si="94"/>
        <v>14.829405405405405</v>
      </c>
      <c r="D2951" s="39">
        <f t="shared" si="95"/>
        <v>0.62659459459459455</v>
      </c>
      <c r="E2951" s="45">
        <v>0</v>
      </c>
      <c r="F2951" s="27">
        <v>0.62659459459459455</v>
      </c>
      <c r="G2951" s="46">
        <v>0</v>
      </c>
      <c r="H2951" s="46">
        <v>0</v>
      </c>
      <c r="I2951" s="46">
        <v>0</v>
      </c>
      <c r="J2951" s="271"/>
      <c r="K2951" s="282">
        <f>Лист4!E2953/1000</f>
        <v>15.456</v>
      </c>
    </row>
    <row r="2952" spans="1:11" s="47" customFormat="1" ht="18.75" customHeight="1" x14ac:dyDescent="0.25">
      <c r="A2952" s="38" t="str">
        <f>Лист4!A2954</f>
        <v xml:space="preserve">Волжская ул. д.48 </v>
      </c>
      <c r="B2952" s="56" t="str">
        <f>Лист4!C2954</f>
        <v>Камызякский район, пгт. Волго-Каспийский</v>
      </c>
      <c r="C2952" s="39">
        <f t="shared" si="94"/>
        <v>192.1003152702703</v>
      </c>
      <c r="D2952" s="39">
        <f t="shared" si="95"/>
        <v>8.1169147297297322</v>
      </c>
      <c r="E2952" s="45">
        <v>0</v>
      </c>
      <c r="F2952" s="27">
        <v>8.1169147297297322</v>
      </c>
      <c r="G2952" s="46">
        <v>0</v>
      </c>
      <c r="H2952" s="46">
        <v>0</v>
      </c>
      <c r="I2952" s="46">
        <v>0</v>
      </c>
      <c r="J2952" s="271"/>
      <c r="K2952" s="282">
        <f>Лист4!E2954/1000</f>
        <v>200.21723000000003</v>
      </c>
    </row>
    <row r="2953" spans="1:11" s="47" customFormat="1" ht="18.75" customHeight="1" x14ac:dyDescent="0.25">
      <c r="A2953" s="38" t="str">
        <f>Лист4!A2955</f>
        <v xml:space="preserve">Волжская ул. д.50 </v>
      </c>
      <c r="B2953" s="56" t="str">
        <f>Лист4!C2955</f>
        <v>Камызякский район, пгт. Волго-Каспийский</v>
      </c>
      <c r="C2953" s="39">
        <f t="shared" si="94"/>
        <v>207.84065067567568</v>
      </c>
      <c r="D2953" s="39">
        <f t="shared" si="95"/>
        <v>8.7819993243243246</v>
      </c>
      <c r="E2953" s="45">
        <v>0</v>
      </c>
      <c r="F2953" s="27">
        <v>8.7819993243243246</v>
      </c>
      <c r="G2953" s="46">
        <v>0</v>
      </c>
      <c r="H2953" s="46">
        <v>0</v>
      </c>
      <c r="I2953" s="46">
        <v>0</v>
      </c>
      <c r="J2953" s="271"/>
      <c r="K2953" s="282">
        <f>Лист4!E2955/1000</f>
        <v>216.62264999999999</v>
      </c>
    </row>
    <row r="2954" spans="1:11" s="47" customFormat="1" ht="18.75" customHeight="1" x14ac:dyDescent="0.25">
      <c r="A2954" s="38" t="str">
        <f>Лист4!A2956</f>
        <v xml:space="preserve">Гоголя ул. д.1 </v>
      </c>
      <c r="B2954" s="56" t="str">
        <f>Лист4!C2956</f>
        <v>Камызякский район, пгт. Волго-Каспийский</v>
      </c>
      <c r="C2954" s="39">
        <f t="shared" si="94"/>
        <v>26.388541216216215</v>
      </c>
      <c r="D2954" s="39">
        <f t="shared" si="95"/>
        <v>1.1150087837837837</v>
      </c>
      <c r="E2954" s="45">
        <v>0</v>
      </c>
      <c r="F2954" s="27">
        <v>1.1150087837837837</v>
      </c>
      <c r="G2954" s="46">
        <v>0</v>
      </c>
      <c r="H2954" s="46">
        <v>0</v>
      </c>
      <c r="I2954" s="46">
        <v>0</v>
      </c>
      <c r="J2954" s="271"/>
      <c r="K2954" s="282">
        <f>Лист4!E2956/1000</f>
        <v>27.503549999999997</v>
      </c>
    </row>
    <row r="2955" spans="1:11" s="47" customFormat="1" ht="18.75" customHeight="1" x14ac:dyDescent="0.25">
      <c r="A2955" s="38" t="str">
        <f>Лист4!A2957</f>
        <v xml:space="preserve">Гоголя ул. д.2 </v>
      </c>
      <c r="B2955" s="56" t="str">
        <f>Лист4!C2957</f>
        <v>Камызякский район, пгт. Волго-Каспийский</v>
      </c>
      <c r="C2955" s="39">
        <f t="shared" si="94"/>
        <v>19.792305405405408</v>
      </c>
      <c r="D2955" s="39">
        <f t="shared" si="95"/>
        <v>0.83629459459459476</v>
      </c>
      <c r="E2955" s="45">
        <v>0</v>
      </c>
      <c r="F2955" s="27">
        <v>0.83629459459459476</v>
      </c>
      <c r="G2955" s="46">
        <v>0</v>
      </c>
      <c r="H2955" s="46">
        <v>0</v>
      </c>
      <c r="I2955" s="46">
        <v>0</v>
      </c>
      <c r="J2955" s="271"/>
      <c r="K2955" s="282">
        <f>Лист4!E2957/1000</f>
        <v>20.628600000000002</v>
      </c>
    </row>
    <row r="2956" spans="1:11" s="47" customFormat="1" ht="18.75" customHeight="1" x14ac:dyDescent="0.25">
      <c r="A2956" s="38" t="str">
        <f>Лист4!A2958</f>
        <v xml:space="preserve">Гоголя ул. д.3 </v>
      </c>
      <c r="B2956" s="56" t="str">
        <f>Лист4!C2958</f>
        <v>Камызякский район, пгт. Волго-Каспийский</v>
      </c>
      <c r="C2956" s="39">
        <f t="shared" si="94"/>
        <v>55.535701081081086</v>
      </c>
      <c r="D2956" s="39">
        <f t="shared" si="95"/>
        <v>2.3465789189189188</v>
      </c>
      <c r="E2956" s="45">
        <v>0</v>
      </c>
      <c r="F2956" s="27">
        <v>2.3465789189189188</v>
      </c>
      <c r="G2956" s="46">
        <v>0</v>
      </c>
      <c r="H2956" s="46">
        <v>0</v>
      </c>
      <c r="I2956" s="46">
        <v>0</v>
      </c>
      <c r="J2956" s="271"/>
      <c r="K2956" s="282">
        <f>Лист4!E2958/1000</f>
        <v>57.882280000000002</v>
      </c>
    </row>
    <row r="2957" spans="1:11" s="47" customFormat="1" ht="18.75" customHeight="1" x14ac:dyDescent="0.25">
      <c r="A2957" s="38" t="str">
        <f>Лист4!A2959</f>
        <v xml:space="preserve">Гоголя ул. д.4 </v>
      </c>
      <c r="B2957" s="56" t="str">
        <f>Лист4!C2959</f>
        <v>Камызякский район, пгт. Волго-Каспийский</v>
      </c>
      <c r="C2957" s="39">
        <f t="shared" si="94"/>
        <v>147.99273581081081</v>
      </c>
      <c r="D2957" s="39">
        <f t="shared" si="95"/>
        <v>6.2532141891891886</v>
      </c>
      <c r="E2957" s="45">
        <v>0</v>
      </c>
      <c r="F2957" s="27">
        <v>6.2532141891891886</v>
      </c>
      <c r="G2957" s="46">
        <v>0</v>
      </c>
      <c r="H2957" s="46">
        <v>0</v>
      </c>
      <c r="I2957" s="46">
        <v>0</v>
      </c>
      <c r="J2957" s="271"/>
      <c r="K2957" s="282">
        <f>Лист4!E2959/1000</f>
        <v>154.24594999999999</v>
      </c>
    </row>
    <row r="2958" spans="1:11" s="47" customFormat="1" ht="18.75" customHeight="1" x14ac:dyDescent="0.25">
      <c r="A2958" s="38" t="str">
        <f>Лист4!A2960</f>
        <v xml:space="preserve">Гоголя ул. д.5 </v>
      </c>
      <c r="B2958" s="56" t="str">
        <f>Лист4!C2960</f>
        <v>Камызякский район, пгт. Волго-Каспийский</v>
      </c>
      <c r="C2958" s="39">
        <f t="shared" si="94"/>
        <v>150.74638445945945</v>
      </c>
      <c r="D2958" s="39">
        <f t="shared" si="95"/>
        <v>6.36956554054054</v>
      </c>
      <c r="E2958" s="45">
        <v>0</v>
      </c>
      <c r="F2958" s="27">
        <v>6.36956554054054</v>
      </c>
      <c r="G2958" s="46">
        <v>0</v>
      </c>
      <c r="H2958" s="46">
        <v>0</v>
      </c>
      <c r="I2958" s="46">
        <v>0</v>
      </c>
      <c r="J2958" s="271"/>
      <c r="K2958" s="282">
        <f>Лист4!E2960/1000</f>
        <v>157.11595</v>
      </c>
    </row>
    <row r="2959" spans="1:11" s="47" customFormat="1" ht="18.75" customHeight="1" x14ac:dyDescent="0.25">
      <c r="A2959" s="38" t="str">
        <f>Лист4!A2961</f>
        <v xml:space="preserve">Гоголя ул. д.6 </v>
      </c>
      <c r="B2959" s="56" t="str">
        <f>Лист4!C2961</f>
        <v>Камызякский район, пгт. Волго-Каспийский</v>
      </c>
      <c r="C2959" s="39">
        <f t="shared" si="94"/>
        <v>144.47060810810814</v>
      </c>
      <c r="D2959" s="39">
        <f t="shared" si="95"/>
        <v>6.1043918918918942</v>
      </c>
      <c r="E2959" s="45">
        <v>0</v>
      </c>
      <c r="F2959" s="27">
        <v>6.1043918918918942</v>
      </c>
      <c r="G2959" s="46">
        <v>0</v>
      </c>
      <c r="H2959" s="46">
        <v>0</v>
      </c>
      <c r="I2959" s="46">
        <v>0</v>
      </c>
      <c r="J2959" s="271"/>
      <c r="K2959" s="282">
        <f>Лист4!E2961/1000</f>
        <v>150.57500000000005</v>
      </c>
    </row>
    <row r="2960" spans="1:11" s="47" customFormat="1" ht="18.75" customHeight="1" x14ac:dyDescent="0.25">
      <c r="A2960" s="38" t="str">
        <f>Лист4!A2962</f>
        <v xml:space="preserve">Кирова ул. д.3 </v>
      </c>
      <c r="B2960" s="56" t="str">
        <f>Лист4!C2962</f>
        <v>Камызякский район, пгт. Волго-Каспийский</v>
      </c>
      <c r="C2960" s="39">
        <f t="shared" si="94"/>
        <v>8.908820945945946</v>
      </c>
      <c r="D2960" s="39">
        <f t="shared" si="95"/>
        <v>0.37642905405405402</v>
      </c>
      <c r="E2960" s="45">
        <v>0</v>
      </c>
      <c r="F2960" s="27">
        <v>0.37642905405405402</v>
      </c>
      <c r="G2960" s="46">
        <v>0</v>
      </c>
      <c r="H2960" s="46">
        <v>0</v>
      </c>
      <c r="I2960" s="46">
        <v>0</v>
      </c>
      <c r="J2960" s="271"/>
      <c r="K2960" s="282">
        <f>Лист4!E2962/1000</f>
        <v>9.2852499999999996</v>
      </c>
    </row>
    <row r="2961" spans="1:11" s="47" customFormat="1" ht="18.75" customHeight="1" x14ac:dyDescent="0.25">
      <c r="A2961" s="38" t="str">
        <f>Лист4!A2963</f>
        <v xml:space="preserve">Ленина ул. д.3 </v>
      </c>
      <c r="B2961" s="56" t="str">
        <f>Лист4!C2963</f>
        <v>Камызякский район, пгт. Волго-Каспийский</v>
      </c>
      <c r="C2961" s="39">
        <f t="shared" si="94"/>
        <v>175.97421959459459</v>
      </c>
      <c r="D2961" s="39">
        <f t="shared" si="95"/>
        <v>7.4355304054054052</v>
      </c>
      <c r="E2961" s="45">
        <v>0</v>
      </c>
      <c r="F2961" s="27">
        <v>7.4355304054054052</v>
      </c>
      <c r="G2961" s="46">
        <v>0</v>
      </c>
      <c r="H2961" s="46">
        <v>0</v>
      </c>
      <c r="I2961" s="46">
        <v>0</v>
      </c>
      <c r="J2961" s="271"/>
      <c r="K2961" s="282">
        <f>Лист4!E2963/1000</f>
        <v>183.40975</v>
      </c>
    </row>
    <row r="2962" spans="1:11" s="47" customFormat="1" ht="18.75" customHeight="1" x14ac:dyDescent="0.25">
      <c r="A2962" s="38" t="str">
        <f>Лист4!A2964</f>
        <v xml:space="preserve">Ленина ул. д.5 </v>
      </c>
      <c r="B2962" s="56" t="str">
        <f>Лист4!C2964</f>
        <v>Камызякский район, пгт. Волго-Каспийский</v>
      </c>
      <c r="C2962" s="39">
        <f t="shared" si="94"/>
        <v>179.74595067567572</v>
      </c>
      <c r="D2962" s="39">
        <f t="shared" si="95"/>
        <v>7.5948993243243272</v>
      </c>
      <c r="E2962" s="45">
        <v>0</v>
      </c>
      <c r="F2962" s="27">
        <v>7.5948993243243272</v>
      </c>
      <c r="G2962" s="46">
        <v>0</v>
      </c>
      <c r="H2962" s="46">
        <v>0</v>
      </c>
      <c r="I2962" s="46">
        <v>0</v>
      </c>
      <c r="J2962" s="271"/>
      <c r="K2962" s="282">
        <f>Лист4!E2964/1000</f>
        <v>187.34085000000005</v>
      </c>
    </row>
    <row r="2963" spans="1:11" s="47" customFormat="1" ht="18.75" customHeight="1" x14ac:dyDescent="0.25">
      <c r="A2963" s="38" t="str">
        <f>Лист4!A2965</f>
        <v xml:space="preserve">Набережная ул. д.16 </v>
      </c>
      <c r="B2963" s="56" t="str">
        <f>Лист4!C2965</f>
        <v>Камызякский район, пгт. Волго-Каспийский</v>
      </c>
      <c r="C2963" s="39">
        <f t="shared" si="94"/>
        <v>201.48893310810809</v>
      </c>
      <c r="D2963" s="39">
        <f t="shared" si="95"/>
        <v>8.5136168918918909</v>
      </c>
      <c r="E2963" s="45">
        <v>0</v>
      </c>
      <c r="F2963" s="27">
        <v>8.5136168918918909</v>
      </c>
      <c r="G2963" s="46">
        <v>0</v>
      </c>
      <c r="H2963" s="46">
        <v>0</v>
      </c>
      <c r="I2963" s="46">
        <v>0</v>
      </c>
      <c r="J2963" s="271"/>
      <c r="K2963" s="282">
        <f>Лист4!E2965/1000</f>
        <v>210.00254999999999</v>
      </c>
    </row>
    <row r="2964" spans="1:11" s="47" customFormat="1" ht="18.75" customHeight="1" x14ac:dyDescent="0.25">
      <c r="A2964" s="38" t="str">
        <f>Лист4!A2966</f>
        <v xml:space="preserve">Набережная ул. д.18 </v>
      </c>
      <c r="B2964" s="56" t="str">
        <f>Лист4!C2966</f>
        <v>Камызякский район, пгт. Волго-Каспийский</v>
      </c>
      <c r="C2964" s="39">
        <f t="shared" si="94"/>
        <v>10.9025777027027</v>
      </c>
      <c r="D2964" s="39">
        <f t="shared" si="95"/>
        <v>0.4606722972972972</v>
      </c>
      <c r="E2964" s="45">
        <v>0</v>
      </c>
      <c r="F2964" s="27">
        <v>0.4606722972972972</v>
      </c>
      <c r="G2964" s="46">
        <v>0</v>
      </c>
      <c r="H2964" s="46">
        <v>0</v>
      </c>
      <c r="I2964" s="46">
        <v>0</v>
      </c>
      <c r="J2964" s="271"/>
      <c r="K2964" s="282">
        <f>Лист4!E2966/1000</f>
        <v>11.363249999999997</v>
      </c>
    </row>
    <row r="2965" spans="1:11" s="47" customFormat="1" ht="18.75" customHeight="1" x14ac:dyDescent="0.25">
      <c r="A2965" s="38" t="str">
        <f>Лист4!A2967</f>
        <v xml:space="preserve">Набережная ул. д.27 </v>
      </c>
      <c r="B2965" s="56" t="str">
        <f>Лист4!C2967</f>
        <v>Камызякский район, пгт. Волго-Каспийский</v>
      </c>
      <c r="C2965" s="39">
        <f t="shared" si="94"/>
        <v>192.60390675675677</v>
      </c>
      <c r="D2965" s="39">
        <f t="shared" si="95"/>
        <v>8.1381932432432436</v>
      </c>
      <c r="E2965" s="45">
        <v>0</v>
      </c>
      <c r="F2965" s="27">
        <v>8.1381932432432436</v>
      </c>
      <c r="G2965" s="46">
        <v>0</v>
      </c>
      <c r="H2965" s="46">
        <v>0</v>
      </c>
      <c r="I2965" s="46">
        <v>0</v>
      </c>
      <c r="J2965" s="271"/>
      <c r="K2965" s="282">
        <f>Лист4!E2967/1000</f>
        <v>200.74210000000002</v>
      </c>
    </row>
    <row r="2966" spans="1:11" s="47" customFormat="1" ht="18.75" customHeight="1" x14ac:dyDescent="0.25">
      <c r="A2966" s="38" t="str">
        <f>Лист4!A2968</f>
        <v xml:space="preserve">Чилимка 2-я ул. д.1 </v>
      </c>
      <c r="B2966" s="56" t="str">
        <f>Лист4!C2968</f>
        <v>Камызякский район, пгт. Волго-Каспийский</v>
      </c>
      <c r="C2966" s="39">
        <f t="shared" si="94"/>
        <v>154.11298378378379</v>
      </c>
      <c r="D2966" s="39">
        <f t="shared" si="95"/>
        <v>6.5118162162162161</v>
      </c>
      <c r="E2966" s="45">
        <v>0</v>
      </c>
      <c r="F2966" s="27">
        <v>6.5118162162162161</v>
      </c>
      <c r="G2966" s="46">
        <v>0</v>
      </c>
      <c r="H2966" s="46">
        <v>0</v>
      </c>
      <c r="I2966" s="46">
        <v>0</v>
      </c>
      <c r="J2966" s="271"/>
      <c r="K2966" s="282">
        <f>Лист4!E2968/1000</f>
        <v>160.62479999999999</v>
      </c>
    </row>
    <row r="2967" spans="1:11" s="47" customFormat="1" ht="18.75" customHeight="1" x14ac:dyDescent="0.25">
      <c r="A2967" s="38" t="str">
        <f>Лист4!A2969</f>
        <v xml:space="preserve">Чилимка 2-я ул. д.3 </v>
      </c>
      <c r="B2967" s="56" t="str">
        <f>Лист4!C2969</f>
        <v>Камызякский район, пгт. Волго-Каспийский</v>
      </c>
      <c r="C2967" s="39">
        <f t="shared" si="94"/>
        <v>35.69520202702703</v>
      </c>
      <c r="D2967" s="39">
        <f t="shared" si="95"/>
        <v>1.5082479729729732</v>
      </c>
      <c r="E2967" s="45">
        <v>0</v>
      </c>
      <c r="F2967" s="27">
        <v>1.5082479729729732</v>
      </c>
      <c r="G2967" s="46">
        <v>0</v>
      </c>
      <c r="H2967" s="46">
        <v>0</v>
      </c>
      <c r="I2967" s="46">
        <v>0</v>
      </c>
      <c r="J2967" s="271"/>
      <c r="K2967" s="282">
        <f>Лист4!E2969/1000</f>
        <v>37.203450000000004</v>
      </c>
    </row>
    <row r="2968" spans="1:11" s="47" customFormat="1" ht="25.5" customHeight="1" x14ac:dyDescent="0.25">
      <c r="A2968" s="38" t="str">
        <f>Лист4!A2970</f>
        <v xml:space="preserve">Народная ул. д.10 </v>
      </c>
      <c r="B2968" s="56" t="str">
        <f>Лист4!C2970</f>
        <v>Камызякский район, пгт. Кировский</v>
      </c>
      <c r="C2968" s="39">
        <f t="shared" si="94"/>
        <v>166.47160837837836</v>
      </c>
      <c r="D2968" s="39">
        <f t="shared" si="95"/>
        <v>7.0340116216216213</v>
      </c>
      <c r="E2968" s="45">
        <v>0</v>
      </c>
      <c r="F2968" s="27">
        <v>7.0340116216216213</v>
      </c>
      <c r="G2968" s="46">
        <v>0</v>
      </c>
      <c r="H2968" s="46">
        <v>0</v>
      </c>
      <c r="I2968" s="46">
        <v>0</v>
      </c>
      <c r="J2968" s="271"/>
      <c r="K2968" s="282">
        <f>Лист4!E2970/1000-J2968</f>
        <v>173.50561999999999</v>
      </c>
    </row>
    <row r="2969" spans="1:11" s="47" customFormat="1" ht="25.5" customHeight="1" x14ac:dyDescent="0.25">
      <c r="A2969" s="38" t="str">
        <f>Лист4!A2971</f>
        <v xml:space="preserve">Народная ул. д.13 </v>
      </c>
      <c r="B2969" s="56" t="str">
        <f>Лист4!C2971</f>
        <v>Камызякский район, пгт. Кировский</v>
      </c>
      <c r="C2969" s="39">
        <f t="shared" si="94"/>
        <v>111.42197905405405</v>
      </c>
      <c r="D2969" s="39">
        <f t="shared" si="95"/>
        <v>4.707970945945946</v>
      </c>
      <c r="E2969" s="45">
        <v>0</v>
      </c>
      <c r="F2969" s="27">
        <v>4.707970945945946</v>
      </c>
      <c r="G2969" s="46">
        <v>0</v>
      </c>
      <c r="H2969" s="46">
        <v>0</v>
      </c>
      <c r="I2969" s="46">
        <v>0</v>
      </c>
      <c r="J2969" s="271"/>
      <c r="K2969" s="282">
        <f>Лист4!E2971/1000</f>
        <v>116.12994999999999</v>
      </c>
    </row>
    <row r="2970" spans="1:11" s="47" customFormat="1" ht="18.75" customHeight="1" x14ac:dyDescent="0.25">
      <c r="A2970" s="38" t="str">
        <f>Лист4!A2972</f>
        <v xml:space="preserve">Народная ул. д.14 </v>
      </c>
      <c r="B2970" s="56" t="str">
        <f>Лист4!C2972</f>
        <v>Камызякский район, пгт. Кировский</v>
      </c>
      <c r="C2970" s="39">
        <f t="shared" si="94"/>
        <v>266.39305540540539</v>
      </c>
      <c r="D2970" s="39">
        <f t="shared" si="95"/>
        <v>11.256044594594593</v>
      </c>
      <c r="E2970" s="45">
        <v>0</v>
      </c>
      <c r="F2970" s="27">
        <v>11.256044594594593</v>
      </c>
      <c r="G2970" s="46">
        <v>0</v>
      </c>
      <c r="H2970" s="46">
        <v>0</v>
      </c>
      <c r="I2970" s="46">
        <v>0</v>
      </c>
      <c r="J2970" s="271"/>
      <c r="K2970" s="282">
        <f>Лист4!E2972/1000-J2970</f>
        <v>277.64909999999998</v>
      </c>
    </row>
    <row r="2971" spans="1:11" s="47" customFormat="1" ht="18.75" customHeight="1" x14ac:dyDescent="0.25">
      <c r="A2971" s="38" t="str">
        <f>Лист4!A2973</f>
        <v xml:space="preserve">Народная ул. д.16 </v>
      </c>
      <c r="B2971" s="56" t="str">
        <f>Лист4!C2973</f>
        <v>Камызякский район, пгт. Кировский</v>
      </c>
      <c r="C2971" s="39">
        <f t="shared" si="94"/>
        <v>280.82385337837843</v>
      </c>
      <c r="D2971" s="39">
        <f t="shared" si="95"/>
        <v>11.865796621621623</v>
      </c>
      <c r="E2971" s="45">
        <v>0</v>
      </c>
      <c r="F2971" s="27">
        <v>11.865796621621623</v>
      </c>
      <c r="G2971" s="46">
        <v>0</v>
      </c>
      <c r="H2971" s="46">
        <v>0</v>
      </c>
      <c r="I2971" s="46">
        <v>0</v>
      </c>
      <c r="J2971" s="271"/>
      <c r="K2971" s="282">
        <f>Лист4!E2973/1000-J2971</f>
        <v>292.68965000000003</v>
      </c>
    </row>
    <row r="2972" spans="1:11" s="47" customFormat="1" ht="18.75" customHeight="1" x14ac:dyDescent="0.25">
      <c r="A2972" s="38" t="str">
        <f>Лист4!A2974</f>
        <v xml:space="preserve">Народная ул. д.18 </v>
      </c>
      <c r="B2972" s="56" t="str">
        <f>Лист4!C2974</f>
        <v>Камызякский район, пгт. Кировский</v>
      </c>
      <c r="C2972" s="39">
        <f t="shared" si="94"/>
        <v>254.52375513513519</v>
      </c>
      <c r="D2972" s="39">
        <f t="shared" si="95"/>
        <v>10.754524864864866</v>
      </c>
      <c r="E2972" s="45">
        <v>0</v>
      </c>
      <c r="F2972" s="27">
        <v>10.754524864864866</v>
      </c>
      <c r="G2972" s="46">
        <v>0</v>
      </c>
      <c r="H2972" s="46">
        <v>0</v>
      </c>
      <c r="I2972" s="46">
        <v>0</v>
      </c>
      <c r="J2972" s="271"/>
      <c r="K2972" s="282">
        <f>Лист4!E2974/1000</f>
        <v>265.27828000000005</v>
      </c>
    </row>
    <row r="2973" spans="1:11" s="47" customFormat="1" ht="18.75" customHeight="1" x14ac:dyDescent="0.25">
      <c r="A2973" s="38" t="str">
        <f>Лист4!A2975</f>
        <v xml:space="preserve">Народная ул. д.3 </v>
      </c>
      <c r="B2973" s="56" t="str">
        <f>Лист4!C2975</f>
        <v>Камызякский район, пгт. Кировский</v>
      </c>
      <c r="C2973" s="39">
        <f t="shared" si="94"/>
        <v>34.981747972972975</v>
      </c>
      <c r="D2973" s="39">
        <f t="shared" si="95"/>
        <v>1.4781020270270271</v>
      </c>
      <c r="E2973" s="45">
        <v>0</v>
      </c>
      <c r="F2973" s="27">
        <v>1.4781020270270271</v>
      </c>
      <c r="G2973" s="46">
        <v>0</v>
      </c>
      <c r="H2973" s="46">
        <v>0</v>
      </c>
      <c r="I2973" s="46">
        <v>0</v>
      </c>
      <c r="J2973" s="271"/>
      <c r="K2973" s="282">
        <f>Лист4!E2975/1000</f>
        <v>36.459850000000003</v>
      </c>
    </row>
    <row r="2974" spans="1:11" s="47" customFormat="1" ht="18.75" customHeight="1" x14ac:dyDescent="0.25">
      <c r="A2974" s="38" t="str">
        <f>Лист4!A2976</f>
        <v xml:space="preserve">Народная ул. д.6 </v>
      </c>
      <c r="B2974" s="56" t="str">
        <f>Лист4!C2976</f>
        <v>Камызякский район, пгт. Кировский</v>
      </c>
      <c r="C2974" s="39">
        <f t="shared" si="94"/>
        <v>233.78337905405411</v>
      </c>
      <c r="D2974" s="39">
        <f t="shared" si="95"/>
        <v>9.8781709459459481</v>
      </c>
      <c r="E2974" s="45">
        <v>0</v>
      </c>
      <c r="F2974" s="27">
        <v>9.8781709459459481</v>
      </c>
      <c r="G2974" s="46">
        <v>0</v>
      </c>
      <c r="H2974" s="46">
        <v>0</v>
      </c>
      <c r="I2974" s="46">
        <v>0</v>
      </c>
      <c r="J2974" s="271"/>
      <c r="K2974" s="282">
        <f>Лист4!E2976/1000</f>
        <v>243.66155000000006</v>
      </c>
    </row>
    <row r="2975" spans="1:11" s="47" customFormat="1" ht="18.75" customHeight="1" x14ac:dyDescent="0.25">
      <c r="A2975" s="38" t="str">
        <f>Лист4!A2977</f>
        <v xml:space="preserve">Народная ул. д.8 </v>
      </c>
      <c r="B2975" s="56" t="str">
        <f>Лист4!C2977</f>
        <v>Камызякский район, пгт. Кировский</v>
      </c>
      <c r="C2975" s="39">
        <f t="shared" si="94"/>
        <v>158.49774229729732</v>
      </c>
      <c r="D2975" s="39">
        <f t="shared" si="95"/>
        <v>6.6970877027027029</v>
      </c>
      <c r="E2975" s="45">
        <v>0</v>
      </c>
      <c r="F2975" s="27">
        <v>6.6970877027027029</v>
      </c>
      <c r="G2975" s="46">
        <v>0</v>
      </c>
      <c r="H2975" s="46">
        <v>0</v>
      </c>
      <c r="I2975" s="46">
        <v>0</v>
      </c>
      <c r="J2975" s="271"/>
      <c r="K2975" s="282">
        <f>Лист4!E2977/1000-J2975</f>
        <v>165.19483000000002</v>
      </c>
    </row>
    <row r="2976" spans="1:11" s="47" customFormat="1" ht="18.75" customHeight="1" x14ac:dyDescent="0.25">
      <c r="A2976" s="38" t="str">
        <f>Лист4!A2978</f>
        <v xml:space="preserve">Народная ул. д.9 </v>
      </c>
      <c r="B2976" s="56" t="str">
        <f>Лист4!C2978</f>
        <v>Камызякский район, пгт. Кировский</v>
      </c>
      <c r="C2976" s="39">
        <f t="shared" si="94"/>
        <v>123.97415540540538</v>
      </c>
      <c r="D2976" s="39">
        <f t="shared" si="95"/>
        <v>5.2383445945945937</v>
      </c>
      <c r="E2976" s="45">
        <v>0</v>
      </c>
      <c r="F2976" s="27">
        <v>5.2383445945945937</v>
      </c>
      <c r="G2976" s="46">
        <v>0</v>
      </c>
      <c r="H2976" s="46">
        <v>0</v>
      </c>
      <c r="I2976" s="46">
        <v>0</v>
      </c>
      <c r="J2976" s="271"/>
      <c r="K2976" s="282">
        <f>Лист4!E2978/1000</f>
        <v>129.21249999999998</v>
      </c>
    </row>
    <row r="2977" spans="1:11" s="47" customFormat="1" ht="18.75" customHeight="1" x14ac:dyDescent="0.25">
      <c r="A2977" s="38" t="str">
        <f>Лист4!A2979</f>
        <v xml:space="preserve">Пионерская ул. д.17 </v>
      </c>
      <c r="B2977" s="56" t="str">
        <f>Лист4!C2979</f>
        <v>Камызякский район, пгт. Кировский</v>
      </c>
      <c r="C2977" s="39">
        <f t="shared" si="94"/>
        <v>128.51997837837837</v>
      </c>
      <c r="D2977" s="39">
        <f t="shared" si="95"/>
        <v>5.4304216216216217</v>
      </c>
      <c r="E2977" s="45">
        <v>0</v>
      </c>
      <c r="F2977" s="27">
        <v>5.4304216216216217</v>
      </c>
      <c r="G2977" s="46">
        <v>0</v>
      </c>
      <c r="H2977" s="46">
        <v>0</v>
      </c>
      <c r="I2977" s="46">
        <v>0</v>
      </c>
      <c r="J2977" s="271"/>
      <c r="K2977" s="282">
        <f>Лист4!E2979/1000-J2977</f>
        <v>133.9504</v>
      </c>
    </row>
    <row r="2978" spans="1:11" s="47" customFormat="1" ht="18.75" customHeight="1" x14ac:dyDescent="0.25">
      <c r="A2978" s="38" t="str">
        <f>Лист4!A2980</f>
        <v xml:space="preserve">Ленина ул. д.64 </v>
      </c>
      <c r="B2978" s="56" t="str">
        <f>Лист4!C2980</f>
        <v>Камызякский район, с. Каралат</v>
      </c>
      <c r="C2978" s="39">
        <f t="shared" si="94"/>
        <v>76.209672972972967</v>
      </c>
      <c r="D2978" s="39">
        <f t="shared" si="95"/>
        <v>3.2201270270270266</v>
      </c>
      <c r="E2978" s="45">
        <v>0</v>
      </c>
      <c r="F2978" s="27">
        <v>3.2201270270270266</v>
      </c>
      <c r="G2978" s="46">
        <v>0</v>
      </c>
      <c r="H2978" s="46">
        <v>0</v>
      </c>
      <c r="I2978" s="46">
        <v>0</v>
      </c>
      <c r="J2978" s="271"/>
      <c r="K2978" s="282">
        <f>Лист4!E2980/1000-J2978</f>
        <v>79.4298</v>
      </c>
    </row>
    <row r="2979" spans="1:11" s="47" customFormat="1" ht="18.75" customHeight="1" x14ac:dyDescent="0.25">
      <c r="A2979" s="38" t="str">
        <f>Лист4!A2981</f>
        <v xml:space="preserve">М.Горького ул. д.2 </v>
      </c>
      <c r="B2979" s="56" t="str">
        <f>Лист4!C2981</f>
        <v>Камызякский район, с. Образцово-Травино</v>
      </c>
      <c r="C2979" s="39">
        <f t="shared" ref="C2979:C3042" si="96">K2979+J2979-F2979</f>
        <v>5.7296040540540547</v>
      </c>
      <c r="D2979" s="39">
        <f t="shared" ref="D2979:D3042" si="97">F2979</f>
        <v>0.24209594594594594</v>
      </c>
      <c r="E2979" s="45">
        <v>0</v>
      </c>
      <c r="F2979" s="27">
        <v>0.24209594594594594</v>
      </c>
      <c r="G2979" s="46">
        <v>0</v>
      </c>
      <c r="H2979" s="46">
        <v>0</v>
      </c>
      <c r="I2979" s="46">
        <v>0</v>
      </c>
      <c r="J2979" s="271"/>
      <c r="K2979" s="282">
        <f>Лист4!E2981/1000-J2979</f>
        <v>5.9717000000000002</v>
      </c>
    </row>
    <row r="2980" spans="1:11" s="47" customFormat="1" ht="18.75" customHeight="1" x14ac:dyDescent="0.25">
      <c r="A2980" s="38" t="str">
        <f>Лист4!A2982</f>
        <v xml:space="preserve">Фрунзе ул. д.10 </v>
      </c>
      <c r="B2980" s="56" t="str">
        <f>Лист4!C2982</f>
        <v>Камызякский район, с. Образцово-Травино</v>
      </c>
      <c r="C2980" s="39">
        <f t="shared" si="96"/>
        <v>12.472972972972974</v>
      </c>
      <c r="D2980" s="39">
        <f t="shared" si="97"/>
        <v>0.52702702702702708</v>
      </c>
      <c r="E2980" s="45">
        <v>0</v>
      </c>
      <c r="F2980" s="27">
        <v>0.52702702702702708</v>
      </c>
      <c r="G2980" s="46">
        <v>0</v>
      </c>
      <c r="H2980" s="46">
        <v>0</v>
      </c>
      <c r="I2980" s="46">
        <v>0</v>
      </c>
      <c r="J2980" s="272"/>
      <c r="K2980" s="282">
        <f>Лист4!E2982/1000-J2980</f>
        <v>13</v>
      </c>
    </row>
    <row r="2981" spans="1:11" s="47" customFormat="1" ht="18.75" customHeight="1" x14ac:dyDescent="0.25">
      <c r="A2981" s="38" t="str">
        <f>Лист4!A2983</f>
        <v xml:space="preserve">Юбилейный ул. д.4 </v>
      </c>
      <c r="B2981" s="56" t="str">
        <f>Лист4!C2983</f>
        <v>Камызякский район, с. Образцово-Травино</v>
      </c>
      <c r="C2981" s="39">
        <f t="shared" si="96"/>
        <v>109.34516189189189</v>
      </c>
      <c r="D2981" s="39">
        <f t="shared" si="97"/>
        <v>4.6202181081081077</v>
      </c>
      <c r="E2981" s="45">
        <v>0</v>
      </c>
      <c r="F2981" s="27">
        <v>4.6202181081081077</v>
      </c>
      <c r="G2981" s="46">
        <v>0</v>
      </c>
      <c r="H2981" s="46">
        <v>0</v>
      </c>
      <c r="I2981" s="46">
        <v>0</v>
      </c>
      <c r="J2981" s="271"/>
      <c r="K2981" s="282">
        <f>Лист4!E2983/1000</f>
        <v>113.96538</v>
      </c>
    </row>
    <row r="2982" spans="1:11" s="47" customFormat="1" ht="18.75" customHeight="1" x14ac:dyDescent="0.25">
      <c r="A2982" s="38" t="str">
        <f>Лист4!A2984</f>
        <v xml:space="preserve">Проспект Ильича ул. д.3 </v>
      </c>
      <c r="B2982" s="56" t="str">
        <f>Лист4!C2984</f>
        <v>Камызякский район, с. Тузуклей</v>
      </c>
      <c r="C2982" s="39">
        <f t="shared" si="96"/>
        <v>43.009017567567568</v>
      </c>
      <c r="D2982" s="39">
        <f t="shared" si="97"/>
        <v>1.8172824324324326</v>
      </c>
      <c r="E2982" s="45">
        <v>0</v>
      </c>
      <c r="F2982" s="27">
        <v>1.8172824324324326</v>
      </c>
      <c r="G2982" s="46">
        <v>0</v>
      </c>
      <c r="H2982" s="46">
        <v>0</v>
      </c>
      <c r="I2982" s="46">
        <v>0</v>
      </c>
      <c r="J2982" s="271"/>
      <c r="K2982" s="282">
        <f>Лист4!E2984/1000-J2982</f>
        <v>44.826300000000003</v>
      </c>
    </row>
    <row r="2983" spans="1:11" s="47" customFormat="1" ht="18.75" customHeight="1" x14ac:dyDescent="0.25">
      <c r="A2983" s="38" t="str">
        <f>Лист4!A2985</f>
        <v xml:space="preserve">Проспект Ильича ул. д.10 </v>
      </c>
      <c r="B2983" s="56" t="str">
        <f>Лист4!C2985</f>
        <v>Камызякский район, с. Тузуклей</v>
      </c>
      <c r="C2983" s="39">
        <f t="shared" si="96"/>
        <v>44.404791216216204</v>
      </c>
      <c r="D2983" s="39">
        <f t="shared" si="97"/>
        <v>1.8762587837837832</v>
      </c>
      <c r="E2983" s="45">
        <v>0</v>
      </c>
      <c r="F2983" s="27">
        <v>1.8762587837837832</v>
      </c>
      <c r="G2983" s="46">
        <v>0</v>
      </c>
      <c r="H2983" s="46">
        <v>0</v>
      </c>
      <c r="I2983" s="46">
        <v>0</v>
      </c>
      <c r="J2983" s="271"/>
      <c r="K2983" s="282">
        <f>Лист4!E2985/1000</f>
        <v>46.281049999999986</v>
      </c>
    </row>
    <row r="2984" spans="1:11" s="47" customFormat="1" ht="18.75" customHeight="1" x14ac:dyDescent="0.25">
      <c r="A2984" s="38" t="str">
        <f>Лист4!A2986</f>
        <v xml:space="preserve">Проспект Ильича ул. д.11 </v>
      </c>
      <c r="B2984" s="56" t="str">
        <f>Лист4!C2986</f>
        <v>Камызякский район, с. Тузуклей</v>
      </c>
      <c r="C2984" s="39">
        <f t="shared" si="96"/>
        <v>26.297824324324328</v>
      </c>
      <c r="D2984" s="39">
        <f t="shared" si="97"/>
        <v>1.1111756756756757</v>
      </c>
      <c r="E2984" s="45">
        <v>0</v>
      </c>
      <c r="F2984" s="27">
        <v>1.1111756756756757</v>
      </c>
      <c r="G2984" s="46">
        <v>0</v>
      </c>
      <c r="H2984" s="46">
        <v>0</v>
      </c>
      <c r="I2984" s="46">
        <v>0</v>
      </c>
      <c r="J2984" s="271"/>
      <c r="K2984" s="282">
        <f>Лист4!E2986/1000-J2984</f>
        <v>27.409000000000002</v>
      </c>
    </row>
    <row r="2985" spans="1:11" s="47" customFormat="1" ht="18.75" customHeight="1" x14ac:dyDescent="0.25">
      <c r="A2985" s="38" t="str">
        <f>Лист4!A2987</f>
        <v xml:space="preserve">Проспект Ильича ул. д.12 </v>
      </c>
      <c r="B2985" s="56" t="str">
        <f>Лист4!C2987</f>
        <v>Камызякский район, с. Тузуклей</v>
      </c>
      <c r="C2985" s="39">
        <f t="shared" si="96"/>
        <v>27.428643243243243</v>
      </c>
      <c r="D2985" s="39">
        <f t="shared" si="97"/>
        <v>1.1589567567567567</v>
      </c>
      <c r="E2985" s="45">
        <v>0</v>
      </c>
      <c r="F2985" s="27">
        <v>1.1589567567567567</v>
      </c>
      <c r="G2985" s="46">
        <v>0</v>
      </c>
      <c r="H2985" s="46">
        <v>0</v>
      </c>
      <c r="I2985" s="46">
        <v>0</v>
      </c>
      <c r="J2985" s="271"/>
      <c r="K2985" s="282">
        <f>Лист4!E2987/1000-J2985</f>
        <v>28.587599999999998</v>
      </c>
    </row>
    <row r="2986" spans="1:11" s="47" customFormat="1" ht="18.75" customHeight="1" x14ac:dyDescent="0.25">
      <c r="A2986" s="38" t="str">
        <f>Лист4!A2988</f>
        <v xml:space="preserve">Проспект Ильича ул. д.13 </v>
      </c>
      <c r="B2986" s="56" t="str">
        <f>Лист4!C2988</f>
        <v>Камызякский район, с. Тузуклей</v>
      </c>
      <c r="C2986" s="39">
        <f t="shared" si="96"/>
        <v>34.106289189189191</v>
      </c>
      <c r="D2986" s="39">
        <f t="shared" si="97"/>
        <v>1.4411108108108108</v>
      </c>
      <c r="E2986" s="45">
        <v>0</v>
      </c>
      <c r="F2986" s="27">
        <v>1.4411108108108108</v>
      </c>
      <c r="G2986" s="46">
        <v>0</v>
      </c>
      <c r="H2986" s="46">
        <v>0</v>
      </c>
      <c r="I2986" s="46">
        <v>0</v>
      </c>
      <c r="J2986" s="271"/>
      <c r="K2986" s="282">
        <f>Лист4!E2988/1000-J2986</f>
        <v>35.547400000000003</v>
      </c>
    </row>
    <row r="2987" spans="1:11" s="47" customFormat="1" ht="18.75" customHeight="1" x14ac:dyDescent="0.25">
      <c r="A2987" s="38" t="str">
        <f>Лист4!A2989</f>
        <v xml:space="preserve">Проспект Ильича ул. д.14 </v>
      </c>
      <c r="B2987" s="56" t="str">
        <f>Лист4!C2989</f>
        <v>Камызякский район, с. Тузуклей</v>
      </c>
      <c r="C2987" s="39">
        <f t="shared" si="96"/>
        <v>57.307745945945946</v>
      </c>
      <c r="D2987" s="39">
        <f t="shared" si="97"/>
        <v>2.4214540540540539</v>
      </c>
      <c r="E2987" s="45">
        <v>0</v>
      </c>
      <c r="F2987" s="27">
        <v>2.4214540540540539</v>
      </c>
      <c r="G2987" s="46">
        <v>0</v>
      </c>
      <c r="H2987" s="46">
        <v>0</v>
      </c>
      <c r="I2987" s="46">
        <v>0</v>
      </c>
      <c r="J2987" s="271"/>
      <c r="K2987" s="282">
        <f>Лист4!E2989/1000</f>
        <v>59.729199999999999</v>
      </c>
    </row>
    <row r="2988" spans="1:11" s="47" customFormat="1" ht="18.75" customHeight="1" x14ac:dyDescent="0.25">
      <c r="A2988" s="38" t="str">
        <f>Лист4!A2990</f>
        <v xml:space="preserve">Проспект Ильича ул. д.15 </v>
      </c>
      <c r="B2988" s="56" t="str">
        <f>Лист4!C2990</f>
        <v>Камызякский район, с. Тузуклей</v>
      </c>
      <c r="C2988" s="39">
        <f t="shared" si="96"/>
        <v>61.546158108108102</v>
      </c>
      <c r="D2988" s="39">
        <f t="shared" si="97"/>
        <v>2.6005418918918917</v>
      </c>
      <c r="E2988" s="45">
        <v>0</v>
      </c>
      <c r="F2988" s="27">
        <v>2.6005418918918917</v>
      </c>
      <c r="G2988" s="46">
        <v>0</v>
      </c>
      <c r="H2988" s="46">
        <v>0</v>
      </c>
      <c r="I2988" s="46">
        <v>0</v>
      </c>
      <c r="J2988" s="271"/>
      <c r="K2988" s="282">
        <f>Лист4!E2990/1000</f>
        <v>64.146699999999996</v>
      </c>
    </row>
    <row r="2989" spans="1:11" s="47" customFormat="1" ht="25.5" customHeight="1" x14ac:dyDescent="0.25">
      <c r="A2989" s="38" t="str">
        <f>Лист4!A2991</f>
        <v xml:space="preserve">Проспект Ильича ул. д.17 </v>
      </c>
      <c r="B2989" s="56" t="str">
        <f>Лист4!C2991</f>
        <v>Камызякский район, с. Тузуклей</v>
      </c>
      <c r="C2989" s="39">
        <f t="shared" si="96"/>
        <v>23.506756756756751</v>
      </c>
      <c r="D2989" s="39">
        <f t="shared" si="97"/>
        <v>0.99324324324324298</v>
      </c>
      <c r="E2989" s="45">
        <v>0</v>
      </c>
      <c r="F2989" s="27">
        <v>0.99324324324324298</v>
      </c>
      <c r="G2989" s="46">
        <v>0</v>
      </c>
      <c r="H2989" s="46">
        <v>0</v>
      </c>
      <c r="I2989" s="46">
        <v>0</v>
      </c>
      <c r="J2989" s="271"/>
      <c r="K2989" s="282">
        <f>Лист4!E2991/1000</f>
        <v>24.499999999999993</v>
      </c>
    </row>
    <row r="2990" spans="1:11" s="47" customFormat="1" ht="25.5" customHeight="1" x14ac:dyDescent="0.25">
      <c r="A2990" s="38" t="str">
        <f>Лист4!A2992</f>
        <v xml:space="preserve">Проспект Ильича ул. д.18 </v>
      </c>
      <c r="B2990" s="56" t="str">
        <f>Лист4!C2992</f>
        <v>Камызякский район, с. Тузуклей</v>
      </c>
      <c r="C2990" s="39">
        <f t="shared" si="96"/>
        <v>132.13239121621621</v>
      </c>
      <c r="D2990" s="39">
        <f t="shared" si="97"/>
        <v>5.5830587837837822</v>
      </c>
      <c r="E2990" s="45">
        <v>0</v>
      </c>
      <c r="F2990" s="27">
        <v>5.5830587837837822</v>
      </c>
      <c r="G2990" s="46">
        <v>0</v>
      </c>
      <c r="H2990" s="46">
        <v>0</v>
      </c>
      <c r="I2990" s="46">
        <v>0</v>
      </c>
      <c r="J2990" s="271"/>
      <c r="K2990" s="282">
        <f>Лист4!E2992/1000-J2990</f>
        <v>137.71544999999998</v>
      </c>
    </row>
    <row r="2991" spans="1:11" s="47" customFormat="1" ht="18.75" customHeight="1" x14ac:dyDescent="0.25">
      <c r="A2991" s="38" t="str">
        <f>Лист4!A2993</f>
        <v xml:space="preserve">Проспект Ильича ул. д.19 </v>
      </c>
      <c r="B2991" s="56" t="str">
        <f>Лист4!C2993</f>
        <v>Камызякский район, с. Тузуклей</v>
      </c>
      <c r="C2991" s="39">
        <f t="shared" si="96"/>
        <v>68.274319594594587</v>
      </c>
      <c r="D2991" s="39">
        <f t="shared" si="97"/>
        <v>2.8848304054054053</v>
      </c>
      <c r="E2991" s="45">
        <v>0</v>
      </c>
      <c r="F2991" s="27">
        <v>2.8848304054054053</v>
      </c>
      <c r="G2991" s="46">
        <v>0</v>
      </c>
      <c r="H2991" s="46">
        <v>0</v>
      </c>
      <c r="I2991" s="46">
        <v>0</v>
      </c>
      <c r="J2991" s="271"/>
      <c r="K2991" s="282">
        <f>Лист4!E2993/1000-J2991</f>
        <v>71.159149999999997</v>
      </c>
    </row>
    <row r="2992" spans="1:11" s="47" customFormat="1" ht="18.75" customHeight="1" x14ac:dyDescent="0.25">
      <c r="A2992" s="38" t="str">
        <f>Лист4!A2994</f>
        <v xml:space="preserve">Проспект Ильича ул. д.2 </v>
      </c>
      <c r="B2992" s="56" t="str">
        <f>Лист4!C2994</f>
        <v>Камызякский район, с. Тузуклей</v>
      </c>
      <c r="C2992" s="39">
        <f t="shared" si="96"/>
        <v>177.53914594594599</v>
      </c>
      <c r="D2992" s="39">
        <f t="shared" si="97"/>
        <v>7.5016540540540566</v>
      </c>
      <c r="E2992" s="45">
        <v>0</v>
      </c>
      <c r="F2992" s="27">
        <v>7.5016540540540566</v>
      </c>
      <c r="G2992" s="46">
        <v>0</v>
      </c>
      <c r="H2992" s="46">
        <v>0</v>
      </c>
      <c r="I2992" s="46">
        <v>0</v>
      </c>
      <c r="J2992" s="271"/>
      <c r="K2992" s="282">
        <f>Лист4!E2994/1000</f>
        <v>185.04080000000005</v>
      </c>
    </row>
    <row r="2993" spans="1:11" s="47" customFormat="1" ht="18.75" customHeight="1" x14ac:dyDescent="0.25">
      <c r="A2993" s="38" t="str">
        <f>Лист4!A2995</f>
        <v xml:space="preserve">Проспект Ильича ул. д.4 </v>
      </c>
      <c r="B2993" s="56" t="str">
        <f>Лист4!C2995</f>
        <v>Камызякский район, с. Тузуклей</v>
      </c>
      <c r="C2993" s="39">
        <f t="shared" si="96"/>
        <v>149.79013918918918</v>
      </c>
      <c r="D2993" s="39">
        <f t="shared" si="97"/>
        <v>6.3291608108108104</v>
      </c>
      <c r="E2993" s="45">
        <v>0</v>
      </c>
      <c r="F2993" s="27">
        <v>6.3291608108108104</v>
      </c>
      <c r="G2993" s="46">
        <v>0</v>
      </c>
      <c r="H2993" s="46">
        <v>0</v>
      </c>
      <c r="I2993" s="46">
        <v>0</v>
      </c>
      <c r="J2993" s="271"/>
      <c r="K2993" s="282">
        <f>Лист4!E2995/1000-J2993</f>
        <v>156.11929999999998</v>
      </c>
    </row>
    <row r="2994" spans="1:11" s="47" customFormat="1" ht="18.75" customHeight="1" x14ac:dyDescent="0.25">
      <c r="A2994" s="38" t="str">
        <f>Лист4!A2996</f>
        <v xml:space="preserve">Проспект Ильича ул. д.6 </v>
      </c>
      <c r="B2994" s="56" t="str">
        <f>Лист4!C2996</f>
        <v>Камызякский район, с. Тузуклей</v>
      </c>
      <c r="C2994" s="39">
        <f t="shared" si="96"/>
        <v>54.559182432432443</v>
      </c>
      <c r="D2994" s="39">
        <f t="shared" si="97"/>
        <v>2.3053175675675681</v>
      </c>
      <c r="E2994" s="45">
        <v>0</v>
      </c>
      <c r="F2994" s="27">
        <v>2.3053175675675681</v>
      </c>
      <c r="G2994" s="46">
        <v>0</v>
      </c>
      <c r="H2994" s="46">
        <v>0</v>
      </c>
      <c r="I2994" s="46">
        <v>0</v>
      </c>
      <c r="J2994" s="271"/>
      <c r="K2994" s="282">
        <f>Лист4!E2996/1000</f>
        <v>56.864500000000014</v>
      </c>
    </row>
    <row r="2995" spans="1:11" s="47" customFormat="1" ht="18.75" customHeight="1" x14ac:dyDescent="0.25">
      <c r="A2995" s="38" t="str">
        <f>Лист4!A2997</f>
        <v xml:space="preserve">Проспект Ильича ул. д.7 </v>
      </c>
      <c r="B2995" s="56" t="str">
        <f>Лист4!C2997</f>
        <v>Камызякский район, с. Тузуклей</v>
      </c>
      <c r="C2995" s="39">
        <f t="shared" si="96"/>
        <v>66.799870270270276</v>
      </c>
      <c r="D2995" s="39">
        <f t="shared" si="97"/>
        <v>2.8225297297297303</v>
      </c>
      <c r="E2995" s="45">
        <v>0</v>
      </c>
      <c r="F2995" s="27">
        <v>2.8225297297297303</v>
      </c>
      <c r="G2995" s="46">
        <v>0</v>
      </c>
      <c r="H2995" s="46">
        <v>0</v>
      </c>
      <c r="I2995" s="46">
        <v>0</v>
      </c>
      <c r="J2995" s="271"/>
      <c r="K2995" s="282">
        <f>Лист4!E2997/1000</f>
        <v>69.622400000000013</v>
      </c>
    </row>
    <row r="2996" spans="1:11" s="47" customFormat="1" ht="18.75" customHeight="1" x14ac:dyDescent="0.25">
      <c r="A2996" s="38" t="str">
        <f>Лист4!A2998</f>
        <v xml:space="preserve">Проспект Ильича ул. д.8 </v>
      </c>
      <c r="B2996" s="56" t="str">
        <f>Лист4!C2998</f>
        <v>Камызякский район, с. Тузуклей</v>
      </c>
      <c r="C2996" s="39">
        <f t="shared" si="96"/>
        <v>0</v>
      </c>
      <c r="D2996" s="39">
        <f t="shared" si="97"/>
        <v>0</v>
      </c>
      <c r="E2996" s="45">
        <v>0</v>
      </c>
      <c r="F2996" s="27">
        <v>0</v>
      </c>
      <c r="G2996" s="46">
        <v>0</v>
      </c>
      <c r="H2996" s="46">
        <v>0</v>
      </c>
      <c r="I2996" s="46">
        <v>0</v>
      </c>
      <c r="J2996" s="271"/>
      <c r="K2996" s="282">
        <f>Лист4!E2998/1000</f>
        <v>0</v>
      </c>
    </row>
    <row r="2997" spans="1:11" s="47" customFormat="1" ht="18.75" customHeight="1" x14ac:dyDescent="0.25">
      <c r="A2997" s="38" t="str">
        <f>Лист4!A2999</f>
        <v xml:space="preserve">Ленина ул. д.1 </v>
      </c>
      <c r="B2997" s="56" t="str">
        <f>Лист4!C2999</f>
        <v>Камызякский район, с. Чаган</v>
      </c>
      <c r="C2997" s="39">
        <f t="shared" si="96"/>
        <v>103.97978783783782</v>
      </c>
      <c r="D2997" s="39">
        <f t="shared" si="97"/>
        <v>4.3935121621621622</v>
      </c>
      <c r="E2997" s="45">
        <v>0</v>
      </c>
      <c r="F2997" s="27">
        <v>4.3935121621621622</v>
      </c>
      <c r="G2997" s="46">
        <v>0</v>
      </c>
      <c r="H2997" s="46">
        <v>0</v>
      </c>
      <c r="I2997" s="46">
        <v>0</v>
      </c>
      <c r="J2997" s="271"/>
      <c r="K2997" s="282">
        <f>Лист4!E2999/1000-J2997</f>
        <v>108.37329999999999</v>
      </c>
    </row>
    <row r="2998" spans="1:11" s="47" customFormat="1" ht="18.75" customHeight="1" x14ac:dyDescent="0.25">
      <c r="A2998" s="38" t="str">
        <f>Лист4!A3000</f>
        <v xml:space="preserve">Ленина ул. д.11 </v>
      </c>
      <c r="B2998" s="56" t="str">
        <f>Лист4!C3000</f>
        <v>Камызякский район, с. Чаган</v>
      </c>
      <c r="C2998" s="39">
        <f t="shared" si="96"/>
        <v>89.841816891891909</v>
      </c>
      <c r="D2998" s="39">
        <f t="shared" si="97"/>
        <v>3.7961331081081084</v>
      </c>
      <c r="E2998" s="45">
        <v>0</v>
      </c>
      <c r="F2998" s="27">
        <v>3.7961331081081084</v>
      </c>
      <c r="G2998" s="46">
        <v>0</v>
      </c>
      <c r="H2998" s="46">
        <v>0</v>
      </c>
      <c r="I2998" s="46">
        <v>0</v>
      </c>
      <c r="J2998" s="271"/>
      <c r="K2998" s="282">
        <f>Лист4!E3000/1000</f>
        <v>93.637950000000018</v>
      </c>
    </row>
    <row r="2999" spans="1:11" s="47" customFormat="1" ht="18.75" customHeight="1" x14ac:dyDescent="0.25">
      <c r="A2999" s="38" t="str">
        <f>Лист4!A3001</f>
        <v xml:space="preserve">Ленина ул. д.11А </v>
      </c>
      <c r="B2999" s="56" t="str">
        <f>Лист4!C3001</f>
        <v>Камызякский район, с. Чаган</v>
      </c>
      <c r="C2999" s="39">
        <f t="shared" si="96"/>
        <v>60.14496351351351</v>
      </c>
      <c r="D2999" s="39">
        <f t="shared" si="97"/>
        <v>2.5413364864864865</v>
      </c>
      <c r="E2999" s="45">
        <v>0</v>
      </c>
      <c r="F2999" s="27">
        <v>2.5413364864864865</v>
      </c>
      <c r="G2999" s="46">
        <v>0</v>
      </c>
      <c r="H2999" s="46">
        <v>0</v>
      </c>
      <c r="I2999" s="46">
        <v>0</v>
      </c>
      <c r="J2999" s="271"/>
      <c r="K2999" s="282">
        <f>Лист4!E3001/1000</f>
        <v>62.686299999999996</v>
      </c>
    </row>
    <row r="3000" spans="1:11" s="47" customFormat="1" ht="18.75" customHeight="1" x14ac:dyDescent="0.25">
      <c r="A3000" s="38" t="str">
        <f>Лист4!A3002</f>
        <v xml:space="preserve">Ленина ул. д.13 </v>
      </c>
      <c r="B3000" s="56" t="str">
        <f>Лист4!C3002</f>
        <v>Камызякский район, с. Чаган</v>
      </c>
      <c r="C3000" s="39">
        <f t="shared" si="96"/>
        <v>36.500572297297296</v>
      </c>
      <c r="D3000" s="39">
        <f t="shared" si="97"/>
        <v>1.5422777027027028</v>
      </c>
      <c r="E3000" s="45">
        <v>0</v>
      </c>
      <c r="F3000" s="27">
        <v>1.5422777027027028</v>
      </c>
      <c r="G3000" s="46">
        <v>0</v>
      </c>
      <c r="H3000" s="46">
        <v>0</v>
      </c>
      <c r="I3000" s="46">
        <v>0</v>
      </c>
      <c r="J3000" s="271"/>
      <c r="K3000" s="282">
        <f>Лист4!E3002/1000-J3000</f>
        <v>38.042850000000001</v>
      </c>
    </row>
    <row r="3001" spans="1:11" s="47" customFormat="1" ht="18.75" customHeight="1" x14ac:dyDescent="0.25">
      <c r="A3001" s="38" t="str">
        <f>Лист4!A3003</f>
        <v xml:space="preserve">Ленина ул. д.1А </v>
      </c>
      <c r="B3001" s="56" t="str">
        <f>Лист4!C3003</f>
        <v>Камызякский район, с. Чаган</v>
      </c>
      <c r="C3001" s="39">
        <f t="shared" si="96"/>
        <v>97.937946891891897</v>
      </c>
      <c r="D3001" s="39">
        <f t="shared" si="97"/>
        <v>4.1382231081081082</v>
      </c>
      <c r="E3001" s="45">
        <v>0</v>
      </c>
      <c r="F3001" s="27">
        <v>4.1382231081081082</v>
      </c>
      <c r="G3001" s="46">
        <v>0</v>
      </c>
      <c r="H3001" s="46">
        <v>0</v>
      </c>
      <c r="I3001" s="46">
        <v>0</v>
      </c>
      <c r="J3001" s="271"/>
      <c r="K3001" s="282">
        <f>Лист4!E3003/1000-J3001</f>
        <v>102.07617</v>
      </c>
    </row>
    <row r="3002" spans="1:11" s="47" customFormat="1" ht="18.75" customHeight="1" x14ac:dyDescent="0.25">
      <c r="A3002" s="38" t="str">
        <f>Лист4!A3004</f>
        <v xml:space="preserve">Ленина ул. д.2 </v>
      </c>
      <c r="B3002" s="56" t="str">
        <f>Лист4!C3004</f>
        <v>Камызякский район, с. Чаган</v>
      </c>
      <c r="C3002" s="39">
        <f t="shared" si="96"/>
        <v>74.818744594594605</v>
      </c>
      <c r="D3002" s="39">
        <f t="shared" si="97"/>
        <v>3.1613554054054056</v>
      </c>
      <c r="E3002" s="45">
        <v>0</v>
      </c>
      <c r="F3002" s="27">
        <v>3.1613554054054056</v>
      </c>
      <c r="G3002" s="46">
        <v>0</v>
      </c>
      <c r="H3002" s="46">
        <v>0</v>
      </c>
      <c r="I3002" s="46">
        <v>0</v>
      </c>
      <c r="J3002" s="271"/>
      <c r="K3002" s="282">
        <f>Лист4!E3004/1000</f>
        <v>77.980100000000007</v>
      </c>
    </row>
    <row r="3003" spans="1:11" s="47" customFormat="1" ht="18.75" customHeight="1" x14ac:dyDescent="0.25">
      <c r="A3003" s="38" t="str">
        <f>Лист4!A3005</f>
        <v xml:space="preserve">Ленина ул. д.3 </v>
      </c>
      <c r="B3003" s="56" t="str">
        <f>Лист4!C3005</f>
        <v>Камызякский район, с. Чаган</v>
      </c>
      <c r="C3003" s="39">
        <f t="shared" si="96"/>
        <v>77.969081756756779</v>
      </c>
      <c r="D3003" s="39">
        <f t="shared" si="97"/>
        <v>3.2944682432432439</v>
      </c>
      <c r="E3003" s="45">
        <v>0</v>
      </c>
      <c r="F3003" s="27">
        <v>3.2944682432432439</v>
      </c>
      <c r="G3003" s="46">
        <v>0</v>
      </c>
      <c r="H3003" s="46">
        <v>0</v>
      </c>
      <c r="I3003" s="46">
        <v>0</v>
      </c>
      <c r="J3003" s="271"/>
      <c r="K3003" s="282">
        <f>Лист4!E3005/1000-J3003</f>
        <v>81.263550000000023</v>
      </c>
    </row>
    <row r="3004" spans="1:11" s="47" customFormat="1" ht="18.75" customHeight="1" x14ac:dyDescent="0.25">
      <c r="A3004" s="38" t="str">
        <f>Лист4!A3006</f>
        <v xml:space="preserve">Ленина ул. д.4 </v>
      </c>
      <c r="B3004" s="56" t="str">
        <f>Лист4!C3006</f>
        <v>Камызякский район, с. Чаган</v>
      </c>
      <c r="C3004" s="39">
        <f t="shared" si="96"/>
        <v>54.09766324324324</v>
      </c>
      <c r="D3004" s="39">
        <f t="shared" si="97"/>
        <v>2.2858167567567564</v>
      </c>
      <c r="E3004" s="45">
        <v>0</v>
      </c>
      <c r="F3004" s="27">
        <v>2.2858167567567564</v>
      </c>
      <c r="G3004" s="46">
        <v>0</v>
      </c>
      <c r="H3004" s="46">
        <v>0</v>
      </c>
      <c r="I3004" s="46">
        <v>0</v>
      </c>
      <c r="J3004" s="271"/>
      <c r="K3004" s="282">
        <f>Лист4!E3006/1000</f>
        <v>56.383479999999999</v>
      </c>
    </row>
    <row r="3005" spans="1:11" s="47" customFormat="1" ht="18.75" customHeight="1" x14ac:dyDescent="0.25">
      <c r="A3005" s="38" t="str">
        <f>Лист4!A3007</f>
        <v xml:space="preserve">Ленина ул. д.5 </v>
      </c>
      <c r="B3005" s="56" t="str">
        <f>Лист4!C3007</f>
        <v>Камызякский район, с. Чаган</v>
      </c>
      <c r="C3005" s="39">
        <f t="shared" si="96"/>
        <v>56.38066824324325</v>
      </c>
      <c r="D3005" s="39">
        <f t="shared" si="97"/>
        <v>2.3822817567567571</v>
      </c>
      <c r="E3005" s="45">
        <v>0</v>
      </c>
      <c r="F3005" s="27">
        <v>2.3822817567567571</v>
      </c>
      <c r="G3005" s="46">
        <v>0</v>
      </c>
      <c r="H3005" s="46">
        <v>0</v>
      </c>
      <c r="I3005" s="46">
        <v>0</v>
      </c>
      <c r="J3005" s="271"/>
      <c r="K3005" s="282">
        <f>Лист4!E3007/1000</f>
        <v>58.762950000000004</v>
      </c>
    </row>
    <row r="3006" spans="1:11" s="47" customFormat="1" ht="18.75" customHeight="1" x14ac:dyDescent="0.25">
      <c r="A3006" s="38" t="str">
        <f>Лист4!A3008</f>
        <v xml:space="preserve">Ленина ул. д.6 </v>
      </c>
      <c r="B3006" s="56" t="str">
        <f>Лист4!C3008</f>
        <v>Камызякский район, с. Чаган</v>
      </c>
      <c r="C3006" s="39">
        <f t="shared" si="96"/>
        <v>66.803266756756756</v>
      </c>
      <c r="D3006" s="39">
        <f t="shared" si="97"/>
        <v>2.8226732432432433</v>
      </c>
      <c r="E3006" s="45">
        <v>0</v>
      </c>
      <c r="F3006" s="27">
        <v>2.8226732432432433</v>
      </c>
      <c r="G3006" s="46">
        <v>0</v>
      </c>
      <c r="H3006" s="46">
        <v>0</v>
      </c>
      <c r="I3006" s="46">
        <v>0</v>
      </c>
      <c r="J3006" s="271"/>
      <c r="K3006" s="282">
        <f>Лист4!E3008/1000</f>
        <v>69.62594</v>
      </c>
    </row>
    <row r="3007" spans="1:11" s="47" customFormat="1" ht="18.75" customHeight="1" x14ac:dyDescent="0.25">
      <c r="A3007" s="38" t="str">
        <f>Лист4!A3009</f>
        <v xml:space="preserve">Ленина ул. д.6А </v>
      </c>
      <c r="B3007" s="56" t="str">
        <f>Лист4!C3009</f>
        <v>Камызякский район, с. Чаган</v>
      </c>
      <c r="C3007" s="39">
        <f t="shared" si="96"/>
        <v>66.690923648648663</v>
      </c>
      <c r="D3007" s="39">
        <f t="shared" si="97"/>
        <v>2.8179263513513515</v>
      </c>
      <c r="E3007" s="45">
        <v>0</v>
      </c>
      <c r="F3007" s="27">
        <v>2.8179263513513515</v>
      </c>
      <c r="G3007" s="46">
        <v>0</v>
      </c>
      <c r="H3007" s="46">
        <v>0</v>
      </c>
      <c r="I3007" s="46">
        <v>0</v>
      </c>
      <c r="J3007" s="271"/>
      <c r="K3007" s="282">
        <f>Лист4!E3009/1000</f>
        <v>69.50885000000001</v>
      </c>
    </row>
    <row r="3008" spans="1:11" s="47" customFormat="1" ht="18.75" customHeight="1" x14ac:dyDescent="0.25">
      <c r="A3008" s="38" t="str">
        <f>Лист4!A3010</f>
        <v xml:space="preserve">Ленина ул. д.6Б </v>
      </c>
      <c r="B3008" s="56" t="str">
        <f>Лист4!C3010</f>
        <v>Камызякский район, с. Чаган</v>
      </c>
      <c r="C3008" s="39">
        <f t="shared" si="96"/>
        <v>51.676006756756763</v>
      </c>
      <c r="D3008" s="39">
        <f t="shared" si="97"/>
        <v>2.1834932432432437</v>
      </c>
      <c r="E3008" s="45">
        <v>0</v>
      </c>
      <c r="F3008" s="27">
        <v>2.1834932432432437</v>
      </c>
      <c r="G3008" s="46">
        <v>0</v>
      </c>
      <c r="H3008" s="46">
        <v>0</v>
      </c>
      <c r="I3008" s="46">
        <v>0</v>
      </c>
      <c r="J3008" s="271"/>
      <c r="K3008" s="282">
        <f>Лист4!E3010/1000-J3008</f>
        <v>53.859500000000004</v>
      </c>
    </row>
    <row r="3009" spans="1:11" s="47" customFormat="1" ht="18.75" customHeight="1" x14ac:dyDescent="0.25">
      <c r="A3009" s="38" t="str">
        <f>Лист4!A3011</f>
        <v xml:space="preserve">Ленина ул. д.6В </v>
      </c>
      <c r="B3009" s="56" t="str">
        <f>Лист4!C3011</f>
        <v>Камызякский район, с. Чаган</v>
      </c>
      <c r="C3009" s="39">
        <f t="shared" si="96"/>
        <v>67.479503378378368</v>
      </c>
      <c r="D3009" s="39">
        <f t="shared" si="97"/>
        <v>2.8512466216216215</v>
      </c>
      <c r="E3009" s="45">
        <v>0</v>
      </c>
      <c r="F3009" s="27">
        <v>2.8512466216216215</v>
      </c>
      <c r="G3009" s="46">
        <v>0</v>
      </c>
      <c r="H3009" s="46">
        <v>0</v>
      </c>
      <c r="I3009" s="46">
        <v>0</v>
      </c>
      <c r="J3009" s="271"/>
      <c r="K3009" s="282">
        <f>Лист4!E3011/1000</f>
        <v>70.330749999999995</v>
      </c>
    </row>
    <row r="3010" spans="1:11" s="47" customFormat="1" ht="18.75" customHeight="1" x14ac:dyDescent="0.25">
      <c r="A3010" s="38" t="str">
        <f>Лист4!A3012</f>
        <v xml:space="preserve">Ленина ул. д.7 </v>
      </c>
      <c r="B3010" s="56" t="str">
        <f>Лист4!C3012</f>
        <v>Камызякский район, с. Чаган</v>
      </c>
      <c r="C3010" s="39">
        <f t="shared" si="96"/>
        <v>37.49673108108108</v>
      </c>
      <c r="D3010" s="39">
        <f t="shared" si="97"/>
        <v>1.5843689189189187</v>
      </c>
      <c r="E3010" s="45">
        <v>0</v>
      </c>
      <c r="F3010" s="27">
        <v>1.5843689189189187</v>
      </c>
      <c r="G3010" s="46">
        <v>0</v>
      </c>
      <c r="H3010" s="46">
        <v>0</v>
      </c>
      <c r="I3010" s="46">
        <v>0</v>
      </c>
      <c r="J3010" s="271"/>
      <c r="K3010" s="282">
        <f>Лист4!E3012/1000</f>
        <v>39.081099999999999</v>
      </c>
    </row>
    <row r="3011" spans="1:11" s="47" customFormat="1" ht="18.75" customHeight="1" x14ac:dyDescent="0.25">
      <c r="A3011" s="38" t="str">
        <f>Лист4!A3013</f>
        <v xml:space="preserve">Ленина ул. д.9 </v>
      </c>
      <c r="B3011" s="56" t="str">
        <f>Лист4!C3013</f>
        <v>Камызякский район, с. Чаган</v>
      </c>
      <c r="C3011" s="39">
        <f t="shared" si="96"/>
        <v>27.33423243243243</v>
      </c>
      <c r="D3011" s="39">
        <f t="shared" si="97"/>
        <v>1.1549675675675672</v>
      </c>
      <c r="E3011" s="45">
        <v>0</v>
      </c>
      <c r="F3011" s="27">
        <v>1.1549675675675672</v>
      </c>
      <c r="G3011" s="46">
        <v>0</v>
      </c>
      <c r="H3011" s="46">
        <v>0</v>
      </c>
      <c r="I3011" s="46">
        <v>0</v>
      </c>
      <c r="J3011" s="271"/>
      <c r="K3011" s="282">
        <f>Лист4!E3013/1000-J3011</f>
        <v>28.489199999999997</v>
      </c>
    </row>
    <row r="3012" spans="1:11" s="47" customFormat="1" ht="18.75" customHeight="1" x14ac:dyDescent="0.25">
      <c r="A3012" s="38" t="str">
        <f>Лист4!A3014</f>
        <v xml:space="preserve">Ленина ул. д.8 </v>
      </c>
      <c r="B3012" s="56" t="str">
        <f>Лист4!C3014</f>
        <v>Красноярский район, п. Верхний Бузан</v>
      </c>
      <c r="C3012" s="39">
        <f t="shared" si="96"/>
        <v>0</v>
      </c>
      <c r="D3012" s="39">
        <f t="shared" si="97"/>
        <v>0</v>
      </c>
      <c r="E3012" s="45">
        <v>0</v>
      </c>
      <c r="F3012" s="27">
        <v>0</v>
      </c>
      <c r="G3012" s="46">
        <v>0</v>
      </c>
      <c r="H3012" s="46">
        <v>0</v>
      </c>
      <c r="I3012" s="46">
        <v>0</v>
      </c>
      <c r="J3012" s="271"/>
      <c r="K3012" s="282">
        <f>Лист4!E3014/1000-J3012</f>
        <v>0</v>
      </c>
    </row>
    <row r="3013" spans="1:11" s="47" customFormat="1" ht="18.75" customHeight="1" x14ac:dyDescent="0.25">
      <c r="A3013" s="38" t="str">
        <f>Лист4!A3015</f>
        <v xml:space="preserve">Ленина ул. д.9 </v>
      </c>
      <c r="B3013" s="56" t="str">
        <f>Лист4!C3015</f>
        <v>Красноярский район, п. Верхний Бузан</v>
      </c>
      <c r="C3013" s="39">
        <f t="shared" si="96"/>
        <v>0</v>
      </c>
      <c r="D3013" s="39">
        <f t="shared" si="97"/>
        <v>0</v>
      </c>
      <c r="E3013" s="45">
        <v>0</v>
      </c>
      <c r="F3013" s="27">
        <v>0</v>
      </c>
      <c r="G3013" s="46">
        <v>0</v>
      </c>
      <c r="H3013" s="46">
        <v>0</v>
      </c>
      <c r="I3013" s="46">
        <v>0</v>
      </c>
      <c r="J3013" s="271"/>
      <c r="K3013" s="282">
        <f>Лист4!E3015/1000</f>
        <v>0</v>
      </c>
    </row>
    <row r="3014" spans="1:11" s="47" customFormat="1" ht="18.75" customHeight="1" x14ac:dyDescent="0.25">
      <c r="A3014" s="38" t="str">
        <f>Лист4!A3016</f>
        <v xml:space="preserve">70 лет Советской Армии ул. д.1 </v>
      </c>
      <c r="B3014" s="56" t="str">
        <f>Лист4!C3016</f>
        <v>Красноярский район, с. Красный Яр</v>
      </c>
      <c r="C3014" s="39">
        <f t="shared" si="96"/>
        <v>23.645120405405414</v>
      </c>
      <c r="D3014" s="39">
        <f t="shared" si="97"/>
        <v>0.9990895945945949</v>
      </c>
      <c r="E3014" s="45">
        <v>0</v>
      </c>
      <c r="F3014" s="27">
        <v>0.9990895945945949</v>
      </c>
      <c r="G3014" s="46">
        <v>0</v>
      </c>
      <c r="H3014" s="46">
        <v>0</v>
      </c>
      <c r="I3014" s="46">
        <v>0</v>
      </c>
      <c r="J3014" s="271"/>
      <c r="K3014" s="282">
        <f>Лист4!E3016/1000</f>
        <v>24.644210000000008</v>
      </c>
    </row>
    <row r="3015" spans="1:11" s="47" customFormat="1" ht="25.5" customHeight="1" x14ac:dyDescent="0.25">
      <c r="A3015" s="38" t="str">
        <f>Лист4!A3017</f>
        <v xml:space="preserve">Банникова ул. д.27 </v>
      </c>
      <c r="B3015" s="56" t="str">
        <f>Лист4!C3017</f>
        <v>Красноярский район, с. Красный Яр</v>
      </c>
      <c r="C3015" s="39">
        <f t="shared" si="96"/>
        <v>0</v>
      </c>
      <c r="D3015" s="39">
        <f t="shared" si="97"/>
        <v>0</v>
      </c>
      <c r="E3015" s="45">
        <v>0</v>
      </c>
      <c r="F3015" s="27">
        <v>0</v>
      </c>
      <c r="G3015" s="46">
        <v>0</v>
      </c>
      <c r="H3015" s="46">
        <v>0</v>
      </c>
      <c r="I3015" s="46">
        <v>0</v>
      </c>
      <c r="J3015" s="271"/>
      <c r="K3015" s="282">
        <f>Лист4!E3017/1000</f>
        <v>0</v>
      </c>
    </row>
    <row r="3016" spans="1:11" s="47" customFormat="1" ht="18.75" customHeight="1" x14ac:dyDescent="0.25">
      <c r="A3016" s="38" t="str">
        <f>Лист4!A3018</f>
        <v xml:space="preserve">Братская ул. д.70 </v>
      </c>
      <c r="B3016" s="56" t="str">
        <f>Лист4!C3018</f>
        <v>Красноярский район, с. Красный Яр</v>
      </c>
      <c r="C3016" s="39">
        <f t="shared" si="96"/>
        <v>19.51977094594594</v>
      </c>
      <c r="D3016" s="39">
        <f t="shared" si="97"/>
        <v>0.82477905405405383</v>
      </c>
      <c r="E3016" s="45">
        <v>0</v>
      </c>
      <c r="F3016" s="27">
        <v>0.82477905405405383</v>
      </c>
      <c r="G3016" s="46">
        <v>0</v>
      </c>
      <c r="H3016" s="46">
        <v>0</v>
      </c>
      <c r="I3016" s="46">
        <v>0</v>
      </c>
      <c r="J3016" s="271"/>
      <c r="K3016" s="282">
        <f>Лист4!E3018/1000</f>
        <v>20.344549999999995</v>
      </c>
    </row>
    <row r="3017" spans="1:11" s="47" customFormat="1" ht="18.75" customHeight="1" x14ac:dyDescent="0.25">
      <c r="A3017" s="38" t="str">
        <f>Лист4!A3019</f>
        <v xml:space="preserve">Ватаженская ул. д.4А </v>
      </c>
      <c r="B3017" s="56" t="str">
        <f>Лист4!C3019</f>
        <v>Красноярский район, с. Красный Яр</v>
      </c>
      <c r="C3017" s="39">
        <f t="shared" si="96"/>
        <v>179.23727405405404</v>
      </c>
      <c r="D3017" s="39">
        <f t="shared" si="97"/>
        <v>7.5734059459459466</v>
      </c>
      <c r="E3017" s="45">
        <v>0</v>
      </c>
      <c r="F3017" s="27">
        <v>7.5734059459459466</v>
      </c>
      <c r="G3017" s="46">
        <v>0</v>
      </c>
      <c r="H3017" s="46">
        <v>0</v>
      </c>
      <c r="I3017" s="46">
        <v>0</v>
      </c>
      <c r="J3017" s="271"/>
      <c r="K3017" s="282">
        <f>Лист4!E3019/1000</f>
        <v>186.81067999999999</v>
      </c>
    </row>
    <row r="3018" spans="1:11" s="47" customFormat="1" ht="18.75" customHeight="1" x14ac:dyDescent="0.25">
      <c r="A3018" s="38" t="str">
        <f>Лист4!A3020</f>
        <v xml:space="preserve">Ватаженская ул. д.4Б </v>
      </c>
      <c r="B3018" s="56" t="str">
        <f>Лист4!C3020</f>
        <v>Красноярский район, с. Красный Яр</v>
      </c>
      <c r="C3018" s="39">
        <f t="shared" si="96"/>
        <v>478.11362581081073</v>
      </c>
      <c r="D3018" s="39">
        <f t="shared" si="97"/>
        <v>20.201984189189186</v>
      </c>
      <c r="E3018" s="45"/>
      <c r="F3018" s="27">
        <v>20.201984189189186</v>
      </c>
      <c r="G3018" s="46"/>
      <c r="H3018" s="46"/>
      <c r="I3018" s="46"/>
      <c r="J3018" s="271"/>
      <c r="K3018" s="282">
        <f>Лист4!E3020/1000</f>
        <v>498.31560999999994</v>
      </c>
    </row>
    <row r="3019" spans="1:11" s="47" customFormat="1" ht="18.75" customHeight="1" x14ac:dyDescent="0.25">
      <c r="A3019" s="38" t="str">
        <f>Лист4!A3021</f>
        <v xml:space="preserve">Ватаженская ул. д.6А </v>
      </c>
      <c r="B3019" s="56" t="str">
        <f>Лист4!C3021</f>
        <v>Красноярский район, с. Красный Яр</v>
      </c>
      <c r="C3019" s="39">
        <f t="shared" si="96"/>
        <v>355.49593500000003</v>
      </c>
      <c r="D3019" s="39">
        <f t="shared" si="97"/>
        <v>15.020955000000001</v>
      </c>
      <c r="E3019" s="45">
        <v>0</v>
      </c>
      <c r="F3019" s="27">
        <v>15.020955000000001</v>
      </c>
      <c r="G3019" s="46">
        <v>0</v>
      </c>
      <c r="H3019" s="46">
        <v>0</v>
      </c>
      <c r="I3019" s="46">
        <v>0</v>
      </c>
      <c r="J3019" s="271"/>
      <c r="K3019" s="282">
        <f>Лист4!E3021/1000</f>
        <v>370.51689000000005</v>
      </c>
    </row>
    <row r="3020" spans="1:11" s="47" customFormat="1" ht="18.75" customHeight="1" x14ac:dyDescent="0.25">
      <c r="A3020" s="38" t="str">
        <f>Лист4!A3022</f>
        <v xml:space="preserve">Ворошилова ул. д.16 </v>
      </c>
      <c r="B3020" s="56" t="str">
        <f>Лист4!C3022</f>
        <v>Красноярский район, с. Красный Яр</v>
      </c>
      <c r="C3020" s="39">
        <f t="shared" si="96"/>
        <v>199.55264797297295</v>
      </c>
      <c r="D3020" s="39">
        <f t="shared" si="97"/>
        <v>8.4318020270270253</v>
      </c>
      <c r="E3020" s="45">
        <v>0</v>
      </c>
      <c r="F3020" s="27">
        <v>8.4318020270270253</v>
      </c>
      <c r="G3020" s="46">
        <v>0</v>
      </c>
      <c r="H3020" s="46">
        <v>0</v>
      </c>
      <c r="I3020" s="46">
        <v>0</v>
      </c>
      <c r="J3020" s="271"/>
      <c r="K3020" s="282">
        <f>Лист4!E3022/1000</f>
        <v>207.98444999999998</v>
      </c>
    </row>
    <row r="3021" spans="1:11" s="47" customFormat="1" ht="18.75" customHeight="1" x14ac:dyDescent="0.25">
      <c r="A3021" s="38" t="str">
        <f>Лист4!A3023</f>
        <v xml:space="preserve">Ворошилова ул. д.18 </v>
      </c>
      <c r="B3021" s="56" t="str">
        <f>Лист4!C3023</f>
        <v>Красноярский район, с. Красный Яр</v>
      </c>
      <c r="C3021" s="39">
        <f t="shared" si="96"/>
        <v>33.259902027027017</v>
      </c>
      <c r="D3021" s="39">
        <f t="shared" si="97"/>
        <v>1.4053479729729728</v>
      </c>
      <c r="E3021" s="45">
        <v>0</v>
      </c>
      <c r="F3021" s="27">
        <v>1.4053479729729728</v>
      </c>
      <c r="G3021" s="46">
        <v>0</v>
      </c>
      <c r="H3021" s="46">
        <v>0</v>
      </c>
      <c r="I3021" s="46">
        <v>0</v>
      </c>
      <c r="J3021" s="271"/>
      <c r="K3021" s="282">
        <f>Лист4!E3023/1000</f>
        <v>34.665249999999993</v>
      </c>
    </row>
    <row r="3022" spans="1:11" s="47" customFormat="1" ht="18.75" customHeight="1" x14ac:dyDescent="0.25">
      <c r="A3022" s="38" t="str">
        <f>Лист4!A3024</f>
        <v xml:space="preserve">Ворошилова ул. д.18А </v>
      </c>
      <c r="B3022" s="56" t="str">
        <f>Лист4!C3024</f>
        <v>Красноярский район, с. Красный Яр</v>
      </c>
      <c r="C3022" s="39">
        <f t="shared" si="96"/>
        <v>34.929323108108107</v>
      </c>
      <c r="D3022" s="39">
        <f t="shared" si="97"/>
        <v>1.4758868918918917</v>
      </c>
      <c r="E3022" s="45">
        <v>0</v>
      </c>
      <c r="F3022" s="27">
        <v>1.4758868918918917</v>
      </c>
      <c r="G3022" s="46">
        <v>0</v>
      </c>
      <c r="H3022" s="46">
        <v>0</v>
      </c>
      <c r="I3022" s="46">
        <v>0</v>
      </c>
      <c r="J3022" s="271"/>
      <c r="K3022" s="282">
        <f>Лист4!E3024/1000</f>
        <v>36.405209999999997</v>
      </c>
    </row>
    <row r="3023" spans="1:11" s="47" customFormat="1" ht="18.75" customHeight="1" x14ac:dyDescent="0.25">
      <c r="A3023" s="38" t="str">
        <f>Лист4!A3025</f>
        <v xml:space="preserve">Ворошилова ул. д.20 </v>
      </c>
      <c r="B3023" s="56" t="str">
        <f>Лист4!C3025</f>
        <v>Красноярский район, с. Красный Яр</v>
      </c>
      <c r="C3023" s="39">
        <f t="shared" si="96"/>
        <v>110.44716824324324</v>
      </c>
      <c r="D3023" s="39">
        <f t="shared" si="97"/>
        <v>4.6667817567567571</v>
      </c>
      <c r="E3023" s="45">
        <v>0</v>
      </c>
      <c r="F3023" s="27">
        <v>4.6667817567567571</v>
      </c>
      <c r="G3023" s="46">
        <v>0</v>
      </c>
      <c r="H3023" s="46">
        <v>0</v>
      </c>
      <c r="I3023" s="46">
        <v>0</v>
      </c>
      <c r="J3023" s="271"/>
      <c r="K3023" s="282">
        <f>Лист4!E3025/1000</f>
        <v>115.11395</v>
      </c>
    </row>
    <row r="3024" spans="1:11" s="47" customFormat="1" ht="18.75" customHeight="1" x14ac:dyDescent="0.25">
      <c r="A3024" s="38" t="str">
        <f>Лист4!A3026</f>
        <v xml:space="preserve">Ворошилова ул. д.22 </v>
      </c>
      <c r="B3024" s="56" t="str">
        <f>Лист4!C3026</f>
        <v>Красноярский район, с. Красный Яр</v>
      </c>
      <c r="C3024" s="39">
        <f t="shared" si="96"/>
        <v>61.60027162162163</v>
      </c>
      <c r="D3024" s="39">
        <f t="shared" si="97"/>
        <v>2.6028283783783785</v>
      </c>
      <c r="E3024" s="45">
        <v>0</v>
      </c>
      <c r="F3024" s="27">
        <v>2.6028283783783785</v>
      </c>
      <c r="G3024" s="46">
        <v>0</v>
      </c>
      <c r="H3024" s="46">
        <v>0</v>
      </c>
      <c r="I3024" s="46">
        <v>0</v>
      </c>
      <c r="J3024" s="271"/>
      <c r="K3024" s="282">
        <f>Лист4!E3026/1000</f>
        <v>64.203100000000006</v>
      </c>
    </row>
    <row r="3025" spans="1:11" s="47" customFormat="1" ht="25.5" customHeight="1" x14ac:dyDescent="0.25">
      <c r="A3025" s="38" t="str">
        <f>Лист4!A3027</f>
        <v xml:space="preserve">Ворошилова ул. д.24 </v>
      </c>
      <c r="B3025" s="56" t="str">
        <f>Лист4!C3027</f>
        <v>Красноярский район, с. Красный Яр</v>
      </c>
      <c r="C3025" s="39">
        <f t="shared" si="96"/>
        <v>38.396991891891901</v>
      </c>
      <c r="D3025" s="39">
        <f t="shared" si="97"/>
        <v>1.6224081081081083</v>
      </c>
      <c r="E3025" s="45">
        <v>0</v>
      </c>
      <c r="F3025" s="27">
        <v>1.6224081081081083</v>
      </c>
      <c r="G3025" s="46">
        <v>0</v>
      </c>
      <c r="H3025" s="46">
        <v>0</v>
      </c>
      <c r="I3025" s="46">
        <v>0</v>
      </c>
      <c r="J3025" s="271"/>
      <c r="K3025" s="282">
        <f>Лист4!E3027/1000-J3025</f>
        <v>40.019400000000012</v>
      </c>
    </row>
    <row r="3026" spans="1:11" s="47" customFormat="1" ht="18.75" customHeight="1" x14ac:dyDescent="0.25">
      <c r="A3026" s="38" t="str">
        <f>Лист4!A3028</f>
        <v xml:space="preserve">Ворошилова ул. д.26 </v>
      </c>
      <c r="B3026" s="56" t="str">
        <f>Лист4!C3028</f>
        <v>Красноярский район, с. Красный Яр</v>
      </c>
      <c r="C3026" s="39">
        <f t="shared" si="96"/>
        <v>86.228550135135137</v>
      </c>
      <c r="D3026" s="39">
        <f t="shared" si="97"/>
        <v>3.6434598648648651</v>
      </c>
      <c r="E3026" s="45">
        <v>0</v>
      </c>
      <c r="F3026" s="27">
        <v>3.6434598648648651</v>
      </c>
      <c r="G3026" s="46">
        <v>0</v>
      </c>
      <c r="H3026" s="46">
        <v>0</v>
      </c>
      <c r="I3026" s="46">
        <v>0</v>
      </c>
      <c r="J3026" s="271"/>
      <c r="K3026" s="282">
        <f>Лист4!E3028/1000</f>
        <v>89.872010000000003</v>
      </c>
    </row>
    <row r="3027" spans="1:11" s="47" customFormat="1" ht="18.75" customHeight="1" x14ac:dyDescent="0.25">
      <c r="A3027" s="38" t="str">
        <f>Лист4!A3029</f>
        <v xml:space="preserve">Ворошилова ул. д.28 </v>
      </c>
      <c r="B3027" s="56" t="str">
        <f>Лист4!C3029</f>
        <v>Красноярский район, с. Красный Яр</v>
      </c>
      <c r="C3027" s="39">
        <f t="shared" si="96"/>
        <v>149.69187135135132</v>
      </c>
      <c r="D3027" s="39">
        <f t="shared" si="97"/>
        <v>6.3250086486486481</v>
      </c>
      <c r="E3027" s="45">
        <v>0</v>
      </c>
      <c r="F3027" s="27">
        <v>6.3250086486486481</v>
      </c>
      <c r="G3027" s="46">
        <v>0</v>
      </c>
      <c r="H3027" s="46">
        <v>0</v>
      </c>
      <c r="I3027" s="46">
        <v>0</v>
      </c>
      <c r="J3027" s="271"/>
      <c r="K3027" s="282">
        <f>Лист4!E3029/1000-J3027</f>
        <v>156.01687999999999</v>
      </c>
    </row>
    <row r="3028" spans="1:11" s="47" customFormat="1" ht="18.75" customHeight="1" x14ac:dyDescent="0.25">
      <c r="A3028" s="38" t="str">
        <f>Лист4!A3030</f>
        <v xml:space="preserve">Ворошилова ул. д.30 </v>
      </c>
      <c r="B3028" s="56" t="str">
        <f>Лист4!C3030</f>
        <v>Красноярский район, с. Красный Яр</v>
      </c>
      <c r="C3028" s="39">
        <f t="shared" si="96"/>
        <v>65.32969054054054</v>
      </c>
      <c r="D3028" s="39">
        <f t="shared" si="97"/>
        <v>2.760409459459459</v>
      </c>
      <c r="E3028" s="45">
        <v>0</v>
      </c>
      <c r="F3028" s="27">
        <v>2.760409459459459</v>
      </c>
      <c r="G3028" s="46">
        <v>0</v>
      </c>
      <c r="H3028" s="46">
        <v>0</v>
      </c>
      <c r="I3028" s="46">
        <v>0</v>
      </c>
      <c r="J3028" s="271"/>
      <c r="K3028" s="282">
        <f>Лист4!E3030/1000</f>
        <v>68.090099999999993</v>
      </c>
    </row>
    <row r="3029" spans="1:11" s="47" customFormat="1" ht="18.75" customHeight="1" x14ac:dyDescent="0.25">
      <c r="A3029" s="38" t="str">
        <f>Лист4!A3031</f>
        <v xml:space="preserve">Ворошилова ул. д.32 </v>
      </c>
      <c r="B3029" s="56" t="str">
        <f>Лист4!C3031</f>
        <v>Красноярский район, с. Красный Яр</v>
      </c>
      <c r="C3029" s="39">
        <f t="shared" si="96"/>
        <v>155.22977540540541</v>
      </c>
      <c r="D3029" s="39">
        <f t="shared" si="97"/>
        <v>6.5590045945945956</v>
      </c>
      <c r="E3029" s="45">
        <v>0</v>
      </c>
      <c r="F3029" s="27">
        <v>6.5590045945945956</v>
      </c>
      <c r="G3029" s="46">
        <v>0</v>
      </c>
      <c r="H3029" s="46">
        <v>0</v>
      </c>
      <c r="I3029" s="46">
        <v>0</v>
      </c>
      <c r="J3029" s="271"/>
      <c r="K3029" s="282">
        <f>Лист4!E3031/1000</f>
        <v>161.78878</v>
      </c>
    </row>
    <row r="3030" spans="1:11" s="47" customFormat="1" ht="18.75" customHeight="1" x14ac:dyDescent="0.25">
      <c r="A3030" s="38" t="str">
        <f>Лист4!A3032</f>
        <v xml:space="preserve">Ворошилова ул. д.4 </v>
      </c>
      <c r="B3030" s="56" t="str">
        <f>Лист4!C3032</f>
        <v>Красноярский район, с. Красный Яр</v>
      </c>
      <c r="C3030" s="39">
        <f t="shared" si="96"/>
        <v>146.70463270270272</v>
      </c>
      <c r="D3030" s="39">
        <f t="shared" si="97"/>
        <v>6.1987872972972973</v>
      </c>
      <c r="E3030" s="45">
        <v>0</v>
      </c>
      <c r="F3030" s="27">
        <v>6.1987872972972973</v>
      </c>
      <c r="G3030" s="46">
        <v>0</v>
      </c>
      <c r="H3030" s="46">
        <v>0</v>
      </c>
      <c r="I3030" s="46">
        <v>0</v>
      </c>
      <c r="J3030" s="271"/>
      <c r="K3030" s="282">
        <f>Лист4!E3032/1000</f>
        <v>152.90342000000001</v>
      </c>
    </row>
    <row r="3031" spans="1:11" s="47" customFormat="1" ht="18.75" customHeight="1" x14ac:dyDescent="0.25">
      <c r="A3031" s="38" t="str">
        <f>Лист4!A3033</f>
        <v xml:space="preserve">Ворошилова ул. д.6 </v>
      </c>
      <c r="B3031" s="56" t="str">
        <f>Лист4!C3033</f>
        <v>Красноярский район, с. Красный Яр</v>
      </c>
      <c r="C3031" s="39">
        <f t="shared" si="96"/>
        <v>83.490435135135115</v>
      </c>
      <c r="D3031" s="39">
        <f t="shared" si="97"/>
        <v>3.5277648648648636</v>
      </c>
      <c r="E3031" s="45">
        <v>0</v>
      </c>
      <c r="F3031" s="27">
        <v>3.5277648648648636</v>
      </c>
      <c r="G3031" s="46">
        <v>0</v>
      </c>
      <c r="H3031" s="46">
        <v>0</v>
      </c>
      <c r="I3031" s="46">
        <v>0</v>
      </c>
      <c r="J3031" s="271"/>
      <c r="K3031" s="282">
        <f>Лист4!E3033/1000</f>
        <v>87.018199999999979</v>
      </c>
    </row>
    <row r="3032" spans="1:11" s="47" customFormat="1" ht="18.75" customHeight="1" x14ac:dyDescent="0.25">
      <c r="A3032" s="38" t="str">
        <f>Лист4!A3034</f>
        <v xml:space="preserve">Ворошилова ул. д.8 </v>
      </c>
      <c r="B3032" s="56" t="str">
        <f>Лист4!C3034</f>
        <v>Красноярский район, с. Красный Яр</v>
      </c>
      <c r="C3032" s="39">
        <f t="shared" si="96"/>
        <v>36.062435135135139</v>
      </c>
      <c r="D3032" s="39">
        <f t="shared" si="97"/>
        <v>1.523764864864865</v>
      </c>
      <c r="E3032" s="45">
        <v>0</v>
      </c>
      <c r="F3032" s="27">
        <v>1.523764864864865</v>
      </c>
      <c r="G3032" s="46">
        <v>0</v>
      </c>
      <c r="H3032" s="46">
        <v>0</v>
      </c>
      <c r="I3032" s="46">
        <v>0</v>
      </c>
      <c r="J3032" s="271"/>
      <c r="K3032" s="282">
        <f>Лист4!E3034/1000</f>
        <v>37.586200000000005</v>
      </c>
    </row>
    <row r="3033" spans="1:11" s="47" customFormat="1" ht="18.75" customHeight="1" x14ac:dyDescent="0.25">
      <c r="A3033" s="38" t="str">
        <f>Лист4!A3035</f>
        <v xml:space="preserve">Восточная ул. д.10 </v>
      </c>
      <c r="B3033" s="56" t="str">
        <f>Лист4!C3035</f>
        <v>Красноярский район, с. Красный Яр</v>
      </c>
      <c r="C3033" s="39">
        <f t="shared" si="96"/>
        <v>0.78752432432432429</v>
      </c>
      <c r="D3033" s="39">
        <f t="shared" si="97"/>
        <v>3.3275675675675673E-2</v>
      </c>
      <c r="E3033" s="45">
        <v>0</v>
      </c>
      <c r="F3033" s="27">
        <v>3.3275675675675673E-2</v>
      </c>
      <c r="G3033" s="46">
        <v>0</v>
      </c>
      <c r="H3033" s="46">
        <v>0</v>
      </c>
      <c r="I3033" s="46">
        <v>0</v>
      </c>
      <c r="J3033" s="271"/>
      <c r="K3033" s="282">
        <f>Лист4!E3035/1000</f>
        <v>0.82079999999999997</v>
      </c>
    </row>
    <row r="3034" spans="1:11" s="47" customFormat="1" ht="18.75" customHeight="1" x14ac:dyDescent="0.25">
      <c r="A3034" s="38" t="str">
        <f>Лист4!A3036</f>
        <v xml:space="preserve">Генерала Тутаринова ул. д.10 </v>
      </c>
      <c r="B3034" s="56" t="str">
        <f>Лист4!C3036</f>
        <v>Красноярский район, с. Красный Яр</v>
      </c>
      <c r="C3034" s="39">
        <f t="shared" si="96"/>
        <v>14.547324324324325</v>
      </c>
      <c r="D3034" s="39">
        <f t="shared" si="97"/>
        <v>0.61467567567567571</v>
      </c>
      <c r="E3034" s="45">
        <v>0</v>
      </c>
      <c r="F3034" s="27">
        <v>0.61467567567567571</v>
      </c>
      <c r="G3034" s="46">
        <v>0</v>
      </c>
      <c r="H3034" s="46">
        <v>0</v>
      </c>
      <c r="I3034" s="46">
        <v>0</v>
      </c>
      <c r="J3034" s="271"/>
      <c r="K3034" s="282">
        <f>Лист4!E3036/1000</f>
        <v>15.162000000000001</v>
      </c>
    </row>
    <row r="3035" spans="1:11" s="47" customFormat="1" ht="18.75" customHeight="1" x14ac:dyDescent="0.25">
      <c r="A3035" s="38" t="str">
        <f>Лист4!A3037</f>
        <v xml:space="preserve">Генерала Тутаринова ул. д.20 </v>
      </c>
      <c r="B3035" s="56" t="str">
        <f>Лист4!C3037</f>
        <v>Красноярский район, с. Красный Яр</v>
      </c>
      <c r="C3035" s="39">
        <f t="shared" si="96"/>
        <v>18.477606081081081</v>
      </c>
      <c r="D3035" s="39">
        <f t="shared" si="97"/>
        <v>0.78074391891891892</v>
      </c>
      <c r="E3035" s="45">
        <v>0</v>
      </c>
      <c r="F3035" s="27">
        <v>0.78074391891891892</v>
      </c>
      <c r="G3035" s="46">
        <v>0</v>
      </c>
      <c r="H3035" s="46">
        <v>0</v>
      </c>
      <c r="I3035" s="46">
        <v>0</v>
      </c>
      <c r="J3035" s="271"/>
      <c r="K3035" s="282">
        <f>Лист4!E3037/1000</f>
        <v>19.25835</v>
      </c>
    </row>
    <row r="3036" spans="1:11" s="47" customFormat="1" ht="18.75" customHeight="1" x14ac:dyDescent="0.25">
      <c r="A3036" s="38" t="str">
        <f>Лист4!A3038</f>
        <v xml:space="preserve">Генерала Тутаринова ул. д.24 </v>
      </c>
      <c r="B3036" s="56" t="str">
        <f>Лист4!C3038</f>
        <v>Красноярский район, с. Красный Яр</v>
      </c>
      <c r="C3036" s="39">
        <f t="shared" si="96"/>
        <v>73.430262837837844</v>
      </c>
      <c r="D3036" s="39">
        <f t="shared" si="97"/>
        <v>3.1026871621621619</v>
      </c>
      <c r="E3036" s="45">
        <v>0</v>
      </c>
      <c r="F3036" s="27">
        <v>3.1026871621621619</v>
      </c>
      <c r="G3036" s="46">
        <v>0</v>
      </c>
      <c r="H3036" s="46">
        <v>0</v>
      </c>
      <c r="I3036" s="46">
        <v>0</v>
      </c>
      <c r="J3036" s="271"/>
      <c r="K3036" s="282">
        <f>Лист4!E3038/1000</f>
        <v>76.53295</v>
      </c>
    </row>
    <row r="3037" spans="1:11" s="47" customFormat="1" ht="18.75" customHeight="1" x14ac:dyDescent="0.25">
      <c r="A3037" s="38" t="str">
        <f>Лист4!A3039</f>
        <v xml:space="preserve">Генерала Тутаринова ул. д.37 </v>
      </c>
      <c r="B3037" s="56" t="str">
        <f>Лист4!C3039</f>
        <v>Красноярский район, с. Красный Яр</v>
      </c>
      <c r="C3037" s="39">
        <f t="shared" si="96"/>
        <v>0.27747567567567571</v>
      </c>
      <c r="D3037" s="39">
        <f t="shared" si="97"/>
        <v>1.1724324324324324E-2</v>
      </c>
      <c r="E3037" s="45">
        <v>0</v>
      </c>
      <c r="F3037" s="27">
        <v>1.1724324324324324E-2</v>
      </c>
      <c r="G3037" s="46">
        <v>0</v>
      </c>
      <c r="H3037" s="46">
        <v>0</v>
      </c>
      <c r="I3037" s="46">
        <v>0</v>
      </c>
      <c r="J3037" s="271"/>
      <c r="K3037" s="282">
        <f>Лист4!E3039/1000</f>
        <v>0.28920000000000001</v>
      </c>
    </row>
    <row r="3038" spans="1:11" s="47" customFormat="1" ht="18.75" customHeight="1" x14ac:dyDescent="0.25">
      <c r="A3038" s="38" t="str">
        <f>Лист4!A3040</f>
        <v xml:space="preserve">Генерала Тутаринова ул. д.39 </v>
      </c>
      <c r="B3038" s="56" t="str">
        <f>Лист4!C3040</f>
        <v>Красноярский район, с. Красный Яр</v>
      </c>
      <c r="C3038" s="39">
        <f t="shared" si="96"/>
        <v>82.388495945945934</v>
      </c>
      <c r="D3038" s="39">
        <f t="shared" si="97"/>
        <v>3.4812040540540541</v>
      </c>
      <c r="E3038" s="45">
        <v>0</v>
      </c>
      <c r="F3038" s="27">
        <v>3.4812040540540541</v>
      </c>
      <c r="G3038" s="46">
        <v>0</v>
      </c>
      <c r="H3038" s="46">
        <v>0</v>
      </c>
      <c r="I3038" s="46">
        <v>0</v>
      </c>
      <c r="J3038" s="271"/>
      <c r="K3038" s="282">
        <f>Лист4!E3040/1000</f>
        <v>85.869699999999995</v>
      </c>
    </row>
    <row r="3039" spans="1:11" s="47" customFormat="1" ht="18.75" customHeight="1" x14ac:dyDescent="0.25">
      <c r="A3039" s="38" t="str">
        <f>Лист4!A3041</f>
        <v xml:space="preserve">Зои Ананьевой ул. д.45 </v>
      </c>
      <c r="B3039" s="56" t="str">
        <f>Лист4!C3041</f>
        <v>Красноярский район, с. Красный Яр</v>
      </c>
      <c r="C3039" s="39">
        <f t="shared" si="96"/>
        <v>54.315767567567555</v>
      </c>
      <c r="D3039" s="39">
        <f t="shared" si="97"/>
        <v>2.2950324324324316</v>
      </c>
      <c r="E3039" s="45">
        <v>0</v>
      </c>
      <c r="F3039" s="27">
        <v>2.2950324324324316</v>
      </c>
      <c r="G3039" s="46">
        <v>0</v>
      </c>
      <c r="H3039" s="46">
        <v>0</v>
      </c>
      <c r="I3039" s="46">
        <v>0</v>
      </c>
      <c r="J3039" s="271"/>
      <c r="K3039" s="282">
        <f>Лист4!E3041/1000</f>
        <v>56.610799999999983</v>
      </c>
    </row>
    <row r="3040" spans="1:11" s="47" customFormat="1" ht="18.75" customHeight="1" x14ac:dyDescent="0.25">
      <c r="A3040" s="38" t="str">
        <f>Лист4!A3042</f>
        <v xml:space="preserve">Зои Ананьевой ул. д.53 </v>
      </c>
      <c r="B3040" s="56" t="str">
        <f>Лист4!C3042</f>
        <v>Красноярский район, с. Красный Яр</v>
      </c>
      <c r="C3040" s="39">
        <f t="shared" si="96"/>
        <v>117.85947229729733</v>
      </c>
      <c r="D3040" s="39">
        <f t="shared" si="97"/>
        <v>4.9799777027027039</v>
      </c>
      <c r="E3040" s="45">
        <v>0</v>
      </c>
      <c r="F3040" s="27">
        <v>4.9799777027027039</v>
      </c>
      <c r="G3040" s="46">
        <v>0</v>
      </c>
      <c r="H3040" s="46">
        <v>0</v>
      </c>
      <c r="I3040" s="46">
        <v>0</v>
      </c>
      <c r="J3040" s="271"/>
      <c r="K3040" s="282">
        <f>Лист4!E3042/1000</f>
        <v>122.83945000000003</v>
      </c>
    </row>
    <row r="3041" spans="1:11" s="47" customFormat="1" ht="18.75" customHeight="1" x14ac:dyDescent="0.25">
      <c r="A3041" s="38" t="str">
        <f>Лист4!A3043</f>
        <v xml:space="preserve">Калинина ул. д.28А </v>
      </c>
      <c r="B3041" s="56" t="str">
        <f>Лист4!C3043</f>
        <v>Красноярский район, с. Красный Яр</v>
      </c>
      <c r="C3041" s="39">
        <f t="shared" si="96"/>
        <v>15.128181081081083</v>
      </c>
      <c r="D3041" s="39">
        <f t="shared" si="97"/>
        <v>0.63921891891891902</v>
      </c>
      <c r="E3041" s="45">
        <v>0</v>
      </c>
      <c r="F3041" s="27">
        <v>0.63921891891891902</v>
      </c>
      <c r="G3041" s="46">
        <v>0</v>
      </c>
      <c r="H3041" s="46">
        <v>0</v>
      </c>
      <c r="I3041" s="46">
        <v>0</v>
      </c>
      <c r="J3041" s="271"/>
      <c r="K3041" s="282">
        <f>Лист4!E3043/1000</f>
        <v>15.767400000000002</v>
      </c>
    </row>
    <row r="3042" spans="1:11" s="47" customFormat="1" ht="18.75" customHeight="1" x14ac:dyDescent="0.25">
      <c r="A3042" s="38" t="str">
        <f>Лист4!A3044</f>
        <v xml:space="preserve">Калинина ул. д.28Б </v>
      </c>
      <c r="B3042" s="56" t="str">
        <f>Лист4!C3044</f>
        <v>Красноярский район, с. Красный Яр</v>
      </c>
      <c r="C3042" s="39">
        <f t="shared" si="96"/>
        <v>0</v>
      </c>
      <c r="D3042" s="39">
        <f t="shared" si="97"/>
        <v>0</v>
      </c>
      <c r="E3042" s="45">
        <v>0</v>
      </c>
      <c r="F3042" s="27">
        <v>0</v>
      </c>
      <c r="G3042" s="46">
        <v>0</v>
      </c>
      <c r="H3042" s="46">
        <v>0</v>
      </c>
      <c r="I3042" s="46">
        <v>0</v>
      </c>
      <c r="J3042" s="271"/>
      <c r="K3042" s="282">
        <f>Лист4!E3044/1000</f>
        <v>0</v>
      </c>
    </row>
    <row r="3043" spans="1:11" s="47" customFormat="1" ht="18.75" customHeight="1" x14ac:dyDescent="0.25">
      <c r="A3043" s="38" t="str">
        <f>Лист4!A3045</f>
        <v xml:space="preserve">Калинина ул. д.28Г </v>
      </c>
      <c r="B3043" s="56" t="str">
        <f>Лист4!C3045</f>
        <v>Красноярский район, с. Красный Яр</v>
      </c>
      <c r="C3043" s="39">
        <f t="shared" ref="C3043:C3106" si="98">K3043+J3043-F3043</f>
        <v>15.393183783783781</v>
      </c>
      <c r="D3043" s="39">
        <f t="shared" ref="D3043:D3106" si="99">F3043</f>
        <v>0.65041621621621615</v>
      </c>
      <c r="E3043" s="45">
        <v>0</v>
      </c>
      <c r="F3043" s="27">
        <v>0.65041621621621615</v>
      </c>
      <c r="G3043" s="46">
        <v>0</v>
      </c>
      <c r="H3043" s="46">
        <v>0</v>
      </c>
      <c r="I3043" s="46">
        <v>0</v>
      </c>
      <c r="J3043" s="271"/>
      <c r="K3043" s="282">
        <f>Лист4!E3045/1000</f>
        <v>16.043599999999998</v>
      </c>
    </row>
    <row r="3044" spans="1:11" s="47" customFormat="1" ht="18.75" customHeight="1" x14ac:dyDescent="0.25">
      <c r="A3044" s="38" t="str">
        <f>Лист4!A3046</f>
        <v xml:space="preserve">Калинина ул. д.30 </v>
      </c>
      <c r="B3044" s="56" t="str">
        <f>Лист4!C3046</f>
        <v>Красноярский район, с. Красный Яр</v>
      </c>
      <c r="C3044" s="39">
        <f t="shared" si="98"/>
        <v>45.422250000000005</v>
      </c>
      <c r="D3044" s="39">
        <f t="shared" si="99"/>
        <v>1.9192500000000001</v>
      </c>
      <c r="E3044" s="45">
        <v>0</v>
      </c>
      <c r="F3044" s="27">
        <v>1.9192500000000001</v>
      </c>
      <c r="G3044" s="46">
        <v>0</v>
      </c>
      <c r="H3044" s="46">
        <v>0</v>
      </c>
      <c r="I3044" s="46">
        <v>0</v>
      </c>
      <c r="J3044" s="271"/>
      <c r="K3044" s="282">
        <f>Лист4!E3046/1000</f>
        <v>47.341500000000003</v>
      </c>
    </row>
    <row r="3045" spans="1:11" s="47" customFormat="1" ht="18.75" customHeight="1" x14ac:dyDescent="0.25">
      <c r="A3045" s="38" t="str">
        <f>Лист4!A3047</f>
        <v xml:space="preserve">Карла Маркса ул. д.45 </v>
      </c>
      <c r="B3045" s="56" t="str">
        <f>Лист4!C3047</f>
        <v>Красноярский район, с. Красный Яр</v>
      </c>
      <c r="C3045" s="39">
        <f t="shared" si="98"/>
        <v>59.411025000000002</v>
      </c>
      <c r="D3045" s="39">
        <f t="shared" si="99"/>
        <v>2.5103249999999999</v>
      </c>
      <c r="E3045" s="45">
        <v>0</v>
      </c>
      <c r="F3045" s="27">
        <v>2.5103249999999999</v>
      </c>
      <c r="G3045" s="46">
        <v>0</v>
      </c>
      <c r="H3045" s="46">
        <v>0</v>
      </c>
      <c r="I3045" s="46">
        <v>0</v>
      </c>
      <c r="J3045" s="271"/>
      <c r="K3045" s="282">
        <f>Лист4!E3047/1000</f>
        <v>61.921350000000004</v>
      </c>
    </row>
    <row r="3046" spans="1:11" s="47" customFormat="1" ht="18.75" customHeight="1" x14ac:dyDescent="0.25">
      <c r="A3046" s="38" t="str">
        <f>Лист4!A3048</f>
        <v xml:space="preserve">Карла Маркса ул. д.47 </v>
      </c>
      <c r="B3046" s="56" t="str">
        <f>Лист4!C3048</f>
        <v>Красноярский район, с. Красный Яр</v>
      </c>
      <c r="C3046" s="39">
        <f t="shared" si="98"/>
        <v>47.53344459459462</v>
      </c>
      <c r="D3046" s="39">
        <f t="shared" si="99"/>
        <v>2.0084554054054067</v>
      </c>
      <c r="E3046" s="45">
        <v>0</v>
      </c>
      <c r="F3046" s="27">
        <v>2.0084554054054067</v>
      </c>
      <c r="G3046" s="46">
        <v>0</v>
      </c>
      <c r="H3046" s="46">
        <v>0</v>
      </c>
      <c r="I3046" s="46">
        <v>0</v>
      </c>
      <c r="J3046" s="271"/>
      <c r="K3046" s="282">
        <f>Лист4!E3048/1000</f>
        <v>49.541900000000027</v>
      </c>
    </row>
    <row r="3047" spans="1:11" s="47" customFormat="1" ht="18.75" customHeight="1" x14ac:dyDescent="0.25">
      <c r="A3047" s="38" t="str">
        <f>Лист4!A3049</f>
        <v xml:space="preserve">Карла Маркса ул. д.49 </v>
      </c>
      <c r="B3047" s="56" t="str">
        <f>Лист4!C3049</f>
        <v>Красноярский район, с. Красный Яр</v>
      </c>
      <c r="C3047" s="39">
        <f t="shared" si="98"/>
        <v>70.114083108108133</v>
      </c>
      <c r="D3047" s="39">
        <f t="shared" si="99"/>
        <v>2.962566891891893</v>
      </c>
      <c r="E3047" s="45">
        <v>0</v>
      </c>
      <c r="F3047" s="27">
        <v>2.962566891891893</v>
      </c>
      <c r="G3047" s="46">
        <v>0</v>
      </c>
      <c r="H3047" s="46">
        <v>0</v>
      </c>
      <c r="I3047" s="46">
        <v>0</v>
      </c>
      <c r="J3047" s="271"/>
      <c r="K3047" s="282">
        <f>Лист4!E3049/1000</f>
        <v>73.076650000000029</v>
      </c>
    </row>
    <row r="3048" spans="1:11" s="47" customFormat="1" ht="25.5" customHeight="1" x14ac:dyDescent="0.25">
      <c r="A3048" s="38" t="str">
        <f>Лист4!A3050</f>
        <v xml:space="preserve">Карла Маркса ул. д.51 </v>
      </c>
      <c r="B3048" s="56" t="str">
        <f>Лист4!C3050</f>
        <v>Красноярский район, с. Красный Яр</v>
      </c>
      <c r="C3048" s="39">
        <f t="shared" si="98"/>
        <v>115.76218986486489</v>
      </c>
      <c r="D3048" s="39">
        <f t="shared" si="99"/>
        <v>4.8913601351351366</v>
      </c>
      <c r="E3048" s="45">
        <v>0</v>
      </c>
      <c r="F3048" s="27">
        <v>4.8913601351351366</v>
      </c>
      <c r="G3048" s="46">
        <v>0</v>
      </c>
      <c r="H3048" s="46">
        <v>0</v>
      </c>
      <c r="I3048" s="46">
        <v>0</v>
      </c>
      <c r="J3048" s="271"/>
      <c r="K3048" s="282">
        <f>Лист4!E3050/1000</f>
        <v>120.65355000000002</v>
      </c>
    </row>
    <row r="3049" spans="1:11" s="47" customFormat="1" ht="18.75" customHeight="1" x14ac:dyDescent="0.25">
      <c r="A3049" s="38" t="str">
        <f>Лист4!A3051</f>
        <v xml:space="preserve">Ленинская ул. д.39 </v>
      </c>
      <c r="B3049" s="56" t="str">
        <f>Лист4!C3051</f>
        <v>Красноярский район, с. Красный Яр</v>
      </c>
      <c r="C3049" s="39">
        <f t="shared" si="98"/>
        <v>66.525416891891894</v>
      </c>
      <c r="D3049" s="39">
        <f t="shared" si="99"/>
        <v>2.8109331081081077</v>
      </c>
      <c r="E3049" s="45">
        <v>0</v>
      </c>
      <c r="F3049" s="27">
        <v>2.8109331081081077</v>
      </c>
      <c r="G3049" s="46">
        <v>0</v>
      </c>
      <c r="H3049" s="46">
        <v>0</v>
      </c>
      <c r="I3049" s="46">
        <v>0</v>
      </c>
      <c r="J3049" s="271"/>
      <c r="K3049" s="282">
        <f>Лист4!E3051/1000-J3049</f>
        <v>69.336349999999996</v>
      </c>
    </row>
    <row r="3050" spans="1:11" s="47" customFormat="1" ht="18.75" customHeight="1" x14ac:dyDescent="0.25">
      <c r="A3050" s="38" t="str">
        <f>Лист4!A3052</f>
        <v xml:space="preserve">Ленинская ул. д.41 </v>
      </c>
      <c r="B3050" s="56" t="str">
        <f>Лист4!C3052</f>
        <v>Красноярский район, с. Красный Яр</v>
      </c>
      <c r="C3050" s="39">
        <f t="shared" si="98"/>
        <v>58.469747297297282</v>
      </c>
      <c r="D3050" s="39">
        <f t="shared" si="99"/>
        <v>2.4705527027027019</v>
      </c>
      <c r="E3050" s="45">
        <v>0</v>
      </c>
      <c r="F3050" s="27">
        <v>2.4705527027027019</v>
      </c>
      <c r="G3050" s="46">
        <v>0</v>
      </c>
      <c r="H3050" s="46">
        <v>0</v>
      </c>
      <c r="I3050" s="46">
        <v>0</v>
      </c>
      <c r="J3050" s="271"/>
      <c r="K3050" s="282">
        <f>Лист4!E3052/1000</f>
        <v>60.940299999999986</v>
      </c>
    </row>
    <row r="3051" spans="1:11" s="47" customFormat="1" ht="25.5" customHeight="1" x14ac:dyDescent="0.25">
      <c r="A3051" s="38" t="str">
        <f>Лист4!A3053</f>
        <v xml:space="preserve">Ленинская ул. д.43 </v>
      </c>
      <c r="B3051" s="56" t="str">
        <f>Лист4!C3053</f>
        <v>Красноярский район, с. Красный Яр</v>
      </c>
      <c r="C3051" s="39">
        <f t="shared" si="98"/>
        <v>5.5648648648648651</v>
      </c>
      <c r="D3051" s="39">
        <f t="shared" si="99"/>
        <v>0.23513513513513515</v>
      </c>
      <c r="E3051" s="45">
        <v>0</v>
      </c>
      <c r="F3051" s="27">
        <v>0.23513513513513515</v>
      </c>
      <c r="G3051" s="46">
        <v>0</v>
      </c>
      <c r="H3051" s="46">
        <v>0</v>
      </c>
      <c r="I3051" s="46">
        <v>0</v>
      </c>
      <c r="J3051" s="271"/>
      <c r="K3051" s="282">
        <f>Лист4!E3053/1000</f>
        <v>5.8</v>
      </c>
    </row>
    <row r="3052" spans="1:11" s="47" customFormat="1" ht="25.5" customHeight="1" x14ac:dyDescent="0.25">
      <c r="A3052" s="38" t="str">
        <f>Лист4!A3054</f>
        <v xml:space="preserve">Ленинская ул. д.44 </v>
      </c>
      <c r="B3052" s="56" t="str">
        <f>Лист4!C3054</f>
        <v>Красноярский район, с. Красный Яр</v>
      </c>
      <c r="C3052" s="39">
        <f t="shared" si="98"/>
        <v>78.605404864864838</v>
      </c>
      <c r="D3052" s="39">
        <f t="shared" si="99"/>
        <v>3.3213551351351338</v>
      </c>
      <c r="E3052" s="45">
        <v>0</v>
      </c>
      <c r="F3052" s="27">
        <v>3.3213551351351338</v>
      </c>
      <c r="G3052" s="46">
        <v>0</v>
      </c>
      <c r="H3052" s="46">
        <v>0</v>
      </c>
      <c r="I3052" s="46">
        <v>0</v>
      </c>
      <c r="J3052" s="271"/>
      <c r="K3052" s="282">
        <f>Лист4!E3054/1000</f>
        <v>81.926759999999973</v>
      </c>
    </row>
    <row r="3053" spans="1:11" s="47" customFormat="1" ht="18.75" customHeight="1" x14ac:dyDescent="0.25">
      <c r="A3053" s="38" t="str">
        <f>Лист4!A3055</f>
        <v xml:space="preserve">Ленинская ул. д.45 </v>
      </c>
      <c r="B3053" s="56" t="str">
        <f>Лист4!C3055</f>
        <v>Красноярский район, с. Красный Яр</v>
      </c>
      <c r="C3053" s="39">
        <f t="shared" si="98"/>
        <v>27.631329054054053</v>
      </c>
      <c r="D3053" s="39">
        <f t="shared" si="99"/>
        <v>1.1675209459459459</v>
      </c>
      <c r="E3053" s="45">
        <v>0</v>
      </c>
      <c r="F3053" s="27">
        <v>1.1675209459459459</v>
      </c>
      <c r="G3053" s="46">
        <v>0</v>
      </c>
      <c r="H3053" s="46">
        <v>0</v>
      </c>
      <c r="I3053" s="46">
        <v>0</v>
      </c>
      <c r="J3053" s="271"/>
      <c r="K3053" s="282">
        <f>Лист4!E3055/1000</f>
        <v>28.798849999999998</v>
      </c>
    </row>
    <row r="3054" spans="1:11" s="47" customFormat="1" ht="18.75" customHeight="1" x14ac:dyDescent="0.25">
      <c r="A3054" s="38" t="str">
        <f>Лист4!A3056</f>
        <v xml:space="preserve">Ленинская ул. д.47 </v>
      </c>
      <c r="B3054" s="56" t="str">
        <f>Лист4!C3056</f>
        <v>Красноярский район, с. Красный Яр</v>
      </c>
      <c r="C3054" s="39">
        <f t="shared" si="98"/>
        <v>111.00926756756758</v>
      </c>
      <c r="D3054" s="39">
        <f t="shared" si="99"/>
        <v>4.6905324324324322</v>
      </c>
      <c r="E3054" s="45">
        <v>0</v>
      </c>
      <c r="F3054" s="27">
        <v>4.6905324324324322</v>
      </c>
      <c r="G3054" s="46">
        <v>0</v>
      </c>
      <c r="H3054" s="46">
        <v>0</v>
      </c>
      <c r="I3054" s="46">
        <v>0</v>
      </c>
      <c r="J3054" s="271"/>
      <c r="K3054" s="282">
        <f>Лист4!E3056/1000</f>
        <v>115.69980000000001</v>
      </c>
    </row>
    <row r="3055" spans="1:11" s="47" customFormat="1" ht="18.75" customHeight="1" x14ac:dyDescent="0.25">
      <c r="A3055" s="38" t="str">
        <f>Лист4!A3057</f>
        <v xml:space="preserve">Маячная ул. д.33 </v>
      </c>
      <c r="B3055" s="56" t="str">
        <f>Лист4!C3057</f>
        <v>Красноярский район, с. Красный Яр</v>
      </c>
      <c r="C3055" s="39">
        <f t="shared" si="98"/>
        <v>257.79412067567569</v>
      </c>
      <c r="D3055" s="39">
        <f t="shared" si="99"/>
        <v>10.892709324324324</v>
      </c>
      <c r="E3055" s="45">
        <v>0</v>
      </c>
      <c r="F3055" s="27">
        <v>10.892709324324324</v>
      </c>
      <c r="G3055" s="46">
        <v>0</v>
      </c>
      <c r="H3055" s="46">
        <v>0</v>
      </c>
      <c r="I3055" s="46">
        <v>0</v>
      </c>
      <c r="J3055" s="271"/>
      <c r="K3055" s="282">
        <f>Лист4!E3057/1000</f>
        <v>268.68682999999999</v>
      </c>
    </row>
    <row r="3056" spans="1:11" s="47" customFormat="1" ht="18.75" customHeight="1" x14ac:dyDescent="0.25">
      <c r="A3056" s="38" t="str">
        <f>Лист4!A3058</f>
        <v xml:space="preserve">Маячная ул. д.43 </v>
      </c>
      <c r="B3056" s="56" t="str">
        <f>Лист4!C3058</f>
        <v>Красноярский район, с. Красный Яр</v>
      </c>
      <c r="C3056" s="39">
        <f t="shared" si="98"/>
        <v>4.9218351351351357</v>
      </c>
      <c r="D3056" s="39">
        <f t="shared" si="99"/>
        <v>0.20796486486486487</v>
      </c>
      <c r="E3056" s="45">
        <v>0</v>
      </c>
      <c r="F3056" s="27">
        <v>0.20796486486486487</v>
      </c>
      <c r="G3056" s="46">
        <v>0</v>
      </c>
      <c r="H3056" s="46">
        <v>0</v>
      </c>
      <c r="I3056" s="46">
        <v>0</v>
      </c>
      <c r="J3056" s="271"/>
      <c r="K3056" s="282">
        <f>Лист4!E3058/1000</f>
        <v>5.1298000000000004</v>
      </c>
    </row>
    <row r="3057" spans="1:11" s="47" customFormat="1" ht="18.75" customHeight="1" x14ac:dyDescent="0.25">
      <c r="A3057" s="38" t="str">
        <f>Лист4!A3059</f>
        <v xml:space="preserve">Мира ул. д.33 </v>
      </c>
      <c r="B3057" s="56" t="str">
        <f>Лист4!C3059</f>
        <v>Красноярский район, с. Красный Яр</v>
      </c>
      <c r="C3057" s="39">
        <f t="shared" si="98"/>
        <v>13.877429729729728</v>
      </c>
      <c r="D3057" s="39">
        <f t="shared" si="99"/>
        <v>0.58637027027027022</v>
      </c>
      <c r="E3057" s="45">
        <v>0</v>
      </c>
      <c r="F3057" s="27">
        <v>0.58637027027027022</v>
      </c>
      <c r="G3057" s="46">
        <v>0</v>
      </c>
      <c r="H3057" s="46">
        <v>0</v>
      </c>
      <c r="I3057" s="46">
        <v>0</v>
      </c>
      <c r="J3057" s="271"/>
      <c r="K3057" s="282">
        <f>Лист4!E3059/1000</f>
        <v>14.463799999999999</v>
      </c>
    </row>
    <row r="3058" spans="1:11" s="47" customFormat="1" ht="18.75" customHeight="1" x14ac:dyDescent="0.25">
      <c r="A3058" s="38" t="str">
        <f>Лист4!A3060</f>
        <v xml:space="preserve">Мордовцева ул. д.20 </v>
      </c>
      <c r="B3058" s="56" t="str">
        <f>Лист4!C3060</f>
        <v>Красноярский район, с. Красный Яр</v>
      </c>
      <c r="C3058" s="39">
        <f t="shared" si="98"/>
        <v>3.7610810810810809</v>
      </c>
      <c r="D3058" s="39">
        <f t="shared" si="99"/>
        <v>0.15891891891891891</v>
      </c>
      <c r="E3058" s="45">
        <v>0</v>
      </c>
      <c r="F3058" s="27">
        <v>0.15891891891891891</v>
      </c>
      <c r="G3058" s="46">
        <v>0</v>
      </c>
      <c r="H3058" s="46">
        <v>0</v>
      </c>
      <c r="I3058" s="46">
        <v>0</v>
      </c>
      <c r="J3058" s="271"/>
      <c r="K3058" s="282">
        <f>Лист4!E3060/1000</f>
        <v>3.92</v>
      </c>
    </row>
    <row r="3059" spans="1:11" s="47" customFormat="1" ht="18.75" customHeight="1" x14ac:dyDescent="0.25">
      <c r="A3059" s="38" t="str">
        <f>Лист4!A3061</f>
        <v xml:space="preserve">Советская ул. д.39 </v>
      </c>
      <c r="B3059" s="56" t="str">
        <f>Лист4!C3061</f>
        <v>Красноярский район, с. Красный Яр</v>
      </c>
      <c r="C3059" s="39">
        <f t="shared" si="98"/>
        <v>0</v>
      </c>
      <c r="D3059" s="39">
        <f t="shared" si="99"/>
        <v>0</v>
      </c>
      <c r="E3059" s="45">
        <v>0</v>
      </c>
      <c r="F3059" s="27">
        <v>0</v>
      </c>
      <c r="G3059" s="46">
        <v>0</v>
      </c>
      <c r="H3059" s="46">
        <v>0</v>
      </c>
      <c r="I3059" s="46">
        <v>0</v>
      </c>
      <c r="J3059" s="271"/>
      <c r="K3059" s="282">
        <f>Лист4!E3061/1000</f>
        <v>0</v>
      </c>
    </row>
    <row r="3060" spans="1:11" s="47" customFormat="1" ht="18.75" customHeight="1" x14ac:dyDescent="0.25">
      <c r="A3060" s="38" t="str">
        <f>Лист4!A3062</f>
        <v xml:space="preserve">Советская ул. д.41 </v>
      </c>
      <c r="B3060" s="56" t="str">
        <f>Лист4!C3062</f>
        <v>Красноярский район, с. Красный Яр</v>
      </c>
      <c r="C3060" s="39">
        <f t="shared" si="98"/>
        <v>26.040161486486486</v>
      </c>
      <c r="D3060" s="39">
        <f t="shared" si="99"/>
        <v>1.1002885135135136</v>
      </c>
      <c r="E3060" s="45">
        <v>0</v>
      </c>
      <c r="F3060" s="27">
        <v>1.1002885135135136</v>
      </c>
      <c r="G3060" s="46">
        <v>0</v>
      </c>
      <c r="H3060" s="46">
        <v>0</v>
      </c>
      <c r="I3060" s="46">
        <v>0</v>
      </c>
      <c r="J3060" s="271"/>
      <c r="K3060" s="282">
        <f>Лист4!E3062/1000</f>
        <v>27.140450000000001</v>
      </c>
    </row>
    <row r="3061" spans="1:11" s="47" customFormat="1" ht="18.75" customHeight="1" x14ac:dyDescent="0.25">
      <c r="A3061" s="38" t="str">
        <f>Лист4!A3063</f>
        <v xml:space="preserve">Советская ул. д.43 </v>
      </c>
      <c r="B3061" s="56" t="str">
        <f>Лист4!C3063</f>
        <v>Красноярский район, с. Красный Яр</v>
      </c>
      <c r="C3061" s="39">
        <f t="shared" si="98"/>
        <v>71.434874999999991</v>
      </c>
      <c r="D3061" s="39">
        <f t="shared" si="99"/>
        <v>3.0183749999999998</v>
      </c>
      <c r="E3061" s="45">
        <v>0</v>
      </c>
      <c r="F3061" s="27">
        <v>3.0183749999999998</v>
      </c>
      <c r="G3061" s="46">
        <v>0</v>
      </c>
      <c r="H3061" s="46">
        <v>0</v>
      </c>
      <c r="I3061" s="46">
        <v>0</v>
      </c>
      <c r="J3061" s="271"/>
      <c r="K3061" s="282">
        <f>Лист4!E3063/1000</f>
        <v>74.453249999999997</v>
      </c>
    </row>
    <row r="3062" spans="1:11" s="47" customFormat="1" ht="18.75" customHeight="1" x14ac:dyDescent="0.25">
      <c r="A3062" s="38" t="str">
        <f>Лист4!A3064</f>
        <v xml:space="preserve">Советская ул. д.58 </v>
      </c>
      <c r="B3062" s="56" t="str">
        <f>Лист4!C3064</f>
        <v>Красноярский район, с. Красный Яр</v>
      </c>
      <c r="C3062" s="39">
        <f t="shared" si="98"/>
        <v>37.966626351351358</v>
      </c>
      <c r="D3062" s="39">
        <f t="shared" si="99"/>
        <v>1.6042236486486487</v>
      </c>
      <c r="E3062" s="45"/>
      <c r="F3062" s="27">
        <v>1.6042236486486487</v>
      </c>
      <c r="G3062" s="46"/>
      <c r="H3062" s="46"/>
      <c r="I3062" s="46"/>
      <c r="J3062" s="271"/>
      <c r="K3062" s="282">
        <f>Лист4!E3064/1000</f>
        <v>39.570850000000007</v>
      </c>
    </row>
    <row r="3063" spans="1:11" s="47" customFormat="1" ht="15" customHeight="1" x14ac:dyDescent="0.25">
      <c r="A3063" s="38" t="str">
        <f>Лист4!A3065</f>
        <v xml:space="preserve">Советская ул. д.60 </v>
      </c>
      <c r="B3063" s="56" t="str">
        <f>Лист4!C3065</f>
        <v>Красноярский район, с. Красный Яр</v>
      </c>
      <c r="C3063" s="39">
        <f t="shared" si="98"/>
        <v>39.979908108108106</v>
      </c>
      <c r="D3063" s="39">
        <f t="shared" si="99"/>
        <v>1.6892918918918918</v>
      </c>
      <c r="E3063" s="45">
        <v>0</v>
      </c>
      <c r="F3063" s="27">
        <v>1.6892918918918918</v>
      </c>
      <c r="G3063" s="46">
        <v>0</v>
      </c>
      <c r="H3063" s="46">
        <v>0</v>
      </c>
      <c r="I3063" s="46">
        <v>0</v>
      </c>
      <c r="J3063" s="271"/>
      <c r="K3063" s="282">
        <f>Лист4!E3065/1000</f>
        <v>41.669199999999996</v>
      </c>
    </row>
    <row r="3064" spans="1:11" s="47" customFormat="1" ht="18.75" customHeight="1" x14ac:dyDescent="0.25">
      <c r="A3064" s="38" t="str">
        <f>Лист4!A3066</f>
        <v xml:space="preserve">Советская ул. д.61 </v>
      </c>
      <c r="B3064" s="56" t="str">
        <f>Лист4!C3066</f>
        <v>Красноярский район, с. Красный Яр</v>
      </c>
      <c r="C3064" s="39">
        <f t="shared" si="98"/>
        <v>16.227961486486485</v>
      </c>
      <c r="D3064" s="39">
        <f t="shared" si="99"/>
        <v>0.68568851351351356</v>
      </c>
      <c r="E3064" s="45">
        <v>0</v>
      </c>
      <c r="F3064" s="27">
        <v>0.68568851351351356</v>
      </c>
      <c r="G3064" s="46">
        <v>0</v>
      </c>
      <c r="H3064" s="46">
        <v>0</v>
      </c>
      <c r="I3064" s="46">
        <v>0</v>
      </c>
      <c r="J3064" s="271"/>
      <c r="K3064" s="282">
        <f>Лист4!E3066/1000</f>
        <v>16.913650000000001</v>
      </c>
    </row>
    <row r="3065" spans="1:11" s="47" customFormat="1" ht="25.5" customHeight="1" x14ac:dyDescent="0.25">
      <c r="A3065" s="38" t="str">
        <f>Лист4!A3067</f>
        <v xml:space="preserve">Советская ул. д.63 </v>
      </c>
      <c r="B3065" s="56" t="str">
        <f>Лист4!C3067</f>
        <v>Красноярский район, с. Красный Яр</v>
      </c>
      <c r="C3065" s="39">
        <f t="shared" si="98"/>
        <v>79.181694594594589</v>
      </c>
      <c r="D3065" s="39">
        <f t="shared" si="99"/>
        <v>3.345705405405405</v>
      </c>
      <c r="E3065" s="45">
        <v>0</v>
      </c>
      <c r="F3065" s="27">
        <v>3.345705405405405</v>
      </c>
      <c r="G3065" s="46">
        <v>0</v>
      </c>
      <c r="H3065" s="46">
        <v>0</v>
      </c>
      <c r="I3065" s="46">
        <v>0</v>
      </c>
      <c r="J3065" s="271"/>
      <c r="K3065" s="282">
        <f>Лист4!E3067/1000</f>
        <v>82.5274</v>
      </c>
    </row>
    <row r="3066" spans="1:11" s="47" customFormat="1" ht="25.5" customHeight="1" x14ac:dyDescent="0.25">
      <c r="A3066" s="38" t="str">
        <f>Лист4!A3068</f>
        <v xml:space="preserve">Советская ул. д.66 </v>
      </c>
      <c r="B3066" s="56" t="str">
        <f>Лист4!C3068</f>
        <v>Красноярский район, с. Красный Яр</v>
      </c>
      <c r="C3066" s="39">
        <f t="shared" si="98"/>
        <v>489.47049797297291</v>
      </c>
      <c r="D3066" s="39">
        <f t="shared" si="99"/>
        <v>20.681852027027023</v>
      </c>
      <c r="E3066" s="45">
        <v>0</v>
      </c>
      <c r="F3066" s="27">
        <v>20.681852027027023</v>
      </c>
      <c r="G3066" s="46">
        <v>0</v>
      </c>
      <c r="H3066" s="46">
        <v>0</v>
      </c>
      <c r="I3066" s="46">
        <v>0</v>
      </c>
      <c r="J3066" s="271"/>
      <c r="K3066" s="282">
        <f>Лист4!E3068/1000</f>
        <v>510.15234999999996</v>
      </c>
    </row>
    <row r="3067" spans="1:11" s="47" customFormat="1" ht="18.75" customHeight="1" x14ac:dyDescent="0.25">
      <c r="A3067" s="38" t="str">
        <f>Лист4!A3069</f>
        <v xml:space="preserve">Советская ул. д.66А </v>
      </c>
      <c r="B3067" s="56" t="str">
        <f>Лист4!C3069</f>
        <v>Красноярский район, с. Красный Яр</v>
      </c>
      <c r="C3067" s="39">
        <f t="shared" si="98"/>
        <v>38.507329729729719</v>
      </c>
      <c r="D3067" s="39">
        <f t="shared" si="99"/>
        <v>1.6270702702702695</v>
      </c>
      <c r="E3067" s="45">
        <v>0</v>
      </c>
      <c r="F3067" s="27">
        <v>1.6270702702702695</v>
      </c>
      <c r="G3067" s="46">
        <v>0</v>
      </c>
      <c r="H3067" s="46">
        <v>0</v>
      </c>
      <c r="I3067" s="46">
        <v>0</v>
      </c>
      <c r="J3067" s="271"/>
      <c r="K3067" s="282">
        <f>Лист4!E3069/1000</f>
        <v>40.134399999999985</v>
      </c>
    </row>
    <row r="3068" spans="1:11" s="47" customFormat="1" ht="18.75" customHeight="1" x14ac:dyDescent="0.25">
      <c r="A3068" s="38" t="str">
        <f>Лист4!A3070</f>
        <v xml:space="preserve">Советская ул. д.68 </v>
      </c>
      <c r="B3068" s="56" t="str">
        <f>Лист4!C3070</f>
        <v>Красноярский район, с. Красный Яр</v>
      </c>
      <c r="C3068" s="39">
        <f t="shared" si="98"/>
        <v>42.862747972972976</v>
      </c>
      <c r="D3068" s="39">
        <f t="shared" si="99"/>
        <v>1.8111020270270268</v>
      </c>
      <c r="E3068" s="45">
        <v>0</v>
      </c>
      <c r="F3068" s="27">
        <v>1.8111020270270268</v>
      </c>
      <c r="G3068" s="46">
        <v>0</v>
      </c>
      <c r="H3068" s="46">
        <v>0</v>
      </c>
      <c r="I3068" s="46">
        <v>0</v>
      </c>
      <c r="J3068" s="271"/>
      <c r="K3068" s="282">
        <f>Лист4!E3070/1000</f>
        <v>44.673850000000002</v>
      </c>
    </row>
    <row r="3069" spans="1:11" s="47" customFormat="1" ht="18.75" customHeight="1" x14ac:dyDescent="0.25">
      <c r="A3069" s="38" t="str">
        <f>Лист4!A3071</f>
        <v xml:space="preserve">Советская ул. д.78 </v>
      </c>
      <c r="B3069" s="56" t="str">
        <f>Лист4!C3071</f>
        <v>Красноярский район, с. Красный Яр</v>
      </c>
      <c r="C3069" s="39">
        <f t="shared" si="98"/>
        <v>360.4700702702703</v>
      </c>
      <c r="D3069" s="39">
        <f t="shared" si="99"/>
        <v>15.231129729729732</v>
      </c>
      <c r="E3069" s="45">
        <v>0</v>
      </c>
      <c r="F3069" s="27">
        <v>15.231129729729732</v>
      </c>
      <c r="G3069" s="46">
        <v>0</v>
      </c>
      <c r="H3069" s="46">
        <v>0</v>
      </c>
      <c r="I3069" s="46">
        <v>0</v>
      </c>
      <c r="J3069" s="271"/>
      <c r="K3069" s="282">
        <f>Лист4!E3071/1000</f>
        <v>375.70120000000003</v>
      </c>
    </row>
    <row r="3070" spans="1:11" s="47" customFormat="1" ht="18.75" customHeight="1" x14ac:dyDescent="0.25">
      <c r="A3070" s="38" t="str">
        <f>Лист4!A3072</f>
        <v xml:space="preserve">Советская ул. д.80 </v>
      </c>
      <c r="B3070" s="56" t="str">
        <f>Лист4!C3072</f>
        <v>Красноярский район, с. Красный Яр</v>
      </c>
      <c r="C3070" s="39">
        <f t="shared" si="98"/>
        <v>121.07548445945943</v>
      </c>
      <c r="D3070" s="39">
        <f t="shared" si="99"/>
        <v>5.1158655405405398</v>
      </c>
      <c r="E3070" s="45">
        <v>0</v>
      </c>
      <c r="F3070" s="27">
        <v>5.1158655405405398</v>
      </c>
      <c r="G3070" s="46">
        <v>0</v>
      </c>
      <c r="H3070" s="46">
        <v>0</v>
      </c>
      <c r="I3070" s="46">
        <v>0</v>
      </c>
      <c r="J3070" s="271"/>
      <c r="K3070" s="282">
        <f>Лист4!E3072/1000</f>
        <v>126.19134999999997</v>
      </c>
    </row>
    <row r="3071" spans="1:11" s="47" customFormat="1" ht="25.5" customHeight="1" x14ac:dyDescent="0.25">
      <c r="A3071" s="38" t="str">
        <f>Лист4!A3073</f>
        <v xml:space="preserve">Советская ул. д.82 </v>
      </c>
      <c r="B3071" s="56" t="str">
        <f>Лист4!C3073</f>
        <v>Красноярский район, с. Красный Яр</v>
      </c>
      <c r="C3071" s="39">
        <f t="shared" si="98"/>
        <v>79.205076621621615</v>
      </c>
      <c r="D3071" s="39">
        <f t="shared" si="99"/>
        <v>3.3466933783783781</v>
      </c>
      <c r="E3071" s="45">
        <v>0</v>
      </c>
      <c r="F3071" s="27">
        <v>3.3466933783783781</v>
      </c>
      <c r="G3071" s="46">
        <v>0</v>
      </c>
      <c r="H3071" s="46">
        <v>0</v>
      </c>
      <c r="I3071" s="46">
        <v>0</v>
      </c>
      <c r="J3071" s="271"/>
      <c r="K3071" s="282">
        <f>Лист4!E3073/1000</f>
        <v>82.551769999999991</v>
      </c>
    </row>
    <row r="3072" spans="1:11" s="47" customFormat="1" ht="18.75" customHeight="1" x14ac:dyDescent="0.25">
      <c r="A3072" s="38" t="str">
        <f>Лист4!A3074</f>
        <v xml:space="preserve">Советская ул. д.84 </v>
      </c>
      <c r="B3072" s="56" t="str">
        <f>Лист4!C3074</f>
        <v>Красноярский район, с. Красный Яр</v>
      </c>
      <c r="C3072" s="39">
        <f t="shared" si="98"/>
        <v>125.03997094594595</v>
      </c>
      <c r="D3072" s="39">
        <f t="shared" si="99"/>
        <v>5.2833790540540537</v>
      </c>
      <c r="E3072" s="45">
        <v>0</v>
      </c>
      <c r="F3072" s="27">
        <v>5.2833790540540537</v>
      </c>
      <c r="G3072" s="46">
        <v>0</v>
      </c>
      <c r="H3072" s="46">
        <v>0</v>
      </c>
      <c r="I3072" s="46">
        <v>0</v>
      </c>
      <c r="J3072" s="271"/>
      <c r="K3072" s="282">
        <f>Лист4!E3074/1000</f>
        <v>130.32335</v>
      </c>
    </row>
    <row r="3073" spans="1:11" s="47" customFormat="1" ht="18.75" customHeight="1" x14ac:dyDescent="0.25">
      <c r="A3073" s="38" t="str">
        <f>Лист4!A3075</f>
        <v xml:space="preserve">Советская ул. д.86 </v>
      </c>
      <c r="B3073" s="56" t="str">
        <f>Лист4!C3075</f>
        <v>Красноярский район, с. Красный Яр</v>
      </c>
      <c r="C3073" s="39">
        <f t="shared" si="98"/>
        <v>178.9079875675676</v>
      </c>
      <c r="D3073" s="39">
        <f t="shared" si="99"/>
        <v>7.5594924324324335</v>
      </c>
      <c r="E3073" s="45">
        <v>0</v>
      </c>
      <c r="F3073" s="27">
        <v>7.5594924324324335</v>
      </c>
      <c r="G3073" s="46">
        <v>0</v>
      </c>
      <c r="H3073" s="46">
        <v>0</v>
      </c>
      <c r="I3073" s="46">
        <v>0</v>
      </c>
      <c r="J3073" s="271"/>
      <c r="K3073" s="282">
        <f>Лист4!E3075/1000</f>
        <v>186.46748000000002</v>
      </c>
    </row>
    <row r="3074" spans="1:11" s="47" customFormat="1" ht="18.75" customHeight="1" x14ac:dyDescent="0.25">
      <c r="A3074" s="38" t="str">
        <f>Лист4!A3076</f>
        <v xml:space="preserve">Степная ул. д.27 </v>
      </c>
      <c r="B3074" s="56" t="str">
        <f>Лист4!C3076</f>
        <v>Красноярский район, с. Красный Яр</v>
      </c>
      <c r="C3074" s="39">
        <f t="shared" si="98"/>
        <v>24.967946351351348</v>
      </c>
      <c r="D3074" s="39">
        <f t="shared" si="99"/>
        <v>1.0549836486486486</v>
      </c>
      <c r="E3074" s="45">
        <v>0</v>
      </c>
      <c r="F3074" s="27">
        <v>1.0549836486486486</v>
      </c>
      <c r="G3074" s="46">
        <v>0</v>
      </c>
      <c r="H3074" s="46">
        <v>0</v>
      </c>
      <c r="I3074" s="46">
        <v>0</v>
      </c>
      <c r="J3074" s="271"/>
      <c r="K3074" s="282">
        <f>Лист4!E3076/1000</f>
        <v>26.022929999999995</v>
      </c>
    </row>
    <row r="3075" spans="1:11" s="47" customFormat="1" ht="18.75" customHeight="1" x14ac:dyDescent="0.25">
      <c r="A3075" s="38" t="str">
        <f>Лист4!A3077</f>
        <v xml:space="preserve">Строителей ул. д.1 </v>
      </c>
      <c r="B3075" s="56" t="str">
        <f>Лист4!C3077</f>
        <v>Красноярский район, с. Красный Яр</v>
      </c>
      <c r="C3075" s="39">
        <f t="shared" si="98"/>
        <v>4.9102736486486487</v>
      </c>
      <c r="D3075" s="39">
        <f t="shared" si="99"/>
        <v>0.20747635135135137</v>
      </c>
      <c r="E3075" s="45">
        <v>0</v>
      </c>
      <c r="F3075" s="27">
        <v>0.20747635135135137</v>
      </c>
      <c r="G3075" s="46">
        <v>0</v>
      </c>
      <c r="H3075" s="46">
        <v>0</v>
      </c>
      <c r="I3075" s="46">
        <v>0</v>
      </c>
      <c r="J3075" s="271"/>
      <c r="K3075" s="282">
        <f>Лист4!E3077/1000</f>
        <v>5.11775</v>
      </c>
    </row>
    <row r="3076" spans="1:11" s="47" customFormat="1" ht="18.75" customHeight="1" x14ac:dyDescent="0.25">
      <c r="A3076" s="38" t="str">
        <f>Лист4!A3078</f>
        <v xml:space="preserve">Строителей ул. д.8 </v>
      </c>
      <c r="B3076" s="56" t="str">
        <f>Лист4!C3078</f>
        <v>Красноярский район, с. Красный Яр</v>
      </c>
      <c r="C3076" s="39">
        <f t="shared" si="98"/>
        <v>47.782856081081086</v>
      </c>
      <c r="D3076" s="39">
        <f t="shared" si="99"/>
        <v>2.0189939189189192</v>
      </c>
      <c r="E3076" s="45">
        <v>0</v>
      </c>
      <c r="F3076" s="27">
        <v>2.0189939189189192</v>
      </c>
      <c r="G3076" s="46">
        <v>0</v>
      </c>
      <c r="H3076" s="46">
        <v>0</v>
      </c>
      <c r="I3076" s="46">
        <v>0</v>
      </c>
      <c r="J3076" s="271"/>
      <c r="K3076" s="282">
        <f>Лист4!E3078/1000</f>
        <v>49.801850000000002</v>
      </c>
    </row>
    <row r="3077" spans="1:11" s="47" customFormat="1" ht="18.75" customHeight="1" x14ac:dyDescent="0.25">
      <c r="A3077" s="38" t="str">
        <f>Лист4!A3079</f>
        <v xml:space="preserve">Героев ул. д.28А </v>
      </c>
      <c r="B3077" s="56" t="str">
        <f>Лист4!C3079</f>
        <v>Лиманский район, рп. Лиман</v>
      </c>
      <c r="C3077" s="39">
        <f t="shared" si="98"/>
        <v>169.38172567567565</v>
      </c>
      <c r="D3077" s="39">
        <f t="shared" si="99"/>
        <v>7.1569743243243229</v>
      </c>
      <c r="E3077" s="45">
        <v>0</v>
      </c>
      <c r="F3077" s="27">
        <v>7.1569743243243229</v>
      </c>
      <c r="G3077" s="46">
        <v>0</v>
      </c>
      <c r="H3077" s="46">
        <v>0</v>
      </c>
      <c r="I3077" s="46">
        <v>0</v>
      </c>
      <c r="J3077" s="271"/>
      <c r="K3077" s="282">
        <f>Лист4!E3079/1000</f>
        <v>176.53869999999998</v>
      </c>
    </row>
    <row r="3078" spans="1:11" s="47" customFormat="1" ht="18.75" customHeight="1" x14ac:dyDescent="0.25">
      <c r="A3078" s="38" t="str">
        <f>Лист4!A3080</f>
        <v xml:space="preserve">Героев ул. д.28Б </v>
      </c>
      <c r="B3078" s="56" t="str">
        <f>Лист4!C3080</f>
        <v>Лиманский район, рп. Лиман</v>
      </c>
      <c r="C3078" s="39">
        <f t="shared" si="98"/>
        <v>71.901076351351364</v>
      </c>
      <c r="D3078" s="39">
        <f t="shared" si="99"/>
        <v>3.0380736486486488</v>
      </c>
      <c r="E3078" s="45">
        <v>0</v>
      </c>
      <c r="F3078" s="27">
        <v>3.0380736486486488</v>
      </c>
      <c r="G3078" s="46">
        <v>0</v>
      </c>
      <c r="H3078" s="46">
        <v>0</v>
      </c>
      <c r="I3078" s="46">
        <v>0</v>
      </c>
      <c r="J3078" s="271"/>
      <c r="K3078" s="282">
        <f>Лист4!E3080/1000</f>
        <v>74.939150000000012</v>
      </c>
    </row>
    <row r="3079" spans="1:11" s="47" customFormat="1" ht="18.75" customHeight="1" x14ac:dyDescent="0.25">
      <c r="A3079" s="38" t="str">
        <f>Лист4!A3081</f>
        <v xml:space="preserve">Героев ул. д.28В </v>
      </c>
      <c r="B3079" s="56" t="str">
        <f>Лист4!C3081</f>
        <v>Лиманский район, рп. Лиман</v>
      </c>
      <c r="C3079" s="39">
        <f t="shared" si="98"/>
        <v>81.451871621621592</v>
      </c>
      <c r="D3079" s="39">
        <f t="shared" si="99"/>
        <v>3.4416283783783772</v>
      </c>
      <c r="E3079" s="45">
        <v>0</v>
      </c>
      <c r="F3079" s="27">
        <v>3.4416283783783772</v>
      </c>
      <c r="G3079" s="46">
        <v>0</v>
      </c>
      <c r="H3079" s="46">
        <v>0</v>
      </c>
      <c r="I3079" s="46">
        <v>0</v>
      </c>
      <c r="J3079" s="271"/>
      <c r="K3079" s="282">
        <f>Лист4!E3081/1000</f>
        <v>84.893499999999975</v>
      </c>
    </row>
    <row r="3080" spans="1:11" s="47" customFormat="1" ht="18.75" customHeight="1" x14ac:dyDescent="0.25">
      <c r="A3080" s="38" t="str">
        <f>Лист4!A3082</f>
        <v xml:space="preserve">Кирова ул. д.1 </v>
      </c>
      <c r="B3080" s="56" t="str">
        <f>Лист4!C3082</f>
        <v>Лиманский район, рп. Лиман</v>
      </c>
      <c r="C3080" s="39">
        <f t="shared" si="98"/>
        <v>23.386248648648646</v>
      </c>
      <c r="D3080" s="39">
        <f t="shared" si="99"/>
        <v>0.98815135135135124</v>
      </c>
      <c r="E3080" s="45">
        <v>0</v>
      </c>
      <c r="F3080" s="27">
        <v>0.98815135135135124</v>
      </c>
      <c r="G3080" s="46">
        <v>0</v>
      </c>
      <c r="H3080" s="46">
        <v>0</v>
      </c>
      <c r="I3080" s="46">
        <v>0</v>
      </c>
      <c r="J3080" s="271"/>
      <c r="K3080" s="282">
        <f>Лист4!E3082/1000</f>
        <v>24.374399999999998</v>
      </c>
    </row>
    <row r="3081" spans="1:11" s="47" customFormat="1" ht="18.75" customHeight="1" x14ac:dyDescent="0.25">
      <c r="A3081" s="38" t="str">
        <f>Лист4!A3083</f>
        <v xml:space="preserve">Кирова ул. д.10 </v>
      </c>
      <c r="B3081" s="56" t="str">
        <f>Лист4!C3083</f>
        <v>Лиманский район, рп. Лиман</v>
      </c>
      <c r="C3081" s="39">
        <f t="shared" si="98"/>
        <v>132.08080108108106</v>
      </c>
      <c r="D3081" s="39">
        <f t="shared" si="99"/>
        <v>5.580878918918919</v>
      </c>
      <c r="E3081" s="45">
        <v>0</v>
      </c>
      <c r="F3081" s="27">
        <v>5.580878918918919</v>
      </c>
      <c r="G3081" s="46">
        <v>0</v>
      </c>
      <c r="H3081" s="46">
        <v>0</v>
      </c>
      <c r="I3081" s="46">
        <v>0</v>
      </c>
      <c r="J3081" s="271"/>
      <c r="K3081" s="282">
        <f>Лист4!E3083/1000</f>
        <v>137.66167999999999</v>
      </c>
    </row>
    <row r="3082" spans="1:11" s="47" customFormat="1" ht="18.75" customHeight="1" x14ac:dyDescent="0.25">
      <c r="A3082" s="38" t="str">
        <f>Лист4!A3084</f>
        <v xml:space="preserve">Кирова ул. д.11 </v>
      </c>
      <c r="B3082" s="56" t="str">
        <f>Лист4!C3084</f>
        <v>Лиманский район, рп. Лиман</v>
      </c>
      <c r="C3082" s="39">
        <f t="shared" si="98"/>
        <v>138.01219864864862</v>
      </c>
      <c r="D3082" s="39">
        <f t="shared" si="99"/>
        <v>5.8315013513513509</v>
      </c>
      <c r="E3082" s="45">
        <v>0</v>
      </c>
      <c r="F3082" s="27">
        <v>5.8315013513513509</v>
      </c>
      <c r="G3082" s="46">
        <v>0</v>
      </c>
      <c r="H3082" s="46">
        <v>0</v>
      </c>
      <c r="I3082" s="46">
        <v>0</v>
      </c>
      <c r="J3082" s="271"/>
      <c r="K3082" s="282">
        <f>Лист4!E3084/1000</f>
        <v>143.84369999999998</v>
      </c>
    </row>
    <row r="3083" spans="1:11" s="47" customFormat="1" ht="18.75" customHeight="1" x14ac:dyDescent="0.25">
      <c r="A3083" s="38" t="str">
        <f>Лист4!A3085</f>
        <v xml:space="preserve">Кирова ул. д.13 </v>
      </c>
      <c r="B3083" s="56" t="str">
        <f>Лист4!C3085</f>
        <v>Лиманский район, рп. Лиман</v>
      </c>
      <c r="C3083" s="39">
        <f t="shared" si="98"/>
        <v>277.88027972972975</v>
      </c>
      <c r="D3083" s="39">
        <f t="shared" si="99"/>
        <v>11.741420270270272</v>
      </c>
      <c r="E3083" s="45">
        <v>0</v>
      </c>
      <c r="F3083" s="27">
        <v>11.741420270270272</v>
      </c>
      <c r="G3083" s="46">
        <v>0</v>
      </c>
      <c r="H3083" s="46">
        <v>0</v>
      </c>
      <c r="I3083" s="46">
        <v>0</v>
      </c>
      <c r="J3083" s="271"/>
      <c r="K3083" s="282">
        <f>Лист4!E3085/1000</f>
        <v>289.62170000000003</v>
      </c>
    </row>
    <row r="3084" spans="1:11" s="47" customFormat="1" ht="18.75" customHeight="1" x14ac:dyDescent="0.25">
      <c r="A3084" s="38" t="str">
        <f>Лист4!A3086</f>
        <v xml:space="preserve">Кирова ул. д.14 </v>
      </c>
      <c r="B3084" s="56" t="str">
        <f>Лист4!C3086</f>
        <v>Лиманский район, рп. Лиман</v>
      </c>
      <c r="C3084" s="39">
        <f t="shared" si="98"/>
        <v>77.222430405405404</v>
      </c>
      <c r="D3084" s="39">
        <f t="shared" si="99"/>
        <v>3.2629195945945946</v>
      </c>
      <c r="E3084" s="45">
        <v>0</v>
      </c>
      <c r="F3084" s="27">
        <v>3.2629195945945946</v>
      </c>
      <c r="G3084" s="46">
        <v>0</v>
      </c>
      <c r="H3084" s="46">
        <v>0</v>
      </c>
      <c r="I3084" s="46">
        <v>0</v>
      </c>
      <c r="J3084" s="271"/>
      <c r="K3084" s="282">
        <f>Лист4!E3086/1000</f>
        <v>80.485349999999997</v>
      </c>
    </row>
    <row r="3085" spans="1:11" s="47" customFormat="1" ht="18.75" customHeight="1" x14ac:dyDescent="0.25">
      <c r="A3085" s="38" t="str">
        <f>Лист4!A3087</f>
        <v xml:space="preserve">Кирова ул. д.15 </v>
      </c>
      <c r="B3085" s="56" t="str">
        <f>Лист4!C3087</f>
        <v>Лиманский район, рп. Лиман</v>
      </c>
      <c r="C3085" s="39">
        <f t="shared" si="98"/>
        <v>109.1101135135135</v>
      </c>
      <c r="D3085" s="39">
        <f t="shared" si="99"/>
        <v>4.6102864864864852</v>
      </c>
      <c r="E3085" s="45">
        <v>0</v>
      </c>
      <c r="F3085" s="27">
        <v>4.6102864864864852</v>
      </c>
      <c r="G3085" s="46">
        <v>0</v>
      </c>
      <c r="H3085" s="46">
        <v>0</v>
      </c>
      <c r="I3085" s="46">
        <v>0</v>
      </c>
      <c r="J3085" s="271"/>
      <c r="K3085" s="282">
        <f>Лист4!E3087/1000</f>
        <v>113.72039999999998</v>
      </c>
    </row>
    <row r="3086" spans="1:11" s="47" customFormat="1" ht="18.75" customHeight="1" x14ac:dyDescent="0.25">
      <c r="A3086" s="38" t="str">
        <f>Лист4!A3088</f>
        <v xml:space="preserve">Кирова ул. д.16 </v>
      </c>
      <c r="B3086" s="56" t="str">
        <f>Лист4!C3088</f>
        <v>Лиманский район, рп. Лиман</v>
      </c>
      <c r="C3086" s="39">
        <f t="shared" si="98"/>
        <v>73.383777027027008</v>
      </c>
      <c r="D3086" s="39">
        <f t="shared" si="99"/>
        <v>3.1007229729729722</v>
      </c>
      <c r="E3086" s="45">
        <v>0</v>
      </c>
      <c r="F3086" s="27">
        <v>3.1007229729729722</v>
      </c>
      <c r="G3086" s="46">
        <v>0</v>
      </c>
      <c r="H3086" s="46">
        <v>0</v>
      </c>
      <c r="I3086" s="46">
        <v>0</v>
      </c>
      <c r="J3086" s="271"/>
      <c r="K3086" s="282">
        <f>Лист4!E3088/1000</f>
        <v>76.484499999999983</v>
      </c>
    </row>
    <row r="3087" spans="1:11" s="47" customFormat="1" ht="18.75" customHeight="1" x14ac:dyDescent="0.25">
      <c r="A3087" s="38" t="str">
        <f>Лист4!A3089</f>
        <v xml:space="preserve">Кирова ул. д.17 </v>
      </c>
      <c r="B3087" s="56" t="str">
        <f>Лист4!C3089</f>
        <v>Лиманский район, рп. Лиман</v>
      </c>
      <c r="C3087" s="39">
        <f t="shared" si="98"/>
        <v>188.256855</v>
      </c>
      <c r="D3087" s="39">
        <f t="shared" si="99"/>
        <v>7.9545149999999989</v>
      </c>
      <c r="E3087" s="45">
        <v>0</v>
      </c>
      <c r="F3087" s="27">
        <v>7.9545149999999989</v>
      </c>
      <c r="G3087" s="46">
        <v>0</v>
      </c>
      <c r="H3087" s="46">
        <v>0</v>
      </c>
      <c r="I3087" s="46">
        <v>0</v>
      </c>
      <c r="J3087" s="271"/>
      <c r="K3087" s="282">
        <f>Лист4!E3089/1000</f>
        <v>196.21136999999999</v>
      </c>
    </row>
    <row r="3088" spans="1:11" s="47" customFormat="1" ht="18.75" customHeight="1" x14ac:dyDescent="0.25">
      <c r="A3088" s="38" t="str">
        <f>Лист4!A3090</f>
        <v xml:space="preserve">Кирова ул. д.21 </v>
      </c>
      <c r="B3088" s="56" t="str">
        <f>Лист4!C3090</f>
        <v>Лиманский район, рп. Лиман</v>
      </c>
      <c r="C3088" s="39">
        <f t="shared" si="98"/>
        <v>107.94614527027028</v>
      </c>
      <c r="D3088" s="39">
        <f t="shared" si="99"/>
        <v>4.5611047297297302</v>
      </c>
      <c r="E3088" s="45">
        <v>0</v>
      </c>
      <c r="F3088" s="27">
        <v>4.5611047297297302</v>
      </c>
      <c r="G3088" s="46">
        <v>0</v>
      </c>
      <c r="H3088" s="46">
        <v>0</v>
      </c>
      <c r="I3088" s="46">
        <v>0</v>
      </c>
      <c r="J3088" s="271"/>
      <c r="K3088" s="282">
        <f>Лист4!E3090/1000</f>
        <v>112.50725000000001</v>
      </c>
    </row>
    <row r="3089" spans="1:11" s="47" customFormat="1" ht="18.75" customHeight="1" x14ac:dyDescent="0.25">
      <c r="A3089" s="38" t="str">
        <f>Лист4!A3091</f>
        <v xml:space="preserve">Кирова ул. д.22 </v>
      </c>
      <c r="B3089" s="56" t="str">
        <f>Лист4!C3091</f>
        <v>Лиманский район, рп. Лиман</v>
      </c>
      <c r="C3089" s="39">
        <f t="shared" si="98"/>
        <v>32.165686486486493</v>
      </c>
      <c r="D3089" s="39">
        <f t="shared" si="99"/>
        <v>1.3591135135135137</v>
      </c>
      <c r="E3089" s="45">
        <v>0</v>
      </c>
      <c r="F3089" s="27">
        <v>1.3591135135135137</v>
      </c>
      <c r="G3089" s="46">
        <v>0</v>
      </c>
      <c r="H3089" s="46">
        <v>0</v>
      </c>
      <c r="I3089" s="46">
        <v>0</v>
      </c>
      <c r="J3089" s="271"/>
      <c r="K3089" s="282">
        <f>Лист4!E3091/1000</f>
        <v>33.524800000000006</v>
      </c>
    </row>
    <row r="3090" spans="1:11" s="47" customFormat="1" ht="18.75" customHeight="1" x14ac:dyDescent="0.25">
      <c r="A3090" s="38" t="str">
        <f>Лист4!A3092</f>
        <v xml:space="preserve">Кирова ул. д.23 </v>
      </c>
      <c r="B3090" s="56" t="str">
        <f>Лист4!C3092</f>
        <v>Лиманский район, рп. Лиман</v>
      </c>
      <c r="C3090" s="39">
        <f t="shared" si="98"/>
        <v>211.94815418918918</v>
      </c>
      <c r="D3090" s="39">
        <f t="shared" si="99"/>
        <v>8.9555558108108109</v>
      </c>
      <c r="E3090" s="45">
        <v>0</v>
      </c>
      <c r="F3090" s="27">
        <v>8.9555558108108109</v>
      </c>
      <c r="G3090" s="46">
        <v>0</v>
      </c>
      <c r="H3090" s="46">
        <v>0</v>
      </c>
      <c r="I3090" s="46">
        <v>0</v>
      </c>
      <c r="J3090" s="271"/>
      <c r="K3090" s="282">
        <f>Лист4!E3092/1000</f>
        <v>220.90370999999999</v>
      </c>
    </row>
    <row r="3091" spans="1:11" s="47" customFormat="1" ht="18.75" customHeight="1" x14ac:dyDescent="0.25">
      <c r="A3091" s="38" t="str">
        <f>Лист4!A3093</f>
        <v xml:space="preserve">Кирова ул. д.24 </v>
      </c>
      <c r="B3091" s="56" t="str">
        <f>Лист4!C3093</f>
        <v>Лиманский район, рп. Лиман</v>
      </c>
      <c r="C3091" s="39">
        <f t="shared" si="98"/>
        <v>102.14160743243242</v>
      </c>
      <c r="D3091" s="39">
        <f t="shared" si="99"/>
        <v>4.3158425675675671</v>
      </c>
      <c r="E3091" s="45">
        <v>0</v>
      </c>
      <c r="F3091" s="27">
        <v>4.3158425675675671</v>
      </c>
      <c r="G3091" s="46">
        <v>0</v>
      </c>
      <c r="H3091" s="46">
        <v>0</v>
      </c>
      <c r="I3091" s="46">
        <v>0</v>
      </c>
      <c r="J3091" s="271"/>
      <c r="K3091" s="282">
        <f>Лист4!E3093/1000</f>
        <v>106.45744999999999</v>
      </c>
    </row>
    <row r="3092" spans="1:11" s="47" customFormat="1" ht="18.75" customHeight="1" x14ac:dyDescent="0.25">
      <c r="A3092" s="38" t="str">
        <f>Лист4!A3094</f>
        <v xml:space="preserve">Кирова ул. д.25 </v>
      </c>
      <c r="B3092" s="56" t="str">
        <f>Лист4!C3094</f>
        <v>Лиманский район, рп. Лиман</v>
      </c>
      <c r="C3092" s="39">
        <f t="shared" si="98"/>
        <v>59.095842567567566</v>
      </c>
      <c r="D3092" s="39">
        <f t="shared" si="99"/>
        <v>2.4970074324324321</v>
      </c>
      <c r="E3092" s="45">
        <v>0</v>
      </c>
      <c r="F3092" s="27">
        <v>2.4970074324324321</v>
      </c>
      <c r="G3092" s="46">
        <v>0</v>
      </c>
      <c r="H3092" s="46">
        <v>0</v>
      </c>
      <c r="I3092" s="46">
        <v>0</v>
      </c>
      <c r="J3092" s="271"/>
      <c r="K3092" s="282">
        <f>Лист4!E3094/1000</f>
        <v>61.592849999999999</v>
      </c>
    </row>
    <row r="3093" spans="1:11" s="47" customFormat="1" ht="18.75" customHeight="1" x14ac:dyDescent="0.25">
      <c r="A3093" s="38" t="str">
        <f>Лист4!A3095</f>
        <v xml:space="preserve">Кирова ул. д.26 </v>
      </c>
      <c r="B3093" s="56" t="str">
        <f>Лист4!C3095</f>
        <v>Лиманский район, рп. Лиман</v>
      </c>
      <c r="C3093" s="39">
        <f t="shared" si="98"/>
        <v>15.442615135135133</v>
      </c>
      <c r="D3093" s="39">
        <f t="shared" si="99"/>
        <v>0.65250486486486481</v>
      </c>
      <c r="E3093" s="45">
        <v>0</v>
      </c>
      <c r="F3093" s="27">
        <v>0.65250486486486481</v>
      </c>
      <c r="G3093" s="46">
        <v>0</v>
      </c>
      <c r="H3093" s="46">
        <v>0</v>
      </c>
      <c r="I3093" s="46">
        <v>0</v>
      </c>
      <c r="J3093" s="271"/>
      <c r="K3093" s="282">
        <f>Лист4!E3095/1000</f>
        <v>16.095119999999998</v>
      </c>
    </row>
    <row r="3094" spans="1:11" s="47" customFormat="1" ht="18.75" customHeight="1" x14ac:dyDescent="0.25">
      <c r="A3094" s="38" t="str">
        <f>Лист4!A3096</f>
        <v xml:space="preserve">Кирова ул. д.27 </v>
      </c>
      <c r="B3094" s="56" t="str">
        <f>Лист4!C3096</f>
        <v>Лиманский район, рп. Лиман</v>
      </c>
      <c r="C3094" s="39">
        <f t="shared" si="98"/>
        <v>128.93211418918915</v>
      </c>
      <c r="D3094" s="39">
        <f t="shared" si="99"/>
        <v>5.4478358108108091</v>
      </c>
      <c r="E3094" s="45">
        <v>0</v>
      </c>
      <c r="F3094" s="27">
        <v>5.4478358108108091</v>
      </c>
      <c r="G3094" s="46">
        <v>0</v>
      </c>
      <c r="H3094" s="46">
        <v>0</v>
      </c>
      <c r="I3094" s="46">
        <v>0</v>
      </c>
      <c r="J3094" s="271"/>
      <c r="K3094" s="282">
        <f>Лист4!E3096/1000</f>
        <v>134.37994999999995</v>
      </c>
    </row>
    <row r="3095" spans="1:11" s="47" customFormat="1" ht="18.75" customHeight="1" x14ac:dyDescent="0.25">
      <c r="A3095" s="38" t="str">
        <f>Лист4!A3097</f>
        <v xml:space="preserve">Кирова ул. д.28 </v>
      </c>
      <c r="B3095" s="56" t="str">
        <f>Лист4!C3097</f>
        <v>Лиманский район, рп. Лиман</v>
      </c>
      <c r="C3095" s="39">
        <f t="shared" si="98"/>
        <v>193.61123364864866</v>
      </c>
      <c r="D3095" s="39">
        <f t="shared" si="99"/>
        <v>8.1807563513513522</v>
      </c>
      <c r="E3095" s="45">
        <v>0</v>
      </c>
      <c r="F3095" s="27">
        <v>8.1807563513513522</v>
      </c>
      <c r="G3095" s="46">
        <v>0</v>
      </c>
      <c r="H3095" s="46">
        <v>0</v>
      </c>
      <c r="I3095" s="46">
        <v>0</v>
      </c>
      <c r="J3095" s="271"/>
      <c r="K3095" s="282">
        <f>Лист4!E3097/1000</f>
        <v>201.79199000000003</v>
      </c>
    </row>
    <row r="3096" spans="1:11" s="47" customFormat="1" ht="18.75" customHeight="1" x14ac:dyDescent="0.25">
      <c r="A3096" s="38" t="str">
        <f>Лист4!A3098</f>
        <v xml:space="preserve">Кирова ул. д.29 </v>
      </c>
      <c r="B3096" s="56" t="str">
        <f>Лист4!C3098</f>
        <v>Лиманский район, рп. Лиман</v>
      </c>
      <c r="C3096" s="39">
        <f t="shared" si="98"/>
        <v>86.084660000000014</v>
      </c>
      <c r="D3096" s="39">
        <f t="shared" si="99"/>
        <v>3.6373800000000003</v>
      </c>
      <c r="E3096" s="45">
        <v>0</v>
      </c>
      <c r="F3096" s="27">
        <v>3.6373800000000003</v>
      </c>
      <c r="G3096" s="46">
        <v>0</v>
      </c>
      <c r="H3096" s="46">
        <v>0</v>
      </c>
      <c r="I3096" s="46">
        <v>0</v>
      </c>
      <c r="J3096" s="271"/>
      <c r="K3096" s="282">
        <f>Лист4!E3098/1000</f>
        <v>89.722040000000007</v>
      </c>
    </row>
    <row r="3097" spans="1:11" s="47" customFormat="1" ht="18.75" customHeight="1" x14ac:dyDescent="0.25">
      <c r="A3097" s="38" t="str">
        <f>Лист4!A3099</f>
        <v xml:space="preserve">Кирова ул. д.33 </v>
      </c>
      <c r="B3097" s="56" t="str">
        <f>Лист4!C3099</f>
        <v>Лиманский район, рп. Лиман</v>
      </c>
      <c r="C3097" s="39">
        <f t="shared" si="98"/>
        <v>9.9258000000000006</v>
      </c>
      <c r="D3097" s="39">
        <f t="shared" si="99"/>
        <v>0.4194</v>
      </c>
      <c r="E3097" s="45">
        <v>0</v>
      </c>
      <c r="F3097" s="27">
        <v>0.4194</v>
      </c>
      <c r="G3097" s="46">
        <v>0</v>
      </c>
      <c r="H3097" s="46">
        <v>0</v>
      </c>
      <c r="I3097" s="46">
        <v>0</v>
      </c>
      <c r="J3097" s="271"/>
      <c r="K3097" s="282">
        <f>Лист4!E3099/1000</f>
        <v>10.3452</v>
      </c>
    </row>
    <row r="3098" spans="1:11" s="47" customFormat="1" ht="18.75" customHeight="1" x14ac:dyDescent="0.25">
      <c r="A3098" s="38" t="str">
        <f>Лист4!A3100</f>
        <v xml:space="preserve">Кирова ул. д.35 </v>
      </c>
      <c r="B3098" s="56" t="str">
        <f>Лист4!C3100</f>
        <v>Лиманский район, рп. Лиман</v>
      </c>
      <c r="C3098" s="39">
        <f t="shared" si="98"/>
        <v>75.233422972972946</v>
      </c>
      <c r="D3098" s="39">
        <f t="shared" si="99"/>
        <v>3.1788770270270259</v>
      </c>
      <c r="E3098" s="45">
        <v>0</v>
      </c>
      <c r="F3098" s="27">
        <v>3.1788770270270259</v>
      </c>
      <c r="G3098" s="46">
        <v>0</v>
      </c>
      <c r="H3098" s="46">
        <v>0</v>
      </c>
      <c r="I3098" s="46">
        <v>0</v>
      </c>
      <c r="J3098" s="271"/>
      <c r="K3098" s="282">
        <f>Лист4!E3100/1000</f>
        <v>78.412299999999973</v>
      </c>
    </row>
    <row r="3099" spans="1:11" s="47" customFormat="1" ht="18.75" customHeight="1" x14ac:dyDescent="0.25">
      <c r="A3099" s="38" t="str">
        <f>Лист4!A3101</f>
        <v xml:space="preserve">Кирова ул. д.37 </v>
      </c>
      <c r="B3099" s="56" t="str">
        <f>Лист4!C3101</f>
        <v>Лиманский район, рп. Лиман</v>
      </c>
      <c r="C3099" s="39">
        <f t="shared" si="98"/>
        <v>71.983877702702699</v>
      </c>
      <c r="D3099" s="39">
        <f t="shared" si="99"/>
        <v>3.0415722972972969</v>
      </c>
      <c r="E3099" s="45">
        <v>0</v>
      </c>
      <c r="F3099" s="27">
        <v>3.0415722972972969</v>
      </c>
      <c r="G3099" s="46">
        <v>0</v>
      </c>
      <c r="H3099" s="46">
        <v>0</v>
      </c>
      <c r="I3099" s="46">
        <v>0</v>
      </c>
      <c r="J3099" s="271"/>
      <c r="K3099" s="282">
        <f>Лист4!E3101/1000</f>
        <v>75.025449999999992</v>
      </c>
    </row>
    <row r="3100" spans="1:11" s="47" customFormat="1" ht="18.75" customHeight="1" x14ac:dyDescent="0.25">
      <c r="A3100" s="38" t="str">
        <f>Лист4!A3102</f>
        <v xml:space="preserve">Кирова ул. д.39 </v>
      </c>
      <c r="B3100" s="56" t="str">
        <f>Лист4!C3102</f>
        <v>Лиманский район, рп. Лиман</v>
      </c>
      <c r="C3100" s="39">
        <f t="shared" si="98"/>
        <v>57.85708445945945</v>
      </c>
      <c r="D3100" s="39">
        <f t="shared" si="99"/>
        <v>2.4446655405405404</v>
      </c>
      <c r="E3100" s="45">
        <v>0</v>
      </c>
      <c r="F3100" s="27">
        <v>2.4446655405405404</v>
      </c>
      <c r="G3100" s="46">
        <v>0</v>
      </c>
      <c r="H3100" s="46">
        <v>0</v>
      </c>
      <c r="I3100" s="46">
        <v>0</v>
      </c>
      <c r="J3100" s="271"/>
      <c r="K3100" s="282">
        <f>Лист4!E3102/1000</f>
        <v>60.301749999999991</v>
      </c>
    </row>
    <row r="3101" spans="1:11" s="47" customFormat="1" ht="18.75" customHeight="1" x14ac:dyDescent="0.25">
      <c r="A3101" s="38" t="str">
        <f>Лист4!A3103</f>
        <v xml:space="preserve">Кирова ул. д.40 </v>
      </c>
      <c r="B3101" s="56" t="str">
        <f>Лист4!C3103</f>
        <v>Лиманский район, рп. Лиман</v>
      </c>
      <c r="C3101" s="39">
        <f t="shared" si="98"/>
        <v>126.24970540540542</v>
      </c>
      <c r="D3101" s="39">
        <f t="shared" si="99"/>
        <v>5.3344945945945952</v>
      </c>
      <c r="E3101" s="45">
        <v>0</v>
      </c>
      <c r="F3101" s="27">
        <v>5.3344945945945952</v>
      </c>
      <c r="G3101" s="46">
        <v>0</v>
      </c>
      <c r="H3101" s="46">
        <v>0</v>
      </c>
      <c r="I3101" s="46">
        <v>0</v>
      </c>
      <c r="J3101" s="271"/>
      <c r="K3101" s="282">
        <f>Лист4!E3103/1000</f>
        <v>131.58420000000001</v>
      </c>
    </row>
    <row r="3102" spans="1:11" s="47" customFormat="1" ht="18.75" customHeight="1" x14ac:dyDescent="0.25">
      <c r="A3102" s="38" t="str">
        <f>Лист4!A3104</f>
        <v xml:space="preserve">Кирова ул. д.6 </v>
      </c>
      <c r="B3102" s="56" t="str">
        <f>Лист4!C3104</f>
        <v>Лиманский район, рп. Лиман</v>
      </c>
      <c r="C3102" s="39">
        <f t="shared" si="98"/>
        <v>170.73568608108113</v>
      </c>
      <c r="D3102" s="39">
        <f t="shared" si="99"/>
        <v>7.2141839189189207</v>
      </c>
      <c r="E3102" s="45">
        <v>0</v>
      </c>
      <c r="F3102" s="27">
        <v>7.2141839189189207</v>
      </c>
      <c r="G3102" s="46">
        <v>0</v>
      </c>
      <c r="H3102" s="46">
        <v>0</v>
      </c>
      <c r="I3102" s="46">
        <v>0</v>
      </c>
      <c r="J3102" s="271"/>
      <c r="K3102" s="282">
        <f>Лист4!E3104/1000</f>
        <v>177.94987000000006</v>
      </c>
    </row>
    <row r="3103" spans="1:11" s="47" customFormat="1" ht="18.75" customHeight="1" x14ac:dyDescent="0.25">
      <c r="A3103" s="38" t="str">
        <f>Лист4!A3105</f>
        <v xml:space="preserve">Кирова ул. д.8 </v>
      </c>
      <c r="B3103" s="56" t="str">
        <f>Лист4!C3105</f>
        <v>Лиманский район, рп. Лиман</v>
      </c>
      <c r="C3103" s="39">
        <f t="shared" si="98"/>
        <v>244.66105878378377</v>
      </c>
      <c r="D3103" s="39">
        <f t="shared" si="99"/>
        <v>10.337791216216214</v>
      </c>
      <c r="E3103" s="45">
        <v>0</v>
      </c>
      <c r="F3103" s="27">
        <v>10.337791216216214</v>
      </c>
      <c r="G3103" s="46">
        <v>0</v>
      </c>
      <c r="H3103" s="46">
        <v>0</v>
      </c>
      <c r="I3103" s="46">
        <v>0</v>
      </c>
      <c r="J3103" s="271"/>
      <c r="K3103" s="282">
        <f>Лист4!E3105/1000</f>
        <v>254.99884999999998</v>
      </c>
    </row>
    <row r="3104" spans="1:11" s="47" customFormat="1" ht="18.75" customHeight="1" x14ac:dyDescent="0.25">
      <c r="A3104" s="38" t="str">
        <f>Лист4!A3106</f>
        <v xml:space="preserve">Космонавтов ул. д.39 </v>
      </c>
      <c r="B3104" s="56" t="str">
        <f>Лист4!C3106</f>
        <v>Лиманский район, рп. Лиман</v>
      </c>
      <c r="C3104" s="39">
        <f t="shared" si="98"/>
        <v>26.026297297297301</v>
      </c>
      <c r="D3104" s="39">
        <f t="shared" si="99"/>
        <v>1.0997027027027029</v>
      </c>
      <c r="E3104" s="45">
        <v>0</v>
      </c>
      <c r="F3104" s="27">
        <v>1.0997027027027029</v>
      </c>
      <c r="G3104" s="46">
        <v>0</v>
      </c>
      <c r="H3104" s="46">
        <v>0</v>
      </c>
      <c r="I3104" s="46">
        <v>0</v>
      </c>
      <c r="J3104" s="272"/>
      <c r="K3104" s="282">
        <f>Лист4!E3106/1000-J3104</f>
        <v>27.126000000000005</v>
      </c>
    </row>
    <row r="3105" spans="1:11" s="47" customFormat="1" ht="18.75" customHeight="1" x14ac:dyDescent="0.25">
      <c r="A3105" s="38" t="str">
        <f>Лист4!A3107</f>
        <v xml:space="preserve">Космонавтов ул. д.41 </v>
      </c>
      <c r="B3105" s="56" t="str">
        <f>Лист4!C3107</f>
        <v>Лиманский район, рп. Лиман</v>
      </c>
      <c r="C3105" s="39">
        <f t="shared" si="98"/>
        <v>17.140551351351355</v>
      </c>
      <c r="D3105" s="39">
        <f t="shared" si="99"/>
        <v>0.7242486486486488</v>
      </c>
      <c r="E3105" s="45">
        <v>0</v>
      </c>
      <c r="F3105" s="27">
        <v>0.7242486486486488</v>
      </c>
      <c r="G3105" s="46">
        <v>0</v>
      </c>
      <c r="H3105" s="46">
        <v>0</v>
      </c>
      <c r="I3105" s="46">
        <v>0</v>
      </c>
      <c r="J3105" s="271"/>
      <c r="K3105" s="282">
        <f>Лист4!E3107/1000</f>
        <v>17.864800000000002</v>
      </c>
    </row>
    <row r="3106" spans="1:11" s="47" customFormat="1" ht="18.75" customHeight="1" x14ac:dyDescent="0.25">
      <c r="A3106" s="38" t="str">
        <f>Лист4!A3108</f>
        <v xml:space="preserve">Космонавтов ул. д.43 </v>
      </c>
      <c r="B3106" s="56" t="str">
        <f>Лист4!C3108</f>
        <v>Лиманский район, рп. Лиман</v>
      </c>
      <c r="C3106" s="39">
        <f t="shared" si="98"/>
        <v>41.798707432432423</v>
      </c>
      <c r="D3106" s="39">
        <f t="shared" si="99"/>
        <v>1.766142567567567</v>
      </c>
      <c r="E3106" s="45">
        <v>0</v>
      </c>
      <c r="F3106" s="27">
        <v>1.766142567567567</v>
      </c>
      <c r="G3106" s="46">
        <v>0</v>
      </c>
      <c r="H3106" s="46">
        <v>0</v>
      </c>
      <c r="I3106" s="46">
        <v>0</v>
      </c>
      <c r="J3106" s="271"/>
      <c r="K3106" s="282">
        <f>Лист4!E3108/1000-J3106</f>
        <v>43.564849999999993</v>
      </c>
    </row>
    <row r="3107" spans="1:11" s="47" customFormat="1" ht="18.75" customHeight="1" x14ac:dyDescent="0.25">
      <c r="A3107" s="38" t="str">
        <f>Лист4!A3109</f>
        <v xml:space="preserve">Космонавтов ул. д.45 </v>
      </c>
      <c r="B3107" s="56" t="str">
        <f>Лист4!C3109</f>
        <v>Лиманский район, рп. Лиман</v>
      </c>
      <c r="C3107" s="39">
        <f t="shared" ref="C3107:C3170" si="100">K3107+J3107-F3107</f>
        <v>76.585761891891877</v>
      </c>
      <c r="D3107" s="39">
        <f t="shared" ref="D3107:D3170" si="101">F3107</f>
        <v>3.2360181081081079</v>
      </c>
      <c r="E3107" s="45">
        <v>0</v>
      </c>
      <c r="F3107" s="27">
        <v>3.2360181081081079</v>
      </c>
      <c r="G3107" s="46">
        <v>0</v>
      </c>
      <c r="H3107" s="46">
        <v>0</v>
      </c>
      <c r="I3107" s="46">
        <v>0</v>
      </c>
      <c r="J3107" s="271"/>
      <c r="K3107" s="282">
        <f>Лист4!E3109/1000</f>
        <v>79.82177999999999</v>
      </c>
    </row>
    <row r="3108" spans="1:11" s="47" customFormat="1" ht="18.75" customHeight="1" x14ac:dyDescent="0.25">
      <c r="A3108" s="38" t="str">
        <f>Лист4!A3110</f>
        <v xml:space="preserve">Космонавтов ул. д.60 </v>
      </c>
      <c r="B3108" s="56" t="str">
        <f>Лист4!C3110</f>
        <v>Лиманский район, рп. Лиман</v>
      </c>
      <c r="C3108" s="39">
        <f t="shared" si="100"/>
        <v>69.841404729729732</v>
      </c>
      <c r="D3108" s="39">
        <f t="shared" si="101"/>
        <v>2.9510452702702707</v>
      </c>
      <c r="E3108" s="45">
        <v>0</v>
      </c>
      <c r="F3108" s="27">
        <v>2.9510452702702707</v>
      </c>
      <c r="G3108" s="46">
        <v>0</v>
      </c>
      <c r="H3108" s="46">
        <v>0</v>
      </c>
      <c r="I3108" s="46">
        <v>0</v>
      </c>
      <c r="J3108" s="271"/>
      <c r="K3108" s="282">
        <f>Лист4!E3110/1000</f>
        <v>72.792450000000002</v>
      </c>
    </row>
    <row r="3109" spans="1:11" s="47" customFormat="1" ht="18.75" customHeight="1" x14ac:dyDescent="0.25">
      <c r="A3109" s="38" t="str">
        <f>Лист4!A3111</f>
        <v xml:space="preserve">Кочубея ул. д.30 </v>
      </c>
      <c r="B3109" s="56" t="str">
        <f>Лист4!C3111</f>
        <v>Лиманский район, рп. Лиман</v>
      </c>
      <c r="C3109" s="39">
        <f t="shared" si="100"/>
        <v>169.07126378378373</v>
      </c>
      <c r="D3109" s="39">
        <f t="shared" si="101"/>
        <v>7.1438562162162142</v>
      </c>
      <c r="E3109" s="45">
        <v>0</v>
      </c>
      <c r="F3109" s="27">
        <v>7.1438562162162142</v>
      </c>
      <c r="G3109" s="46">
        <v>0</v>
      </c>
      <c r="H3109" s="46">
        <v>0</v>
      </c>
      <c r="I3109" s="46">
        <v>0</v>
      </c>
      <c r="J3109" s="271"/>
      <c r="K3109" s="282">
        <f>Лист4!E3111/1000</f>
        <v>176.21511999999996</v>
      </c>
    </row>
    <row r="3110" spans="1:11" s="47" customFormat="1" ht="18.75" customHeight="1" x14ac:dyDescent="0.25">
      <c r="A3110" s="38" t="str">
        <f>Лист4!A3112</f>
        <v xml:space="preserve">Кочубея ул. д.40 </v>
      </c>
      <c r="B3110" s="56" t="str">
        <f>Лист4!C3112</f>
        <v>Лиманский район, рп. Лиман</v>
      </c>
      <c r="C3110" s="39">
        <f t="shared" si="100"/>
        <v>189.30763581081086</v>
      </c>
      <c r="D3110" s="39">
        <f t="shared" si="101"/>
        <v>7.9989141891891906</v>
      </c>
      <c r="E3110" s="45">
        <v>0</v>
      </c>
      <c r="F3110" s="27">
        <v>7.9989141891891906</v>
      </c>
      <c r="G3110" s="46">
        <v>0</v>
      </c>
      <c r="H3110" s="46">
        <v>0</v>
      </c>
      <c r="I3110" s="46">
        <v>0</v>
      </c>
      <c r="J3110" s="271"/>
      <c r="K3110" s="282">
        <f>Лист4!E3112/1000</f>
        <v>197.30655000000004</v>
      </c>
    </row>
    <row r="3111" spans="1:11" s="47" customFormat="1" ht="25.5" customHeight="1" x14ac:dyDescent="0.25">
      <c r="A3111" s="38" t="str">
        <f>Лист4!A3113</f>
        <v xml:space="preserve">Кочубея ул. д.41 </v>
      </c>
      <c r="B3111" s="56" t="str">
        <f>Лист4!C3113</f>
        <v>Лиманский район, рп. Лиман</v>
      </c>
      <c r="C3111" s="39">
        <f t="shared" si="100"/>
        <v>215.31263310810806</v>
      </c>
      <c r="D3111" s="39">
        <f t="shared" si="101"/>
        <v>9.0977168918918903</v>
      </c>
      <c r="E3111" s="45">
        <v>0</v>
      </c>
      <c r="F3111" s="27">
        <v>9.0977168918918903</v>
      </c>
      <c r="G3111" s="46">
        <v>0</v>
      </c>
      <c r="H3111" s="46">
        <v>0</v>
      </c>
      <c r="I3111" s="46">
        <v>0</v>
      </c>
      <c r="J3111" s="271"/>
      <c r="K3111" s="282">
        <f>Лист4!E3113/1000</f>
        <v>224.41034999999994</v>
      </c>
    </row>
    <row r="3112" spans="1:11" s="47" customFormat="1" ht="25.5" customHeight="1" x14ac:dyDescent="0.25">
      <c r="A3112" s="38" t="str">
        <f>Лист4!A3114</f>
        <v xml:space="preserve">Ленина ул. д.47 </v>
      </c>
      <c r="B3112" s="56" t="str">
        <f>Лист4!C3114</f>
        <v>Лиманский район, рп. Лиман</v>
      </c>
      <c r="C3112" s="39">
        <f t="shared" si="100"/>
        <v>154.45680608108108</v>
      </c>
      <c r="D3112" s="39">
        <f t="shared" si="101"/>
        <v>6.5263439189189185</v>
      </c>
      <c r="E3112" s="45">
        <v>0</v>
      </c>
      <c r="F3112" s="27">
        <v>6.5263439189189185</v>
      </c>
      <c r="G3112" s="46">
        <v>0</v>
      </c>
      <c r="H3112" s="46">
        <v>0</v>
      </c>
      <c r="I3112" s="46">
        <v>0</v>
      </c>
      <c r="J3112" s="271"/>
      <c r="K3112" s="282">
        <f>Лист4!E3114/1000-J3112</f>
        <v>160.98314999999999</v>
      </c>
    </row>
    <row r="3113" spans="1:11" s="47" customFormat="1" ht="25.5" customHeight="1" x14ac:dyDescent="0.25">
      <c r="A3113" s="38" t="str">
        <f>Лист4!A3115</f>
        <v xml:space="preserve">Ленина ул. д.49 </v>
      </c>
      <c r="B3113" s="56" t="str">
        <f>Лист4!C3115</f>
        <v>Лиманский район, рп. Лиман</v>
      </c>
      <c r="C3113" s="39">
        <f t="shared" si="100"/>
        <v>434.40371351351342</v>
      </c>
      <c r="D3113" s="39">
        <f t="shared" si="101"/>
        <v>18.355086486486481</v>
      </c>
      <c r="E3113" s="45">
        <v>0</v>
      </c>
      <c r="F3113" s="27">
        <v>18.355086486486481</v>
      </c>
      <c r="G3113" s="46">
        <v>0</v>
      </c>
      <c r="H3113" s="46">
        <v>0</v>
      </c>
      <c r="I3113" s="46">
        <v>0</v>
      </c>
      <c r="J3113" s="271"/>
      <c r="K3113" s="282">
        <f>Лист4!E3115/1000</f>
        <v>452.75879999999989</v>
      </c>
    </row>
    <row r="3114" spans="1:11" s="47" customFormat="1" ht="25.5" customHeight="1" x14ac:dyDescent="0.25">
      <c r="A3114" s="38" t="str">
        <f>Лист4!A3116</f>
        <v xml:space="preserve">Ленина ул. д.51 </v>
      </c>
      <c r="B3114" s="56" t="str">
        <f>Лист4!C3116</f>
        <v>Лиманский район, рп. Лиман</v>
      </c>
      <c r="C3114" s="39">
        <f t="shared" si="100"/>
        <v>753.24355743243257</v>
      </c>
      <c r="D3114" s="39">
        <f t="shared" si="101"/>
        <v>31.827192567567572</v>
      </c>
      <c r="E3114" s="45">
        <v>0</v>
      </c>
      <c r="F3114" s="27">
        <v>31.827192567567572</v>
      </c>
      <c r="G3114" s="46">
        <v>0</v>
      </c>
      <c r="H3114" s="46">
        <v>0</v>
      </c>
      <c r="I3114" s="46">
        <v>0</v>
      </c>
      <c r="J3114" s="271"/>
      <c r="K3114" s="282">
        <f>Лист4!E3116/1000</f>
        <v>785.07075000000009</v>
      </c>
    </row>
    <row r="3115" spans="1:11" s="47" customFormat="1" ht="25.5" customHeight="1" x14ac:dyDescent="0.25">
      <c r="A3115" s="38" t="str">
        <f>Лист4!A3117</f>
        <v xml:space="preserve">Мелиоративная ул. д.2 </v>
      </c>
      <c r="B3115" s="56" t="str">
        <f>Лист4!C3117</f>
        <v>Лиманский район, рп. Лиман</v>
      </c>
      <c r="C3115" s="39">
        <f t="shared" si="100"/>
        <v>88.890464864864867</v>
      </c>
      <c r="D3115" s="39">
        <f t="shared" si="101"/>
        <v>3.7559351351351351</v>
      </c>
      <c r="E3115" s="45">
        <v>0</v>
      </c>
      <c r="F3115" s="27">
        <v>3.7559351351351351</v>
      </c>
      <c r="G3115" s="46">
        <v>0</v>
      </c>
      <c r="H3115" s="46">
        <v>0</v>
      </c>
      <c r="I3115" s="46">
        <v>0</v>
      </c>
      <c r="J3115" s="271"/>
      <c r="K3115" s="282">
        <f>Лист4!E3117/1000</f>
        <v>92.6464</v>
      </c>
    </row>
    <row r="3116" spans="1:11" s="47" customFormat="1" ht="25.5" customHeight="1" x14ac:dyDescent="0.25">
      <c r="A3116" s="38" t="str">
        <f>Лист4!A3118</f>
        <v xml:space="preserve">Мелиоративная ул. д.3 </v>
      </c>
      <c r="B3116" s="56" t="str">
        <f>Лист4!C3118</f>
        <v>Лиманский район, рп. Лиман</v>
      </c>
      <c r="C3116" s="39">
        <f t="shared" si="100"/>
        <v>50.993312972972987</v>
      </c>
      <c r="D3116" s="39">
        <f t="shared" si="101"/>
        <v>2.1546470270270275</v>
      </c>
      <c r="E3116" s="45">
        <v>0</v>
      </c>
      <c r="F3116" s="27">
        <v>2.1546470270270275</v>
      </c>
      <c r="G3116" s="46">
        <v>0</v>
      </c>
      <c r="H3116" s="46">
        <v>0</v>
      </c>
      <c r="I3116" s="46">
        <v>0</v>
      </c>
      <c r="J3116" s="271"/>
      <c r="K3116" s="282">
        <f>Лист4!E3118/1000</f>
        <v>53.147960000000012</v>
      </c>
    </row>
    <row r="3117" spans="1:11" s="47" customFormat="1" ht="25.5" customHeight="1" x14ac:dyDescent="0.25">
      <c r="A3117" s="38" t="str">
        <f>Лист4!A3119</f>
        <v xml:space="preserve">Мелиоративная ул. д.4 </v>
      </c>
      <c r="B3117" s="56" t="str">
        <f>Лист4!C3119</f>
        <v>Лиманский район, рп. Лиман</v>
      </c>
      <c r="C3117" s="39">
        <f t="shared" si="100"/>
        <v>83.713221621621614</v>
      </c>
      <c r="D3117" s="39">
        <f t="shared" si="101"/>
        <v>3.5371783783783783</v>
      </c>
      <c r="E3117" s="45">
        <v>0</v>
      </c>
      <c r="F3117" s="27">
        <v>3.5371783783783783</v>
      </c>
      <c r="G3117" s="46">
        <v>0</v>
      </c>
      <c r="H3117" s="46">
        <v>0</v>
      </c>
      <c r="I3117" s="46">
        <v>0</v>
      </c>
      <c r="J3117" s="271"/>
      <c r="K3117" s="282">
        <f>Лист4!E3119/1000</f>
        <v>87.250399999999999</v>
      </c>
    </row>
    <row r="3118" spans="1:11" s="47" customFormat="1" ht="25.5" customHeight="1" x14ac:dyDescent="0.25">
      <c r="A3118" s="38" t="str">
        <f>Лист4!A3120</f>
        <v xml:space="preserve">Мира ул. д.1 </v>
      </c>
      <c r="B3118" s="56" t="str">
        <f>Лист4!C3120</f>
        <v>Лиманский район, рп. Лиман</v>
      </c>
      <c r="C3118" s="39">
        <f t="shared" si="100"/>
        <v>186.99034932432434</v>
      </c>
      <c r="D3118" s="39">
        <f t="shared" si="101"/>
        <v>7.901000675675677</v>
      </c>
      <c r="E3118" s="45">
        <v>0</v>
      </c>
      <c r="F3118" s="27">
        <v>7.901000675675677</v>
      </c>
      <c r="G3118" s="46">
        <v>0</v>
      </c>
      <c r="H3118" s="46">
        <v>0</v>
      </c>
      <c r="I3118" s="46">
        <v>0</v>
      </c>
      <c r="J3118" s="271"/>
      <c r="K3118" s="282">
        <f>Лист4!E3120/1000</f>
        <v>194.89135000000002</v>
      </c>
    </row>
    <row r="3119" spans="1:11" s="47" customFormat="1" ht="25.5" customHeight="1" x14ac:dyDescent="0.25">
      <c r="A3119" s="38" t="str">
        <f>Лист4!A3121</f>
        <v xml:space="preserve">Мира ул. д.1А </v>
      </c>
      <c r="B3119" s="56" t="str">
        <f>Лист4!C3121</f>
        <v>Лиманский район, рп. Лиман</v>
      </c>
      <c r="C3119" s="39">
        <f t="shared" si="100"/>
        <v>85.036143513513508</v>
      </c>
      <c r="D3119" s="39">
        <f t="shared" si="101"/>
        <v>3.5930764864864866</v>
      </c>
      <c r="E3119" s="45">
        <v>0</v>
      </c>
      <c r="F3119" s="27">
        <v>3.5930764864864866</v>
      </c>
      <c r="G3119" s="46">
        <v>0</v>
      </c>
      <c r="H3119" s="46">
        <v>0</v>
      </c>
      <c r="I3119" s="46">
        <v>0</v>
      </c>
      <c r="J3119" s="272"/>
      <c r="K3119" s="282">
        <f>Лист4!E3121/1000-J3119</f>
        <v>88.629219999999989</v>
      </c>
    </row>
    <row r="3120" spans="1:11" s="47" customFormat="1" ht="25.5" customHeight="1" x14ac:dyDescent="0.25">
      <c r="A3120" s="38" t="str">
        <f>Лист4!A3122</f>
        <v xml:space="preserve">Мира ул. д.49 </v>
      </c>
      <c r="B3120" s="56" t="str">
        <f>Лист4!C3122</f>
        <v>Лиманский район, рп. Лиман</v>
      </c>
      <c r="C3120" s="39">
        <f t="shared" si="100"/>
        <v>15.261929729729729</v>
      </c>
      <c r="D3120" s="39">
        <f t="shared" si="101"/>
        <v>0.64487027027027022</v>
      </c>
      <c r="E3120" s="45">
        <v>0</v>
      </c>
      <c r="F3120" s="27">
        <v>0.64487027027027022</v>
      </c>
      <c r="G3120" s="46">
        <v>0</v>
      </c>
      <c r="H3120" s="46">
        <v>0</v>
      </c>
      <c r="I3120" s="46">
        <v>0</v>
      </c>
      <c r="J3120" s="272"/>
      <c r="K3120" s="282">
        <f>Лист4!E3122/1000-J3120</f>
        <v>15.906799999999999</v>
      </c>
    </row>
    <row r="3121" spans="1:11" s="47" customFormat="1" ht="25.5" customHeight="1" x14ac:dyDescent="0.25">
      <c r="A3121" s="38" t="str">
        <f>Лист4!A3123</f>
        <v xml:space="preserve">Мира ул. д.51 </v>
      </c>
      <c r="B3121" s="56" t="str">
        <f>Лист4!C3123</f>
        <v>Лиманский район, рп. Лиман</v>
      </c>
      <c r="C3121" s="39">
        <f t="shared" si="100"/>
        <v>0</v>
      </c>
      <c r="D3121" s="39">
        <f t="shared" si="101"/>
        <v>0</v>
      </c>
      <c r="E3121" s="45">
        <v>0</v>
      </c>
      <c r="F3121" s="27">
        <v>0</v>
      </c>
      <c r="G3121" s="46">
        <v>0</v>
      </c>
      <c r="H3121" s="46">
        <v>0</v>
      </c>
      <c r="I3121" s="46">
        <v>0</v>
      </c>
      <c r="J3121" s="272"/>
      <c r="K3121" s="282">
        <f>Лист4!E3123/1000-J3121</f>
        <v>0</v>
      </c>
    </row>
    <row r="3122" spans="1:11" s="47" customFormat="1" ht="25.5" customHeight="1" x14ac:dyDescent="0.25">
      <c r="A3122" s="38" t="str">
        <f>Лист4!A3124</f>
        <v xml:space="preserve">Мира ул. д.53 </v>
      </c>
      <c r="B3122" s="56" t="str">
        <f>Лист4!C3124</f>
        <v>Лиманский район, рп. Лиман</v>
      </c>
      <c r="C3122" s="39">
        <f t="shared" si="100"/>
        <v>29.137584459459461</v>
      </c>
      <c r="D3122" s="39">
        <f t="shared" si="101"/>
        <v>1.2311655405405406</v>
      </c>
      <c r="E3122" s="45">
        <v>0</v>
      </c>
      <c r="F3122" s="27">
        <v>1.2311655405405406</v>
      </c>
      <c r="G3122" s="46">
        <v>0</v>
      </c>
      <c r="H3122" s="46">
        <v>0</v>
      </c>
      <c r="I3122" s="46">
        <v>0</v>
      </c>
      <c r="J3122" s="271"/>
      <c r="K3122" s="282">
        <f>Лист4!E3124/1000-J3122</f>
        <v>30.368750000000002</v>
      </c>
    </row>
    <row r="3123" spans="1:11" s="47" customFormat="1" ht="25.5" customHeight="1" x14ac:dyDescent="0.25">
      <c r="A3123" s="38" t="str">
        <f>Лист4!A3125</f>
        <v xml:space="preserve">Мира ул. д.55 </v>
      </c>
      <c r="B3123" s="56" t="str">
        <f>Лист4!C3125</f>
        <v>Лиманский район, рп. Лиман</v>
      </c>
      <c r="C3123" s="39">
        <f t="shared" si="100"/>
        <v>34.196046621621619</v>
      </c>
      <c r="D3123" s="39">
        <f t="shared" si="101"/>
        <v>1.4449033783783782</v>
      </c>
      <c r="E3123" s="45">
        <v>0</v>
      </c>
      <c r="F3123" s="27">
        <v>1.4449033783783782</v>
      </c>
      <c r="G3123" s="46">
        <v>0</v>
      </c>
      <c r="H3123" s="46">
        <v>0</v>
      </c>
      <c r="I3123" s="46">
        <v>0</v>
      </c>
      <c r="J3123" s="271"/>
      <c r="K3123" s="282">
        <f>Лист4!E3125/1000</f>
        <v>35.640949999999997</v>
      </c>
    </row>
    <row r="3124" spans="1:11" s="47" customFormat="1" ht="25.5" customHeight="1" x14ac:dyDescent="0.25">
      <c r="A3124" s="38" t="str">
        <f>Лист4!A3126</f>
        <v xml:space="preserve">Н.Островского ул. д.14 </v>
      </c>
      <c r="B3124" s="56" t="str">
        <f>Лист4!C3126</f>
        <v>Лиманский район, рп. Лиман</v>
      </c>
      <c r="C3124" s="39">
        <f t="shared" si="100"/>
        <v>403.03490608108115</v>
      </c>
      <c r="D3124" s="39">
        <f t="shared" si="101"/>
        <v>17.029643918918921</v>
      </c>
      <c r="E3124" s="45">
        <v>0</v>
      </c>
      <c r="F3124" s="27">
        <v>17.029643918918921</v>
      </c>
      <c r="G3124" s="46">
        <v>0</v>
      </c>
      <c r="H3124" s="46">
        <v>0</v>
      </c>
      <c r="I3124" s="46">
        <v>0</v>
      </c>
      <c r="J3124" s="271"/>
      <c r="K3124" s="282">
        <f>Лист4!E3126/1000</f>
        <v>420.06455000000005</v>
      </c>
    </row>
    <row r="3125" spans="1:11" s="47" customFormat="1" ht="25.5" customHeight="1" x14ac:dyDescent="0.25">
      <c r="A3125" s="38" t="str">
        <f>Лист4!A3127</f>
        <v xml:space="preserve">Чкалова ул. д.49 </v>
      </c>
      <c r="B3125" s="56" t="str">
        <f>Лист4!C3127</f>
        <v>Лиманский район, рп. Лиман</v>
      </c>
      <c r="C3125" s="39">
        <f t="shared" si="100"/>
        <v>57.218276351351335</v>
      </c>
      <c r="D3125" s="39">
        <f t="shared" si="101"/>
        <v>2.4176736486486479</v>
      </c>
      <c r="E3125" s="45">
        <v>0</v>
      </c>
      <c r="F3125" s="27">
        <v>2.4176736486486479</v>
      </c>
      <c r="G3125" s="46">
        <v>0</v>
      </c>
      <c r="H3125" s="46">
        <v>0</v>
      </c>
      <c r="I3125" s="46">
        <v>0</v>
      </c>
      <c r="J3125" s="272"/>
      <c r="K3125" s="282">
        <f>Лист4!E3127/1000-J3125</f>
        <v>59.63594999999998</v>
      </c>
    </row>
    <row r="3126" spans="1:11" s="47" customFormat="1" ht="25.5" customHeight="1" x14ac:dyDescent="0.25">
      <c r="A3126" s="38" t="str">
        <f>Лист4!A3128</f>
        <v xml:space="preserve">Школьная ул. д.4 </v>
      </c>
      <c r="B3126" s="56" t="str">
        <f>Лист4!C3128</f>
        <v>Лиманский район, с. Зензели</v>
      </c>
      <c r="C3126" s="39">
        <f t="shared" si="100"/>
        <v>34.800937837837843</v>
      </c>
      <c r="D3126" s="39">
        <f t="shared" si="101"/>
        <v>1.4704621621621625</v>
      </c>
      <c r="E3126" s="45">
        <v>0</v>
      </c>
      <c r="F3126" s="27">
        <v>1.4704621621621625</v>
      </c>
      <c r="G3126" s="46">
        <v>0</v>
      </c>
      <c r="H3126" s="46">
        <v>0</v>
      </c>
      <c r="I3126" s="46">
        <v>0</v>
      </c>
      <c r="J3126" s="271"/>
      <c r="K3126" s="282">
        <f>Лист4!E3128/1000-J3126</f>
        <v>36.271400000000007</v>
      </c>
    </row>
    <row r="3127" spans="1:11" s="47" customFormat="1" ht="25.5" customHeight="1" x14ac:dyDescent="0.25">
      <c r="A3127" s="38" t="str">
        <f>Лист4!A3129</f>
        <v xml:space="preserve">Школьная ул. д.6 </v>
      </c>
      <c r="B3127" s="56" t="str">
        <f>Лист4!C3129</f>
        <v>Лиманский район, с. Зензели</v>
      </c>
      <c r="C3127" s="39">
        <f t="shared" si="100"/>
        <v>0</v>
      </c>
      <c r="D3127" s="39">
        <f t="shared" si="101"/>
        <v>0</v>
      </c>
      <c r="E3127" s="45">
        <v>0</v>
      </c>
      <c r="F3127" s="27">
        <v>0</v>
      </c>
      <c r="G3127" s="46">
        <v>0</v>
      </c>
      <c r="H3127" s="46">
        <v>0</v>
      </c>
      <c r="I3127" s="46">
        <v>0</v>
      </c>
      <c r="J3127" s="271"/>
      <c r="K3127" s="282">
        <f>Лист4!E3129/1000-J3127</f>
        <v>0</v>
      </c>
    </row>
    <row r="3128" spans="1:11" s="47" customFormat="1" ht="25.5" customHeight="1" x14ac:dyDescent="0.25">
      <c r="A3128" s="38" t="str">
        <f>Лист4!A3130</f>
        <v xml:space="preserve">Советская ул. д.1 </v>
      </c>
      <c r="B3128" s="56" t="str">
        <f>Лист4!C3130</f>
        <v>Лиманский район, с. Караванное</v>
      </c>
      <c r="C3128" s="39">
        <f t="shared" si="100"/>
        <v>32.637865270270275</v>
      </c>
      <c r="D3128" s="39">
        <f t="shared" si="101"/>
        <v>1.3790647297297298</v>
      </c>
      <c r="E3128" s="45">
        <v>0</v>
      </c>
      <c r="F3128" s="27">
        <v>1.3790647297297298</v>
      </c>
      <c r="G3128" s="46">
        <v>0</v>
      </c>
      <c r="H3128" s="46">
        <v>0</v>
      </c>
      <c r="I3128" s="46">
        <v>0</v>
      </c>
      <c r="J3128" s="271"/>
      <c r="K3128" s="282">
        <f>Лист4!E3130/1000-J3128</f>
        <v>34.016930000000002</v>
      </c>
    </row>
    <row r="3129" spans="1:11" s="47" customFormat="1" ht="25.5" customHeight="1" x14ac:dyDescent="0.25">
      <c r="A3129" s="38" t="str">
        <f>Лист4!A3131</f>
        <v xml:space="preserve">Советская ул. д.3 </v>
      </c>
      <c r="B3129" s="56" t="str">
        <f>Лист4!C3131</f>
        <v>Лиманский район, с. Караванное</v>
      </c>
      <c r="C3129" s="39">
        <f t="shared" si="100"/>
        <v>33.668104054054055</v>
      </c>
      <c r="D3129" s="39">
        <f t="shared" si="101"/>
        <v>1.4225959459459459</v>
      </c>
      <c r="E3129" s="45">
        <v>0</v>
      </c>
      <c r="F3129" s="27">
        <v>1.4225959459459459</v>
      </c>
      <c r="G3129" s="46">
        <v>0</v>
      </c>
      <c r="H3129" s="46">
        <v>0</v>
      </c>
      <c r="I3129" s="46">
        <v>0</v>
      </c>
      <c r="J3129" s="271"/>
      <c r="K3129" s="282">
        <f>Лист4!E3131/1000-J3129</f>
        <v>35.090699999999998</v>
      </c>
    </row>
    <row r="3130" spans="1:11" s="47" customFormat="1" ht="18.75" customHeight="1" x14ac:dyDescent="0.25">
      <c r="A3130" s="38" t="str">
        <f>Лист4!A3132</f>
        <v xml:space="preserve">Советская ул. д.5 </v>
      </c>
      <c r="B3130" s="56" t="str">
        <f>Лист4!C3132</f>
        <v>Лиманский район, с. Караванное</v>
      </c>
      <c r="C3130" s="39">
        <f t="shared" si="100"/>
        <v>1.0494567567567565</v>
      </c>
      <c r="D3130" s="39">
        <f t="shared" si="101"/>
        <v>4.4343243243243236E-2</v>
      </c>
      <c r="E3130" s="45">
        <v>0</v>
      </c>
      <c r="F3130" s="27">
        <v>4.4343243243243236E-2</v>
      </c>
      <c r="G3130" s="46">
        <v>0</v>
      </c>
      <c r="H3130" s="46">
        <v>0</v>
      </c>
      <c r="I3130" s="46">
        <v>0</v>
      </c>
      <c r="J3130" s="272"/>
      <c r="K3130" s="282">
        <f>Лист4!E3132/1000-J3130</f>
        <v>1.0937999999999999</v>
      </c>
    </row>
    <row r="3131" spans="1:11" s="47" customFormat="1" ht="18.75" customHeight="1" x14ac:dyDescent="0.25">
      <c r="A3131" s="38" t="str">
        <f>Лист4!A3133</f>
        <v xml:space="preserve">Заводская ул. д.4 </v>
      </c>
      <c r="B3131" s="56" t="str">
        <f>Лист4!C3133</f>
        <v>Лиманский район, с. Лесное</v>
      </c>
      <c r="C3131" s="39">
        <f t="shared" si="100"/>
        <v>286.81226202702703</v>
      </c>
      <c r="D3131" s="39">
        <f t="shared" si="101"/>
        <v>12.118827972972973</v>
      </c>
      <c r="E3131" s="45">
        <v>0</v>
      </c>
      <c r="F3131" s="27">
        <v>12.118827972972973</v>
      </c>
      <c r="G3131" s="46">
        <v>0</v>
      </c>
      <c r="H3131" s="46">
        <v>0</v>
      </c>
      <c r="I3131" s="46">
        <v>0</v>
      </c>
      <c r="J3131" s="272"/>
      <c r="K3131" s="282">
        <f>Лист4!E3133/1000-J3131</f>
        <v>298.93108999999998</v>
      </c>
    </row>
    <row r="3132" spans="1:11" s="47" customFormat="1" ht="18.75" customHeight="1" x14ac:dyDescent="0.25">
      <c r="A3132" s="38" t="str">
        <f>Лист4!A3134</f>
        <v xml:space="preserve">Советская ул. д.155 </v>
      </c>
      <c r="B3132" s="56" t="str">
        <f>Лист4!C3134</f>
        <v>Лиманский район, с. Яндыки</v>
      </c>
      <c r="C3132" s="39">
        <f t="shared" si="100"/>
        <v>12.82874054054054</v>
      </c>
      <c r="D3132" s="39">
        <f t="shared" si="101"/>
        <v>0.54205945945945944</v>
      </c>
      <c r="E3132" s="45">
        <v>0</v>
      </c>
      <c r="F3132" s="27">
        <v>0.54205945945945944</v>
      </c>
      <c r="G3132" s="46">
        <v>0</v>
      </c>
      <c r="H3132" s="46">
        <v>0</v>
      </c>
      <c r="I3132" s="46">
        <v>0</v>
      </c>
      <c r="J3132" s="271"/>
      <c r="K3132" s="282">
        <f>Лист4!E3134/1000-J3132</f>
        <v>13.370799999999999</v>
      </c>
    </row>
    <row r="3133" spans="1:11" s="47" customFormat="1" ht="18.75" customHeight="1" x14ac:dyDescent="0.25">
      <c r="A3133" s="38" t="str">
        <f>Лист4!A3135</f>
        <v xml:space="preserve">Астраханская ул. д.10 </v>
      </c>
      <c r="B3133" s="56" t="str">
        <f>Лист4!C3135</f>
        <v>Наримановский район, г. Нариманов</v>
      </c>
      <c r="C3133" s="39">
        <f t="shared" si="100"/>
        <v>65.015573108108114</v>
      </c>
      <c r="D3133" s="39">
        <f t="shared" si="101"/>
        <v>2.7471368918918921</v>
      </c>
      <c r="E3133" s="45">
        <v>0</v>
      </c>
      <c r="F3133" s="27">
        <v>2.7471368918918921</v>
      </c>
      <c r="G3133" s="46">
        <v>0</v>
      </c>
      <c r="H3133" s="46">
        <v>0</v>
      </c>
      <c r="I3133" s="46">
        <v>0</v>
      </c>
      <c r="J3133" s="271"/>
      <c r="K3133" s="282">
        <f>Лист4!E3135/1000</f>
        <v>67.762710000000013</v>
      </c>
    </row>
    <row r="3134" spans="1:11" s="47" customFormat="1" ht="18.75" customHeight="1" x14ac:dyDescent="0.25">
      <c r="A3134" s="38" t="str">
        <f>Лист4!A3136</f>
        <v xml:space="preserve">Астраханская ул. д.11 </v>
      </c>
      <c r="B3134" s="56" t="str">
        <f>Лист4!C3136</f>
        <v>Наримановский район, г. Нариманов</v>
      </c>
      <c r="C3134" s="39">
        <f t="shared" si="100"/>
        <v>445.08074148648643</v>
      </c>
      <c r="D3134" s="39">
        <f t="shared" si="101"/>
        <v>18.80622851351351</v>
      </c>
      <c r="E3134" s="45">
        <v>0</v>
      </c>
      <c r="F3134" s="27">
        <v>18.80622851351351</v>
      </c>
      <c r="G3134" s="46">
        <v>0</v>
      </c>
      <c r="H3134" s="46">
        <v>0</v>
      </c>
      <c r="I3134" s="46">
        <v>0</v>
      </c>
      <c r="J3134" s="271"/>
      <c r="K3134" s="282">
        <f>Лист4!E3136/1000</f>
        <v>463.88696999999996</v>
      </c>
    </row>
    <row r="3135" spans="1:11" s="47" customFormat="1" ht="18.75" customHeight="1" x14ac:dyDescent="0.25">
      <c r="A3135" s="38" t="str">
        <f>Лист4!A3137</f>
        <v xml:space="preserve">Астраханская ул. д.3 </v>
      </c>
      <c r="B3135" s="56" t="str">
        <f>Лист4!C3137</f>
        <v>Наримановский район, г. Нариманов</v>
      </c>
      <c r="C3135" s="39">
        <f t="shared" si="100"/>
        <v>783.34710648648661</v>
      </c>
      <c r="D3135" s="39">
        <f t="shared" si="101"/>
        <v>33.09917351351352</v>
      </c>
      <c r="E3135" s="45">
        <v>0</v>
      </c>
      <c r="F3135" s="27">
        <v>33.09917351351352</v>
      </c>
      <c r="G3135" s="46">
        <v>0</v>
      </c>
      <c r="H3135" s="46">
        <v>0</v>
      </c>
      <c r="I3135" s="46">
        <v>0</v>
      </c>
      <c r="J3135" s="271">
        <v>568.22</v>
      </c>
      <c r="K3135" s="282">
        <f>Лист4!E3137/1000-J3135</f>
        <v>248.22628000000009</v>
      </c>
    </row>
    <row r="3136" spans="1:11" s="47" customFormat="1" ht="18.75" customHeight="1" x14ac:dyDescent="0.25">
      <c r="A3136" s="38" t="str">
        <f>Лист4!A3138</f>
        <v xml:space="preserve">Астраханская ул. д.5 </v>
      </c>
      <c r="B3136" s="56" t="str">
        <f>Лист4!C3138</f>
        <v>Наримановский район, г. Нариманов</v>
      </c>
      <c r="C3136" s="39">
        <f t="shared" si="100"/>
        <v>680.7650687837837</v>
      </c>
      <c r="D3136" s="39">
        <f t="shared" si="101"/>
        <v>28.764721216216213</v>
      </c>
      <c r="E3136" s="45">
        <v>0</v>
      </c>
      <c r="F3136" s="27">
        <v>28.764721216216213</v>
      </c>
      <c r="G3136" s="46">
        <v>0</v>
      </c>
      <c r="H3136" s="46">
        <v>0</v>
      </c>
      <c r="I3136" s="46">
        <v>0</v>
      </c>
      <c r="J3136" s="271"/>
      <c r="K3136" s="282">
        <f>Лист4!E3138/1000</f>
        <v>709.52978999999993</v>
      </c>
    </row>
    <row r="3137" spans="1:11" s="47" customFormat="1" ht="18.75" customHeight="1" x14ac:dyDescent="0.25">
      <c r="A3137" s="38" t="str">
        <f>Лист4!A3139</f>
        <v xml:space="preserve">Астраханская ул. д.6 </v>
      </c>
      <c r="B3137" s="56" t="str">
        <f>Лист4!C3139</f>
        <v>Наримановский район, г. Нариманов</v>
      </c>
      <c r="C3137" s="39">
        <f t="shared" si="100"/>
        <v>820.07784351351313</v>
      </c>
      <c r="D3137" s="39">
        <f t="shared" si="101"/>
        <v>34.651176486486477</v>
      </c>
      <c r="E3137" s="45">
        <v>0</v>
      </c>
      <c r="F3137" s="27">
        <v>34.651176486486477</v>
      </c>
      <c r="G3137" s="46">
        <v>0</v>
      </c>
      <c r="H3137" s="46">
        <v>0</v>
      </c>
      <c r="I3137" s="46">
        <v>0</v>
      </c>
      <c r="J3137" s="272"/>
      <c r="K3137" s="282">
        <f>Лист4!E3139/1000-J3137</f>
        <v>854.72901999999965</v>
      </c>
    </row>
    <row r="3138" spans="1:11" s="47" customFormat="1" ht="18.75" customHeight="1" x14ac:dyDescent="0.25">
      <c r="A3138" s="38" t="str">
        <f>Лист4!A3140</f>
        <v xml:space="preserve">Астраханская ул. д.7 </v>
      </c>
      <c r="B3138" s="56" t="str">
        <f>Лист4!C3140</f>
        <v>Наримановский район, г. Нариманов</v>
      </c>
      <c r="C3138" s="39">
        <f t="shared" si="100"/>
        <v>736.4980731081082</v>
      </c>
      <c r="D3138" s="39">
        <f t="shared" si="101"/>
        <v>31.119636891891894</v>
      </c>
      <c r="E3138" s="45">
        <v>0</v>
      </c>
      <c r="F3138" s="27">
        <v>31.119636891891894</v>
      </c>
      <c r="G3138" s="46">
        <v>0</v>
      </c>
      <c r="H3138" s="46">
        <v>0</v>
      </c>
      <c r="I3138" s="46">
        <v>0</v>
      </c>
      <c r="J3138" s="271"/>
      <c r="K3138" s="282">
        <f>Лист4!E3140/1000</f>
        <v>767.6177100000001</v>
      </c>
    </row>
    <row r="3139" spans="1:11" s="47" customFormat="1" ht="18.75" customHeight="1" x14ac:dyDescent="0.25">
      <c r="A3139" s="38" t="str">
        <f>Лист4!A3141</f>
        <v xml:space="preserve">Астраханская ул. д.8 </v>
      </c>
      <c r="B3139" s="56" t="str">
        <f>Лист4!C3141</f>
        <v>Наримановский район, г. Нариманов</v>
      </c>
      <c r="C3139" s="39">
        <f t="shared" si="100"/>
        <v>39.981385675675668</v>
      </c>
      <c r="D3139" s="39">
        <f t="shared" si="101"/>
        <v>1.6893543243243241</v>
      </c>
      <c r="E3139" s="45">
        <v>0</v>
      </c>
      <c r="F3139" s="27">
        <v>1.6893543243243241</v>
      </c>
      <c r="G3139" s="46">
        <v>0</v>
      </c>
      <c r="H3139" s="46">
        <v>0</v>
      </c>
      <c r="I3139" s="46">
        <v>0</v>
      </c>
      <c r="J3139" s="271"/>
      <c r="K3139" s="282">
        <f>Лист4!E3141/1000</f>
        <v>41.670739999999995</v>
      </c>
    </row>
    <row r="3140" spans="1:11" s="47" customFormat="1" ht="18.75" customHeight="1" x14ac:dyDescent="0.25">
      <c r="A3140" s="38" t="str">
        <f>Лист4!A3142</f>
        <v xml:space="preserve">Волгоградская ул. д.10 </v>
      </c>
      <c r="B3140" s="56" t="str">
        <f>Лист4!C3142</f>
        <v>Наримановский район, г. Нариманов</v>
      </c>
      <c r="C3140" s="39">
        <f t="shared" si="100"/>
        <v>1499.0082914864861</v>
      </c>
      <c r="D3140" s="39">
        <f t="shared" si="101"/>
        <v>63.338378513513504</v>
      </c>
      <c r="E3140" s="45">
        <v>0</v>
      </c>
      <c r="F3140" s="27">
        <v>63.338378513513504</v>
      </c>
      <c r="G3140" s="46">
        <v>0</v>
      </c>
      <c r="H3140" s="46">
        <v>0</v>
      </c>
      <c r="I3140" s="46">
        <v>0</v>
      </c>
      <c r="J3140" s="271"/>
      <c r="K3140" s="282">
        <f>Лист4!E3142/1000</f>
        <v>1562.3466699999997</v>
      </c>
    </row>
    <row r="3141" spans="1:11" s="47" customFormat="1" ht="18.75" customHeight="1" x14ac:dyDescent="0.25">
      <c r="A3141" s="38" t="str">
        <f>Лист4!A3143</f>
        <v xml:space="preserve">Волгоградская ул. д.12 </v>
      </c>
      <c r="B3141" s="56" t="str">
        <f>Лист4!C3143</f>
        <v>Наримановский район, г. Нариманов</v>
      </c>
      <c r="C3141" s="39">
        <f t="shared" si="100"/>
        <v>1535.38825972973</v>
      </c>
      <c r="D3141" s="39">
        <f t="shared" si="101"/>
        <v>64.87556027027027</v>
      </c>
      <c r="E3141" s="45">
        <v>0</v>
      </c>
      <c r="F3141" s="27">
        <v>64.87556027027027</v>
      </c>
      <c r="G3141" s="46">
        <v>0</v>
      </c>
      <c r="H3141" s="46">
        <v>0</v>
      </c>
      <c r="I3141" s="46">
        <v>0</v>
      </c>
      <c r="J3141" s="271"/>
      <c r="K3141" s="282">
        <f>Лист4!E3143/1000</f>
        <v>1600.2638200000001</v>
      </c>
    </row>
    <row r="3142" spans="1:11" s="47" customFormat="1" ht="18.75" customHeight="1" x14ac:dyDescent="0.25">
      <c r="A3142" s="38" t="str">
        <f>Лист4!A3144</f>
        <v xml:space="preserve">Волгоградская ул. д.14 </v>
      </c>
      <c r="B3142" s="56" t="str">
        <f>Лист4!C3144</f>
        <v>Наримановский район, г. Нариманов</v>
      </c>
      <c r="C3142" s="39">
        <f t="shared" si="100"/>
        <v>1048.4040090540539</v>
      </c>
      <c r="D3142" s="39">
        <f t="shared" si="101"/>
        <v>44.298760945945943</v>
      </c>
      <c r="E3142" s="45">
        <v>0</v>
      </c>
      <c r="F3142" s="27">
        <v>44.298760945945943</v>
      </c>
      <c r="G3142" s="46">
        <v>0</v>
      </c>
      <c r="H3142" s="46">
        <v>0</v>
      </c>
      <c r="I3142" s="46">
        <v>0</v>
      </c>
      <c r="J3142" s="271"/>
      <c r="K3142" s="282">
        <f>Лист4!E3144/1000-J3142</f>
        <v>1092.7027699999999</v>
      </c>
    </row>
    <row r="3143" spans="1:11" s="47" customFormat="1" ht="18.75" customHeight="1" x14ac:dyDescent="0.25">
      <c r="A3143" s="38" t="str">
        <f>Лист4!A3145</f>
        <v xml:space="preserve">Волгоградская ул. д.18 </v>
      </c>
      <c r="B3143" s="56" t="str">
        <f>Лист4!C3145</f>
        <v>Наримановский район, г. Нариманов</v>
      </c>
      <c r="C3143" s="39">
        <f t="shared" si="100"/>
        <v>1143.2028156756758</v>
      </c>
      <c r="D3143" s="39">
        <f t="shared" si="101"/>
        <v>48.304344324324326</v>
      </c>
      <c r="E3143" s="45">
        <v>0</v>
      </c>
      <c r="F3143" s="27">
        <v>48.304344324324326</v>
      </c>
      <c r="G3143" s="46">
        <v>0</v>
      </c>
      <c r="H3143" s="46">
        <v>0</v>
      </c>
      <c r="I3143" s="46">
        <v>0</v>
      </c>
      <c r="J3143" s="272"/>
      <c r="K3143" s="282">
        <f>Лист4!E3145/1000-J3143</f>
        <v>1191.5071600000001</v>
      </c>
    </row>
    <row r="3144" spans="1:11" s="47" customFormat="1" ht="18.75" customHeight="1" x14ac:dyDescent="0.25">
      <c r="A3144" s="38" t="str">
        <f>Лист4!A3146</f>
        <v xml:space="preserve">Волгоградская ул. д.19 </v>
      </c>
      <c r="B3144" s="56" t="str">
        <f>Лист4!C3146</f>
        <v>Наримановский район, г. Нариманов</v>
      </c>
      <c r="C3144" s="39">
        <f t="shared" si="100"/>
        <v>726.66067770270274</v>
      </c>
      <c r="D3144" s="39">
        <f t="shared" si="101"/>
        <v>30.703972297297295</v>
      </c>
      <c r="E3144" s="45">
        <v>0</v>
      </c>
      <c r="F3144" s="27">
        <v>30.703972297297295</v>
      </c>
      <c r="G3144" s="46">
        <v>0</v>
      </c>
      <c r="H3144" s="46">
        <v>0</v>
      </c>
      <c r="I3144" s="46">
        <v>0</v>
      </c>
      <c r="J3144" s="271"/>
      <c r="K3144" s="282">
        <f>Лист4!E3146/1000-J3144</f>
        <v>757.36464999999998</v>
      </c>
    </row>
    <row r="3145" spans="1:11" s="47" customFormat="1" ht="18.75" customHeight="1" x14ac:dyDescent="0.25">
      <c r="A3145" s="38" t="str">
        <f>Лист4!A3147</f>
        <v xml:space="preserve">Волгоградская ул. д.2 </v>
      </c>
      <c r="B3145" s="56" t="str">
        <f>Лист4!C3147</f>
        <v>Наримановский район, г. Нариманов</v>
      </c>
      <c r="C3145" s="39">
        <f t="shared" si="100"/>
        <v>516.949388108108</v>
      </c>
      <c r="D3145" s="39">
        <f t="shared" si="101"/>
        <v>21.842931891891887</v>
      </c>
      <c r="E3145" s="45">
        <v>0</v>
      </c>
      <c r="F3145" s="27">
        <v>21.842931891891887</v>
      </c>
      <c r="G3145" s="46">
        <v>0</v>
      </c>
      <c r="H3145" s="46">
        <v>0</v>
      </c>
      <c r="I3145" s="46">
        <v>0</v>
      </c>
      <c r="J3145" s="272"/>
      <c r="K3145" s="282">
        <f>Лист4!E3147/1000-J3145</f>
        <v>538.7923199999999</v>
      </c>
    </row>
    <row r="3146" spans="1:11" s="47" customFormat="1" ht="18.75" customHeight="1" x14ac:dyDescent="0.25">
      <c r="A3146" s="38" t="str">
        <f>Лист4!A3148</f>
        <v xml:space="preserve">Волгоградская ул. д.20 </v>
      </c>
      <c r="B3146" s="56" t="str">
        <f>Лист4!C3148</f>
        <v>Наримановский район, г. Нариманов</v>
      </c>
      <c r="C3146" s="39">
        <f t="shared" si="100"/>
        <v>161.64109459459462</v>
      </c>
      <c r="D3146" s="39">
        <f t="shared" si="101"/>
        <v>6.8299054054054071</v>
      </c>
      <c r="E3146" s="45">
        <v>0</v>
      </c>
      <c r="F3146" s="27">
        <v>6.8299054054054071</v>
      </c>
      <c r="G3146" s="46">
        <v>0</v>
      </c>
      <c r="H3146" s="46">
        <v>0</v>
      </c>
      <c r="I3146" s="46">
        <v>0</v>
      </c>
      <c r="J3146" s="272"/>
      <c r="K3146" s="282">
        <f>Лист4!E3148/1000-J3146</f>
        <v>168.47100000000003</v>
      </c>
    </row>
    <row r="3147" spans="1:11" s="47" customFormat="1" ht="18.75" customHeight="1" x14ac:dyDescent="0.25">
      <c r="A3147" s="38" t="str">
        <f>Лист4!A3149</f>
        <v xml:space="preserve">Волгоградская ул. д.22 </v>
      </c>
      <c r="B3147" s="56" t="str">
        <f>Лист4!C3149</f>
        <v>Наримановский район, г. Нариманов</v>
      </c>
      <c r="C3147" s="39">
        <f t="shared" si="100"/>
        <v>537.07008770270261</v>
      </c>
      <c r="D3147" s="39">
        <f t="shared" si="101"/>
        <v>22.693102297297294</v>
      </c>
      <c r="E3147" s="45">
        <v>0</v>
      </c>
      <c r="F3147" s="27">
        <v>22.693102297297294</v>
      </c>
      <c r="G3147" s="46">
        <v>0</v>
      </c>
      <c r="H3147" s="46">
        <v>0</v>
      </c>
      <c r="I3147" s="46">
        <v>0</v>
      </c>
      <c r="J3147" s="272"/>
      <c r="K3147" s="282">
        <f>Лист4!E3149/1000-J3147</f>
        <v>559.7631899999999</v>
      </c>
    </row>
    <row r="3148" spans="1:11" s="47" customFormat="1" ht="18.75" customHeight="1" x14ac:dyDescent="0.25">
      <c r="A3148" s="38" t="str">
        <f>Лист4!A3150</f>
        <v xml:space="preserve">Волгоградская ул. д.4 </v>
      </c>
      <c r="B3148" s="56" t="str">
        <f>Лист4!C3150</f>
        <v>Наримановский район, г. Нариманов</v>
      </c>
      <c r="C3148" s="39">
        <f t="shared" si="100"/>
        <v>521.83542581081088</v>
      </c>
      <c r="D3148" s="39">
        <f t="shared" si="101"/>
        <v>22.04938418918919</v>
      </c>
      <c r="E3148" s="45">
        <v>0</v>
      </c>
      <c r="F3148" s="27">
        <v>22.04938418918919</v>
      </c>
      <c r="G3148" s="46">
        <v>0</v>
      </c>
      <c r="H3148" s="46">
        <v>0</v>
      </c>
      <c r="I3148" s="46">
        <v>0</v>
      </c>
      <c r="J3148" s="272"/>
      <c r="K3148" s="282">
        <f>Лист4!E3150/1000-J3148</f>
        <v>543.88481000000002</v>
      </c>
    </row>
    <row r="3149" spans="1:11" s="47" customFormat="1" ht="18.75" customHeight="1" x14ac:dyDescent="0.25">
      <c r="A3149" s="38" t="str">
        <f>Лист4!A3151</f>
        <v xml:space="preserve">Волгоградская ул. д.6 </v>
      </c>
      <c r="B3149" s="56" t="str">
        <f>Лист4!C3151</f>
        <v>Наримановский район, г. Нариманов</v>
      </c>
      <c r="C3149" s="39">
        <f t="shared" si="100"/>
        <v>1179.3902587837836</v>
      </c>
      <c r="D3149" s="39">
        <f t="shared" si="101"/>
        <v>49.833391216216199</v>
      </c>
      <c r="E3149" s="45">
        <v>0</v>
      </c>
      <c r="F3149" s="27">
        <v>49.833391216216199</v>
      </c>
      <c r="G3149" s="46">
        <v>0</v>
      </c>
      <c r="H3149" s="46">
        <v>0</v>
      </c>
      <c r="I3149" s="46">
        <v>0</v>
      </c>
      <c r="J3149" s="271"/>
      <c r="K3149" s="282">
        <f>Лист4!E3151/1000-J3149</f>
        <v>1229.2236499999997</v>
      </c>
    </row>
    <row r="3150" spans="1:11" s="47" customFormat="1" ht="18.75" customHeight="1" x14ac:dyDescent="0.25">
      <c r="A3150" s="38" t="str">
        <f>Лист4!A3152</f>
        <v xml:space="preserve">Волжская ул. д.8 </v>
      </c>
      <c r="B3150" s="56" t="str">
        <f>Лист4!C3152</f>
        <v>Наримановский район, г. Нариманов</v>
      </c>
      <c r="C3150" s="39">
        <f t="shared" si="100"/>
        <v>292.09326121621626</v>
      </c>
      <c r="D3150" s="39">
        <f t="shared" si="101"/>
        <v>12.341968783783784</v>
      </c>
      <c r="E3150" s="45">
        <v>0</v>
      </c>
      <c r="F3150" s="27">
        <v>12.341968783783784</v>
      </c>
      <c r="G3150" s="46">
        <v>0</v>
      </c>
      <c r="H3150" s="46">
        <v>0</v>
      </c>
      <c r="I3150" s="46">
        <v>0</v>
      </c>
      <c r="J3150" s="271"/>
      <c r="K3150" s="282">
        <f>Лист4!E3152/1000-J3150</f>
        <v>304.43523000000005</v>
      </c>
    </row>
    <row r="3151" spans="1:11" s="47" customFormat="1" ht="18.75" customHeight="1" x14ac:dyDescent="0.25">
      <c r="A3151" s="38" t="str">
        <f>Лист4!A3153</f>
        <v xml:space="preserve">Волжская ул. д.9 </v>
      </c>
      <c r="B3151" s="56" t="str">
        <f>Лист4!C3153</f>
        <v>Наримановский район, г. Нариманов</v>
      </c>
      <c r="C3151" s="39">
        <f t="shared" si="100"/>
        <v>704.65418932432419</v>
      </c>
      <c r="D3151" s="39">
        <f t="shared" si="101"/>
        <v>29.774120675675672</v>
      </c>
      <c r="E3151" s="45">
        <v>0</v>
      </c>
      <c r="F3151" s="27">
        <v>29.774120675675672</v>
      </c>
      <c r="G3151" s="46">
        <v>0</v>
      </c>
      <c r="H3151" s="46">
        <v>0</v>
      </c>
      <c r="I3151" s="46">
        <v>0</v>
      </c>
      <c r="J3151" s="271"/>
      <c r="K3151" s="282">
        <f>Лист4!E3153/1000-J3151</f>
        <v>734.4283099999999</v>
      </c>
    </row>
    <row r="3152" spans="1:11" s="47" customFormat="1" ht="18.75" customHeight="1" x14ac:dyDescent="0.25">
      <c r="A3152" s="38" t="str">
        <f>Лист4!A3154</f>
        <v xml:space="preserve">Набережная ул. д.1 </v>
      </c>
      <c r="B3152" s="56" t="str">
        <f>Лист4!C3154</f>
        <v>Наримановский район, г. Нариманов</v>
      </c>
      <c r="C3152" s="39">
        <f t="shared" si="100"/>
        <v>348.4423056756757</v>
      </c>
      <c r="D3152" s="39">
        <f t="shared" si="101"/>
        <v>14.722914324324325</v>
      </c>
      <c r="E3152" s="45">
        <v>0</v>
      </c>
      <c r="F3152" s="27">
        <v>14.722914324324325</v>
      </c>
      <c r="G3152" s="46">
        <v>0</v>
      </c>
      <c r="H3152" s="46">
        <v>0</v>
      </c>
      <c r="I3152" s="46">
        <v>0</v>
      </c>
      <c r="J3152" s="271"/>
      <c r="K3152" s="282">
        <f>Лист4!E3154/1000-J3152</f>
        <v>363.16522000000003</v>
      </c>
    </row>
    <row r="3153" spans="1:11" s="47" customFormat="1" ht="18.75" customHeight="1" x14ac:dyDescent="0.25">
      <c r="A3153" s="38" t="str">
        <f>Лист4!A3155</f>
        <v xml:space="preserve">Набережная ул. д.10 </v>
      </c>
      <c r="B3153" s="56" t="str">
        <f>Лист4!C3155</f>
        <v>Наримановский район, г. Нариманов</v>
      </c>
      <c r="C3153" s="39">
        <f t="shared" si="100"/>
        <v>429.12950729729727</v>
      </c>
      <c r="D3153" s="39">
        <f t="shared" si="101"/>
        <v>18.132232702702701</v>
      </c>
      <c r="E3153" s="45">
        <v>0</v>
      </c>
      <c r="F3153" s="27">
        <v>18.132232702702701</v>
      </c>
      <c r="G3153" s="46">
        <v>0</v>
      </c>
      <c r="H3153" s="46">
        <v>0</v>
      </c>
      <c r="I3153" s="46">
        <v>0</v>
      </c>
      <c r="J3153" s="271"/>
      <c r="K3153" s="282">
        <f>Лист4!E3155/1000-J3153</f>
        <v>447.26173999999997</v>
      </c>
    </row>
    <row r="3154" spans="1:11" s="47" customFormat="1" ht="18.75" customHeight="1" x14ac:dyDescent="0.25">
      <c r="A3154" s="38" t="str">
        <f>Лист4!A3156</f>
        <v xml:space="preserve">Набережная ул. д.12 </v>
      </c>
      <c r="B3154" s="56" t="str">
        <f>Лист4!C3156</f>
        <v>Наримановский район, г. Нариманов</v>
      </c>
      <c r="C3154" s="39">
        <f t="shared" si="100"/>
        <v>356.9926245945947</v>
      </c>
      <c r="D3154" s="39">
        <f t="shared" si="101"/>
        <v>15.08419540540541</v>
      </c>
      <c r="E3154" s="45">
        <v>0</v>
      </c>
      <c r="F3154" s="27">
        <v>15.08419540540541</v>
      </c>
      <c r="G3154" s="46">
        <v>0</v>
      </c>
      <c r="H3154" s="46">
        <v>0</v>
      </c>
      <c r="I3154" s="46">
        <v>0</v>
      </c>
      <c r="J3154" s="271"/>
      <c r="K3154" s="282">
        <f>Лист4!E3156/1000-J3154</f>
        <v>372.07682000000011</v>
      </c>
    </row>
    <row r="3155" spans="1:11" s="47" customFormat="1" ht="18.75" customHeight="1" x14ac:dyDescent="0.25">
      <c r="A3155" s="38" t="str">
        <f>Лист4!A3157</f>
        <v xml:space="preserve">Набережная ул. д.16 </v>
      </c>
      <c r="B3155" s="56" t="str">
        <f>Лист4!C3157</f>
        <v>Наримановский район, г. Нариманов</v>
      </c>
      <c r="C3155" s="39">
        <f t="shared" si="100"/>
        <v>54.650283108108106</v>
      </c>
      <c r="D3155" s="39">
        <f t="shared" si="101"/>
        <v>2.3091668918918917</v>
      </c>
      <c r="E3155" s="45">
        <v>0</v>
      </c>
      <c r="F3155" s="27">
        <v>2.3091668918918917</v>
      </c>
      <c r="G3155" s="46">
        <v>0</v>
      </c>
      <c r="H3155" s="46">
        <v>0</v>
      </c>
      <c r="I3155" s="46">
        <v>0</v>
      </c>
      <c r="J3155" s="271"/>
      <c r="K3155" s="282">
        <f>Лист4!E3157/1000-J3155</f>
        <v>56.959449999999997</v>
      </c>
    </row>
    <row r="3156" spans="1:11" s="47" customFormat="1" ht="18.75" customHeight="1" x14ac:dyDescent="0.25">
      <c r="A3156" s="38" t="str">
        <f>Лист4!A3158</f>
        <v xml:space="preserve">Набережная ул. д.18 </v>
      </c>
      <c r="B3156" s="56" t="str">
        <f>Лист4!C3158</f>
        <v>Наримановский район, г. Нариманов</v>
      </c>
      <c r="C3156" s="39">
        <f t="shared" si="100"/>
        <v>429.37441891891888</v>
      </c>
      <c r="D3156" s="39">
        <f t="shared" si="101"/>
        <v>18.142581081081079</v>
      </c>
      <c r="E3156" s="45">
        <v>0</v>
      </c>
      <c r="F3156" s="27">
        <v>18.142581081081079</v>
      </c>
      <c r="G3156" s="46">
        <v>0</v>
      </c>
      <c r="H3156" s="46">
        <v>0</v>
      </c>
      <c r="I3156" s="46">
        <v>0</v>
      </c>
      <c r="J3156" s="271"/>
      <c r="K3156" s="282">
        <f>Лист4!E3158/1000-J3156</f>
        <v>447.51699999999994</v>
      </c>
    </row>
    <row r="3157" spans="1:11" s="47" customFormat="1" ht="18.75" customHeight="1" x14ac:dyDescent="0.25">
      <c r="A3157" s="38" t="str">
        <f>Лист4!A3159</f>
        <v xml:space="preserve">Набережная ул. д.20 </v>
      </c>
      <c r="B3157" s="56" t="str">
        <f>Лист4!C3159</f>
        <v>Наримановский район, г. Нариманов</v>
      </c>
      <c r="C3157" s="39">
        <f t="shared" si="100"/>
        <v>726.94614567567567</v>
      </c>
      <c r="D3157" s="39">
        <f t="shared" si="101"/>
        <v>30.716034324324326</v>
      </c>
      <c r="E3157" s="45">
        <v>0</v>
      </c>
      <c r="F3157" s="27">
        <v>30.716034324324326</v>
      </c>
      <c r="G3157" s="46">
        <v>0</v>
      </c>
      <c r="H3157" s="46">
        <v>0</v>
      </c>
      <c r="I3157" s="46">
        <v>0</v>
      </c>
      <c r="J3157" s="271"/>
      <c r="K3157" s="282">
        <f>Лист4!E3159/1000</f>
        <v>757.66218000000003</v>
      </c>
    </row>
    <row r="3158" spans="1:11" s="47" customFormat="1" ht="18.75" customHeight="1" x14ac:dyDescent="0.25">
      <c r="A3158" s="38" t="str">
        <f>Лист4!A3160</f>
        <v xml:space="preserve">Набережная ул. д.22 </v>
      </c>
      <c r="B3158" s="56" t="str">
        <f>Лист4!C3160</f>
        <v>Наримановский район, г. Нариманов</v>
      </c>
      <c r="C3158" s="39">
        <f t="shared" si="100"/>
        <v>846.75096040540541</v>
      </c>
      <c r="D3158" s="39">
        <f t="shared" si="101"/>
        <v>35.7782095945946</v>
      </c>
      <c r="E3158" s="45">
        <v>0</v>
      </c>
      <c r="F3158" s="27">
        <v>35.7782095945946</v>
      </c>
      <c r="G3158" s="46">
        <v>0</v>
      </c>
      <c r="H3158" s="46">
        <v>0</v>
      </c>
      <c r="I3158" s="46">
        <v>0</v>
      </c>
      <c r="J3158" s="271"/>
      <c r="K3158" s="282">
        <f>Лист4!E3160/1000</f>
        <v>882.52917000000002</v>
      </c>
    </row>
    <row r="3159" spans="1:11" s="47" customFormat="1" ht="18.75" customHeight="1" x14ac:dyDescent="0.25">
      <c r="A3159" s="38" t="str">
        <f>Лист4!A3161</f>
        <v xml:space="preserve">Набережная ул. д.4 </v>
      </c>
      <c r="B3159" s="56" t="str">
        <f>Лист4!C3161</f>
        <v>Наримановский район, г. Нариманов</v>
      </c>
      <c r="C3159" s="39">
        <f t="shared" si="100"/>
        <v>334.35279702702701</v>
      </c>
      <c r="D3159" s="39">
        <f t="shared" si="101"/>
        <v>14.127582972972972</v>
      </c>
      <c r="E3159" s="45">
        <v>0</v>
      </c>
      <c r="F3159" s="27">
        <v>14.127582972972972</v>
      </c>
      <c r="G3159" s="46">
        <v>0</v>
      </c>
      <c r="H3159" s="46">
        <v>0</v>
      </c>
      <c r="I3159" s="46">
        <v>0</v>
      </c>
      <c r="J3159" s="271"/>
      <c r="K3159" s="282">
        <f>Лист4!E3161/1000</f>
        <v>348.48037999999997</v>
      </c>
    </row>
    <row r="3160" spans="1:11" s="47" customFormat="1" ht="18.75" customHeight="1" x14ac:dyDescent="0.25">
      <c r="A3160" s="38" t="str">
        <f>Лист4!A3162</f>
        <v xml:space="preserve">Набережная ул. д.6 </v>
      </c>
      <c r="B3160" s="56" t="str">
        <f>Лист4!C3162</f>
        <v>Наримановский район, г. Нариманов</v>
      </c>
      <c r="C3160" s="39">
        <f t="shared" si="100"/>
        <v>315.69302797297269</v>
      </c>
      <c r="D3160" s="39">
        <f t="shared" si="101"/>
        <v>13.33914202702702</v>
      </c>
      <c r="E3160" s="45">
        <v>0</v>
      </c>
      <c r="F3160" s="27">
        <v>13.33914202702702</v>
      </c>
      <c r="G3160" s="46">
        <v>0</v>
      </c>
      <c r="H3160" s="46">
        <v>0</v>
      </c>
      <c r="I3160" s="46">
        <v>0</v>
      </c>
      <c r="J3160" s="271">
        <v>1863.34</v>
      </c>
      <c r="K3160" s="282">
        <f>Лист4!E3162/1000-J3160</f>
        <v>-1534.3078300000002</v>
      </c>
    </row>
    <row r="3161" spans="1:11" s="47" customFormat="1" ht="18.75" customHeight="1" x14ac:dyDescent="0.25">
      <c r="A3161" s="38" t="str">
        <f>Лист4!A3163</f>
        <v xml:space="preserve">Набережная ул. д.8 </v>
      </c>
      <c r="B3161" s="56" t="str">
        <f>Лист4!C3163</f>
        <v>Наримановский район, г. Нариманов</v>
      </c>
      <c r="C3161" s="39">
        <f t="shared" si="100"/>
        <v>344.76412189189182</v>
      </c>
      <c r="D3161" s="39">
        <f t="shared" si="101"/>
        <v>14.567498108108104</v>
      </c>
      <c r="E3161" s="45">
        <v>0</v>
      </c>
      <c r="F3161" s="27">
        <v>14.567498108108104</v>
      </c>
      <c r="G3161" s="46">
        <v>0</v>
      </c>
      <c r="H3161" s="46">
        <v>0</v>
      </c>
      <c r="I3161" s="46">
        <v>0</v>
      </c>
      <c r="J3161" s="271"/>
      <c r="K3161" s="282">
        <f>Лист4!E3163/1000-J3161</f>
        <v>359.33161999999993</v>
      </c>
    </row>
    <row r="3162" spans="1:11" s="47" customFormat="1" ht="18.75" customHeight="1" x14ac:dyDescent="0.25">
      <c r="A3162" s="38" t="str">
        <f>Лист4!A3164</f>
        <v xml:space="preserve">Спортивная ул. д.2 </v>
      </c>
      <c r="B3162" s="56" t="str">
        <f>Лист4!C3164</f>
        <v>Наримановский район, г. Нариманов</v>
      </c>
      <c r="C3162" s="39">
        <f t="shared" si="100"/>
        <v>387.21044527027038</v>
      </c>
      <c r="D3162" s="39">
        <f t="shared" si="101"/>
        <v>16.361004729729736</v>
      </c>
      <c r="E3162" s="45">
        <v>0</v>
      </c>
      <c r="F3162" s="27">
        <v>16.361004729729736</v>
      </c>
      <c r="G3162" s="46">
        <v>0</v>
      </c>
      <c r="H3162" s="46">
        <v>0</v>
      </c>
      <c r="I3162" s="46">
        <v>0</v>
      </c>
      <c r="J3162" s="272">
        <v>1820.08</v>
      </c>
      <c r="K3162" s="282">
        <f>Лист4!E3164/1000-J3162</f>
        <v>-1416.5085499999998</v>
      </c>
    </row>
    <row r="3163" spans="1:11" s="47" customFormat="1" ht="18.75" customHeight="1" x14ac:dyDescent="0.25">
      <c r="A3163" s="38" t="str">
        <f>Лист4!A3165</f>
        <v xml:space="preserve">Спортивная ул. д.3 </v>
      </c>
      <c r="B3163" s="56" t="str">
        <f>Лист4!C3165</f>
        <v>Наримановский район, г. Нариманов</v>
      </c>
      <c r="C3163" s="39">
        <f t="shared" si="100"/>
        <v>56.882398378378369</v>
      </c>
      <c r="D3163" s="39">
        <f t="shared" si="101"/>
        <v>2.403481621621621</v>
      </c>
      <c r="E3163" s="45">
        <v>0</v>
      </c>
      <c r="F3163" s="27">
        <v>2.403481621621621</v>
      </c>
      <c r="G3163" s="46">
        <v>0</v>
      </c>
      <c r="H3163" s="46">
        <v>0</v>
      </c>
      <c r="I3163" s="46">
        <v>0</v>
      </c>
      <c r="J3163" s="272"/>
      <c r="K3163" s="282">
        <f>Лист4!E3165/1000-J3163</f>
        <v>59.285879999999992</v>
      </c>
    </row>
    <row r="3164" spans="1:11" s="47" customFormat="1" ht="18.75" customHeight="1" x14ac:dyDescent="0.25">
      <c r="A3164" s="38" t="str">
        <f>Лист4!A3166</f>
        <v xml:space="preserve">Спортивная ул. д.5 </v>
      </c>
      <c r="B3164" s="56" t="str">
        <f>Лист4!C3166</f>
        <v>Наримановский район, г. Нариманов</v>
      </c>
      <c r="C3164" s="39">
        <f t="shared" si="100"/>
        <v>343.87264013513516</v>
      </c>
      <c r="D3164" s="39">
        <f t="shared" si="101"/>
        <v>14.529829864864864</v>
      </c>
      <c r="E3164" s="45">
        <v>0</v>
      </c>
      <c r="F3164" s="27">
        <v>14.529829864864864</v>
      </c>
      <c r="G3164" s="46">
        <v>0</v>
      </c>
      <c r="H3164" s="46">
        <v>0</v>
      </c>
      <c r="I3164" s="46">
        <v>0</v>
      </c>
      <c r="J3164" s="271"/>
      <c r="K3164" s="282">
        <f>Лист4!E3166/1000-J3164</f>
        <v>358.40246999999999</v>
      </c>
    </row>
    <row r="3165" spans="1:11" s="47" customFormat="1" ht="18.75" customHeight="1" x14ac:dyDescent="0.25">
      <c r="A3165" s="38" t="str">
        <f>Лист4!A3167</f>
        <v xml:space="preserve">Строителей пр-кт д.4 </v>
      </c>
      <c r="B3165" s="56" t="str">
        <f>Лист4!C3167</f>
        <v>Наримановский район, г. Нариманов</v>
      </c>
      <c r="C3165" s="39">
        <f t="shared" si="100"/>
        <v>289.05481621621618</v>
      </c>
      <c r="D3165" s="39">
        <f t="shared" si="101"/>
        <v>12.213583783783783</v>
      </c>
      <c r="E3165" s="45">
        <v>0</v>
      </c>
      <c r="F3165" s="27">
        <v>12.213583783783783</v>
      </c>
      <c r="G3165" s="46">
        <v>0</v>
      </c>
      <c r="H3165" s="46">
        <v>0</v>
      </c>
      <c r="I3165" s="46">
        <v>0</v>
      </c>
      <c r="J3165" s="271"/>
      <c r="K3165" s="282">
        <f>Лист4!E3167/1000-J3165</f>
        <v>301.26839999999999</v>
      </c>
    </row>
    <row r="3166" spans="1:11" s="47" customFormat="1" ht="18.75" customHeight="1" x14ac:dyDescent="0.25">
      <c r="A3166" s="38" t="str">
        <f>Лист4!A3168</f>
        <v xml:space="preserve">Центральная ул. д.11 </v>
      </c>
      <c r="B3166" s="56" t="str">
        <f>Лист4!C3168</f>
        <v>Наримановский район, г. Нариманов</v>
      </c>
      <c r="C3166" s="39">
        <f t="shared" si="100"/>
        <v>754.45041351351335</v>
      </c>
      <c r="D3166" s="39">
        <f t="shared" si="101"/>
        <v>31.878186486486481</v>
      </c>
      <c r="E3166" s="45">
        <v>0</v>
      </c>
      <c r="F3166" s="27">
        <v>31.878186486486481</v>
      </c>
      <c r="G3166" s="46">
        <v>0</v>
      </c>
      <c r="H3166" s="46">
        <v>0</v>
      </c>
      <c r="I3166" s="46">
        <v>0</v>
      </c>
      <c r="J3166" s="271"/>
      <c r="K3166" s="282">
        <f>Лист4!E3168/1000-J3166</f>
        <v>786.32859999999982</v>
      </c>
    </row>
    <row r="3167" spans="1:11" s="47" customFormat="1" ht="18.75" customHeight="1" x14ac:dyDescent="0.25">
      <c r="A3167" s="38" t="str">
        <f>Лист4!A3169</f>
        <v xml:space="preserve">Центральная ул. д.19А </v>
      </c>
      <c r="B3167" s="56" t="str">
        <f>Лист4!C3169</f>
        <v>Наримановский район, г. Нариманов</v>
      </c>
      <c r="C3167" s="39">
        <f t="shared" si="100"/>
        <v>801.00567959459488</v>
      </c>
      <c r="D3167" s="39">
        <f t="shared" si="101"/>
        <v>33.845310405405414</v>
      </c>
      <c r="E3167" s="45">
        <v>0</v>
      </c>
      <c r="F3167" s="27">
        <v>33.845310405405414</v>
      </c>
      <c r="G3167" s="46">
        <v>0</v>
      </c>
      <c r="H3167" s="46">
        <v>0</v>
      </c>
      <c r="I3167" s="46">
        <v>0</v>
      </c>
      <c r="J3167" s="271">
        <v>309.72000000000003</v>
      </c>
      <c r="K3167" s="282">
        <f>Лист4!E3169/1000-J3167</f>
        <v>525.13099000000022</v>
      </c>
    </row>
    <row r="3168" spans="1:11" s="47" customFormat="1" ht="18.75" customHeight="1" x14ac:dyDescent="0.25">
      <c r="A3168" s="38" t="str">
        <f>Лист4!A3170</f>
        <v xml:space="preserve">Центральная ул. д.2 </v>
      </c>
      <c r="B3168" s="56" t="str">
        <f>Лист4!C3170</f>
        <v>Наримановский район, г. Нариманов</v>
      </c>
      <c r="C3168" s="39">
        <f t="shared" si="100"/>
        <v>475.66118027027028</v>
      </c>
      <c r="D3168" s="39">
        <f t="shared" si="101"/>
        <v>20.098359729729729</v>
      </c>
      <c r="E3168" s="45">
        <v>0</v>
      </c>
      <c r="F3168" s="27">
        <v>20.098359729729729</v>
      </c>
      <c r="G3168" s="46">
        <v>0</v>
      </c>
      <c r="H3168" s="46">
        <v>0</v>
      </c>
      <c r="I3168" s="46">
        <v>0</v>
      </c>
      <c r="J3168" s="271"/>
      <c r="K3168" s="282">
        <f>Лист4!E3170/1000-J3168</f>
        <v>495.75954000000002</v>
      </c>
    </row>
    <row r="3169" spans="1:11" s="47" customFormat="1" ht="18.75" customHeight="1" x14ac:dyDescent="0.25">
      <c r="A3169" s="38" t="str">
        <f>Лист4!A3171</f>
        <v xml:space="preserve">Центральная ул. д.21 </v>
      </c>
      <c r="B3169" s="56" t="str">
        <f>Лист4!C3171</f>
        <v>Наримановский район, г. Нариманов</v>
      </c>
      <c r="C3169" s="39">
        <f t="shared" si="100"/>
        <v>373.64823635135133</v>
      </c>
      <c r="D3169" s="39">
        <f t="shared" si="101"/>
        <v>15.787953648648646</v>
      </c>
      <c r="E3169" s="45">
        <v>0</v>
      </c>
      <c r="F3169" s="27">
        <v>15.787953648648646</v>
      </c>
      <c r="G3169" s="46">
        <v>0</v>
      </c>
      <c r="H3169" s="46">
        <v>0</v>
      </c>
      <c r="I3169" s="46">
        <v>0</v>
      </c>
      <c r="J3169" s="271"/>
      <c r="K3169" s="282">
        <f>Лист4!E3171/1000-J3169</f>
        <v>389.43618999999995</v>
      </c>
    </row>
    <row r="3170" spans="1:11" s="47" customFormat="1" ht="18.75" customHeight="1" x14ac:dyDescent="0.25">
      <c r="A3170" s="38" t="str">
        <f>Лист4!A3172</f>
        <v xml:space="preserve">Центральная ул. д.21А </v>
      </c>
      <c r="B3170" s="56" t="str">
        <f>Лист4!C3172</f>
        <v>Наримановский район, г. Нариманов</v>
      </c>
      <c r="C3170" s="39">
        <f t="shared" si="100"/>
        <v>370.39958337837834</v>
      </c>
      <c r="D3170" s="39">
        <f t="shared" si="101"/>
        <v>15.650686621621618</v>
      </c>
      <c r="E3170" s="45">
        <v>0</v>
      </c>
      <c r="F3170" s="27">
        <v>15.650686621621618</v>
      </c>
      <c r="G3170" s="46">
        <v>0</v>
      </c>
      <c r="H3170" s="46">
        <v>0</v>
      </c>
      <c r="I3170" s="46">
        <v>0</v>
      </c>
      <c r="J3170" s="271"/>
      <c r="K3170" s="282">
        <f>Лист4!E3172/1000-J3170</f>
        <v>386.05026999999995</v>
      </c>
    </row>
    <row r="3171" spans="1:11" s="47" customFormat="1" ht="18.75" customHeight="1" x14ac:dyDescent="0.25">
      <c r="A3171" s="38" t="str">
        <f>Лист4!A3173</f>
        <v xml:space="preserve">Центральная ул. д.23 </v>
      </c>
      <c r="B3171" s="56" t="str">
        <f>Лист4!C3173</f>
        <v>Наримановский район, г. Нариманов</v>
      </c>
      <c r="C3171" s="39">
        <f t="shared" ref="C3171:C3234" si="102">K3171+J3171-F3171</f>
        <v>613.48459567567579</v>
      </c>
      <c r="D3171" s="39">
        <f t="shared" ref="D3171:D3234" si="103">F3171</f>
        <v>25.921884324324324</v>
      </c>
      <c r="E3171" s="45">
        <v>0</v>
      </c>
      <c r="F3171" s="27">
        <v>25.921884324324324</v>
      </c>
      <c r="G3171" s="46">
        <v>0</v>
      </c>
      <c r="H3171" s="46">
        <v>0</v>
      </c>
      <c r="I3171" s="46">
        <v>0</v>
      </c>
      <c r="J3171" s="271"/>
      <c r="K3171" s="282">
        <f>Лист4!E3173/1000-J3171</f>
        <v>639.4064800000001</v>
      </c>
    </row>
    <row r="3172" spans="1:11" s="47" customFormat="1" ht="18.75" customHeight="1" x14ac:dyDescent="0.25">
      <c r="A3172" s="38" t="str">
        <f>Лист4!A3174</f>
        <v xml:space="preserve">Центральная ул. д.23А </v>
      </c>
      <c r="B3172" s="56" t="str">
        <f>Лист4!C3174</f>
        <v>Наримановский район, г. Нариманов</v>
      </c>
      <c r="C3172" s="39">
        <f t="shared" si="102"/>
        <v>1153.9545183783785</v>
      </c>
      <c r="D3172" s="39">
        <f t="shared" si="103"/>
        <v>48.758641621621621</v>
      </c>
      <c r="E3172" s="45">
        <v>0</v>
      </c>
      <c r="F3172" s="27">
        <v>48.758641621621621</v>
      </c>
      <c r="G3172" s="46">
        <v>0</v>
      </c>
      <c r="H3172" s="46">
        <v>0</v>
      </c>
      <c r="I3172" s="46">
        <v>0</v>
      </c>
      <c r="J3172" s="271"/>
      <c r="K3172" s="282">
        <f>Лист4!E3174/1000-J3172</f>
        <v>1202.71316</v>
      </c>
    </row>
    <row r="3173" spans="1:11" s="47" customFormat="1" ht="18.75" customHeight="1" x14ac:dyDescent="0.25">
      <c r="A3173" s="38" t="str">
        <f>Лист4!A3175</f>
        <v xml:space="preserve">Центральная ул. д.25 </v>
      </c>
      <c r="B3173" s="56" t="str">
        <f>Лист4!C3175</f>
        <v>Наримановский район, г. Нариманов</v>
      </c>
      <c r="C3173" s="39">
        <f t="shared" si="102"/>
        <v>395.34616256756755</v>
      </c>
      <c r="D3173" s="39">
        <f t="shared" si="103"/>
        <v>16.704767432432433</v>
      </c>
      <c r="E3173" s="45">
        <v>0</v>
      </c>
      <c r="F3173" s="27">
        <v>16.704767432432433</v>
      </c>
      <c r="G3173" s="46">
        <v>0</v>
      </c>
      <c r="H3173" s="46">
        <v>0</v>
      </c>
      <c r="I3173" s="46">
        <v>0</v>
      </c>
      <c r="J3173" s="271"/>
      <c r="K3173" s="282">
        <f>Лист4!E3175/1000</f>
        <v>412.05092999999999</v>
      </c>
    </row>
    <row r="3174" spans="1:11" s="47" customFormat="1" ht="18.75" customHeight="1" x14ac:dyDescent="0.25">
      <c r="A3174" s="38" t="str">
        <f>Лист4!A3176</f>
        <v xml:space="preserve">Центральная ул. д.33 </v>
      </c>
      <c r="B3174" s="56" t="str">
        <f>Лист4!C3176</f>
        <v>Наримановский район, г. Нариманов</v>
      </c>
      <c r="C3174" s="39">
        <f t="shared" si="102"/>
        <v>526.5877916216217</v>
      </c>
      <c r="D3174" s="39">
        <f t="shared" si="103"/>
        <v>22.250188378378382</v>
      </c>
      <c r="E3174" s="45">
        <v>0</v>
      </c>
      <c r="F3174" s="27">
        <v>22.250188378378382</v>
      </c>
      <c r="G3174" s="46">
        <v>0</v>
      </c>
      <c r="H3174" s="46">
        <v>0</v>
      </c>
      <c r="I3174" s="46">
        <v>0</v>
      </c>
      <c r="J3174" s="271"/>
      <c r="K3174" s="282">
        <f>Лист4!E3176/1000</f>
        <v>548.83798000000013</v>
      </c>
    </row>
    <row r="3175" spans="1:11" s="47" customFormat="1" ht="18.75" customHeight="1" x14ac:dyDescent="0.25">
      <c r="A3175" s="38" t="str">
        <f>Лист4!A3177</f>
        <v xml:space="preserve">Центральная ул. д.35 </v>
      </c>
      <c r="B3175" s="56" t="str">
        <f>Лист4!C3177</f>
        <v>Наримановский район, г. Нариманов</v>
      </c>
      <c r="C3175" s="39">
        <f t="shared" si="102"/>
        <v>636.23731324324308</v>
      </c>
      <c r="D3175" s="39">
        <f t="shared" si="103"/>
        <v>26.883266756756747</v>
      </c>
      <c r="E3175" s="45">
        <v>0</v>
      </c>
      <c r="F3175" s="27">
        <v>26.883266756756747</v>
      </c>
      <c r="G3175" s="46">
        <v>0</v>
      </c>
      <c r="H3175" s="46">
        <v>0</v>
      </c>
      <c r="I3175" s="46">
        <v>0</v>
      </c>
      <c r="J3175" s="272"/>
      <c r="K3175" s="282">
        <f>Лист4!E3177/1000-J3175</f>
        <v>663.12057999999979</v>
      </c>
    </row>
    <row r="3176" spans="1:11" s="47" customFormat="1" ht="18.75" customHeight="1" x14ac:dyDescent="0.25">
      <c r="A3176" s="38" t="str">
        <f>Лист4!A3178</f>
        <v xml:space="preserve">Центральная ул. д.4 </v>
      </c>
      <c r="B3176" s="56" t="str">
        <f>Лист4!C3178</f>
        <v>Наримановский район, г. Нариманов</v>
      </c>
      <c r="C3176" s="39">
        <f t="shared" si="102"/>
        <v>316.45698797297297</v>
      </c>
      <c r="D3176" s="39">
        <f t="shared" si="103"/>
        <v>13.371422027027029</v>
      </c>
      <c r="E3176" s="45">
        <v>0</v>
      </c>
      <c r="F3176" s="27">
        <v>13.371422027027029</v>
      </c>
      <c r="G3176" s="46">
        <v>0</v>
      </c>
      <c r="H3176" s="46">
        <v>0</v>
      </c>
      <c r="I3176" s="46">
        <v>0</v>
      </c>
      <c r="J3176" s="271"/>
      <c r="K3176" s="282">
        <f>Лист4!E3178/1000</f>
        <v>329.82841000000002</v>
      </c>
    </row>
    <row r="3177" spans="1:11" s="47" customFormat="1" ht="18.75" customHeight="1" x14ac:dyDescent="0.25">
      <c r="A3177" s="38" t="str">
        <f>Лист4!A3179</f>
        <v xml:space="preserve">Центральная ул. д.5 </v>
      </c>
      <c r="B3177" s="56" t="str">
        <f>Лист4!C3179</f>
        <v>Наримановский район, г. Нариманов</v>
      </c>
      <c r="C3177" s="39">
        <f t="shared" si="102"/>
        <v>777.86570499999982</v>
      </c>
      <c r="D3177" s="39">
        <f t="shared" si="103"/>
        <v>32.867564999999992</v>
      </c>
      <c r="E3177" s="45">
        <v>0</v>
      </c>
      <c r="F3177" s="27">
        <v>32.867564999999992</v>
      </c>
      <c r="G3177" s="46">
        <v>0</v>
      </c>
      <c r="H3177" s="46">
        <v>0</v>
      </c>
      <c r="I3177" s="46">
        <v>0</v>
      </c>
      <c r="J3177" s="271"/>
      <c r="K3177" s="282">
        <f>Лист4!E3179/1000</f>
        <v>810.73326999999983</v>
      </c>
    </row>
    <row r="3178" spans="1:11" s="47" customFormat="1" ht="18.75" customHeight="1" x14ac:dyDescent="0.25">
      <c r="A3178" s="38" t="str">
        <f>Лист4!A3180</f>
        <v xml:space="preserve">Центральная ул. д.7 </v>
      </c>
      <c r="B3178" s="56" t="str">
        <f>Лист4!C3180</f>
        <v>Наримановский район, г. Нариманов</v>
      </c>
      <c r="C3178" s="39">
        <f t="shared" si="102"/>
        <v>588.26603851351354</v>
      </c>
      <c r="D3178" s="39">
        <f t="shared" si="103"/>
        <v>24.85631148648649</v>
      </c>
      <c r="E3178" s="45">
        <v>0</v>
      </c>
      <c r="F3178" s="27">
        <v>24.85631148648649</v>
      </c>
      <c r="G3178" s="46">
        <v>0</v>
      </c>
      <c r="H3178" s="46">
        <v>0</v>
      </c>
      <c r="I3178" s="46">
        <v>0</v>
      </c>
      <c r="J3178" s="271"/>
      <c r="K3178" s="282">
        <f>Лист4!E3180/1000</f>
        <v>613.12234999999998</v>
      </c>
    </row>
    <row r="3179" spans="1:11" s="47" customFormat="1" ht="18.75" customHeight="1" x14ac:dyDescent="0.25">
      <c r="A3179" s="38" t="str">
        <f>Лист4!A3181</f>
        <v xml:space="preserve">Центральная ул. д.9 </v>
      </c>
      <c r="B3179" s="56" t="str">
        <f>Лист4!C3181</f>
        <v>Наримановский район, г. Нариманов</v>
      </c>
      <c r="C3179" s="39">
        <f t="shared" si="102"/>
        <v>564.19435202702721</v>
      </c>
      <c r="D3179" s="39">
        <f t="shared" si="103"/>
        <v>23.839197972972983</v>
      </c>
      <c r="E3179" s="45">
        <v>0</v>
      </c>
      <c r="F3179" s="27">
        <v>23.839197972972983</v>
      </c>
      <c r="G3179" s="46">
        <v>0</v>
      </c>
      <c r="H3179" s="46">
        <v>0</v>
      </c>
      <c r="I3179" s="46">
        <v>0</v>
      </c>
      <c r="J3179" s="271"/>
      <c r="K3179" s="282">
        <f>Лист4!E3181/1000</f>
        <v>588.03355000000022</v>
      </c>
    </row>
    <row r="3180" spans="1:11" s="47" customFormat="1" ht="18.75" customHeight="1" x14ac:dyDescent="0.25">
      <c r="A3180" s="38" t="str">
        <f>Лист4!A3182</f>
        <v xml:space="preserve">Степная 3-я ул. д.1 </v>
      </c>
      <c r="B3180" s="56" t="str">
        <f>Лист4!C3182</f>
        <v>Наримановский район, п. Буруны</v>
      </c>
      <c r="C3180" s="39">
        <f t="shared" si="102"/>
        <v>0</v>
      </c>
      <c r="D3180" s="39">
        <f t="shared" si="103"/>
        <v>0</v>
      </c>
      <c r="E3180" s="45">
        <v>0</v>
      </c>
      <c r="F3180" s="27">
        <v>0</v>
      </c>
      <c r="G3180" s="46">
        <v>0</v>
      </c>
      <c r="H3180" s="46">
        <v>0</v>
      </c>
      <c r="I3180" s="46">
        <v>0</v>
      </c>
      <c r="J3180" s="271"/>
      <c r="K3180" s="282">
        <f>Лист4!E3182/1000</f>
        <v>0</v>
      </c>
    </row>
    <row r="3181" spans="1:11" s="47" customFormat="1" ht="18.75" customHeight="1" x14ac:dyDescent="0.25">
      <c r="A3181" s="38" t="str">
        <f>Лист4!A3183</f>
        <v xml:space="preserve">Степная 3-я ул. д.3 </v>
      </c>
      <c r="B3181" s="56" t="str">
        <f>Лист4!C3183</f>
        <v>Наримановский район, п. Буруны</v>
      </c>
      <c r="C3181" s="39">
        <f t="shared" si="102"/>
        <v>0</v>
      </c>
      <c r="D3181" s="39">
        <f t="shared" si="103"/>
        <v>0</v>
      </c>
      <c r="E3181" s="45">
        <v>0</v>
      </c>
      <c r="F3181" s="27">
        <v>0</v>
      </c>
      <c r="G3181" s="46">
        <v>0</v>
      </c>
      <c r="H3181" s="46">
        <v>0</v>
      </c>
      <c r="I3181" s="46">
        <v>0</v>
      </c>
      <c r="J3181" s="271"/>
      <c r="K3181" s="282">
        <f>Лист4!E3183/1000</f>
        <v>0</v>
      </c>
    </row>
    <row r="3182" spans="1:11" s="47" customFormat="1" ht="18.75" customHeight="1" x14ac:dyDescent="0.25">
      <c r="A3182" s="38" t="str">
        <f>Лист4!A3184</f>
        <v xml:space="preserve">Школьная ул. д.1 </v>
      </c>
      <c r="B3182" s="56" t="str">
        <f>Лист4!C3184</f>
        <v>Наримановский район, п. Буруны</v>
      </c>
      <c r="C3182" s="39">
        <f t="shared" si="102"/>
        <v>98.876518918918919</v>
      </c>
      <c r="D3182" s="39">
        <f t="shared" si="103"/>
        <v>4.1778810810810816</v>
      </c>
      <c r="E3182" s="45">
        <v>0</v>
      </c>
      <c r="F3182" s="27">
        <v>4.1778810810810816</v>
      </c>
      <c r="G3182" s="46">
        <v>0</v>
      </c>
      <c r="H3182" s="46">
        <v>0</v>
      </c>
      <c r="I3182" s="46">
        <v>0</v>
      </c>
      <c r="J3182" s="271"/>
      <c r="K3182" s="282">
        <f>Лист4!E3184/1000</f>
        <v>103.0544</v>
      </c>
    </row>
    <row r="3183" spans="1:11" s="47" customFormat="1" ht="18.75" customHeight="1" x14ac:dyDescent="0.25">
      <c r="A3183" s="38" t="str">
        <f>Лист4!A3185</f>
        <v xml:space="preserve">Школьная ул. д.10 </v>
      </c>
      <c r="B3183" s="56" t="str">
        <f>Лист4!C3185</f>
        <v>Наримановский район, п. Буруны</v>
      </c>
      <c r="C3183" s="39">
        <f t="shared" si="102"/>
        <v>78.331229729729728</v>
      </c>
      <c r="D3183" s="39">
        <f t="shared" si="103"/>
        <v>3.3097702702702696</v>
      </c>
      <c r="E3183" s="45">
        <v>0</v>
      </c>
      <c r="F3183" s="27">
        <v>3.3097702702702696</v>
      </c>
      <c r="G3183" s="46">
        <v>0</v>
      </c>
      <c r="H3183" s="46">
        <v>0</v>
      </c>
      <c r="I3183" s="46">
        <v>0</v>
      </c>
      <c r="J3183" s="271"/>
      <c r="K3183" s="282">
        <f>Лист4!E3185/1000</f>
        <v>81.640999999999991</v>
      </c>
    </row>
    <row r="3184" spans="1:11" s="47" customFormat="1" ht="18.75" customHeight="1" x14ac:dyDescent="0.25">
      <c r="A3184" s="38" t="str">
        <f>Лист4!A3186</f>
        <v xml:space="preserve">Школьная ул. д.11 </v>
      </c>
      <c r="B3184" s="56" t="str">
        <f>Лист4!C3186</f>
        <v>Наримановский район, п. Буруны</v>
      </c>
      <c r="C3184" s="39">
        <f t="shared" si="102"/>
        <v>4.2722331081081082</v>
      </c>
      <c r="D3184" s="39">
        <f t="shared" si="103"/>
        <v>0.18051689189189191</v>
      </c>
      <c r="E3184" s="45">
        <v>0</v>
      </c>
      <c r="F3184" s="27">
        <v>0.18051689189189191</v>
      </c>
      <c r="G3184" s="46">
        <v>0</v>
      </c>
      <c r="H3184" s="46">
        <v>0</v>
      </c>
      <c r="I3184" s="46">
        <v>0</v>
      </c>
      <c r="J3184" s="271"/>
      <c r="K3184" s="282">
        <f>Лист4!E3186/1000</f>
        <v>4.45275</v>
      </c>
    </row>
    <row r="3185" spans="1:11" s="47" customFormat="1" ht="18.75" customHeight="1" x14ac:dyDescent="0.25">
      <c r="A3185" s="38" t="str">
        <f>Лист4!A3187</f>
        <v xml:space="preserve">Школьная ул. д.12 </v>
      </c>
      <c r="B3185" s="56" t="str">
        <f>Лист4!C3187</f>
        <v>Наримановский район, п. Буруны</v>
      </c>
      <c r="C3185" s="39">
        <f t="shared" si="102"/>
        <v>26.8688945945946</v>
      </c>
      <c r="D3185" s="39">
        <f t="shared" si="103"/>
        <v>1.1353054054054059</v>
      </c>
      <c r="E3185" s="45">
        <v>0</v>
      </c>
      <c r="F3185" s="27">
        <v>1.1353054054054059</v>
      </c>
      <c r="G3185" s="46">
        <v>0</v>
      </c>
      <c r="H3185" s="46">
        <v>0</v>
      </c>
      <c r="I3185" s="46">
        <v>0</v>
      </c>
      <c r="J3185" s="271"/>
      <c r="K3185" s="282">
        <f>Лист4!E3187/1000</f>
        <v>28.004200000000008</v>
      </c>
    </row>
    <row r="3186" spans="1:11" s="47" customFormat="1" ht="18.75" customHeight="1" x14ac:dyDescent="0.25">
      <c r="A3186" s="38" t="str">
        <f>Лист4!A3188</f>
        <v xml:space="preserve">Школьная ул. д.13 </v>
      </c>
      <c r="B3186" s="56" t="str">
        <f>Лист4!C3188</f>
        <v>Наримановский район, п. Буруны</v>
      </c>
      <c r="C3186" s="39">
        <f t="shared" si="102"/>
        <v>16.830933783783781</v>
      </c>
      <c r="D3186" s="39">
        <f t="shared" si="103"/>
        <v>0.71116621621621612</v>
      </c>
      <c r="E3186" s="45">
        <v>0</v>
      </c>
      <c r="F3186" s="27">
        <v>0.71116621621621612</v>
      </c>
      <c r="G3186" s="46">
        <v>0</v>
      </c>
      <c r="H3186" s="46">
        <v>0</v>
      </c>
      <c r="I3186" s="46">
        <v>0</v>
      </c>
      <c r="J3186" s="271"/>
      <c r="K3186" s="282">
        <f>Лист4!E3188/1000</f>
        <v>17.542099999999998</v>
      </c>
    </row>
    <row r="3187" spans="1:11" s="47" customFormat="1" ht="18.75" customHeight="1" x14ac:dyDescent="0.25">
      <c r="A3187" s="38" t="str">
        <f>Лист4!A3189</f>
        <v xml:space="preserve">Школьная ул. д.14 </v>
      </c>
      <c r="B3187" s="56" t="str">
        <f>Лист4!C3189</f>
        <v>Наримановский район, п. Буруны</v>
      </c>
      <c r="C3187" s="39">
        <f t="shared" si="102"/>
        <v>17.464464864864865</v>
      </c>
      <c r="D3187" s="39">
        <f t="shared" si="103"/>
        <v>0.73793513513513509</v>
      </c>
      <c r="E3187" s="45">
        <v>0</v>
      </c>
      <c r="F3187" s="27">
        <v>0.73793513513513509</v>
      </c>
      <c r="G3187" s="46">
        <v>0</v>
      </c>
      <c r="H3187" s="46">
        <v>0</v>
      </c>
      <c r="I3187" s="46">
        <v>0</v>
      </c>
      <c r="J3187" s="271"/>
      <c r="K3187" s="282">
        <f>Лист4!E3189/1000-J3187</f>
        <v>18.202400000000001</v>
      </c>
    </row>
    <row r="3188" spans="1:11" s="47" customFormat="1" ht="18.75" customHeight="1" x14ac:dyDescent="0.25">
      <c r="A3188" s="38" t="str">
        <f>Лист4!A3190</f>
        <v xml:space="preserve">Школьная ул. д.2 </v>
      </c>
      <c r="B3188" s="56" t="str">
        <f>Лист4!C3190</f>
        <v>Наримановский район, п. Буруны</v>
      </c>
      <c r="C3188" s="39">
        <f t="shared" si="102"/>
        <v>59.401430405405407</v>
      </c>
      <c r="D3188" s="39">
        <f t="shared" si="103"/>
        <v>2.5099195945945945</v>
      </c>
      <c r="E3188" s="45">
        <v>0</v>
      </c>
      <c r="F3188" s="27">
        <v>2.5099195945945945</v>
      </c>
      <c r="G3188" s="46">
        <v>0</v>
      </c>
      <c r="H3188" s="46">
        <v>0</v>
      </c>
      <c r="I3188" s="46">
        <v>0</v>
      </c>
      <c r="J3188" s="271"/>
      <c r="K3188" s="282">
        <f>Лист4!E3190/1000-J3188</f>
        <v>61.911349999999999</v>
      </c>
    </row>
    <row r="3189" spans="1:11" s="47" customFormat="1" ht="18.75" customHeight="1" x14ac:dyDescent="0.25">
      <c r="A3189" s="38" t="str">
        <f>Лист4!A3191</f>
        <v xml:space="preserve">Школьная ул. д.3 </v>
      </c>
      <c r="B3189" s="56" t="str">
        <f>Лист4!C3191</f>
        <v>Наримановский район, п. Буруны</v>
      </c>
      <c r="C3189" s="39">
        <f t="shared" si="102"/>
        <v>88.855060810810826</v>
      </c>
      <c r="D3189" s="39">
        <f t="shared" si="103"/>
        <v>3.7544391891891902</v>
      </c>
      <c r="E3189" s="45">
        <v>0</v>
      </c>
      <c r="F3189" s="27">
        <v>3.7544391891891902</v>
      </c>
      <c r="G3189" s="46">
        <v>0</v>
      </c>
      <c r="H3189" s="46">
        <v>0</v>
      </c>
      <c r="I3189" s="46">
        <v>0</v>
      </c>
      <c r="J3189" s="271"/>
      <c r="K3189" s="282">
        <f>Лист4!E3191/1000-J3189</f>
        <v>92.609500000000011</v>
      </c>
    </row>
    <row r="3190" spans="1:11" s="47" customFormat="1" ht="18.75" customHeight="1" x14ac:dyDescent="0.25">
      <c r="A3190" s="38" t="str">
        <f>Лист4!A3192</f>
        <v xml:space="preserve">Школьная ул. д.4 </v>
      </c>
      <c r="B3190" s="56" t="str">
        <f>Лист4!C3192</f>
        <v>Наримановский район, п. Буруны</v>
      </c>
      <c r="C3190" s="39">
        <f t="shared" si="102"/>
        <v>50.416524324324321</v>
      </c>
      <c r="D3190" s="39">
        <f t="shared" si="103"/>
        <v>2.1302756756756756</v>
      </c>
      <c r="E3190" s="45">
        <v>0</v>
      </c>
      <c r="F3190" s="27">
        <v>2.1302756756756756</v>
      </c>
      <c r="G3190" s="46">
        <v>0</v>
      </c>
      <c r="H3190" s="46">
        <v>0</v>
      </c>
      <c r="I3190" s="46">
        <v>0</v>
      </c>
      <c r="J3190" s="271"/>
      <c r="K3190" s="282">
        <f>Лист4!E3192/1000</f>
        <v>52.546799999999998</v>
      </c>
    </row>
    <row r="3191" spans="1:11" s="47" customFormat="1" ht="18.75" customHeight="1" x14ac:dyDescent="0.25">
      <c r="A3191" s="38" t="str">
        <f>Лист4!A3193</f>
        <v xml:space="preserve">Школьная ул. д.5 </v>
      </c>
      <c r="B3191" s="56" t="str">
        <f>Лист4!C3193</f>
        <v>Наримановский район, п. Буруны</v>
      </c>
      <c r="C3191" s="39">
        <f t="shared" si="102"/>
        <v>46.553404729729728</v>
      </c>
      <c r="D3191" s="39">
        <f t="shared" si="103"/>
        <v>1.9670452702702699</v>
      </c>
      <c r="E3191" s="45">
        <v>0</v>
      </c>
      <c r="F3191" s="27">
        <v>1.9670452702702699</v>
      </c>
      <c r="G3191" s="46">
        <v>0</v>
      </c>
      <c r="H3191" s="46">
        <v>0</v>
      </c>
      <c r="I3191" s="46">
        <v>0</v>
      </c>
      <c r="J3191" s="271"/>
      <c r="K3191" s="282">
        <f>Лист4!E3193/1000-J3191</f>
        <v>48.520449999999997</v>
      </c>
    </row>
    <row r="3192" spans="1:11" s="47" customFormat="1" ht="18.75" customHeight="1" x14ac:dyDescent="0.25">
      <c r="A3192" s="38" t="str">
        <f>Лист4!A3194</f>
        <v xml:space="preserve">Школьная ул. д.6 </v>
      </c>
      <c r="B3192" s="56" t="str">
        <f>Лист4!C3194</f>
        <v>Наримановский район, п. Буруны</v>
      </c>
      <c r="C3192" s="39">
        <f t="shared" si="102"/>
        <v>68.118167567567582</v>
      </c>
      <c r="D3192" s="39">
        <f t="shared" si="103"/>
        <v>2.8782324324324327</v>
      </c>
      <c r="E3192" s="45">
        <v>0</v>
      </c>
      <c r="F3192" s="27">
        <v>2.8782324324324327</v>
      </c>
      <c r="G3192" s="46">
        <v>0</v>
      </c>
      <c r="H3192" s="46">
        <v>0</v>
      </c>
      <c r="I3192" s="46">
        <v>0</v>
      </c>
      <c r="J3192" s="271"/>
      <c r="K3192" s="282">
        <f>Лист4!E3194/1000</f>
        <v>70.996400000000008</v>
      </c>
    </row>
    <row r="3193" spans="1:11" s="47" customFormat="1" ht="18.75" customHeight="1" x14ac:dyDescent="0.25">
      <c r="A3193" s="38" t="str">
        <f>Лист4!A3195</f>
        <v xml:space="preserve">Школьная ул. д.7 </v>
      </c>
      <c r="B3193" s="56" t="str">
        <f>Лист4!C3195</f>
        <v>Наримановский район, п. Буруны</v>
      </c>
      <c r="C3193" s="39">
        <f t="shared" si="102"/>
        <v>101.00109797297297</v>
      </c>
      <c r="D3193" s="39">
        <f t="shared" si="103"/>
        <v>4.2676520270270268</v>
      </c>
      <c r="E3193" s="45">
        <v>0</v>
      </c>
      <c r="F3193" s="27">
        <v>4.2676520270270268</v>
      </c>
      <c r="G3193" s="46">
        <v>0</v>
      </c>
      <c r="H3193" s="46">
        <v>0</v>
      </c>
      <c r="I3193" s="46">
        <v>0</v>
      </c>
      <c r="J3193" s="271"/>
      <c r="K3193" s="282">
        <f>Лист4!E3195/1000</f>
        <v>105.26875</v>
      </c>
    </row>
    <row r="3194" spans="1:11" s="47" customFormat="1" ht="18.75" customHeight="1" x14ac:dyDescent="0.25">
      <c r="A3194" s="38" t="str">
        <f>Лист4!A3196</f>
        <v xml:space="preserve">Школьная ул. д.8 </v>
      </c>
      <c r="B3194" s="56" t="str">
        <f>Лист4!C3196</f>
        <v>Наримановский район, п. Буруны</v>
      </c>
      <c r="C3194" s="39">
        <f t="shared" si="102"/>
        <v>38.865783783783769</v>
      </c>
      <c r="D3194" s="39">
        <f t="shared" si="103"/>
        <v>1.6422162162162159</v>
      </c>
      <c r="E3194" s="45">
        <v>0</v>
      </c>
      <c r="F3194" s="27">
        <v>1.6422162162162159</v>
      </c>
      <c r="G3194" s="46">
        <v>0</v>
      </c>
      <c r="H3194" s="46">
        <v>0</v>
      </c>
      <c r="I3194" s="46">
        <v>0</v>
      </c>
      <c r="J3194" s="271"/>
      <c r="K3194" s="282">
        <f>Лист4!E3196/1000</f>
        <v>40.507999999999988</v>
      </c>
    </row>
    <row r="3195" spans="1:11" s="47" customFormat="1" ht="25.5" customHeight="1" x14ac:dyDescent="0.25">
      <c r="A3195" s="38" t="str">
        <f>Лист4!A3197</f>
        <v xml:space="preserve">Школьная ул. д.9 </v>
      </c>
      <c r="B3195" s="56" t="str">
        <f>Лист4!C3197</f>
        <v>Наримановский район, п. Буруны</v>
      </c>
      <c r="C3195" s="39">
        <f t="shared" si="102"/>
        <v>44.690662162162162</v>
      </c>
      <c r="D3195" s="39">
        <f t="shared" si="103"/>
        <v>1.8883378378378377</v>
      </c>
      <c r="E3195" s="45">
        <v>0</v>
      </c>
      <c r="F3195" s="27">
        <v>1.8883378378378377</v>
      </c>
      <c r="G3195" s="46">
        <v>0</v>
      </c>
      <c r="H3195" s="46">
        <v>0</v>
      </c>
      <c r="I3195" s="46">
        <v>0</v>
      </c>
      <c r="J3195" s="271"/>
      <c r="K3195" s="282">
        <f>Лист4!E3197/1000</f>
        <v>46.579000000000001</v>
      </c>
    </row>
    <row r="3196" spans="1:11" s="47" customFormat="1" ht="18.75" customHeight="1" x14ac:dyDescent="0.25">
      <c r="A3196" s="38" t="str">
        <f>Лист4!A3198</f>
        <v xml:space="preserve">Ленина ул. д.30 </v>
      </c>
      <c r="B3196" s="56" t="str">
        <f>Лист4!C3198</f>
        <v>Наримановский район, п. Прикаспийский</v>
      </c>
      <c r="C3196" s="39">
        <f t="shared" si="102"/>
        <v>43.675937837837836</v>
      </c>
      <c r="D3196" s="39">
        <f t="shared" si="103"/>
        <v>1.8454621621621623</v>
      </c>
      <c r="E3196" s="45">
        <v>0</v>
      </c>
      <c r="F3196" s="27">
        <v>1.8454621621621623</v>
      </c>
      <c r="G3196" s="46">
        <v>0</v>
      </c>
      <c r="H3196" s="46">
        <v>0</v>
      </c>
      <c r="I3196" s="46">
        <v>0</v>
      </c>
      <c r="J3196" s="272"/>
      <c r="K3196" s="282">
        <f>Лист4!E3198/1000-J3196</f>
        <v>45.5214</v>
      </c>
    </row>
    <row r="3197" spans="1:11" s="47" customFormat="1" ht="18.75" customHeight="1" x14ac:dyDescent="0.25">
      <c r="A3197" s="38" t="str">
        <f>Лист4!A3199</f>
        <v xml:space="preserve">Ленина ул. д.37 </v>
      </c>
      <c r="B3197" s="56" t="str">
        <f>Лист4!C3199</f>
        <v>Наримановский район, п. Прикаспийский</v>
      </c>
      <c r="C3197" s="39">
        <f t="shared" si="102"/>
        <v>32.462687162162162</v>
      </c>
      <c r="D3197" s="39">
        <f t="shared" si="103"/>
        <v>1.3716628378378379</v>
      </c>
      <c r="E3197" s="45">
        <v>0</v>
      </c>
      <c r="F3197" s="27">
        <v>1.3716628378378379</v>
      </c>
      <c r="G3197" s="46">
        <v>0</v>
      </c>
      <c r="H3197" s="46">
        <v>0</v>
      </c>
      <c r="I3197" s="46">
        <v>0</v>
      </c>
      <c r="J3197" s="271"/>
      <c r="K3197" s="282">
        <f>Лист4!E3199/1000</f>
        <v>33.834350000000001</v>
      </c>
    </row>
    <row r="3198" spans="1:11" s="47" customFormat="1" ht="18.75" customHeight="1" x14ac:dyDescent="0.25">
      <c r="A3198" s="38" t="str">
        <f>Лист4!A3200</f>
        <v xml:space="preserve">Ленина ул. д.39 </v>
      </c>
      <c r="B3198" s="56" t="str">
        <f>Лист4!C3200</f>
        <v>Наримановский район, п. Прикаспийский</v>
      </c>
      <c r="C3198" s="39">
        <f t="shared" si="102"/>
        <v>73.577395945945938</v>
      </c>
      <c r="D3198" s="39">
        <f t="shared" si="103"/>
        <v>3.1089040540540536</v>
      </c>
      <c r="E3198" s="45">
        <v>0</v>
      </c>
      <c r="F3198" s="27">
        <v>3.1089040540540536</v>
      </c>
      <c r="G3198" s="46">
        <v>0</v>
      </c>
      <c r="H3198" s="46">
        <v>0</v>
      </c>
      <c r="I3198" s="46">
        <v>0</v>
      </c>
      <c r="J3198" s="271"/>
      <c r="K3198" s="282">
        <f>Лист4!E3200/1000</f>
        <v>76.686299999999989</v>
      </c>
    </row>
    <row r="3199" spans="1:11" s="47" customFormat="1" ht="18.75" customHeight="1" x14ac:dyDescent="0.25">
      <c r="A3199" s="38" t="str">
        <f>Лист4!A3201</f>
        <v xml:space="preserve">Ленина ул. д.41 </v>
      </c>
      <c r="B3199" s="56" t="str">
        <f>Лист4!C3201</f>
        <v>Наримановский район, п. Прикаспийский</v>
      </c>
      <c r="C3199" s="39">
        <f t="shared" si="102"/>
        <v>161.25481621621623</v>
      </c>
      <c r="D3199" s="39">
        <f t="shared" si="103"/>
        <v>6.8135837837837832</v>
      </c>
      <c r="E3199" s="45">
        <v>0</v>
      </c>
      <c r="F3199" s="27">
        <v>6.8135837837837832</v>
      </c>
      <c r="G3199" s="46">
        <v>0</v>
      </c>
      <c r="H3199" s="46">
        <v>0</v>
      </c>
      <c r="I3199" s="46">
        <v>0</v>
      </c>
      <c r="J3199" s="271"/>
      <c r="K3199" s="282">
        <f>Лист4!E3201/1000-J3199</f>
        <v>168.0684</v>
      </c>
    </row>
    <row r="3200" spans="1:11" s="47" customFormat="1" ht="18.75" customHeight="1" x14ac:dyDescent="0.25">
      <c r="A3200" s="38" t="str">
        <f>Лист4!A3202</f>
        <v xml:space="preserve">Ленина ул. д.43 </v>
      </c>
      <c r="B3200" s="56" t="str">
        <f>Лист4!C3202</f>
        <v>Наримановский район, п. Прикаспийский</v>
      </c>
      <c r="C3200" s="39">
        <f t="shared" si="102"/>
        <v>173.10255743243246</v>
      </c>
      <c r="D3200" s="39">
        <f t="shared" si="103"/>
        <v>7.3141925675675701</v>
      </c>
      <c r="E3200" s="45">
        <v>0</v>
      </c>
      <c r="F3200" s="27">
        <v>7.3141925675675701</v>
      </c>
      <c r="G3200" s="46">
        <v>0</v>
      </c>
      <c r="H3200" s="46">
        <v>0</v>
      </c>
      <c r="I3200" s="46">
        <v>0</v>
      </c>
      <c r="J3200" s="271"/>
      <c r="K3200" s="282">
        <f>Лист4!E3202/1000</f>
        <v>180.41675000000004</v>
      </c>
    </row>
    <row r="3201" spans="1:11" s="47" customFormat="1" ht="18.75" customHeight="1" x14ac:dyDescent="0.25">
      <c r="A3201" s="38" t="str">
        <f>Лист4!A3203</f>
        <v xml:space="preserve">Ленина ул. д.45 </v>
      </c>
      <c r="B3201" s="56" t="str">
        <f>Лист4!C3203</f>
        <v>Наримановский район, п. Прикаспийский</v>
      </c>
      <c r="C3201" s="39">
        <f t="shared" si="102"/>
        <v>130.61937162162161</v>
      </c>
      <c r="D3201" s="39">
        <f t="shared" si="103"/>
        <v>5.5191283783783778</v>
      </c>
      <c r="E3201" s="45">
        <v>0</v>
      </c>
      <c r="F3201" s="27">
        <v>5.5191283783783778</v>
      </c>
      <c r="G3201" s="46">
        <v>0</v>
      </c>
      <c r="H3201" s="46">
        <v>0</v>
      </c>
      <c r="I3201" s="46">
        <v>0</v>
      </c>
      <c r="J3201" s="271"/>
      <c r="K3201" s="282">
        <f>Лист4!E3203/1000</f>
        <v>136.13849999999999</v>
      </c>
    </row>
    <row r="3202" spans="1:11" s="47" customFormat="1" ht="18.75" customHeight="1" x14ac:dyDescent="0.25">
      <c r="A3202" s="38" t="str">
        <f>Лист4!A3204</f>
        <v xml:space="preserve">Светлая ул. д.6 </v>
      </c>
      <c r="B3202" s="56" t="str">
        <f>Лист4!C3204</f>
        <v>Наримановский район, п. Рычанский</v>
      </c>
      <c r="C3202" s="39">
        <f t="shared" si="102"/>
        <v>22.21522837837837</v>
      </c>
      <c r="D3202" s="39">
        <f t="shared" si="103"/>
        <v>0.93867162162162132</v>
      </c>
      <c r="E3202" s="45">
        <v>0</v>
      </c>
      <c r="F3202" s="27">
        <v>0.93867162162162132</v>
      </c>
      <c r="G3202" s="46">
        <v>0</v>
      </c>
      <c r="H3202" s="46">
        <v>0</v>
      </c>
      <c r="I3202" s="46">
        <v>0</v>
      </c>
      <c r="J3202" s="271"/>
      <c r="K3202" s="282">
        <f>Лист4!E3204/1000</f>
        <v>23.153899999999993</v>
      </c>
    </row>
    <row r="3203" spans="1:11" s="47" customFormat="1" ht="18.75" customHeight="1" x14ac:dyDescent="0.25">
      <c r="A3203" s="38" t="str">
        <f>Лист4!A3205</f>
        <v xml:space="preserve">Санаторная ул. д.1 </v>
      </c>
      <c r="B3203" s="56" t="str">
        <f>Лист4!C3205</f>
        <v>Наримановский район, п. Тинаки 2</v>
      </c>
      <c r="C3203" s="39">
        <f t="shared" si="102"/>
        <v>408.22964027027024</v>
      </c>
      <c r="D3203" s="39">
        <f t="shared" si="103"/>
        <v>17.24913972972973</v>
      </c>
      <c r="E3203" s="45">
        <v>0</v>
      </c>
      <c r="F3203" s="27">
        <v>17.24913972972973</v>
      </c>
      <c r="G3203" s="46">
        <v>0</v>
      </c>
      <c r="H3203" s="46">
        <v>0</v>
      </c>
      <c r="I3203" s="46">
        <v>0</v>
      </c>
      <c r="J3203" s="271"/>
      <c r="K3203" s="282">
        <f>Лист4!E3205/1000</f>
        <v>425.47877999999997</v>
      </c>
    </row>
    <row r="3204" spans="1:11" s="47" customFormat="1" ht="18.75" customHeight="1" x14ac:dyDescent="0.25">
      <c r="A3204" s="38" t="str">
        <f>Лист4!A3206</f>
        <v xml:space="preserve">Санаторная ул. д.2 </v>
      </c>
      <c r="B3204" s="56" t="str">
        <f>Лист4!C3206</f>
        <v>Наримановский район, п. Тинаки 2</v>
      </c>
      <c r="C3204" s="39">
        <f t="shared" si="102"/>
        <v>399.97515148648642</v>
      </c>
      <c r="D3204" s="39">
        <f t="shared" si="103"/>
        <v>16.900358513513513</v>
      </c>
      <c r="E3204" s="45">
        <v>0</v>
      </c>
      <c r="F3204" s="27">
        <v>16.900358513513513</v>
      </c>
      <c r="G3204" s="46">
        <v>0</v>
      </c>
      <c r="H3204" s="46">
        <v>0</v>
      </c>
      <c r="I3204" s="46">
        <v>0</v>
      </c>
      <c r="J3204" s="271"/>
      <c r="K3204" s="282">
        <f>Лист4!E3206/1000-J3204</f>
        <v>416.87550999999996</v>
      </c>
    </row>
    <row r="3205" spans="1:11" s="47" customFormat="1" ht="18.75" customHeight="1" x14ac:dyDescent="0.25">
      <c r="A3205" s="38" t="str">
        <f>Лист4!A3207</f>
        <v xml:space="preserve">Санаторная ул. д.3 </v>
      </c>
      <c r="B3205" s="56" t="str">
        <f>Лист4!C3207</f>
        <v>Наримановский район, п. Тинаки 2</v>
      </c>
      <c r="C3205" s="39">
        <f t="shared" si="102"/>
        <v>247.30019594594592</v>
      </c>
      <c r="D3205" s="39">
        <f t="shared" si="103"/>
        <v>10.449304054054052</v>
      </c>
      <c r="E3205" s="45">
        <v>0</v>
      </c>
      <c r="F3205" s="27">
        <v>10.449304054054052</v>
      </c>
      <c r="G3205" s="46">
        <v>0</v>
      </c>
      <c r="H3205" s="46">
        <v>0</v>
      </c>
      <c r="I3205" s="46">
        <v>0</v>
      </c>
      <c r="J3205" s="271"/>
      <c r="K3205" s="282">
        <f>Лист4!E3207/1000-J3205</f>
        <v>257.74949999999995</v>
      </c>
    </row>
    <row r="3206" spans="1:11" s="47" customFormat="1" ht="25.5" customHeight="1" x14ac:dyDescent="0.25">
      <c r="A3206" s="38" t="str">
        <f>Лист4!A3208</f>
        <v xml:space="preserve">Санаторная ул. д.4 </v>
      </c>
      <c r="B3206" s="56" t="str">
        <f>Лист4!C3208</f>
        <v>Наримановский район, п. Тинаки 2</v>
      </c>
      <c r="C3206" s="39">
        <f t="shared" si="102"/>
        <v>481.82235878378395</v>
      </c>
      <c r="D3206" s="39">
        <f t="shared" si="103"/>
        <v>20.358691216216222</v>
      </c>
      <c r="E3206" s="45">
        <v>0</v>
      </c>
      <c r="F3206" s="27">
        <v>20.358691216216222</v>
      </c>
      <c r="G3206" s="46">
        <v>0</v>
      </c>
      <c r="H3206" s="46">
        <v>0</v>
      </c>
      <c r="I3206" s="46">
        <v>0</v>
      </c>
      <c r="J3206" s="271"/>
      <c r="K3206" s="281">
        <f>Лист4!E3208/1000-J3206</f>
        <v>502.1810500000002</v>
      </c>
    </row>
    <row r="3207" spans="1:11" s="47" customFormat="1" ht="18.75" customHeight="1" x14ac:dyDescent="0.25">
      <c r="A3207" s="38" t="str">
        <f>Лист4!A3209</f>
        <v xml:space="preserve">Железнодорожная ул. д.20 </v>
      </c>
      <c r="B3207" s="56" t="str">
        <f>Лист4!C3209</f>
        <v>Наримановский район, п. Трусово</v>
      </c>
      <c r="C3207" s="39">
        <f t="shared" si="102"/>
        <v>0</v>
      </c>
      <c r="D3207" s="39">
        <f t="shared" si="103"/>
        <v>0</v>
      </c>
      <c r="E3207" s="45">
        <v>0</v>
      </c>
      <c r="F3207" s="27">
        <v>0</v>
      </c>
      <c r="G3207" s="46">
        <v>0</v>
      </c>
      <c r="H3207" s="46">
        <v>0</v>
      </c>
      <c r="I3207" s="46">
        <v>0</v>
      </c>
      <c r="J3207" s="271"/>
      <c r="K3207" s="282">
        <f>Лист4!E3209/1000</f>
        <v>0</v>
      </c>
    </row>
    <row r="3208" spans="1:11" s="47" customFormat="1" ht="18.75" customHeight="1" x14ac:dyDescent="0.25">
      <c r="A3208" s="38" t="str">
        <f>Лист4!A3210</f>
        <v xml:space="preserve">Железнодорожная ул. д.22 </v>
      </c>
      <c r="B3208" s="56" t="str">
        <f>Лист4!C3210</f>
        <v>Наримановский район, п. Трусово</v>
      </c>
      <c r="C3208" s="39">
        <f t="shared" si="102"/>
        <v>0</v>
      </c>
      <c r="D3208" s="39">
        <f t="shared" si="103"/>
        <v>0</v>
      </c>
      <c r="E3208" s="45">
        <v>0</v>
      </c>
      <c r="F3208" s="27">
        <v>0</v>
      </c>
      <c r="G3208" s="46">
        <v>0</v>
      </c>
      <c r="H3208" s="46">
        <v>0</v>
      </c>
      <c r="I3208" s="46">
        <v>0</v>
      </c>
      <c r="J3208" s="271"/>
      <c r="K3208" s="282">
        <f>Лист4!E3210/1000-J3208</f>
        <v>0</v>
      </c>
    </row>
    <row r="3209" spans="1:11" s="47" customFormat="1" ht="18.75" customHeight="1" x14ac:dyDescent="0.25">
      <c r="A3209" s="38" t="str">
        <f>Лист4!A3211</f>
        <v xml:space="preserve">Железнодорожная ул. д.6 </v>
      </c>
      <c r="B3209" s="56" t="str">
        <f>Лист4!C3211</f>
        <v>Наримановский район, п. Трусово</v>
      </c>
      <c r="C3209" s="39">
        <f t="shared" si="102"/>
        <v>2.4634121621621619</v>
      </c>
      <c r="D3209" s="39">
        <f t="shared" si="103"/>
        <v>0.10408783783783784</v>
      </c>
      <c r="E3209" s="45">
        <v>0</v>
      </c>
      <c r="F3209" s="27">
        <v>0.10408783783783784</v>
      </c>
      <c r="G3209" s="46">
        <v>0</v>
      </c>
      <c r="H3209" s="46">
        <v>0</v>
      </c>
      <c r="I3209" s="46">
        <v>0</v>
      </c>
      <c r="J3209" s="271"/>
      <c r="K3209" s="282">
        <f>Лист4!E3211/1000-J3209</f>
        <v>2.5674999999999999</v>
      </c>
    </row>
    <row r="3210" spans="1:11" s="47" customFormat="1" ht="18.75" customHeight="1" x14ac:dyDescent="0.25">
      <c r="A3210" s="38" t="str">
        <f>Лист4!A3212</f>
        <v xml:space="preserve">Центральная ул. д.12 </v>
      </c>
      <c r="B3210" s="56" t="str">
        <f>Лист4!C3212</f>
        <v>Наримановский район, п. Трусово</v>
      </c>
      <c r="C3210" s="39">
        <f t="shared" si="102"/>
        <v>0</v>
      </c>
      <c r="D3210" s="39">
        <f t="shared" si="103"/>
        <v>0</v>
      </c>
      <c r="E3210" s="45">
        <v>0</v>
      </c>
      <c r="F3210" s="27">
        <v>0</v>
      </c>
      <c r="G3210" s="46">
        <v>0</v>
      </c>
      <c r="H3210" s="46">
        <v>0</v>
      </c>
      <c r="I3210" s="46">
        <v>0</v>
      </c>
      <c r="J3210" s="271"/>
      <c r="K3210" s="282">
        <f>Лист4!E3212/1000</f>
        <v>0</v>
      </c>
    </row>
    <row r="3211" spans="1:11" s="47" customFormat="1" ht="18.75" customHeight="1" x14ac:dyDescent="0.25">
      <c r="A3211" s="38" t="str">
        <f>Лист4!A3213</f>
        <v xml:space="preserve">Центральная ул. д.18 </v>
      </c>
      <c r="B3211" s="56" t="str">
        <f>Лист4!C3213</f>
        <v>Наримановский район, п. Трусово</v>
      </c>
      <c r="C3211" s="39">
        <f t="shared" si="102"/>
        <v>37.433617837837843</v>
      </c>
      <c r="D3211" s="39">
        <f t="shared" si="103"/>
        <v>1.5817021621621628</v>
      </c>
      <c r="E3211" s="45">
        <v>0</v>
      </c>
      <c r="F3211" s="27">
        <v>1.5817021621621628</v>
      </c>
      <c r="G3211" s="46">
        <v>0</v>
      </c>
      <c r="H3211" s="46">
        <v>0</v>
      </c>
      <c r="I3211" s="46">
        <v>0</v>
      </c>
      <c r="J3211" s="271"/>
      <c r="K3211" s="282">
        <f>Лист4!E3213/1000</f>
        <v>39.01532000000001</v>
      </c>
    </row>
    <row r="3212" spans="1:11" s="47" customFormat="1" ht="18.75" customHeight="1" x14ac:dyDescent="0.25">
      <c r="A3212" s="38" t="str">
        <f>Лист4!A3214</f>
        <v xml:space="preserve">Центральная ул. д.20 </v>
      </c>
      <c r="B3212" s="56" t="str">
        <f>Лист4!C3214</f>
        <v>Наримановский район, п. Трусово</v>
      </c>
      <c r="C3212" s="39">
        <f t="shared" si="102"/>
        <v>0.33178108108108106</v>
      </c>
      <c r="D3212" s="39">
        <f t="shared" si="103"/>
        <v>1.4018918918918918E-2</v>
      </c>
      <c r="E3212" s="45">
        <v>0</v>
      </c>
      <c r="F3212" s="27">
        <v>1.4018918918918918E-2</v>
      </c>
      <c r="G3212" s="46">
        <v>0</v>
      </c>
      <c r="H3212" s="46">
        <v>0</v>
      </c>
      <c r="I3212" s="46">
        <v>0</v>
      </c>
      <c r="J3212" s="272"/>
      <c r="K3212" s="282">
        <f>Лист4!E3214/1000-J3212</f>
        <v>0.3458</v>
      </c>
    </row>
    <row r="3213" spans="1:11" s="47" customFormat="1" ht="25.5" customHeight="1" x14ac:dyDescent="0.25">
      <c r="A3213" s="38" t="str">
        <f>Лист4!A3215</f>
        <v xml:space="preserve">Школьная ул. д.10А </v>
      </c>
      <c r="B3213" s="56" t="str">
        <f>Лист4!C3215</f>
        <v>Наримановский район, п. Трусово</v>
      </c>
      <c r="C3213" s="39">
        <f t="shared" si="102"/>
        <v>153.78561621621623</v>
      </c>
      <c r="D3213" s="39">
        <f t="shared" si="103"/>
        <v>6.4979837837837842</v>
      </c>
      <c r="E3213" s="45">
        <v>0</v>
      </c>
      <c r="F3213" s="27">
        <v>6.4979837837837842</v>
      </c>
      <c r="G3213" s="46">
        <v>0</v>
      </c>
      <c r="H3213" s="46">
        <v>0</v>
      </c>
      <c r="I3213" s="46">
        <v>0</v>
      </c>
      <c r="J3213" s="271"/>
      <c r="K3213" s="282">
        <f>Лист4!E3215/1000-J3213</f>
        <v>160.28360000000001</v>
      </c>
    </row>
    <row r="3214" spans="1:11" s="47" customFormat="1" ht="18.75" customHeight="1" x14ac:dyDescent="0.25">
      <c r="A3214" s="38" t="str">
        <f>Лист4!A3216</f>
        <v xml:space="preserve">Школьная ул. д.11 </v>
      </c>
      <c r="B3214" s="56" t="str">
        <f>Лист4!C3216</f>
        <v>Наримановский район, п. Трусово</v>
      </c>
      <c r="C3214" s="39">
        <f t="shared" si="102"/>
        <v>267.43286959459465</v>
      </c>
      <c r="D3214" s="39">
        <f t="shared" si="103"/>
        <v>11.299980405405407</v>
      </c>
      <c r="E3214" s="45">
        <v>0</v>
      </c>
      <c r="F3214" s="27">
        <v>11.299980405405407</v>
      </c>
      <c r="G3214" s="46">
        <v>0</v>
      </c>
      <c r="H3214" s="46">
        <v>0</v>
      </c>
      <c r="I3214" s="46">
        <v>0</v>
      </c>
      <c r="J3214" s="271"/>
      <c r="K3214" s="282">
        <f>Лист4!E3216/1000</f>
        <v>278.73285000000004</v>
      </c>
    </row>
    <row r="3215" spans="1:11" s="47" customFormat="1" ht="18.75" customHeight="1" x14ac:dyDescent="0.25">
      <c r="A3215" s="38" t="str">
        <f>Лист4!A3217</f>
        <v xml:space="preserve">Школьная ул. д.13 </v>
      </c>
      <c r="B3215" s="56" t="str">
        <f>Лист4!C3217</f>
        <v>Наримановский район, п. Трусово</v>
      </c>
      <c r="C3215" s="39">
        <f t="shared" si="102"/>
        <v>157.94285810810814</v>
      </c>
      <c r="D3215" s="39">
        <f t="shared" si="103"/>
        <v>6.6736418918918936</v>
      </c>
      <c r="E3215" s="45">
        <v>0</v>
      </c>
      <c r="F3215" s="27">
        <v>6.6736418918918936</v>
      </c>
      <c r="G3215" s="46">
        <v>0</v>
      </c>
      <c r="H3215" s="46">
        <v>0</v>
      </c>
      <c r="I3215" s="46">
        <v>0</v>
      </c>
      <c r="J3215" s="271"/>
      <c r="K3215" s="282">
        <f>Лист4!E3217/1000</f>
        <v>164.61650000000003</v>
      </c>
    </row>
    <row r="3216" spans="1:11" s="47" customFormat="1" ht="18.75" customHeight="1" x14ac:dyDescent="0.25">
      <c r="A3216" s="38" t="str">
        <f>Лист4!A3218</f>
        <v xml:space="preserve">Школьная ул. д.15 </v>
      </c>
      <c r="B3216" s="56" t="str">
        <f>Лист4!C3218</f>
        <v>Наримановский район, п. Трусово</v>
      </c>
      <c r="C3216" s="39">
        <f t="shared" si="102"/>
        <v>187.31555810810812</v>
      </c>
      <c r="D3216" s="39">
        <f t="shared" si="103"/>
        <v>7.914741891891893</v>
      </c>
      <c r="E3216" s="45">
        <v>0</v>
      </c>
      <c r="F3216" s="27">
        <v>7.914741891891893</v>
      </c>
      <c r="G3216" s="46">
        <v>0</v>
      </c>
      <c r="H3216" s="46">
        <v>0</v>
      </c>
      <c r="I3216" s="46">
        <v>0</v>
      </c>
      <c r="J3216" s="271"/>
      <c r="K3216" s="282">
        <f>Лист4!E3218/1000-J3216</f>
        <v>195.23030000000003</v>
      </c>
    </row>
    <row r="3217" spans="1:11" s="47" customFormat="1" ht="18.75" customHeight="1" x14ac:dyDescent="0.25">
      <c r="A3217" s="38" t="str">
        <f>Лист4!A3219</f>
        <v xml:space="preserve">Школьная ул. д.17 </v>
      </c>
      <c r="B3217" s="56" t="str">
        <f>Лист4!C3219</f>
        <v>Наримановский район, п. Трусово</v>
      </c>
      <c r="C3217" s="39">
        <f t="shared" si="102"/>
        <v>248.50599662162165</v>
      </c>
      <c r="D3217" s="39">
        <f t="shared" si="103"/>
        <v>10.500253378378378</v>
      </c>
      <c r="E3217" s="45">
        <v>0</v>
      </c>
      <c r="F3217" s="27">
        <v>10.500253378378378</v>
      </c>
      <c r="G3217" s="46">
        <v>0</v>
      </c>
      <c r="H3217" s="46">
        <v>0</v>
      </c>
      <c r="I3217" s="46">
        <v>0</v>
      </c>
      <c r="J3217" s="271"/>
      <c r="K3217" s="282">
        <f>Лист4!E3219/1000</f>
        <v>259.00625000000002</v>
      </c>
    </row>
    <row r="3218" spans="1:11" s="47" customFormat="1" ht="18.75" customHeight="1" x14ac:dyDescent="0.25">
      <c r="A3218" s="38" t="str">
        <f>Лист4!A3220</f>
        <v xml:space="preserve">Школьная ул. д.1А </v>
      </c>
      <c r="B3218" s="56" t="str">
        <f>Лист4!C3220</f>
        <v>Наримановский район, п. Трусово</v>
      </c>
      <c r="C3218" s="39">
        <f t="shared" si="102"/>
        <v>108.9356837837838</v>
      </c>
      <c r="D3218" s="39">
        <f t="shared" si="103"/>
        <v>4.6029162162162169</v>
      </c>
      <c r="E3218" s="45">
        <v>0</v>
      </c>
      <c r="F3218" s="27">
        <v>4.6029162162162169</v>
      </c>
      <c r="G3218" s="46">
        <v>0</v>
      </c>
      <c r="H3218" s="46">
        <v>0</v>
      </c>
      <c r="I3218" s="46">
        <v>0</v>
      </c>
      <c r="J3218" s="271"/>
      <c r="K3218" s="282">
        <f>Лист4!E3220/1000</f>
        <v>113.53860000000002</v>
      </c>
    </row>
    <row r="3219" spans="1:11" s="47" customFormat="1" ht="18.75" customHeight="1" x14ac:dyDescent="0.25">
      <c r="A3219" s="38" t="str">
        <f>Лист4!A3221</f>
        <v xml:space="preserve">Школьная ул. д.2А </v>
      </c>
      <c r="B3219" s="56" t="str">
        <f>Лист4!C3221</f>
        <v>Наримановский район, п. Трусово</v>
      </c>
      <c r="C3219" s="39">
        <f t="shared" si="102"/>
        <v>64.888243243243224</v>
      </c>
      <c r="D3219" s="39">
        <f t="shared" si="103"/>
        <v>2.741756756756756</v>
      </c>
      <c r="E3219" s="45">
        <v>0</v>
      </c>
      <c r="F3219" s="27">
        <v>2.741756756756756</v>
      </c>
      <c r="G3219" s="46">
        <v>0</v>
      </c>
      <c r="H3219" s="46">
        <v>0</v>
      </c>
      <c r="I3219" s="46">
        <v>0</v>
      </c>
      <c r="J3219" s="271"/>
      <c r="K3219" s="282">
        <f>Лист4!E3221/1000</f>
        <v>67.629999999999981</v>
      </c>
    </row>
    <row r="3220" spans="1:11" s="47" customFormat="1" ht="18.75" customHeight="1" x14ac:dyDescent="0.25">
      <c r="A3220" s="38" t="str">
        <f>Лист4!A3222</f>
        <v xml:space="preserve">Школьная ул. д.3А </v>
      </c>
      <c r="B3220" s="56" t="str">
        <f>Лист4!C3222</f>
        <v>Наримановский район, п. Трусово</v>
      </c>
      <c r="C3220" s="39">
        <f t="shared" si="102"/>
        <v>57.323481081081091</v>
      </c>
      <c r="D3220" s="39">
        <f t="shared" si="103"/>
        <v>2.422118918918919</v>
      </c>
      <c r="E3220" s="45">
        <v>0</v>
      </c>
      <c r="F3220" s="27">
        <v>2.422118918918919</v>
      </c>
      <c r="G3220" s="46">
        <v>0</v>
      </c>
      <c r="H3220" s="46">
        <v>0</v>
      </c>
      <c r="I3220" s="46">
        <v>0</v>
      </c>
      <c r="J3220" s="271"/>
      <c r="K3220" s="282">
        <f>Лист4!E3222/1000</f>
        <v>59.74560000000001</v>
      </c>
    </row>
    <row r="3221" spans="1:11" s="47" customFormat="1" ht="25.5" customHeight="1" x14ac:dyDescent="0.25">
      <c r="A3221" s="38" t="str">
        <f>Лист4!A3223</f>
        <v xml:space="preserve">Школьная ул. д.4А </v>
      </c>
      <c r="B3221" s="56" t="str">
        <f>Лист4!C3223</f>
        <v>Наримановский район, п. Трусово</v>
      </c>
      <c r="C3221" s="39">
        <f t="shared" si="102"/>
        <v>115.00016797297297</v>
      </c>
      <c r="D3221" s="39">
        <f t="shared" si="103"/>
        <v>4.8591620270270273</v>
      </c>
      <c r="E3221" s="45">
        <v>0</v>
      </c>
      <c r="F3221" s="27">
        <v>4.8591620270270273</v>
      </c>
      <c r="G3221" s="46">
        <v>0</v>
      </c>
      <c r="H3221" s="46">
        <v>0</v>
      </c>
      <c r="I3221" s="46">
        <v>0</v>
      </c>
      <c r="J3221" s="271"/>
      <c r="K3221" s="282">
        <f>Лист4!E3223/1000-J3221</f>
        <v>119.85933</v>
      </c>
    </row>
    <row r="3222" spans="1:11" s="47" customFormat="1" ht="18.75" customHeight="1" x14ac:dyDescent="0.25">
      <c r="A3222" s="38" t="str">
        <f>Лист4!A3224</f>
        <v xml:space="preserve">Школьная ул. д.5А </v>
      </c>
      <c r="B3222" s="56" t="str">
        <f>Лист4!C3224</f>
        <v>Наримановский район, п. Трусово</v>
      </c>
      <c r="C3222" s="39">
        <f t="shared" si="102"/>
        <v>69.678162297297277</v>
      </c>
      <c r="D3222" s="39">
        <f t="shared" si="103"/>
        <v>2.9441477027027023</v>
      </c>
      <c r="E3222" s="45">
        <v>0</v>
      </c>
      <c r="F3222" s="27">
        <v>2.9441477027027023</v>
      </c>
      <c r="G3222" s="46">
        <v>0</v>
      </c>
      <c r="H3222" s="46">
        <v>0</v>
      </c>
      <c r="I3222" s="46">
        <v>0</v>
      </c>
      <c r="J3222" s="271"/>
      <c r="K3222" s="282">
        <f>Лист4!E3224/1000</f>
        <v>72.622309999999985</v>
      </c>
    </row>
    <row r="3223" spans="1:11" s="47" customFormat="1" ht="18.75" customHeight="1" x14ac:dyDescent="0.25">
      <c r="A3223" s="38" t="str">
        <f>Лист4!A3225</f>
        <v xml:space="preserve">Школьная ул. д.6А </v>
      </c>
      <c r="B3223" s="56" t="str">
        <f>Лист4!C3225</f>
        <v>Наримановский район, п. Трусово</v>
      </c>
      <c r="C3223" s="39">
        <f t="shared" si="102"/>
        <v>109.98010337837839</v>
      </c>
      <c r="D3223" s="39">
        <f t="shared" si="103"/>
        <v>4.6470466216216222</v>
      </c>
      <c r="E3223" s="45">
        <v>0</v>
      </c>
      <c r="F3223" s="27">
        <v>4.6470466216216222</v>
      </c>
      <c r="G3223" s="46">
        <v>0</v>
      </c>
      <c r="H3223" s="46">
        <v>0</v>
      </c>
      <c r="I3223" s="46">
        <v>0</v>
      </c>
      <c r="J3223" s="271"/>
      <c r="K3223" s="282">
        <f>Лист4!E3225/1000</f>
        <v>114.62715000000001</v>
      </c>
    </row>
    <row r="3224" spans="1:11" s="47" customFormat="1" ht="18.75" customHeight="1" x14ac:dyDescent="0.25">
      <c r="A3224" s="38" t="str">
        <f>Лист4!A3226</f>
        <v xml:space="preserve">Школьная ул. д.7А </v>
      </c>
      <c r="B3224" s="56" t="str">
        <f>Лист4!C3226</f>
        <v>Наримановский район, п. Трусово</v>
      </c>
      <c r="C3224" s="39">
        <f t="shared" si="102"/>
        <v>107.24645945945947</v>
      </c>
      <c r="D3224" s="39">
        <f t="shared" si="103"/>
        <v>4.5315405405405409</v>
      </c>
      <c r="E3224" s="45">
        <v>0</v>
      </c>
      <c r="F3224" s="27">
        <v>4.5315405405405409</v>
      </c>
      <c r="G3224" s="46">
        <v>0</v>
      </c>
      <c r="H3224" s="46">
        <v>0</v>
      </c>
      <c r="I3224" s="46">
        <v>0</v>
      </c>
      <c r="J3224" s="271"/>
      <c r="K3224" s="282">
        <f>Лист4!E3226/1000</f>
        <v>111.77800000000002</v>
      </c>
    </row>
    <row r="3225" spans="1:11" s="47" customFormat="1" ht="18.75" customHeight="1" x14ac:dyDescent="0.25">
      <c r="A3225" s="38" t="str">
        <f>Лист4!A3227</f>
        <v xml:space="preserve">Школьная ул. д.8А </v>
      </c>
      <c r="B3225" s="56" t="str">
        <f>Лист4!C3227</f>
        <v>Наримановский район, п. Трусово</v>
      </c>
      <c r="C3225" s="39">
        <f t="shared" si="102"/>
        <v>193.6644260810811</v>
      </c>
      <c r="D3225" s="39">
        <f t="shared" si="103"/>
        <v>8.1830039189189208</v>
      </c>
      <c r="E3225" s="45">
        <v>0</v>
      </c>
      <c r="F3225" s="27">
        <v>8.1830039189189208</v>
      </c>
      <c r="G3225" s="46">
        <v>0</v>
      </c>
      <c r="H3225" s="46">
        <v>0</v>
      </c>
      <c r="I3225" s="46">
        <v>0</v>
      </c>
      <c r="J3225" s="272"/>
      <c r="K3225" s="282">
        <f>Лист4!E3227/1000-J3225</f>
        <v>201.84743000000003</v>
      </c>
    </row>
    <row r="3226" spans="1:11" s="47" customFormat="1" ht="18.75" customHeight="1" x14ac:dyDescent="0.25">
      <c r="A3226" s="38" t="str">
        <f>Лист4!A3228</f>
        <v xml:space="preserve">Школьная ул. д.9А </v>
      </c>
      <c r="B3226" s="56" t="str">
        <f>Лист4!C3228</f>
        <v>Наримановский район, п. Трусово</v>
      </c>
      <c r="C3226" s="39">
        <f t="shared" si="102"/>
        <v>134.97907864864868</v>
      </c>
      <c r="D3226" s="39">
        <f t="shared" si="103"/>
        <v>5.7033413513513533</v>
      </c>
      <c r="E3226" s="45">
        <v>0</v>
      </c>
      <c r="F3226" s="27">
        <v>5.7033413513513533</v>
      </c>
      <c r="G3226" s="46">
        <v>0</v>
      </c>
      <c r="H3226" s="46">
        <v>0</v>
      </c>
      <c r="I3226" s="46">
        <v>0</v>
      </c>
      <c r="J3226" s="271"/>
      <c r="K3226" s="282">
        <f>Лист4!E3228/1000</f>
        <v>140.68242000000004</v>
      </c>
    </row>
    <row r="3227" spans="1:11" s="47" customFormat="1" ht="18.75" customHeight="1" x14ac:dyDescent="0.25">
      <c r="A3227" s="38" t="str">
        <f>Лист4!A3229</f>
        <v xml:space="preserve">Заводская ул. д.51 </v>
      </c>
      <c r="B3227" s="56" t="str">
        <f>Лист4!C3229</f>
        <v>Наримановский район, с. Волжское</v>
      </c>
      <c r="C3227" s="39">
        <f t="shared" si="102"/>
        <v>0</v>
      </c>
      <c r="D3227" s="39">
        <f t="shared" si="103"/>
        <v>0</v>
      </c>
      <c r="E3227" s="45">
        <v>0</v>
      </c>
      <c r="F3227" s="27">
        <v>0</v>
      </c>
      <c r="G3227" s="46">
        <v>0</v>
      </c>
      <c r="H3227" s="46">
        <v>0</v>
      </c>
      <c r="I3227" s="46">
        <v>0</v>
      </c>
      <c r="J3227" s="271"/>
      <c r="K3227" s="282">
        <f>Лист4!E3229/1000</f>
        <v>0</v>
      </c>
    </row>
    <row r="3228" spans="1:11" s="47" customFormat="1" ht="18.75" customHeight="1" x14ac:dyDescent="0.25">
      <c r="A3228" s="38" t="str">
        <f>Лист4!A3230</f>
        <v xml:space="preserve">Почтовая ул. д.20 </v>
      </c>
      <c r="B3228" s="56" t="str">
        <f>Лист4!C3230</f>
        <v>Наримановский район, с. Волжское</v>
      </c>
      <c r="C3228" s="39">
        <f t="shared" si="102"/>
        <v>6.1954216216216214</v>
      </c>
      <c r="D3228" s="39">
        <f t="shared" si="103"/>
        <v>0.26177837837837836</v>
      </c>
      <c r="E3228" s="45">
        <v>0</v>
      </c>
      <c r="F3228" s="27">
        <v>0.26177837837837836</v>
      </c>
      <c r="G3228" s="46">
        <v>0</v>
      </c>
      <c r="H3228" s="46">
        <v>0</v>
      </c>
      <c r="I3228" s="46">
        <v>0</v>
      </c>
      <c r="J3228" s="271"/>
      <c r="K3228" s="282">
        <f>Лист4!E3230/1000-J3228</f>
        <v>6.4571999999999994</v>
      </c>
    </row>
    <row r="3229" spans="1:11" s="47" customFormat="1" ht="18.75" customHeight="1" x14ac:dyDescent="0.25">
      <c r="A3229" s="38" t="str">
        <f>Лист4!A3231</f>
        <v xml:space="preserve">Почтовая ул. д.22 </v>
      </c>
      <c r="B3229" s="56" t="str">
        <f>Лист4!C3231</f>
        <v>Наримановский район, с. Волжское</v>
      </c>
      <c r="C3229" s="39">
        <f t="shared" si="102"/>
        <v>18.88216216216216</v>
      </c>
      <c r="D3229" s="39">
        <f t="shared" si="103"/>
        <v>0.7978378378378379</v>
      </c>
      <c r="E3229" s="45">
        <v>0</v>
      </c>
      <c r="F3229" s="27">
        <v>0.7978378378378379</v>
      </c>
      <c r="G3229" s="46">
        <v>0</v>
      </c>
      <c r="H3229" s="46">
        <v>0</v>
      </c>
      <c r="I3229" s="46">
        <v>0</v>
      </c>
      <c r="J3229" s="271"/>
      <c r="K3229" s="282">
        <f>Лист4!E3231/1000-J3229</f>
        <v>19.68</v>
      </c>
    </row>
    <row r="3230" spans="1:11" s="47" customFormat="1" ht="18.75" customHeight="1" x14ac:dyDescent="0.25">
      <c r="A3230" s="38" t="str">
        <f>Лист4!A3232</f>
        <v xml:space="preserve">Советская ул. д.1 </v>
      </c>
      <c r="B3230" s="56" t="str">
        <f>Лист4!C3232</f>
        <v>Наримановский район, с. Николаевка</v>
      </c>
      <c r="C3230" s="39">
        <f t="shared" si="102"/>
        <v>61.631933783783794</v>
      </c>
      <c r="D3230" s="39">
        <f t="shared" si="103"/>
        <v>2.6041662162162167</v>
      </c>
      <c r="E3230" s="45">
        <v>0</v>
      </c>
      <c r="F3230" s="27">
        <v>2.6041662162162167</v>
      </c>
      <c r="G3230" s="46">
        <v>0</v>
      </c>
      <c r="H3230" s="46">
        <v>0</v>
      </c>
      <c r="I3230" s="46">
        <v>0</v>
      </c>
      <c r="J3230" s="271"/>
      <c r="K3230" s="282">
        <f>Лист4!E3232/1000-J3230</f>
        <v>64.236100000000008</v>
      </c>
    </row>
    <row r="3231" spans="1:11" s="47" customFormat="1" ht="18.75" customHeight="1" x14ac:dyDescent="0.25">
      <c r="A3231" s="38" t="str">
        <f>Лист4!A3233</f>
        <v xml:space="preserve">Советская ул. д.2 </v>
      </c>
      <c r="B3231" s="56" t="str">
        <f>Лист4!C3233</f>
        <v>Наримановский район, с. Николаевка</v>
      </c>
      <c r="C3231" s="39">
        <f t="shared" si="102"/>
        <v>271.86009378378378</v>
      </c>
      <c r="D3231" s="39">
        <f t="shared" si="103"/>
        <v>11.487046216216214</v>
      </c>
      <c r="E3231" s="45">
        <v>0</v>
      </c>
      <c r="F3231" s="27">
        <v>11.487046216216214</v>
      </c>
      <c r="G3231" s="46">
        <v>0</v>
      </c>
      <c r="H3231" s="46">
        <v>0</v>
      </c>
      <c r="I3231" s="46">
        <v>0</v>
      </c>
      <c r="J3231" s="271"/>
      <c r="K3231" s="282">
        <f>Лист4!E3233/1000-J3231</f>
        <v>283.34713999999997</v>
      </c>
    </row>
    <row r="3232" spans="1:11" s="47" customFormat="1" ht="25.5" customHeight="1" x14ac:dyDescent="0.25">
      <c r="A3232" s="38" t="str">
        <f>Лист4!A3234</f>
        <v xml:space="preserve">Советская ул. д.3 </v>
      </c>
      <c r="B3232" s="56" t="str">
        <f>Лист4!C3234</f>
        <v>Наримановский район, с. Николаевка</v>
      </c>
      <c r="C3232" s="39">
        <f t="shared" si="102"/>
        <v>153.62381297297296</v>
      </c>
      <c r="D3232" s="39">
        <f t="shared" si="103"/>
        <v>6.4911470270270275</v>
      </c>
      <c r="E3232" s="45">
        <v>0</v>
      </c>
      <c r="F3232" s="27">
        <v>6.4911470270270275</v>
      </c>
      <c r="G3232" s="46">
        <v>0</v>
      </c>
      <c r="H3232" s="46">
        <v>0</v>
      </c>
      <c r="I3232" s="46">
        <v>0</v>
      </c>
      <c r="J3232" s="271"/>
      <c r="K3232" s="282">
        <f>Лист4!E3234/1000-J3232</f>
        <v>160.11496</v>
      </c>
    </row>
    <row r="3233" spans="1:11" s="47" customFormat="1" ht="18.75" customHeight="1" x14ac:dyDescent="0.25">
      <c r="A3233" s="38" t="str">
        <f>Лист4!A3235</f>
        <v xml:space="preserve">Советская ул. д.4 </v>
      </c>
      <c r="B3233" s="56" t="str">
        <f>Лист4!C3235</f>
        <v>Наримановский район, с. Николаевка</v>
      </c>
      <c r="C3233" s="39">
        <f t="shared" si="102"/>
        <v>207.47965405405401</v>
      </c>
      <c r="D3233" s="39">
        <f t="shared" si="103"/>
        <v>8.7667459459459458</v>
      </c>
      <c r="E3233" s="45">
        <v>0</v>
      </c>
      <c r="F3233" s="27">
        <v>8.7667459459459458</v>
      </c>
      <c r="G3233" s="46">
        <v>0</v>
      </c>
      <c r="H3233" s="46">
        <v>0</v>
      </c>
      <c r="I3233" s="46">
        <v>0</v>
      </c>
      <c r="J3233" s="271"/>
      <c r="K3233" s="282">
        <f>Лист4!E3235/1000-J3233</f>
        <v>216.24639999999997</v>
      </c>
    </row>
    <row r="3234" spans="1:11" s="47" customFormat="1" ht="18.75" customHeight="1" x14ac:dyDescent="0.25">
      <c r="A3234" s="38" t="str">
        <f>Лист4!A3236</f>
        <v xml:space="preserve">Советская ул. д.5 </v>
      </c>
      <c r="B3234" s="56" t="str">
        <f>Лист4!C3236</f>
        <v>Наримановский район, с. Николаевка</v>
      </c>
      <c r="C3234" s="39">
        <f t="shared" si="102"/>
        <v>128.44312567567573</v>
      </c>
      <c r="D3234" s="39">
        <f t="shared" si="103"/>
        <v>5.4271743243243264</v>
      </c>
      <c r="E3234" s="45">
        <v>0</v>
      </c>
      <c r="F3234" s="27">
        <v>5.4271743243243264</v>
      </c>
      <c r="G3234" s="46">
        <v>0</v>
      </c>
      <c r="H3234" s="46">
        <v>0</v>
      </c>
      <c r="I3234" s="46">
        <v>0</v>
      </c>
      <c r="J3234" s="271"/>
      <c r="K3234" s="282">
        <f>Лист4!E3236/1000-J3234</f>
        <v>133.87030000000004</v>
      </c>
    </row>
    <row r="3235" spans="1:11" s="47" customFormat="1" ht="18.75" customHeight="1" x14ac:dyDescent="0.25">
      <c r="A3235" s="38" t="str">
        <f>Лист4!A3237</f>
        <v xml:space="preserve">Геологическая ул. д.47 </v>
      </c>
      <c r="B3235" s="56" t="str">
        <f>Лист4!C3237</f>
        <v>Наримановский район, с. Солянка</v>
      </c>
      <c r="C3235" s="39">
        <f t="shared" ref="C3235:C3298" si="104">K3235+J3235-F3235</f>
        <v>222.98154459459448</v>
      </c>
      <c r="D3235" s="39">
        <f t="shared" ref="D3235:D3298" si="105">F3235</f>
        <v>9.4217554054054009</v>
      </c>
      <c r="E3235" s="45">
        <v>0</v>
      </c>
      <c r="F3235" s="27">
        <v>9.4217554054054009</v>
      </c>
      <c r="G3235" s="46">
        <v>0</v>
      </c>
      <c r="H3235" s="46">
        <v>0</v>
      </c>
      <c r="I3235" s="46">
        <v>0</v>
      </c>
      <c r="J3235" s="271"/>
      <c r="K3235" s="282">
        <f>Лист4!E3237/1000-J3235</f>
        <v>232.40329999999989</v>
      </c>
    </row>
    <row r="3236" spans="1:11" s="47" customFormat="1" ht="18.75" customHeight="1" x14ac:dyDescent="0.25">
      <c r="A3236" s="38" t="str">
        <f>Лист4!A3238</f>
        <v xml:space="preserve">Геологическая ул. д.49 </v>
      </c>
      <c r="B3236" s="56" t="str">
        <f>Лист4!C3238</f>
        <v>Наримановский район, с. Солянка</v>
      </c>
      <c r="C3236" s="39">
        <f t="shared" si="104"/>
        <v>91.74696756756758</v>
      </c>
      <c r="D3236" s="39">
        <f t="shared" si="105"/>
        <v>3.8766324324324328</v>
      </c>
      <c r="E3236" s="45">
        <v>0</v>
      </c>
      <c r="F3236" s="27">
        <v>3.8766324324324328</v>
      </c>
      <c r="G3236" s="46">
        <v>0</v>
      </c>
      <c r="H3236" s="46">
        <v>0</v>
      </c>
      <c r="I3236" s="46">
        <v>0</v>
      </c>
      <c r="J3236" s="271"/>
      <c r="K3236" s="282">
        <f>Лист4!E3238/1000-J3236</f>
        <v>95.62360000000001</v>
      </c>
    </row>
    <row r="3237" spans="1:11" s="47" customFormat="1" ht="18.75" customHeight="1" x14ac:dyDescent="0.25">
      <c r="A3237" s="38" t="str">
        <f>Лист4!A3239</f>
        <v xml:space="preserve">Геологическая ул. д.51 </v>
      </c>
      <c r="B3237" s="56" t="str">
        <f>Лист4!C3239</f>
        <v>Наримановский район, с. Солянка</v>
      </c>
      <c r="C3237" s="39">
        <f t="shared" si="104"/>
        <v>385.07691445945949</v>
      </c>
      <c r="D3237" s="39">
        <f t="shared" si="105"/>
        <v>16.270855540540541</v>
      </c>
      <c r="E3237" s="45">
        <v>0</v>
      </c>
      <c r="F3237" s="27">
        <v>16.270855540540541</v>
      </c>
      <c r="G3237" s="46">
        <v>0</v>
      </c>
      <c r="H3237" s="46">
        <v>0</v>
      </c>
      <c r="I3237" s="46">
        <v>0</v>
      </c>
      <c r="J3237" s="271"/>
      <c r="K3237" s="282">
        <f>Лист4!E3239/1000-J3237</f>
        <v>401.34777000000003</v>
      </c>
    </row>
    <row r="3238" spans="1:11" s="47" customFormat="1" ht="18.75" customHeight="1" x14ac:dyDescent="0.25">
      <c r="A3238" s="38" t="str">
        <f>Лист4!A3240</f>
        <v xml:space="preserve">Геологическая ул. д.53 </v>
      </c>
      <c r="B3238" s="56" t="str">
        <f>Лист4!C3240</f>
        <v>Наримановский район, с. Солянка</v>
      </c>
      <c r="C3238" s="39">
        <f t="shared" si="104"/>
        <v>174.04575405405404</v>
      </c>
      <c r="D3238" s="39">
        <f t="shared" si="105"/>
        <v>7.3540459459459449</v>
      </c>
      <c r="E3238" s="45">
        <v>0</v>
      </c>
      <c r="F3238" s="27">
        <v>7.3540459459459449</v>
      </c>
      <c r="G3238" s="46">
        <v>0</v>
      </c>
      <c r="H3238" s="46">
        <v>0</v>
      </c>
      <c r="I3238" s="46">
        <v>0</v>
      </c>
      <c r="J3238" s="271"/>
      <c r="K3238" s="282">
        <f>Лист4!E3240/1000</f>
        <v>181.3998</v>
      </c>
    </row>
    <row r="3239" spans="1:11" s="47" customFormat="1" ht="18.75" customHeight="1" x14ac:dyDescent="0.25">
      <c r="A3239" s="38" t="str">
        <f>Лист4!A3241</f>
        <v xml:space="preserve">Геологическая ул. д.55 </v>
      </c>
      <c r="B3239" s="56" t="str">
        <f>Лист4!C3241</f>
        <v>Наримановский район, с. Солянка</v>
      </c>
      <c r="C3239" s="39">
        <f t="shared" si="104"/>
        <v>231.07639851351348</v>
      </c>
      <c r="D3239" s="39">
        <f t="shared" si="105"/>
        <v>9.7637914864864861</v>
      </c>
      <c r="E3239" s="45">
        <v>0</v>
      </c>
      <c r="F3239" s="27">
        <v>9.7637914864864861</v>
      </c>
      <c r="G3239" s="46">
        <v>0</v>
      </c>
      <c r="H3239" s="46">
        <v>0</v>
      </c>
      <c r="I3239" s="46">
        <v>0</v>
      </c>
      <c r="J3239" s="271"/>
      <c r="K3239" s="282">
        <f>Лист4!E3241/1000</f>
        <v>240.84018999999998</v>
      </c>
    </row>
    <row r="3240" spans="1:11" s="47" customFormat="1" ht="18.75" customHeight="1" x14ac:dyDescent="0.25">
      <c r="A3240" s="38" t="str">
        <f>Лист4!A3242</f>
        <v xml:space="preserve">Геологическая ул. д.57 </v>
      </c>
      <c r="B3240" s="56" t="str">
        <f>Лист4!C3242</f>
        <v>Наримановский район, с. Солянка</v>
      </c>
      <c r="C3240" s="39">
        <f t="shared" si="104"/>
        <v>289.96275270270263</v>
      </c>
      <c r="D3240" s="39">
        <f t="shared" si="105"/>
        <v>12.251947297297296</v>
      </c>
      <c r="E3240" s="45">
        <v>0</v>
      </c>
      <c r="F3240" s="27">
        <v>12.251947297297296</v>
      </c>
      <c r="G3240" s="46">
        <v>0</v>
      </c>
      <c r="H3240" s="46">
        <v>0</v>
      </c>
      <c r="I3240" s="46">
        <v>0</v>
      </c>
      <c r="J3240" s="271"/>
      <c r="K3240" s="282">
        <f>Лист4!E3242/1000</f>
        <v>302.21469999999994</v>
      </c>
    </row>
    <row r="3241" spans="1:11" s="47" customFormat="1" ht="18.75" customHeight="1" x14ac:dyDescent="0.25">
      <c r="A3241" s="38" t="str">
        <f>Лист4!A3243</f>
        <v xml:space="preserve">Геологическая ул. д.59 </v>
      </c>
      <c r="B3241" s="56" t="str">
        <f>Лист4!C3243</f>
        <v>Наримановский район, с. Солянка</v>
      </c>
      <c r="C3241" s="39">
        <f t="shared" si="104"/>
        <v>337.19404432432435</v>
      </c>
      <c r="D3241" s="39">
        <f t="shared" si="105"/>
        <v>14.247635675675674</v>
      </c>
      <c r="E3241" s="45">
        <v>0</v>
      </c>
      <c r="F3241" s="27">
        <v>14.247635675675674</v>
      </c>
      <c r="G3241" s="46">
        <v>0</v>
      </c>
      <c r="H3241" s="46">
        <v>0</v>
      </c>
      <c r="I3241" s="46">
        <v>0</v>
      </c>
      <c r="J3241" s="271"/>
      <c r="K3241" s="282">
        <f>Лист4!E3243/1000</f>
        <v>351.44168000000002</v>
      </c>
    </row>
    <row r="3242" spans="1:11" s="47" customFormat="1" ht="18.75" customHeight="1" x14ac:dyDescent="0.25">
      <c r="A3242" s="38" t="str">
        <f>Лист4!A3244</f>
        <v xml:space="preserve">Геологическая ул. д.61 </v>
      </c>
      <c r="B3242" s="56" t="str">
        <f>Лист4!C3244</f>
        <v>Наримановский район, с. Солянка</v>
      </c>
      <c r="C3242" s="39">
        <f t="shared" si="104"/>
        <v>289.95690959459455</v>
      </c>
      <c r="D3242" s="39">
        <f t="shared" si="105"/>
        <v>12.251700405405405</v>
      </c>
      <c r="E3242" s="45">
        <v>0</v>
      </c>
      <c r="F3242" s="27">
        <v>12.251700405405405</v>
      </c>
      <c r="G3242" s="46">
        <v>0</v>
      </c>
      <c r="H3242" s="46">
        <v>0</v>
      </c>
      <c r="I3242" s="46">
        <v>0</v>
      </c>
      <c r="J3242" s="271"/>
      <c r="K3242" s="282">
        <f>Лист4!E3244/1000</f>
        <v>302.20860999999996</v>
      </c>
    </row>
    <row r="3243" spans="1:11" s="47" customFormat="1" ht="18.75" customHeight="1" x14ac:dyDescent="0.25">
      <c r="A3243" s="38" t="str">
        <f>Лист4!A3245</f>
        <v xml:space="preserve">Геологическая ул. д.63 </v>
      </c>
      <c r="B3243" s="56" t="str">
        <f>Лист4!C3245</f>
        <v>Наримановский район, с. Солянка</v>
      </c>
      <c r="C3243" s="39">
        <f t="shared" si="104"/>
        <v>189.09170945945951</v>
      </c>
      <c r="D3243" s="39">
        <f t="shared" si="105"/>
        <v>7.9897905405405432</v>
      </c>
      <c r="E3243" s="45">
        <v>0</v>
      </c>
      <c r="F3243" s="27">
        <v>7.9897905405405432</v>
      </c>
      <c r="G3243" s="46">
        <v>0</v>
      </c>
      <c r="H3243" s="46">
        <v>0</v>
      </c>
      <c r="I3243" s="46">
        <v>0</v>
      </c>
      <c r="J3243" s="271"/>
      <c r="K3243" s="282">
        <f>Лист4!E3245/1000</f>
        <v>197.08150000000006</v>
      </c>
    </row>
    <row r="3244" spans="1:11" s="47" customFormat="1" ht="18.75" customHeight="1" x14ac:dyDescent="0.25">
      <c r="A3244" s="38" t="str">
        <f>Лист4!A3246</f>
        <v xml:space="preserve">Геологическая ул. д.65 </v>
      </c>
      <c r="B3244" s="56" t="str">
        <f>Лист4!C3246</f>
        <v>Наримановский район, с. Солянка</v>
      </c>
      <c r="C3244" s="39">
        <f t="shared" si="104"/>
        <v>308.85129527027038</v>
      </c>
      <c r="D3244" s="39">
        <f t="shared" si="105"/>
        <v>13.050054729729734</v>
      </c>
      <c r="E3244" s="45">
        <v>0</v>
      </c>
      <c r="F3244" s="27">
        <v>13.050054729729734</v>
      </c>
      <c r="G3244" s="46">
        <v>0</v>
      </c>
      <c r="H3244" s="46">
        <v>0</v>
      </c>
      <c r="I3244" s="46">
        <v>0</v>
      </c>
      <c r="J3244" s="271"/>
      <c r="K3244" s="282">
        <f>Лист4!E3246/1000</f>
        <v>321.90135000000009</v>
      </c>
    </row>
    <row r="3245" spans="1:11" s="47" customFormat="1" ht="18.75" customHeight="1" x14ac:dyDescent="0.25">
      <c r="A3245" s="38" t="str">
        <f>Лист4!A3247</f>
        <v xml:space="preserve">Геологическая ул. д.67 </v>
      </c>
      <c r="B3245" s="56" t="str">
        <f>Лист4!C3247</f>
        <v>Наримановский район, с. Солянка</v>
      </c>
      <c r="C3245" s="39">
        <f t="shared" si="104"/>
        <v>161.89377783783786</v>
      </c>
      <c r="D3245" s="39">
        <f t="shared" si="105"/>
        <v>6.8405821621621632</v>
      </c>
      <c r="E3245" s="45">
        <v>0</v>
      </c>
      <c r="F3245" s="27">
        <v>6.8405821621621632</v>
      </c>
      <c r="G3245" s="46">
        <v>0</v>
      </c>
      <c r="H3245" s="46">
        <v>0</v>
      </c>
      <c r="I3245" s="46">
        <v>0</v>
      </c>
      <c r="J3245" s="271"/>
      <c r="K3245" s="282">
        <f>Лист4!E3247/1000</f>
        <v>168.73436000000001</v>
      </c>
    </row>
    <row r="3246" spans="1:11" s="47" customFormat="1" ht="18.75" customHeight="1" x14ac:dyDescent="0.25">
      <c r="A3246" s="38" t="str">
        <f>Лист4!A3248</f>
        <v xml:space="preserve">Геологическая ул. д.69 </v>
      </c>
      <c r="B3246" s="56" t="str">
        <f>Лист4!C3248</f>
        <v>Наримановский район, с. Солянка</v>
      </c>
      <c r="C3246" s="39">
        <f t="shared" si="104"/>
        <v>238.01032567567574</v>
      </c>
      <c r="D3246" s="39">
        <f t="shared" si="105"/>
        <v>10.056774324324326</v>
      </c>
      <c r="E3246" s="45">
        <v>0</v>
      </c>
      <c r="F3246" s="27">
        <v>10.056774324324326</v>
      </c>
      <c r="G3246" s="46">
        <v>0</v>
      </c>
      <c r="H3246" s="46">
        <v>0</v>
      </c>
      <c r="I3246" s="46">
        <v>0</v>
      </c>
      <c r="J3246" s="271">
        <v>158.08000000000001</v>
      </c>
      <c r="K3246" s="282">
        <f>Лист4!E3248/1000-J3246</f>
        <v>89.987100000000055</v>
      </c>
    </row>
    <row r="3247" spans="1:11" s="47" customFormat="1" ht="18.75" customHeight="1" x14ac:dyDescent="0.25">
      <c r="A3247" s="38" t="str">
        <f>Лист4!A3249</f>
        <v xml:space="preserve">Геологическая ул. д.71 </v>
      </c>
      <c r="B3247" s="56" t="str">
        <f>Лист4!C3249</f>
        <v>Наримановский район, с. Солянка</v>
      </c>
      <c r="C3247" s="39">
        <f t="shared" si="104"/>
        <v>339.19137027027028</v>
      </c>
      <c r="D3247" s="39">
        <f t="shared" si="105"/>
        <v>14.332029729729729</v>
      </c>
      <c r="E3247" s="45">
        <v>0</v>
      </c>
      <c r="F3247" s="27">
        <v>14.332029729729729</v>
      </c>
      <c r="G3247" s="46">
        <v>0</v>
      </c>
      <c r="H3247" s="46">
        <v>0</v>
      </c>
      <c r="I3247" s="46">
        <v>0</v>
      </c>
      <c r="J3247" s="271"/>
      <c r="K3247" s="282">
        <f>Лист4!E3249/1000</f>
        <v>353.52340000000004</v>
      </c>
    </row>
    <row r="3248" spans="1:11" s="47" customFormat="1" ht="18.75" customHeight="1" x14ac:dyDescent="0.25">
      <c r="A3248" s="38" t="str">
        <f>Лист4!A3250</f>
        <v xml:space="preserve">Геологическая ул. д.73 </v>
      </c>
      <c r="B3248" s="56" t="str">
        <f>Лист4!C3250</f>
        <v>Наримановский район, с. Солянка</v>
      </c>
      <c r="C3248" s="39">
        <f t="shared" si="104"/>
        <v>227.22595337837831</v>
      </c>
      <c r="D3248" s="39">
        <f t="shared" si="105"/>
        <v>9.6010966216216183</v>
      </c>
      <c r="E3248" s="45">
        <v>0</v>
      </c>
      <c r="F3248" s="27">
        <v>9.6010966216216183</v>
      </c>
      <c r="G3248" s="46">
        <v>0</v>
      </c>
      <c r="H3248" s="46">
        <v>0</v>
      </c>
      <c r="I3248" s="46">
        <v>0</v>
      </c>
      <c r="J3248" s="272"/>
      <c r="K3248" s="282">
        <f>Лист4!E3250/1000-J3248</f>
        <v>236.82704999999993</v>
      </c>
    </row>
    <row r="3249" spans="1:11" s="47" customFormat="1" ht="18.75" customHeight="1" x14ac:dyDescent="0.25">
      <c r="A3249" s="38" t="str">
        <f>Лист4!A3251</f>
        <v xml:space="preserve">Парковая ул. д.7 </v>
      </c>
      <c r="B3249" s="56" t="str">
        <f>Лист4!C3251</f>
        <v>Приволжский район, п. Ассадулаево</v>
      </c>
      <c r="C3249" s="39">
        <f t="shared" si="104"/>
        <v>74.237695945945944</v>
      </c>
      <c r="D3249" s="39">
        <f t="shared" si="105"/>
        <v>3.1368040540540543</v>
      </c>
      <c r="E3249" s="45">
        <v>0</v>
      </c>
      <c r="F3249" s="27">
        <v>3.1368040540540543</v>
      </c>
      <c r="G3249" s="46">
        <v>0</v>
      </c>
      <c r="H3249" s="46">
        <v>0</v>
      </c>
      <c r="I3249" s="46">
        <v>0</v>
      </c>
      <c r="J3249" s="272"/>
      <c r="K3249" s="282">
        <f>Лист4!E3251/1000-J3249</f>
        <v>77.374499999999998</v>
      </c>
    </row>
    <row r="3250" spans="1:11" s="47" customFormat="1" ht="18.75" customHeight="1" x14ac:dyDescent="0.25">
      <c r="A3250" s="38" t="str">
        <f>Лист4!A3252</f>
        <v xml:space="preserve">Клубная ул. д.23 </v>
      </c>
      <c r="B3250" s="56" t="str">
        <f>Лист4!C3252</f>
        <v>Приволжский район, п. Кирпичный</v>
      </c>
      <c r="C3250" s="39">
        <f t="shared" si="104"/>
        <v>0</v>
      </c>
      <c r="D3250" s="39">
        <f t="shared" si="105"/>
        <v>0</v>
      </c>
      <c r="E3250" s="45">
        <v>0</v>
      </c>
      <c r="F3250" s="27">
        <v>0</v>
      </c>
      <c r="G3250" s="46">
        <v>0</v>
      </c>
      <c r="H3250" s="46">
        <v>0</v>
      </c>
      <c r="I3250" s="46">
        <v>0</v>
      </c>
      <c r="J3250" s="271"/>
      <c r="K3250" s="282">
        <f>Лист4!E3252/1000-J3250</f>
        <v>0</v>
      </c>
    </row>
    <row r="3251" spans="1:11" s="47" customFormat="1" ht="18.75" customHeight="1" x14ac:dyDescent="0.25">
      <c r="A3251" s="38" t="str">
        <f>Лист4!A3253</f>
        <v xml:space="preserve">Клубная ул. д.25 </v>
      </c>
      <c r="B3251" s="56" t="str">
        <f>Лист4!C3253</f>
        <v>Приволжский район, п. Кирпичный</v>
      </c>
      <c r="C3251" s="39">
        <f t="shared" si="104"/>
        <v>0</v>
      </c>
      <c r="D3251" s="39">
        <f t="shared" si="105"/>
        <v>0</v>
      </c>
      <c r="E3251" s="45">
        <v>0</v>
      </c>
      <c r="F3251" s="27">
        <v>0</v>
      </c>
      <c r="G3251" s="46">
        <v>0</v>
      </c>
      <c r="H3251" s="46">
        <v>0</v>
      </c>
      <c r="I3251" s="46">
        <v>0</v>
      </c>
      <c r="J3251" s="271"/>
      <c r="K3251" s="282">
        <f>Лист4!E3253/1000</f>
        <v>0</v>
      </c>
    </row>
    <row r="3252" spans="1:11" s="47" customFormat="1" ht="18.75" customHeight="1" x14ac:dyDescent="0.25">
      <c r="A3252" s="38" t="str">
        <f>Лист4!A3254</f>
        <v xml:space="preserve">Клубная ул. д.26 </v>
      </c>
      <c r="B3252" s="56" t="str">
        <f>Лист4!C3254</f>
        <v>Приволжский район, п. Кирпичный</v>
      </c>
      <c r="C3252" s="39">
        <f t="shared" si="104"/>
        <v>70.126364189189189</v>
      </c>
      <c r="D3252" s="39">
        <f t="shared" si="105"/>
        <v>2.9630858108108109</v>
      </c>
      <c r="E3252" s="45">
        <v>0</v>
      </c>
      <c r="F3252" s="27">
        <v>2.9630858108108109</v>
      </c>
      <c r="G3252" s="46">
        <v>0</v>
      </c>
      <c r="H3252" s="46">
        <v>0</v>
      </c>
      <c r="I3252" s="46">
        <v>0</v>
      </c>
      <c r="J3252" s="271"/>
      <c r="K3252" s="282">
        <f>Лист4!E3254/1000</f>
        <v>73.089449999999999</v>
      </c>
    </row>
    <row r="3253" spans="1:11" s="47" customFormat="1" ht="18.75" customHeight="1" x14ac:dyDescent="0.25">
      <c r="A3253" s="38" t="str">
        <f>Лист4!A3255</f>
        <v xml:space="preserve">Клубная ул. д.27 </v>
      </c>
      <c r="B3253" s="56" t="str">
        <f>Лист4!C3255</f>
        <v>Приволжский район, п. Кирпичный</v>
      </c>
      <c r="C3253" s="39">
        <f t="shared" si="104"/>
        <v>137.45935810810809</v>
      </c>
      <c r="D3253" s="39">
        <f t="shared" si="105"/>
        <v>5.808141891891891</v>
      </c>
      <c r="E3253" s="45">
        <v>0</v>
      </c>
      <c r="F3253" s="27">
        <v>5.808141891891891</v>
      </c>
      <c r="G3253" s="46">
        <v>0</v>
      </c>
      <c r="H3253" s="46">
        <v>0</v>
      </c>
      <c r="I3253" s="46">
        <v>0</v>
      </c>
      <c r="J3253" s="271"/>
      <c r="K3253" s="282">
        <f>Лист4!E3255/1000</f>
        <v>143.26749999999998</v>
      </c>
    </row>
    <row r="3254" spans="1:11" s="47" customFormat="1" ht="18.75" customHeight="1" x14ac:dyDescent="0.25">
      <c r="A3254" s="38" t="str">
        <f>Лист4!A3256</f>
        <v xml:space="preserve">Клубная ул. д.29 </v>
      </c>
      <c r="B3254" s="56" t="str">
        <f>Лист4!C3256</f>
        <v>Приволжский район, п. Кирпичный</v>
      </c>
      <c r="C3254" s="39">
        <f t="shared" si="104"/>
        <v>0</v>
      </c>
      <c r="D3254" s="39">
        <f t="shared" si="105"/>
        <v>0</v>
      </c>
      <c r="E3254" s="45">
        <v>0</v>
      </c>
      <c r="F3254" s="27">
        <v>0</v>
      </c>
      <c r="G3254" s="46">
        <v>0</v>
      </c>
      <c r="H3254" s="46">
        <v>0</v>
      </c>
      <c r="I3254" s="46">
        <v>0</v>
      </c>
      <c r="J3254" s="271"/>
      <c r="K3254" s="282">
        <f>Лист4!E3256/1000</f>
        <v>0</v>
      </c>
    </row>
    <row r="3255" spans="1:11" s="47" customFormat="1" ht="18.75" customHeight="1" x14ac:dyDescent="0.25">
      <c r="A3255" s="38" t="str">
        <f>Лист4!A3257</f>
        <v xml:space="preserve">Клубная ул. д.31 </v>
      </c>
      <c r="B3255" s="56" t="str">
        <f>Лист4!C3257</f>
        <v>Приволжский район, п. Кирпичный</v>
      </c>
      <c r="C3255" s="39">
        <f t="shared" si="104"/>
        <v>5.8868114864864856</v>
      </c>
      <c r="D3255" s="39">
        <f t="shared" si="105"/>
        <v>0.2487385135135135</v>
      </c>
      <c r="E3255" s="45">
        <v>0</v>
      </c>
      <c r="F3255" s="27">
        <v>0.2487385135135135</v>
      </c>
      <c r="G3255" s="46">
        <v>0</v>
      </c>
      <c r="H3255" s="46">
        <v>0</v>
      </c>
      <c r="I3255" s="46">
        <v>0</v>
      </c>
      <c r="J3255" s="271"/>
      <c r="K3255" s="282">
        <f>Лист4!E3257/1000</f>
        <v>6.1355499999999994</v>
      </c>
    </row>
    <row r="3256" spans="1:11" s="47" customFormat="1" ht="18.75" customHeight="1" x14ac:dyDescent="0.25">
      <c r="A3256" s="38" t="str">
        <f>Лист4!A3258</f>
        <v xml:space="preserve">Мира ул. д.2 </v>
      </c>
      <c r="B3256" s="56" t="str">
        <f>Лист4!C3258</f>
        <v>Приволжский район, п. Начало</v>
      </c>
      <c r="C3256" s="39">
        <f t="shared" si="104"/>
        <v>52.574099189189198</v>
      </c>
      <c r="D3256" s="39">
        <f t="shared" si="105"/>
        <v>2.2214408108108112</v>
      </c>
      <c r="E3256" s="45">
        <v>0</v>
      </c>
      <c r="F3256" s="27">
        <v>2.2214408108108112</v>
      </c>
      <c r="G3256" s="46">
        <v>0</v>
      </c>
      <c r="H3256" s="46">
        <v>0</v>
      </c>
      <c r="I3256" s="46">
        <v>0</v>
      </c>
      <c r="J3256" s="271"/>
      <c r="K3256" s="282">
        <f>Лист4!E3258/1000</f>
        <v>54.79554000000001</v>
      </c>
    </row>
    <row r="3257" spans="1:11" s="47" customFormat="1" ht="18.75" customHeight="1" x14ac:dyDescent="0.25">
      <c r="A3257" s="38" t="str">
        <f>Лист4!A3259</f>
        <v xml:space="preserve">Советская ул. д.3 </v>
      </c>
      <c r="B3257" s="56" t="str">
        <f>Лист4!C3259</f>
        <v>Приволжский район, п. Начало</v>
      </c>
      <c r="C3257" s="39">
        <f t="shared" si="104"/>
        <v>118.60938581081079</v>
      </c>
      <c r="D3257" s="39">
        <f t="shared" si="105"/>
        <v>5.0116641891891884</v>
      </c>
      <c r="E3257" s="45">
        <v>0</v>
      </c>
      <c r="F3257" s="27">
        <v>5.0116641891891884</v>
      </c>
      <c r="G3257" s="46">
        <v>0</v>
      </c>
      <c r="H3257" s="46">
        <v>0</v>
      </c>
      <c r="I3257" s="46">
        <v>0</v>
      </c>
      <c r="J3257" s="271"/>
      <c r="K3257" s="282">
        <f>Лист4!E3259/1000</f>
        <v>123.62104999999998</v>
      </c>
    </row>
    <row r="3258" spans="1:11" s="47" customFormat="1" ht="18.75" customHeight="1" x14ac:dyDescent="0.25">
      <c r="A3258" s="38" t="str">
        <f>Лист4!A3260</f>
        <v xml:space="preserve">Дачная ул. д.20 </v>
      </c>
      <c r="B3258" s="56" t="str">
        <f>Лист4!C3260</f>
        <v>Приволжский район, п. Новоначаловский</v>
      </c>
      <c r="C3258" s="39">
        <f t="shared" si="104"/>
        <v>31.082264864864868</v>
      </c>
      <c r="D3258" s="39">
        <f t="shared" si="105"/>
        <v>1.3133351351351352</v>
      </c>
      <c r="E3258" s="45">
        <v>0</v>
      </c>
      <c r="F3258" s="27">
        <v>1.3133351351351352</v>
      </c>
      <c r="G3258" s="46">
        <v>0</v>
      </c>
      <c r="H3258" s="46">
        <v>0</v>
      </c>
      <c r="I3258" s="46">
        <v>0</v>
      </c>
      <c r="J3258" s="271"/>
      <c r="K3258" s="282">
        <f>Лист4!E3260/1000</f>
        <v>32.395600000000002</v>
      </c>
    </row>
    <row r="3259" spans="1:11" s="47" customFormat="1" ht="18.75" customHeight="1" x14ac:dyDescent="0.25">
      <c r="A3259" s="38" t="str">
        <f>Лист4!A3261</f>
        <v xml:space="preserve">Дачная ул. д.21 </v>
      </c>
      <c r="B3259" s="56" t="str">
        <f>Лист4!C3261</f>
        <v>Приволжский район, п. Новоначаловский</v>
      </c>
      <c r="C3259" s="39">
        <f t="shared" si="104"/>
        <v>49.647469594594597</v>
      </c>
      <c r="D3259" s="39">
        <f t="shared" si="105"/>
        <v>2.0977804054054054</v>
      </c>
      <c r="E3259" s="45">
        <v>0</v>
      </c>
      <c r="F3259" s="27">
        <v>2.0977804054054054</v>
      </c>
      <c r="G3259" s="46">
        <v>0</v>
      </c>
      <c r="H3259" s="46">
        <v>0</v>
      </c>
      <c r="I3259" s="46">
        <v>0</v>
      </c>
      <c r="J3259" s="272"/>
      <c r="K3259" s="282">
        <f>Лист4!E3261/1000-J3259</f>
        <v>51.745249999999999</v>
      </c>
    </row>
    <row r="3260" spans="1:11" s="47" customFormat="1" ht="18.75" customHeight="1" x14ac:dyDescent="0.25">
      <c r="A3260" s="38" t="str">
        <f>Лист4!A3262</f>
        <v xml:space="preserve">Дачная ул. д.22 </v>
      </c>
      <c r="B3260" s="56" t="str">
        <f>Лист4!C3262</f>
        <v>Приволжский район, п. Новоначаловский</v>
      </c>
      <c r="C3260" s="39">
        <f t="shared" si="104"/>
        <v>27.661983783783789</v>
      </c>
      <c r="D3260" s="39">
        <f t="shared" si="105"/>
        <v>1.1688162162162166</v>
      </c>
      <c r="E3260" s="45">
        <v>0</v>
      </c>
      <c r="F3260" s="27">
        <v>1.1688162162162166</v>
      </c>
      <c r="G3260" s="46">
        <v>0</v>
      </c>
      <c r="H3260" s="46">
        <v>0</v>
      </c>
      <c r="I3260" s="46">
        <v>0</v>
      </c>
      <c r="J3260" s="271"/>
      <c r="K3260" s="282">
        <f>Лист4!E3262/1000</f>
        <v>28.830800000000007</v>
      </c>
    </row>
    <row r="3261" spans="1:11" s="47" customFormat="1" ht="18.75" customHeight="1" x14ac:dyDescent="0.25">
      <c r="A3261" s="38" t="str">
        <f>Лист4!A3263</f>
        <v xml:space="preserve">Дачная ул. д.23 </v>
      </c>
      <c r="B3261" s="56" t="str">
        <f>Лист4!C3263</f>
        <v>Приволжский район, п. Новоначаловский</v>
      </c>
      <c r="C3261" s="39">
        <f t="shared" si="104"/>
        <v>77.946102702702717</v>
      </c>
      <c r="D3261" s="39">
        <f t="shared" si="105"/>
        <v>3.2934972972972982</v>
      </c>
      <c r="E3261" s="45">
        <v>0</v>
      </c>
      <c r="F3261" s="27">
        <v>3.2934972972972982</v>
      </c>
      <c r="G3261" s="46">
        <v>0</v>
      </c>
      <c r="H3261" s="46">
        <v>0</v>
      </c>
      <c r="I3261" s="46">
        <v>0</v>
      </c>
      <c r="J3261" s="271"/>
      <c r="K3261" s="282">
        <f>Лист4!E3263/1000</f>
        <v>81.23960000000001</v>
      </c>
    </row>
    <row r="3262" spans="1:11" s="47" customFormat="1" ht="18.75" customHeight="1" x14ac:dyDescent="0.25">
      <c r="A3262" s="38" t="str">
        <f>Лист4!A3264</f>
        <v xml:space="preserve">Дачная ул. д.24 </v>
      </c>
      <c r="B3262" s="56" t="str">
        <f>Лист4!C3264</f>
        <v>Приволжский район, п. Новоначаловский</v>
      </c>
      <c r="C3262" s="39">
        <f t="shared" si="104"/>
        <v>225.63897864864867</v>
      </c>
      <c r="D3262" s="39">
        <f t="shared" si="105"/>
        <v>9.5340413513513518</v>
      </c>
      <c r="E3262" s="45">
        <v>0</v>
      </c>
      <c r="F3262" s="27">
        <v>9.5340413513513518</v>
      </c>
      <c r="G3262" s="46">
        <v>0</v>
      </c>
      <c r="H3262" s="46">
        <v>0</v>
      </c>
      <c r="I3262" s="46">
        <v>0</v>
      </c>
      <c r="J3262" s="271"/>
      <c r="K3262" s="282">
        <f>Лист4!E3264/1000</f>
        <v>235.17302000000004</v>
      </c>
    </row>
    <row r="3263" spans="1:11" s="47" customFormat="1" ht="18.75" customHeight="1" x14ac:dyDescent="0.25">
      <c r="A3263" s="38" t="str">
        <f>Лист4!A3265</f>
        <v xml:space="preserve">Дачная ул. д.25 </v>
      </c>
      <c r="B3263" s="56" t="str">
        <f>Лист4!C3265</f>
        <v>Приволжский район, п. Новоначаловский</v>
      </c>
      <c r="C3263" s="39">
        <f t="shared" si="104"/>
        <v>131.85732378378378</v>
      </c>
      <c r="D3263" s="39">
        <f t="shared" si="105"/>
        <v>5.5714362162162168</v>
      </c>
      <c r="E3263" s="45">
        <v>0</v>
      </c>
      <c r="F3263" s="27">
        <v>5.5714362162162168</v>
      </c>
      <c r="G3263" s="46">
        <v>0</v>
      </c>
      <c r="H3263" s="46">
        <v>0</v>
      </c>
      <c r="I3263" s="46">
        <v>0</v>
      </c>
      <c r="J3263" s="271"/>
      <c r="K3263" s="282">
        <f>Лист4!E3265/1000</f>
        <v>137.42876000000001</v>
      </c>
    </row>
    <row r="3264" spans="1:11" s="47" customFormat="1" ht="18.75" customHeight="1" x14ac:dyDescent="0.25">
      <c r="A3264" s="38" t="str">
        <f>Лист4!A3266</f>
        <v xml:space="preserve">Шоссейная ул. д.27 </v>
      </c>
      <c r="B3264" s="56" t="str">
        <f>Лист4!C3266</f>
        <v>Приволжский район, п. Новоначаловский</v>
      </c>
      <c r="C3264" s="39">
        <f t="shared" si="104"/>
        <v>109.62457567567571</v>
      </c>
      <c r="D3264" s="39">
        <f t="shared" si="105"/>
        <v>4.6320243243243251</v>
      </c>
      <c r="E3264" s="45">
        <v>0</v>
      </c>
      <c r="F3264" s="27">
        <v>4.6320243243243251</v>
      </c>
      <c r="G3264" s="46">
        <v>0</v>
      </c>
      <c r="H3264" s="46">
        <v>0</v>
      </c>
      <c r="I3264" s="46">
        <v>0</v>
      </c>
      <c r="J3264" s="271"/>
      <c r="K3264" s="282">
        <f>Лист4!E3266/1000</f>
        <v>114.25660000000003</v>
      </c>
    </row>
    <row r="3265" spans="1:11" s="47" customFormat="1" ht="18.75" customHeight="1" x14ac:dyDescent="0.25">
      <c r="A3265" s="38" t="str">
        <f>Лист4!A3267</f>
        <v xml:space="preserve">Кадырбулатова ул. д.9 </v>
      </c>
      <c r="B3265" s="56" t="str">
        <f>Лист4!C3267</f>
        <v>Приволжский район, п. Пойменный</v>
      </c>
      <c r="C3265" s="39">
        <f t="shared" si="104"/>
        <v>27.767812162162151</v>
      </c>
      <c r="D3265" s="39">
        <f t="shared" si="105"/>
        <v>1.1732878378378373</v>
      </c>
      <c r="E3265" s="45">
        <v>0</v>
      </c>
      <c r="F3265" s="27">
        <v>1.1732878378378373</v>
      </c>
      <c r="G3265" s="46">
        <v>0</v>
      </c>
      <c r="H3265" s="46">
        <v>0</v>
      </c>
      <c r="I3265" s="46">
        <v>0</v>
      </c>
      <c r="J3265" s="271"/>
      <c r="K3265" s="282">
        <f>Лист4!E3267/1000</f>
        <v>28.941099999999988</v>
      </c>
    </row>
    <row r="3266" spans="1:11" s="47" customFormat="1" ht="18.75" customHeight="1" x14ac:dyDescent="0.25">
      <c r="A3266" s="38" t="str">
        <f>Лист4!A3268</f>
        <v xml:space="preserve">Ленина ул. д.35 </v>
      </c>
      <c r="B3266" s="56" t="str">
        <f>Лист4!C3268</f>
        <v>Приволжский район, п. Пойменный</v>
      </c>
      <c r="C3266" s="39">
        <f t="shared" si="104"/>
        <v>32.741937837837845</v>
      </c>
      <c r="D3266" s="39">
        <f t="shared" si="105"/>
        <v>1.3834621621621623</v>
      </c>
      <c r="E3266" s="45">
        <v>0</v>
      </c>
      <c r="F3266" s="27">
        <v>1.3834621621621623</v>
      </c>
      <c r="G3266" s="46">
        <v>0</v>
      </c>
      <c r="H3266" s="46">
        <v>0</v>
      </c>
      <c r="I3266" s="46">
        <v>0</v>
      </c>
      <c r="J3266" s="271"/>
      <c r="K3266" s="282">
        <f>Лист4!E3268/1000</f>
        <v>34.125400000000006</v>
      </c>
    </row>
    <row r="3267" spans="1:11" s="47" customFormat="1" ht="18.75" customHeight="1" x14ac:dyDescent="0.25">
      <c r="A3267" s="38" t="str">
        <f>Лист4!A3269</f>
        <v xml:space="preserve">Молодежная ул. д.16 </v>
      </c>
      <c r="B3267" s="56" t="str">
        <f>Лист4!C3269</f>
        <v>Приволжский район, п. Садовый</v>
      </c>
      <c r="C3267" s="39">
        <f t="shared" si="104"/>
        <v>191.57348567567567</v>
      </c>
      <c r="D3267" s="39">
        <f t="shared" si="105"/>
        <v>8.0946543243243241</v>
      </c>
      <c r="E3267" s="45">
        <v>0</v>
      </c>
      <c r="F3267" s="27">
        <v>8.0946543243243241</v>
      </c>
      <c r="G3267" s="46">
        <v>0</v>
      </c>
      <c r="H3267" s="46">
        <v>0</v>
      </c>
      <c r="I3267" s="46">
        <v>0</v>
      </c>
      <c r="J3267" s="271"/>
      <c r="K3267" s="282">
        <f>Лист4!E3269/1000</f>
        <v>199.66813999999999</v>
      </c>
    </row>
    <row r="3268" spans="1:11" s="47" customFormat="1" ht="18.75" customHeight="1" x14ac:dyDescent="0.25">
      <c r="A3268" s="38" t="str">
        <f>Лист4!A3270</f>
        <v xml:space="preserve">Молодежная ул. д.17 </v>
      </c>
      <c r="B3268" s="56" t="str">
        <f>Лист4!C3270</f>
        <v>Приволжский район, п. Садовый</v>
      </c>
      <c r="C3268" s="39">
        <f t="shared" si="104"/>
        <v>95.792240540540547</v>
      </c>
      <c r="D3268" s="39">
        <f t="shared" si="105"/>
        <v>4.0475594594594604</v>
      </c>
      <c r="E3268" s="45">
        <v>0</v>
      </c>
      <c r="F3268" s="27">
        <v>4.0475594594594604</v>
      </c>
      <c r="G3268" s="46">
        <v>0</v>
      </c>
      <c r="H3268" s="46">
        <v>0</v>
      </c>
      <c r="I3268" s="46">
        <v>0</v>
      </c>
      <c r="J3268" s="271"/>
      <c r="K3268" s="282">
        <f>Лист4!E3270/1000-J3268</f>
        <v>99.839800000000011</v>
      </c>
    </row>
    <row r="3269" spans="1:11" s="47" customFormat="1" ht="18.75" customHeight="1" x14ac:dyDescent="0.25">
      <c r="A3269" s="38" t="str">
        <f>Лист4!A3271</f>
        <v xml:space="preserve">Гоголя ул. д.2 </v>
      </c>
      <c r="B3269" s="56" t="str">
        <f>Лист4!C3271</f>
        <v>Приволжский район, п. Стеклозавода</v>
      </c>
      <c r="C3269" s="39">
        <f t="shared" si="104"/>
        <v>71.143103378378385</v>
      </c>
      <c r="D3269" s="39">
        <f t="shared" si="105"/>
        <v>3.0060466216216222</v>
      </c>
      <c r="E3269" s="45">
        <v>0</v>
      </c>
      <c r="F3269" s="27">
        <v>3.0060466216216222</v>
      </c>
      <c r="G3269" s="46">
        <v>0</v>
      </c>
      <c r="H3269" s="46">
        <v>0</v>
      </c>
      <c r="I3269" s="46">
        <v>0</v>
      </c>
      <c r="J3269" s="271"/>
      <c r="K3269" s="282">
        <f>Лист4!E3271/1000-J3269</f>
        <v>74.149150000000006</v>
      </c>
    </row>
    <row r="3270" spans="1:11" s="47" customFormat="1" ht="18.75" customHeight="1" x14ac:dyDescent="0.25">
      <c r="A3270" s="38" t="str">
        <f>Лист4!A3272</f>
        <v xml:space="preserve">Гоголя ул. д.4 </v>
      </c>
      <c r="B3270" s="56" t="str">
        <f>Лист4!C3272</f>
        <v>Приволжский район, п. Стеклозавода</v>
      </c>
      <c r="C3270" s="39">
        <f t="shared" si="104"/>
        <v>97.882115945945969</v>
      </c>
      <c r="D3270" s="39">
        <f t="shared" si="105"/>
        <v>4.1358640540540552</v>
      </c>
      <c r="E3270" s="45">
        <v>0</v>
      </c>
      <c r="F3270" s="27">
        <v>4.1358640540540552</v>
      </c>
      <c r="G3270" s="46">
        <v>0</v>
      </c>
      <c r="H3270" s="46">
        <v>0</v>
      </c>
      <c r="I3270" s="46">
        <v>0</v>
      </c>
      <c r="J3270" s="271"/>
      <c r="K3270" s="282">
        <f>Лист4!E3272/1000</f>
        <v>102.01798000000002</v>
      </c>
    </row>
    <row r="3271" spans="1:11" s="47" customFormat="1" ht="18.75" customHeight="1" x14ac:dyDescent="0.25">
      <c r="A3271" s="38" t="str">
        <f>Лист4!A3273</f>
        <v xml:space="preserve">Гоголя ул. д.5 </v>
      </c>
      <c r="B3271" s="56" t="str">
        <f>Лист4!C3273</f>
        <v>Приволжский район, п. Стеклозавода</v>
      </c>
      <c r="C3271" s="39">
        <f t="shared" si="104"/>
        <v>0</v>
      </c>
      <c r="D3271" s="39">
        <f t="shared" si="105"/>
        <v>0</v>
      </c>
      <c r="E3271" s="45">
        <v>0</v>
      </c>
      <c r="F3271" s="27">
        <v>0</v>
      </c>
      <c r="G3271" s="46">
        <v>0</v>
      </c>
      <c r="H3271" s="46">
        <v>0</v>
      </c>
      <c r="I3271" s="46">
        <v>0</v>
      </c>
      <c r="J3271" s="271"/>
      <c r="K3271" s="282">
        <f>Лист4!E3273/1000</f>
        <v>0</v>
      </c>
    </row>
    <row r="3272" spans="1:11" s="47" customFormat="1" ht="18.75" customHeight="1" x14ac:dyDescent="0.25">
      <c r="A3272" s="38" t="str">
        <f>Лист4!A3274</f>
        <v xml:space="preserve">Гоголя ул. д.6 </v>
      </c>
      <c r="B3272" s="56" t="str">
        <f>Лист4!C3274</f>
        <v>Приволжский район, п. Стеклозавода</v>
      </c>
      <c r="C3272" s="39">
        <f t="shared" si="104"/>
        <v>56.467758378378377</v>
      </c>
      <c r="D3272" s="39">
        <f t="shared" si="105"/>
        <v>2.3859616216216217</v>
      </c>
      <c r="E3272" s="45">
        <v>0</v>
      </c>
      <c r="F3272" s="27">
        <v>2.3859616216216217</v>
      </c>
      <c r="G3272" s="46">
        <v>0</v>
      </c>
      <c r="H3272" s="46">
        <v>0</v>
      </c>
      <c r="I3272" s="46">
        <v>0</v>
      </c>
      <c r="J3272" s="271"/>
      <c r="K3272" s="282">
        <f>Лист4!E3274/1000</f>
        <v>58.853720000000003</v>
      </c>
    </row>
    <row r="3273" spans="1:11" s="47" customFormat="1" ht="18.75" customHeight="1" x14ac:dyDescent="0.25">
      <c r="A3273" s="38" t="str">
        <f>Лист4!A3275</f>
        <v xml:space="preserve">Гоголя ул. д.8 </v>
      </c>
      <c r="B3273" s="56" t="str">
        <f>Лист4!C3275</f>
        <v>Приволжский район, п. Стеклозавода</v>
      </c>
      <c r="C3273" s="39">
        <f t="shared" si="104"/>
        <v>38.558660810810814</v>
      </c>
      <c r="D3273" s="39">
        <f t="shared" si="105"/>
        <v>1.6292391891891895</v>
      </c>
      <c r="E3273" s="45">
        <v>0</v>
      </c>
      <c r="F3273" s="27">
        <v>1.6292391891891895</v>
      </c>
      <c r="G3273" s="46">
        <v>0</v>
      </c>
      <c r="H3273" s="46">
        <v>0</v>
      </c>
      <c r="I3273" s="46">
        <v>0</v>
      </c>
      <c r="J3273" s="271"/>
      <c r="K3273" s="282">
        <f>Лист4!E3275/1000</f>
        <v>40.187900000000006</v>
      </c>
    </row>
    <row r="3274" spans="1:11" s="47" customFormat="1" ht="18.75" customHeight="1" x14ac:dyDescent="0.25">
      <c r="A3274" s="38" t="str">
        <f>Лист4!A3276</f>
        <v xml:space="preserve">К. Маркса ул. д.1 </v>
      </c>
      <c r="B3274" s="56" t="str">
        <f>Лист4!C3276</f>
        <v>Приволжский район, п. Стеклозавода</v>
      </c>
      <c r="C3274" s="39">
        <f t="shared" si="104"/>
        <v>90.332196621621605</v>
      </c>
      <c r="D3274" s="39">
        <f t="shared" si="105"/>
        <v>3.816853378378378</v>
      </c>
      <c r="E3274" s="45">
        <v>0</v>
      </c>
      <c r="F3274" s="27">
        <v>3.816853378378378</v>
      </c>
      <c r="G3274" s="46">
        <v>0</v>
      </c>
      <c r="H3274" s="46">
        <v>0</v>
      </c>
      <c r="I3274" s="46">
        <v>0</v>
      </c>
      <c r="J3274" s="271"/>
      <c r="K3274" s="282">
        <f>Лист4!E3276/1000</f>
        <v>94.149049999999988</v>
      </c>
    </row>
    <row r="3275" spans="1:11" s="47" customFormat="1" ht="18.75" customHeight="1" x14ac:dyDescent="0.25">
      <c r="A3275" s="38" t="str">
        <f>Лист4!A3277</f>
        <v xml:space="preserve">Ленина ул. д.18 </v>
      </c>
      <c r="B3275" s="56" t="str">
        <f>Лист4!C3277</f>
        <v>Приволжский район, п. Стеклозавода</v>
      </c>
      <c r="C3275" s="39">
        <f t="shared" si="104"/>
        <v>0</v>
      </c>
      <c r="D3275" s="39">
        <f t="shared" si="105"/>
        <v>0</v>
      </c>
      <c r="E3275" s="45">
        <v>0</v>
      </c>
      <c r="F3275" s="27">
        <v>0</v>
      </c>
      <c r="G3275" s="46">
        <v>0</v>
      </c>
      <c r="H3275" s="46">
        <v>0</v>
      </c>
      <c r="I3275" s="46">
        <v>0</v>
      </c>
      <c r="J3275" s="271"/>
      <c r="K3275" s="282">
        <f>Лист4!E3277/1000</f>
        <v>0</v>
      </c>
    </row>
    <row r="3276" spans="1:11" s="47" customFormat="1" ht="18.75" customHeight="1" x14ac:dyDescent="0.25">
      <c r="A3276" s="38" t="str">
        <f>Лист4!A3278</f>
        <v xml:space="preserve">Ленина ул. д.19 </v>
      </c>
      <c r="B3276" s="56" t="str">
        <f>Лист4!C3278</f>
        <v>Приволжский район, п. Стеклозавода</v>
      </c>
      <c r="C3276" s="39">
        <f t="shared" si="104"/>
        <v>56.865895675675695</v>
      </c>
      <c r="D3276" s="39">
        <f t="shared" si="105"/>
        <v>2.4027843243243252</v>
      </c>
      <c r="E3276" s="45">
        <v>0</v>
      </c>
      <c r="F3276" s="27">
        <v>2.4027843243243252</v>
      </c>
      <c r="G3276" s="46">
        <v>0</v>
      </c>
      <c r="H3276" s="46">
        <v>0</v>
      </c>
      <c r="I3276" s="46">
        <v>0</v>
      </c>
      <c r="J3276" s="271"/>
      <c r="K3276" s="282">
        <f>Лист4!E3278/1000-J3276</f>
        <v>59.268680000000018</v>
      </c>
    </row>
    <row r="3277" spans="1:11" s="47" customFormat="1" ht="18.75" customHeight="1" x14ac:dyDescent="0.25">
      <c r="A3277" s="38" t="str">
        <f>Лист4!A3279</f>
        <v xml:space="preserve">Парковая ул. д.5 </v>
      </c>
      <c r="B3277" s="56" t="str">
        <f>Лист4!C3279</f>
        <v>Приволжский район, п. Стеклозавода</v>
      </c>
      <c r="C3277" s="39">
        <f t="shared" si="104"/>
        <v>3.7553243243243246</v>
      </c>
      <c r="D3277" s="39">
        <f t="shared" si="105"/>
        <v>0.1586756756756757</v>
      </c>
      <c r="E3277" s="45">
        <v>0</v>
      </c>
      <c r="F3277" s="27">
        <v>0.1586756756756757</v>
      </c>
      <c r="G3277" s="46">
        <v>0</v>
      </c>
      <c r="H3277" s="46">
        <v>0</v>
      </c>
      <c r="I3277" s="46">
        <v>0</v>
      </c>
      <c r="J3277" s="271"/>
      <c r="K3277" s="282">
        <f>Лист4!E3279/1000-J3277</f>
        <v>3.9140000000000001</v>
      </c>
    </row>
    <row r="3278" spans="1:11" s="47" customFormat="1" ht="18.75" customHeight="1" x14ac:dyDescent="0.25">
      <c r="A3278" s="38" t="str">
        <f>Лист4!A3280</f>
        <v xml:space="preserve">Пушкина ул. д.1 </v>
      </c>
      <c r="B3278" s="56" t="str">
        <f>Лист4!C3280</f>
        <v>Приволжский район, п. Стеклозавода</v>
      </c>
      <c r="C3278" s="39">
        <f t="shared" si="104"/>
        <v>12.559832837837837</v>
      </c>
      <c r="D3278" s="39">
        <f t="shared" si="105"/>
        <v>0.53069716216216212</v>
      </c>
      <c r="E3278" s="45">
        <v>0</v>
      </c>
      <c r="F3278" s="27">
        <v>0.53069716216216212</v>
      </c>
      <c r="G3278" s="46">
        <v>0</v>
      </c>
      <c r="H3278" s="46">
        <v>0</v>
      </c>
      <c r="I3278" s="46">
        <v>0</v>
      </c>
      <c r="J3278" s="272"/>
      <c r="K3278" s="282">
        <f>Лист4!E3280/1000-J3278</f>
        <v>13.090529999999999</v>
      </c>
    </row>
    <row r="3279" spans="1:11" s="47" customFormat="1" ht="18.75" customHeight="1" x14ac:dyDescent="0.25">
      <c r="A3279" s="38" t="str">
        <f>Лист4!A3281</f>
        <v xml:space="preserve">Пушкина ул. д.3 </v>
      </c>
      <c r="B3279" s="56" t="str">
        <f>Лист4!C3281</f>
        <v>Приволжский район, п. Стеклозавода</v>
      </c>
      <c r="C3279" s="39">
        <f t="shared" si="104"/>
        <v>95.927687432432435</v>
      </c>
      <c r="D3279" s="39">
        <f t="shared" si="105"/>
        <v>4.0532825675675674</v>
      </c>
      <c r="E3279" s="45">
        <v>0</v>
      </c>
      <c r="F3279" s="27">
        <v>4.0532825675675674</v>
      </c>
      <c r="G3279" s="46">
        <v>0</v>
      </c>
      <c r="H3279" s="46">
        <v>0</v>
      </c>
      <c r="I3279" s="46">
        <v>0</v>
      </c>
      <c r="J3279" s="272"/>
      <c r="K3279" s="282">
        <f>Лист4!E3281/1000-J3279</f>
        <v>99.980969999999999</v>
      </c>
    </row>
    <row r="3280" spans="1:11" s="47" customFormat="1" ht="18.75" customHeight="1" x14ac:dyDescent="0.25">
      <c r="A3280" s="38" t="str">
        <f>Лист4!A3282</f>
        <v xml:space="preserve">Солнечная ул. д.1 </v>
      </c>
      <c r="B3280" s="56" t="str">
        <f>Лист4!C3282</f>
        <v>Приволжский район, п. Стеклозавода</v>
      </c>
      <c r="C3280" s="39">
        <f t="shared" si="104"/>
        <v>0</v>
      </c>
      <c r="D3280" s="39">
        <f t="shared" si="105"/>
        <v>0</v>
      </c>
      <c r="E3280" s="45">
        <v>0</v>
      </c>
      <c r="F3280" s="27">
        <v>0</v>
      </c>
      <c r="G3280" s="46">
        <v>0</v>
      </c>
      <c r="H3280" s="46">
        <v>0</v>
      </c>
      <c r="I3280" s="46">
        <v>0</v>
      </c>
      <c r="J3280" s="272"/>
      <c r="K3280" s="282">
        <f>Лист4!E3282/1000-J3280</f>
        <v>0</v>
      </c>
    </row>
    <row r="3281" spans="1:11" s="47" customFormat="1" ht="18.75" customHeight="1" x14ac:dyDescent="0.25">
      <c r="A3281" s="38" t="str">
        <f>Лист4!A3283</f>
        <v xml:space="preserve">Солнечная ул. д.2 </v>
      </c>
      <c r="B3281" s="56" t="str">
        <f>Лист4!C3283</f>
        <v>Приволжский район, п. Стеклозавода</v>
      </c>
      <c r="C3281" s="39">
        <f t="shared" si="104"/>
        <v>145.9406535135135</v>
      </c>
      <c r="D3281" s="39">
        <f t="shared" si="105"/>
        <v>6.1665064864864867</v>
      </c>
      <c r="E3281" s="45">
        <v>0</v>
      </c>
      <c r="F3281" s="27">
        <v>6.1665064864864867</v>
      </c>
      <c r="G3281" s="46">
        <v>0</v>
      </c>
      <c r="H3281" s="46">
        <v>0</v>
      </c>
      <c r="I3281" s="46">
        <v>0</v>
      </c>
      <c r="J3281" s="272"/>
      <c r="K3281" s="282">
        <f>Лист4!E3283/1000-J3281</f>
        <v>152.10715999999999</v>
      </c>
    </row>
    <row r="3282" spans="1:11" s="47" customFormat="1" ht="18.75" customHeight="1" x14ac:dyDescent="0.25">
      <c r="A3282" s="38" t="str">
        <f>Лист4!A3284</f>
        <v xml:space="preserve">Солнечная ул. д.2 - корп. 1 </v>
      </c>
      <c r="B3282" s="56" t="str">
        <f>Лист4!C3284</f>
        <v>Приволжский район, п. Стеклозавода</v>
      </c>
      <c r="C3282" s="39">
        <f t="shared" si="104"/>
        <v>40.818619594594587</v>
      </c>
      <c r="D3282" s="39">
        <f t="shared" si="105"/>
        <v>1.7247304054054049</v>
      </c>
      <c r="E3282" s="45">
        <v>0</v>
      </c>
      <c r="F3282" s="27">
        <v>1.7247304054054049</v>
      </c>
      <c r="G3282" s="46">
        <v>0</v>
      </c>
      <c r="H3282" s="46">
        <v>0</v>
      </c>
      <c r="I3282" s="46">
        <v>0</v>
      </c>
      <c r="J3282" s="272"/>
      <c r="K3282" s="282">
        <f>Лист4!E3284/1000-J3282</f>
        <v>42.54334999999999</v>
      </c>
    </row>
    <row r="3283" spans="1:11" s="47" customFormat="1" ht="18.75" customHeight="1" x14ac:dyDescent="0.25">
      <c r="A3283" s="38" t="str">
        <f>Лист4!A3285</f>
        <v xml:space="preserve">Солнечная ул. д.4 </v>
      </c>
      <c r="B3283" s="56" t="str">
        <f>Лист4!C3285</f>
        <v>Приволжский район, п. Стеклозавода</v>
      </c>
      <c r="C3283" s="39">
        <f t="shared" si="104"/>
        <v>96.142827027027025</v>
      </c>
      <c r="D3283" s="39">
        <f t="shared" si="105"/>
        <v>4.0623729729729723</v>
      </c>
      <c r="E3283" s="45">
        <v>0</v>
      </c>
      <c r="F3283" s="27">
        <v>4.0623729729729723</v>
      </c>
      <c r="G3283" s="46">
        <v>0</v>
      </c>
      <c r="H3283" s="46">
        <v>0</v>
      </c>
      <c r="I3283" s="46">
        <v>0</v>
      </c>
      <c r="J3283" s="272"/>
      <c r="K3283" s="282">
        <f>Лист4!E3285/1000-J3283</f>
        <v>100.20519999999999</v>
      </c>
    </row>
    <row r="3284" spans="1:11" s="47" customFormat="1" ht="25.5" customHeight="1" x14ac:dyDescent="0.25">
      <c r="A3284" s="38" t="str">
        <f>Лист4!A3286</f>
        <v xml:space="preserve">Молодежная ул. д.2 </v>
      </c>
      <c r="B3284" s="56" t="str">
        <f>Лист4!C3286</f>
        <v>Приволжский район, с. Бирюковка</v>
      </c>
      <c r="C3284" s="39">
        <f t="shared" si="104"/>
        <v>2.8260398648648644</v>
      </c>
      <c r="D3284" s="39">
        <f t="shared" si="105"/>
        <v>0.11941013513513511</v>
      </c>
      <c r="E3284" s="45">
        <v>0</v>
      </c>
      <c r="F3284" s="27">
        <v>0.11941013513513511</v>
      </c>
      <c r="G3284" s="46">
        <v>0</v>
      </c>
      <c r="H3284" s="46">
        <v>0</v>
      </c>
      <c r="I3284" s="46">
        <v>0</v>
      </c>
      <c r="J3284" s="271"/>
      <c r="K3284" s="282">
        <f>Лист4!E3286/1000-J3284</f>
        <v>2.9454499999999997</v>
      </c>
    </row>
    <row r="3285" spans="1:11" s="47" customFormat="1" ht="18.75" customHeight="1" x14ac:dyDescent="0.25">
      <c r="A3285" s="38" t="str">
        <f>Лист4!A3287</f>
        <v xml:space="preserve">Молодежная ул. д.8 </v>
      </c>
      <c r="B3285" s="56" t="str">
        <f>Лист4!C3287</f>
        <v>Приволжский район, с. Бирюковка</v>
      </c>
      <c r="C3285" s="39">
        <f t="shared" si="104"/>
        <v>83.899980405405415</v>
      </c>
      <c r="D3285" s="39">
        <f t="shared" si="105"/>
        <v>3.5450695945945951</v>
      </c>
      <c r="E3285" s="45">
        <v>0</v>
      </c>
      <c r="F3285" s="27">
        <v>3.5450695945945951</v>
      </c>
      <c r="G3285" s="46">
        <v>0</v>
      </c>
      <c r="H3285" s="46">
        <v>0</v>
      </c>
      <c r="I3285" s="46">
        <v>0</v>
      </c>
      <c r="J3285" s="271"/>
      <c r="K3285" s="282">
        <f>Лист4!E3287/1000</f>
        <v>87.445050000000009</v>
      </c>
    </row>
    <row r="3286" spans="1:11" s="47" customFormat="1" ht="18.75" customHeight="1" x14ac:dyDescent="0.25">
      <c r="A3286" s="38" t="str">
        <f>Лист4!A3288</f>
        <v xml:space="preserve">Юбилейная ул. д.1 </v>
      </c>
      <c r="B3286" s="56" t="str">
        <f>Лист4!C3288</f>
        <v>Приволжский район, с. Бирюковка</v>
      </c>
      <c r="C3286" s="39">
        <f t="shared" si="104"/>
        <v>25.537107297297293</v>
      </c>
      <c r="D3286" s="39">
        <f t="shared" si="105"/>
        <v>1.0790327027027025</v>
      </c>
      <c r="E3286" s="45">
        <v>0</v>
      </c>
      <c r="F3286" s="27">
        <v>1.0790327027027025</v>
      </c>
      <c r="G3286" s="46">
        <v>0</v>
      </c>
      <c r="H3286" s="46">
        <v>0</v>
      </c>
      <c r="I3286" s="46">
        <v>0</v>
      </c>
      <c r="J3286" s="271"/>
      <c r="K3286" s="282">
        <f>Лист4!E3288/1000</f>
        <v>26.616139999999994</v>
      </c>
    </row>
    <row r="3287" spans="1:11" s="47" customFormat="1" ht="18.75" customHeight="1" x14ac:dyDescent="0.25">
      <c r="A3287" s="38" t="str">
        <f>Лист4!A3289</f>
        <v xml:space="preserve">Юбилейная ул. д.10 </v>
      </c>
      <c r="B3287" s="56" t="str">
        <f>Лист4!C3289</f>
        <v>Приволжский район, с. Бирюковка</v>
      </c>
      <c r="C3287" s="39">
        <f t="shared" si="104"/>
        <v>89.879715540540531</v>
      </c>
      <c r="D3287" s="39">
        <f t="shared" si="105"/>
        <v>3.7977344594594591</v>
      </c>
      <c r="E3287" s="45">
        <v>0</v>
      </c>
      <c r="F3287" s="27">
        <v>3.7977344594594591</v>
      </c>
      <c r="G3287" s="46">
        <v>0</v>
      </c>
      <c r="H3287" s="46">
        <v>0</v>
      </c>
      <c r="I3287" s="46">
        <v>0</v>
      </c>
      <c r="J3287" s="271"/>
      <c r="K3287" s="282">
        <f>Лист4!E3289/1000-J3287</f>
        <v>93.677449999999993</v>
      </c>
    </row>
    <row r="3288" spans="1:11" s="47" customFormat="1" ht="18.75" customHeight="1" x14ac:dyDescent="0.25">
      <c r="A3288" s="38" t="str">
        <f>Лист4!A3290</f>
        <v xml:space="preserve">Юбилейная ул. д.11 </v>
      </c>
      <c r="B3288" s="56" t="str">
        <f>Лист4!C3290</f>
        <v>Приволжский район, с. Бирюковка</v>
      </c>
      <c r="C3288" s="39">
        <f t="shared" si="104"/>
        <v>12.402874864864863</v>
      </c>
      <c r="D3288" s="39">
        <f t="shared" si="105"/>
        <v>0.52406513513513509</v>
      </c>
      <c r="E3288" s="45">
        <v>0</v>
      </c>
      <c r="F3288" s="27">
        <v>0.52406513513513509</v>
      </c>
      <c r="G3288" s="46">
        <v>0</v>
      </c>
      <c r="H3288" s="46">
        <v>0</v>
      </c>
      <c r="I3288" s="46">
        <v>0</v>
      </c>
      <c r="J3288" s="271"/>
      <c r="K3288" s="282">
        <f>Лист4!E3290/1000</f>
        <v>12.926939999999998</v>
      </c>
    </row>
    <row r="3289" spans="1:11" s="47" customFormat="1" ht="18.75" customHeight="1" x14ac:dyDescent="0.25">
      <c r="A3289" s="38" t="str">
        <f>Лист4!A3291</f>
        <v xml:space="preserve">Юбилейная ул. д.12 </v>
      </c>
      <c r="B3289" s="56" t="str">
        <f>Лист4!C3291</f>
        <v>Приволжский район, с. Бирюковка</v>
      </c>
      <c r="C3289" s="39">
        <f t="shared" si="104"/>
        <v>30.175000000000001</v>
      </c>
      <c r="D3289" s="39">
        <f t="shared" si="105"/>
        <v>1.2749999999999999</v>
      </c>
      <c r="E3289" s="45">
        <v>0</v>
      </c>
      <c r="F3289" s="27">
        <v>1.2749999999999999</v>
      </c>
      <c r="G3289" s="46">
        <v>0</v>
      </c>
      <c r="H3289" s="46">
        <v>0</v>
      </c>
      <c r="I3289" s="46">
        <v>0</v>
      </c>
      <c r="J3289" s="271"/>
      <c r="K3289" s="282">
        <f>Лист4!E3291/1000</f>
        <v>31.45</v>
      </c>
    </row>
    <row r="3290" spans="1:11" s="47" customFormat="1" ht="18.75" customHeight="1" x14ac:dyDescent="0.25">
      <c r="A3290" s="38" t="str">
        <f>Лист4!A3292</f>
        <v xml:space="preserve">Юбилейная ул. д.13 </v>
      </c>
      <c r="B3290" s="56" t="str">
        <f>Лист4!C3292</f>
        <v>Приволжский район, с. Бирюковка</v>
      </c>
      <c r="C3290" s="39">
        <f t="shared" si="104"/>
        <v>46.306084864864872</v>
      </c>
      <c r="D3290" s="39">
        <f t="shared" si="105"/>
        <v>1.9565951351351354</v>
      </c>
      <c r="E3290" s="45">
        <v>0</v>
      </c>
      <c r="F3290" s="27">
        <v>1.9565951351351354</v>
      </c>
      <c r="G3290" s="46">
        <v>0</v>
      </c>
      <c r="H3290" s="46">
        <v>0</v>
      </c>
      <c r="I3290" s="46">
        <v>0</v>
      </c>
      <c r="J3290" s="271"/>
      <c r="K3290" s="282">
        <f>Лист4!E3292/1000</f>
        <v>48.26268000000001</v>
      </c>
    </row>
    <row r="3291" spans="1:11" s="47" customFormat="1" ht="18.75" customHeight="1" x14ac:dyDescent="0.25">
      <c r="A3291" s="38" t="str">
        <f>Лист4!A3293</f>
        <v xml:space="preserve">Юбилейная ул. д.2 </v>
      </c>
      <c r="B3291" s="56" t="str">
        <f>Лист4!C3293</f>
        <v>Приволжский район, с. Бирюковка</v>
      </c>
      <c r="C3291" s="39">
        <f t="shared" si="104"/>
        <v>79.317602027027036</v>
      </c>
      <c r="D3291" s="39">
        <f t="shared" si="105"/>
        <v>3.3514479729729736</v>
      </c>
      <c r="E3291" s="45">
        <v>0</v>
      </c>
      <c r="F3291" s="27">
        <v>3.3514479729729736</v>
      </c>
      <c r="G3291" s="46">
        <v>0</v>
      </c>
      <c r="H3291" s="46">
        <v>0</v>
      </c>
      <c r="I3291" s="46">
        <v>0</v>
      </c>
      <c r="J3291" s="271"/>
      <c r="K3291" s="282">
        <f>Лист4!E3293/1000-J3291</f>
        <v>82.669050000000013</v>
      </c>
    </row>
    <row r="3292" spans="1:11" s="47" customFormat="1" ht="18.75" customHeight="1" x14ac:dyDescent="0.25">
      <c r="A3292" s="38" t="str">
        <f>Лист4!A3294</f>
        <v xml:space="preserve">Юбилейная ул. д.3 </v>
      </c>
      <c r="B3292" s="56" t="str">
        <f>Лист4!C3294</f>
        <v>Приволжский район, с. Бирюковка</v>
      </c>
      <c r="C3292" s="39">
        <f t="shared" si="104"/>
        <v>84.496294054054061</v>
      </c>
      <c r="D3292" s="39">
        <f t="shared" si="105"/>
        <v>3.5702659459459465</v>
      </c>
      <c r="E3292" s="45">
        <v>0</v>
      </c>
      <c r="F3292" s="27">
        <v>3.5702659459459465</v>
      </c>
      <c r="G3292" s="46">
        <v>0</v>
      </c>
      <c r="H3292" s="46">
        <v>0</v>
      </c>
      <c r="I3292" s="46">
        <v>0</v>
      </c>
      <c r="J3292" s="271"/>
      <c r="K3292" s="282">
        <f>Лист4!E3294/1000</f>
        <v>88.06656000000001</v>
      </c>
    </row>
    <row r="3293" spans="1:11" s="47" customFormat="1" ht="18.75" customHeight="1" x14ac:dyDescent="0.25">
      <c r="A3293" s="38" t="str">
        <f>Лист4!A3295</f>
        <v xml:space="preserve">Юбилейная ул. д.5 </v>
      </c>
      <c r="B3293" s="56" t="str">
        <f>Лист4!C3295</f>
        <v>Приволжский район, с. Бирюковка</v>
      </c>
      <c r="C3293" s="39">
        <f t="shared" si="104"/>
        <v>72.16962905405407</v>
      </c>
      <c r="D3293" s="39">
        <f t="shared" si="105"/>
        <v>3.049420945945946</v>
      </c>
      <c r="E3293" s="45">
        <v>0</v>
      </c>
      <c r="F3293" s="27">
        <v>3.049420945945946</v>
      </c>
      <c r="G3293" s="46">
        <v>0</v>
      </c>
      <c r="H3293" s="46">
        <v>0</v>
      </c>
      <c r="I3293" s="46">
        <v>0</v>
      </c>
      <c r="J3293" s="271"/>
      <c r="K3293" s="282">
        <f>Лист4!E3295/1000</f>
        <v>75.21905000000001</v>
      </c>
    </row>
    <row r="3294" spans="1:11" s="47" customFormat="1" ht="18.75" customHeight="1" x14ac:dyDescent="0.25">
      <c r="A3294" s="38" t="str">
        <f>Лист4!A3296</f>
        <v xml:space="preserve">Юбилейная ул. д.7 </v>
      </c>
      <c r="B3294" s="56" t="str">
        <f>Лист4!C3296</f>
        <v>Приволжский район, с. Бирюковка</v>
      </c>
      <c r="C3294" s="39">
        <f t="shared" si="104"/>
        <v>33.978968918918916</v>
      </c>
      <c r="D3294" s="39">
        <f t="shared" si="105"/>
        <v>1.4357310810810811</v>
      </c>
      <c r="E3294" s="45">
        <v>0</v>
      </c>
      <c r="F3294" s="27">
        <v>1.4357310810810811</v>
      </c>
      <c r="G3294" s="46">
        <v>0</v>
      </c>
      <c r="H3294" s="46">
        <v>0</v>
      </c>
      <c r="I3294" s="46">
        <v>0</v>
      </c>
      <c r="J3294" s="271"/>
      <c r="K3294" s="282">
        <f>Лист4!E3296/1000</f>
        <v>35.414699999999996</v>
      </c>
    </row>
    <row r="3295" spans="1:11" s="47" customFormat="1" ht="18.75" customHeight="1" x14ac:dyDescent="0.25">
      <c r="A3295" s="38" t="str">
        <f>Лист4!A3297</f>
        <v xml:space="preserve">Юбилейная ул. д.8 </v>
      </c>
      <c r="B3295" s="56" t="str">
        <f>Лист4!C3297</f>
        <v>Приволжский район, с. Бирюковка</v>
      </c>
      <c r="C3295" s="39">
        <f t="shared" si="104"/>
        <v>38.449186486486482</v>
      </c>
      <c r="D3295" s="39">
        <f t="shared" si="105"/>
        <v>1.6246135135135136</v>
      </c>
      <c r="E3295" s="45">
        <v>0</v>
      </c>
      <c r="F3295" s="27">
        <v>1.6246135135135136</v>
      </c>
      <c r="G3295" s="46">
        <v>0</v>
      </c>
      <c r="H3295" s="46">
        <v>0</v>
      </c>
      <c r="I3295" s="46">
        <v>0</v>
      </c>
      <c r="J3295" s="271"/>
      <c r="K3295" s="282">
        <f>Лист4!E3297/1000</f>
        <v>40.073799999999999</v>
      </c>
    </row>
    <row r="3296" spans="1:11" s="47" customFormat="1" ht="18.75" customHeight="1" x14ac:dyDescent="0.25">
      <c r="A3296" s="38" t="str">
        <f>Лист4!A3298</f>
        <v xml:space="preserve">Юбилейная ул. д.9 </v>
      </c>
      <c r="B3296" s="56" t="str">
        <f>Лист4!C3298</f>
        <v>Приволжский район, с. Бирюковка</v>
      </c>
      <c r="C3296" s="39">
        <f t="shared" si="104"/>
        <v>64.773923648648648</v>
      </c>
      <c r="D3296" s="39">
        <f t="shared" si="105"/>
        <v>2.7369263513513515</v>
      </c>
      <c r="E3296" s="45">
        <v>0</v>
      </c>
      <c r="F3296" s="27">
        <v>2.7369263513513515</v>
      </c>
      <c r="G3296" s="46">
        <v>0</v>
      </c>
      <c r="H3296" s="46">
        <v>0</v>
      </c>
      <c r="I3296" s="46">
        <v>0</v>
      </c>
      <c r="J3296" s="271"/>
      <c r="K3296" s="282">
        <f>Лист4!E3298/1000-J3296</f>
        <v>67.510850000000005</v>
      </c>
    </row>
    <row r="3297" spans="1:11" s="47" customFormat="1" ht="18.75" customHeight="1" x14ac:dyDescent="0.25">
      <c r="A3297" s="38" t="str">
        <f>Лист4!A3299</f>
        <v xml:space="preserve">Юность мкн. д.1 </v>
      </c>
      <c r="B3297" s="56" t="str">
        <f>Лист4!C3299</f>
        <v>Приволжский район, с. Евпраксино</v>
      </c>
      <c r="C3297" s="39">
        <f t="shared" si="104"/>
        <v>89.036014864864882</v>
      </c>
      <c r="D3297" s="39">
        <f t="shared" si="105"/>
        <v>3.7620851351351359</v>
      </c>
      <c r="E3297" s="45">
        <v>0</v>
      </c>
      <c r="F3297" s="27">
        <v>3.7620851351351359</v>
      </c>
      <c r="G3297" s="46">
        <v>0</v>
      </c>
      <c r="H3297" s="46">
        <v>0</v>
      </c>
      <c r="I3297" s="46">
        <v>0</v>
      </c>
      <c r="J3297" s="271"/>
      <c r="K3297" s="282">
        <f>Лист4!E3299/1000</f>
        <v>92.798100000000019</v>
      </c>
    </row>
    <row r="3298" spans="1:11" s="47" customFormat="1" ht="18.75" customHeight="1" x14ac:dyDescent="0.25">
      <c r="A3298" s="38" t="str">
        <f>Лист4!A3300</f>
        <v xml:space="preserve">Юность мкн. д.2 </v>
      </c>
      <c r="B3298" s="56" t="str">
        <f>Лист4!C3300</f>
        <v>Приволжский район, с. Евпраксино</v>
      </c>
      <c r="C3298" s="39">
        <f t="shared" si="104"/>
        <v>14.016743243243244</v>
      </c>
      <c r="D3298" s="39">
        <f t="shared" si="105"/>
        <v>0.59225675675675671</v>
      </c>
      <c r="E3298" s="45">
        <v>0</v>
      </c>
      <c r="F3298" s="27">
        <v>0.59225675675675671</v>
      </c>
      <c r="G3298" s="46">
        <v>0</v>
      </c>
      <c r="H3298" s="46">
        <v>0</v>
      </c>
      <c r="I3298" s="46">
        <v>0</v>
      </c>
      <c r="J3298" s="271"/>
      <c r="K3298" s="282">
        <f>Лист4!E3300/1000</f>
        <v>14.609</v>
      </c>
    </row>
    <row r="3299" spans="1:11" s="47" customFormat="1" ht="18.75" customHeight="1" x14ac:dyDescent="0.25">
      <c r="A3299" s="38" t="str">
        <f>Лист4!A3301</f>
        <v xml:space="preserve">М.Джалиля ул. д.7 </v>
      </c>
      <c r="B3299" s="56" t="str">
        <f>Лист4!C3301</f>
        <v>Приволжский район, с. Карагали</v>
      </c>
      <c r="C3299" s="39">
        <f t="shared" ref="C3299:C3362" si="106">K3299+J3299-F3299</f>
        <v>33.823248648648637</v>
      </c>
      <c r="D3299" s="39">
        <f t="shared" ref="D3299:D3362" si="107">F3299</f>
        <v>1.4291513513513507</v>
      </c>
      <c r="E3299" s="45">
        <v>0</v>
      </c>
      <c r="F3299" s="27">
        <v>1.4291513513513507</v>
      </c>
      <c r="G3299" s="46">
        <v>0</v>
      </c>
      <c r="H3299" s="46">
        <v>0</v>
      </c>
      <c r="I3299" s="46">
        <v>0</v>
      </c>
      <c r="J3299" s="271"/>
      <c r="K3299" s="282">
        <f>Лист4!E3301/1000</f>
        <v>35.252399999999987</v>
      </c>
    </row>
    <row r="3300" spans="1:11" s="47" customFormat="1" ht="18.75" customHeight="1" x14ac:dyDescent="0.25">
      <c r="A3300" s="38" t="str">
        <f>Лист4!A3302</f>
        <v xml:space="preserve">Некрасова ул. д.1 </v>
      </c>
      <c r="B3300" s="56" t="str">
        <f>Лист4!C3302</f>
        <v>Приволжский район, с. Карагали</v>
      </c>
      <c r="C3300" s="39">
        <f t="shared" si="106"/>
        <v>70.254691891891895</v>
      </c>
      <c r="D3300" s="39">
        <f t="shared" si="107"/>
        <v>2.9685081081081082</v>
      </c>
      <c r="E3300" s="45">
        <v>0</v>
      </c>
      <c r="F3300" s="27">
        <v>2.9685081081081082</v>
      </c>
      <c r="G3300" s="46">
        <v>0</v>
      </c>
      <c r="H3300" s="46">
        <v>0</v>
      </c>
      <c r="I3300" s="46">
        <v>0</v>
      </c>
      <c r="J3300" s="271"/>
      <c r="K3300" s="282">
        <f>Лист4!E3302/1000</f>
        <v>73.223200000000006</v>
      </c>
    </row>
    <row r="3301" spans="1:11" s="47" customFormat="1" ht="18.75" customHeight="1" x14ac:dyDescent="0.25">
      <c r="A3301" s="38" t="str">
        <f>Лист4!A3303</f>
        <v xml:space="preserve">Некрасова ул. д.2 </v>
      </c>
      <c r="B3301" s="56" t="str">
        <f>Лист4!C3303</f>
        <v>Приволжский район, с. Карагали</v>
      </c>
      <c r="C3301" s="39">
        <f t="shared" si="106"/>
        <v>100.06648851351353</v>
      </c>
      <c r="D3301" s="39">
        <f t="shared" si="107"/>
        <v>4.2281614864864867</v>
      </c>
      <c r="E3301" s="45">
        <v>0</v>
      </c>
      <c r="F3301" s="27">
        <v>4.2281614864864867</v>
      </c>
      <c r="G3301" s="46">
        <v>0</v>
      </c>
      <c r="H3301" s="46">
        <v>0</v>
      </c>
      <c r="I3301" s="46">
        <v>0</v>
      </c>
      <c r="J3301" s="271"/>
      <c r="K3301" s="282">
        <f>Лист4!E3303/1000</f>
        <v>104.29465000000002</v>
      </c>
    </row>
    <row r="3302" spans="1:11" s="47" customFormat="1" ht="18.75" customHeight="1" x14ac:dyDescent="0.25">
      <c r="A3302" s="38" t="str">
        <f>Лист4!A3304</f>
        <v xml:space="preserve">Почтовая ул. д.1 </v>
      </c>
      <c r="B3302" s="56" t="str">
        <f>Лист4!C3304</f>
        <v>Приволжский район, с. Карагали</v>
      </c>
      <c r="C3302" s="39">
        <f t="shared" si="106"/>
        <v>168.48986013513513</v>
      </c>
      <c r="D3302" s="39">
        <f t="shared" si="107"/>
        <v>7.1192898648648644</v>
      </c>
      <c r="E3302" s="45">
        <v>0</v>
      </c>
      <c r="F3302" s="27">
        <v>7.1192898648648644</v>
      </c>
      <c r="G3302" s="46">
        <v>0</v>
      </c>
      <c r="H3302" s="46">
        <v>0</v>
      </c>
      <c r="I3302" s="46">
        <v>0</v>
      </c>
      <c r="J3302" s="271"/>
      <c r="K3302" s="282">
        <f>Лист4!E3304/1000</f>
        <v>175.60915</v>
      </c>
    </row>
    <row r="3303" spans="1:11" s="47" customFormat="1" ht="18.75" customHeight="1" x14ac:dyDescent="0.25">
      <c r="A3303" s="38" t="str">
        <f>Лист4!A3305</f>
        <v xml:space="preserve">Почтовая ул. д.1А </v>
      </c>
      <c r="B3303" s="56" t="str">
        <f>Лист4!C3305</f>
        <v>Приволжский район, с. Карагали</v>
      </c>
      <c r="C3303" s="39">
        <f t="shared" si="106"/>
        <v>16.16244</v>
      </c>
      <c r="D3303" s="39">
        <f t="shared" si="107"/>
        <v>0.68291999999999997</v>
      </c>
      <c r="E3303" s="45">
        <v>0</v>
      </c>
      <c r="F3303" s="27">
        <v>0.68291999999999997</v>
      </c>
      <c r="G3303" s="46">
        <v>0</v>
      </c>
      <c r="H3303" s="46">
        <v>0</v>
      </c>
      <c r="I3303" s="46">
        <v>0</v>
      </c>
      <c r="J3303" s="271"/>
      <c r="K3303" s="282">
        <f>Лист4!E3305/1000-J3303</f>
        <v>16.845359999999999</v>
      </c>
    </row>
    <row r="3304" spans="1:11" s="47" customFormat="1" ht="18.75" customHeight="1" x14ac:dyDescent="0.25">
      <c r="A3304" s="38" t="str">
        <f>Лист4!A3306</f>
        <v xml:space="preserve">Почтовая ул. д.22 </v>
      </c>
      <c r="B3304" s="56" t="str">
        <f>Лист4!C3306</f>
        <v>Приволжский район, с. Карагали</v>
      </c>
      <c r="C3304" s="39">
        <f t="shared" si="106"/>
        <v>313.56940837837834</v>
      </c>
      <c r="D3304" s="39">
        <f t="shared" si="107"/>
        <v>13.249411621621618</v>
      </c>
      <c r="E3304" s="45">
        <v>0</v>
      </c>
      <c r="F3304" s="27">
        <v>13.249411621621618</v>
      </c>
      <c r="G3304" s="46">
        <v>0</v>
      </c>
      <c r="H3304" s="46">
        <v>0</v>
      </c>
      <c r="I3304" s="46">
        <v>0</v>
      </c>
      <c r="J3304" s="271"/>
      <c r="K3304" s="282">
        <f>Лист4!E3306/1000-J3304</f>
        <v>326.81881999999996</v>
      </c>
    </row>
    <row r="3305" spans="1:11" s="47" customFormat="1" ht="18.75" customHeight="1" x14ac:dyDescent="0.25">
      <c r="A3305" s="38" t="str">
        <f>Лист4!A3307</f>
        <v xml:space="preserve">Почтовая ул. д.26 </v>
      </c>
      <c r="B3305" s="56" t="str">
        <f>Лист4!C3307</f>
        <v>Приволжский район, с. Карагали</v>
      </c>
      <c r="C3305" s="39">
        <f t="shared" si="106"/>
        <v>207.96586013513513</v>
      </c>
      <c r="D3305" s="39">
        <f t="shared" si="107"/>
        <v>8.7872898648648654</v>
      </c>
      <c r="E3305" s="45">
        <v>0</v>
      </c>
      <c r="F3305" s="27">
        <v>8.7872898648648654</v>
      </c>
      <c r="G3305" s="46">
        <v>0</v>
      </c>
      <c r="H3305" s="46">
        <v>0</v>
      </c>
      <c r="I3305" s="46">
        <v>0</v>
      </c>
      <c r="J3305" s="271"/>
      <c r="K3305" s="282">
        <f>Лист4!E3307/1000-J3305</f>
        <v>216.75315000000001</v>
      </c>
    </row>
    <row r="3306" spans="1:11" s="47" customFormat="1" ht="18.75" customHeight="1" x14ac:dyDescent="0.25">
      <c r="A3306" s="38" t="str">
        <f>Лист4!A3308</f>
        <v xml:space="preserve">Почтовая ул. д.3 </v>
      </c>
      <c r="B3306" s="56" t="str">
        <f>Лист4!C3308</f>
        <v>Приволжский район, с. Карагали</v>
      </c>
      <c r="C3306" s="39">
        <f t="shared" si="106"/>
        <v>162.58670905405404</v>
      </c>
      <c r="D3306" s="39">
        <f t="shared" si="107"/>
        <v>6.8698609459459448</v>
      </c>
      <c r="E3306" s="45">
        <v>0</v>
      </c>
      <c r="F3306" s="27">
        <v>6.8698609459459448</v>
      </c>
      <c r="G3306" s="46">
        <v>0</v>
      </c>
      <c r="H3306" s="46">
        <v>0</v>
      </c>
      <c r="I3306" s="46">
        <v>0</v>
      </c>
      <c r="J3306" s="271"/>
      <c r="K3306" s="282">
        <f>Лист4!E3308/1000-J3306</f>
        <v>169.45656999999997</v>
      </c>
    </row>
    <row r="3307" spans="1:11" s="47" customFormat="1" ht="18.75" customHeight="1" x14ac:dyDescent="0.25">
      <c r="A3307" s="38" t="str">
        <f>Лист4!A3309</f>
        <v xml:space="preserve">Почтовая ул. д.5 </v>
      </c>
      <c r="B3307" s="56" t="str">
        <f>Лист4!C3309</f>
        <v>Приволжский район, с. Карагали</v>
      </c>
      <c r="C3307" s="39">
        <f t="shared" si="106"/>
        <v>179.91347229729729</v>
      </c>
      <c r="D3307" s="39">
        <f t="shared" si="107"/>
        <v>7.6019777027027011</v>
      </c>
      <c r="E3307" s="45">
        <v>0</v>
      </c>
      <c r="F3307" s="27">
        <v>7.6019777027027011</v>
      </c>
      <c r="G3307" s="46">
        <v>0</v>
      </c>
      <c r="H3307" s="46">
        <v>0</v>
      </c>
      <c r="I3307" s="46">
        <v>0</v>
      </c>
      <c r="J3307" s="271"/>
      <c r="K3307" s="282">
        <f>Лист4!E3309/1000-J3307</f>
        <v>187.51544999999999</v>
      </c>
    </row>
    <row r="3308" spans="1:11" s="47" customFormat="1" ht="18.75" customHeight="1" x14ac:dyDescent="0.25">
      <c r="A3308" s="38" t="str">
        <f>Лист4!A3310</f>
        <v xml:space="preserve">Почтовая ул. д.7 </v>
      </c>
      <c r="B3308" s="56" t="str">
        <f>Лист4!C3310</f>
        <v>Приволжский район, с. Карагали</v>
      </c>
      <c r="C3308" s="39">
        <f t="shared" si="106"/>
        <v>158.5763891891892</v>
      </c>
      <c r="D3308" s="39">
        <f t="shared" si="107"/>
        <v>6.7004108108108102</v>
      </c>
      <c r="E3308" s="45">
        <v>0</v>
      </c>
      <c r="F3308" s="27">
        <v>6.7004108108108102</v>
      </c>
      <c r="G3308" s="46">
        <v>0</v>
      </c>
      <c r="H3308" s="46">
        <v>0</v>
      </c>
      <c r="I3308" s="46">
        <v>0</v>
      </c>
      <c r="J3308" s="271"/>
      <c r="K3308" s="282">
        <f>Лист4!E3310/1000-J3308</f>
        <v>165.27680000000001</v>
      </c>
    </row>
    <row r="3309" spans="1:11" s="47" customFormat="1" ht="18.75" customHeight="1" x14ac:dyDescent="0.25">
      <c r="A3309" s="38" t="str">
        <f>Лист4!A3311</f>
        <v xml:space="preserve">Белинского ул. д.11 </v>
      </c>
      <c r="B3309" s="56" t="str">
        <f>Лист4!C3311</f>
        <v>Приволжский район, с. Началово</v>
      </c>
      <c r="C3309" s="39">
        <f t="shared" si="106"/>
        <v>114.0412937837838</v>
      </c>
      <c r="D3309" s="39">
        <f t="shared" si="107"/>
        <v>4.8186462162162167</v>
      </c>
      <c r="E3309" s="45">
        <v>0</v>
      </c>
      <c r="F3309" s="27">
        <v>4.8186462162162167</v>
      </c>
      <c r="G3309" s="46">
        <v>0</v>
      </c>
      <c r="H3309" s="46">
        <v>0</v>
      </c>
      <c r="I3309" s="46">
        <v>0</v>
      </c>
      <c r="J3309" s="271"/>
      <c r="K3309" s="282">
        <f>Лист4!E3311/1000</f>
        <v>118.85994000000002</v>
      </c>
    </row>
    <row r="3310" spans="1:11" s="47" customFormat="1" ht="18.75" customHeight="1" x14ac:dyDescent="0.25">
      <c r="A3310" s="38" t="str">
        <f>Лист4!A3312</f>
        <v xml:space="preserve">Белинского ул. д.12 </v>
      </c>
      <c r="B3310" s="56" t="str">
        <f>Лист4!C3312</f>
        <v>Приволжский район, с. Началово</v>
      </c>
      <c r="C3310" s="39">
        <f t="shared" si="106"/>
        <v>102.18449527027028</v>
      </c>
      <c r="D3310" s="39">
        <f t="shared" si="107"/>
        <v>4.3176547297297301</v>
      </c>
      <c r="E3310" s="45">
        <v>0</v>
      </c>
      <c r="F3310" s="27">
        <v>4.3176547297297301</v>
      </c>
      <c r="G3310" s="46">
        <v>0</v>
      </c>
      <c r="H3310" s="46">
        <v>0</v>
      </c>
      <c r="I3310" s="46">
        <v>0</v>
      </c>
      <c r="J3310" s="271"/>
      <c r="K3310" s="282">
        <f>Лист4!E3312/1000-J3310</f>
        <v>106.50215</v>
      </c>
    </row>
    <row r="3311" spans="1:11" s="47" customFormat="1" ht="18.75" customHeight="1" x14ac:dyDescent="0.25">
      <c r="A3311" s="38" t="str">
        <f>Лист4!A3313</f>
        <v xml:space="preserve">Калинина ул. д.11 </v>
      </c>
      <c r="B3311" s="56" t="str">
        <f>Лист4!C3313</f>
        <v>Приволжский район, с. Началово</v>
      </c>
      <c r="C3311" s="39">
        <f t="shared" si="106"/>
        <v>156.70208513513515</v>
      </c>
      <c r="D3311" s="39">
        <f t="shared" si="107"/>
        <v>6.6212148648648652</v>
      </c>
      <c r="E3311" s="45">
        <v>0</v>
      </c>
      <c r="F3311" s="27">
        <v>6.6212148648648652</v>
      </c>
      <c r="G3311" s="46">
        <v>0</v>
      </c>
      <c r="H3311" s="46">
        <v>0</v>
      </c>
      <c r="I3311" s="46">
        <v>0</v>
      </c>
      <c r="J3311" s="271"/>
      <c r="K3311" s="282">
        <f>Лист4!E3313/1000-J3311</f>
        <v>163.32330000000002</v>
      </c>
    </row>
    <row r="3312" spans="1:11" s="47" customFormat="1" ht="18.75" customHeight="1" x14ac:dyDescent="0.25">
      <c r="A3312" s="38" t="str">
        <f>Лист4!A3314</f>
        <v xml:space="preserve">Куйбышева ул. д.2А </v>
      </c>
      <c r="B3312" s="56" t="str">
        <f>Лист4!C3314</f>
        <v>Приволжский район, с. Началово</v>
      </c>
      <c r="C3312" s="39">
        <f t="shared" si="106"/>
        <v>88.928651351351334</v>
      </c>
      <c r="D3312" s="39">
        <f t="shared" si="107"/>
        <v>3.757548648648648</v>
      </c>
      <c r="E3312" s="45">
        <v>0</v>
      </c>
      <c r="F3312" s="27">
        <v>3.757548648648648</v>
      </c>
      <c r="G3312" s="46">
        <v>0</v>
      </c>
      <c r="H3312" s="46">
        <v>0</v>
      </c>
      <c r="I3312" s="46">
        <v>0</v>
      </c>
      <c r="J3312" s="271"/>
      <c r="K3312" s="282">
        <f>Лист4!E3314/1000</f>
        <v>92.686199999999985</v>
      </c>
    </row>
    <row r="3313" spans="1:11" s="47" customFormat="1" ht="18.75" customHeight="1" x14ac:dyDescent="0.25">
      <c r="A3313" s="38" t="str">
        <f>Лист4!A3315</f>
        <v xml:space="preserve">Победы ул. д.1 </v>
      </c>
      <c r="B3313" s="56" t="str">
        <f>Лист4!C3315</f>
        <v>Приволжский район, с. Началово</v>
      </c>
      <c r="C3313" s="39">
        <f t="shared" si="106"/>
        <v>125.70564391891897</v>
      </c>
      <c r="D3313" s="39">
        <f t="shared" si="107"/>
        <v>5.3115060810810828</v>
      </c>
      <c r="E3313" s="45">
        <v>0</v>
      </c>
      <c r="F3313" s="27">
        <v>5.3115060810810828</v>
      </c>
      <c r="G3313" s="46">
        <v>0</v>
      </c>
      <c r="H3313" s="46">
        <v>0</v>
      </c>
      <c r="I3313" s="46">
        <v>0</v>
      </c>
      <c r="J3313" s="271"/>
      <c r="K3313" s="282">
        <f>Лист4!E3315/1000-J3313</f>
        <v>131.01715000000004</v>
      </c>
    </row>
    <row r="3314" spans="1:11" s="47" customFormat="1" ht="18.75" customHeight="1" x14ac:dyDescent="0.25">
      <c r="A3314" s="38" t="str">
        <f>Лист4!A3316</f>
        <v xml:space="preserve">Победы ул. д.10 </v>
      </c>
      <c r="B3314" s="56" t="str">
        <f>Лист4!C3316</f>
        <v>Приволжский район, с. Началово</v>
      </c>
      <c r="C3314" s="39">
        <f t="shared" si="106"/>
        <v>97.47388513513512</v>
      </c>
      <c r="D3314" s="39">
        <f t="shared" si="107"/>
        <v>4.1186148648648642</v>
      </c>
      <c r="E3314" s="45">
        <v>0</v>
      </c>
      <c r="F3314" s="27">
        <v>4.1186148648648642</v>
      </c>
      <c r="G3314" s="46">
        <v>0</v>
      </c>
      <c r="H3314" s="46">
        <v>0</v>
      </c>
      <c r="I3314" s="46">
        <v>0</v>
      </c>
      <c r="J3314" s="271"/>
      <c r="K3314" s="282">
        <f>Лист4!E3316/1000</f>
        <v>101.59249999999999</v>
      </c>
    </row>
    <row r="3315" spans="1:11" s="47" customFormat="1" ht="18.75" customHeight="1" x14ac:dyDescent="0.25">
      <c r="A3315" s="38" t="str">
        <f>Лист4!A3317</f>
        <v xml:space="preserve">Победы ул. д.18 </v>
      </c>
      <c r="B3315" s="56" t="str">
        <f>Лист4!C3317</f>
        <v>Приволжский район, с. Началово</v>
      </c>
      <c r="C3315" s="39">
        <f t="shared" si="106"/>
        <v>31.555422297297298</v>
      </c>
      <c r="D3315" s="39">
        <f t="shared" si="107"/>
        <v>1.3333277027027028</v>
      </c>
      <c r="E3315" s="45">
        <v>0</v>
      </c>
      <c r="F3315" s="27">
        <v>1.3333277027027028</v>
      </c>
      <c r="G3315" s="46">
        <v>0</v>
      </c>
      <c r="H3315" s="46">
        <v>0</v>
      </c>
      <c r="I3315" s="46">
        <v>0</v>
      </c>
      <c r="J3315" s="271"/>
      <c r="K3315" s="282">
        <f>Лист4!E3317/1000</f>
        <v>32.888750000000002</v>
      </c>
    </row>
    <row r="3316" spans="1:11" s="47" customFormat="1" ht="18.75" customHeight="1" x14ac:dyDescent="0.25">
      <c r="A3316" s="38" t="str">
        <f>Лист4!A3318</f>
        <v xml:space="preserve">Победы ул. д.19 </v>
      </c>
      <c r="B3316" s="56" t="str">
        <f>Лист4!C3318</f>
        <v>Приволжский район, с. Началово</v>
      </c>
      <c r="C3316" s="39">
        <f t="shared" si="106"/>
        <v>73.621195270270277</v>
      </c>
      <c r="D3316" s="39">
        <f t="shared" si="107"/>
        <v>3.11075472972973</v>
      </c>
      <c r="E3316" s="45">
        <v>0</v>
      </c>
      <c r="F3316" s="27">
        <v>3.11075472972973</v>
      </c>
      <c r="G3316" s="46">
        <v>0</v>
      </c>
      <c r="H3316" s="46">
        <v>0</v>
      </c>
      <c r="I3316" s="46">
        <v>0</v>
      </c>
      <c r="J3316" s="271"/>
      <c r="K3316" s="282">
        <f>Лист4!E3318/1000</f>
        <v>76.731950000000012</v>
      </c>
    </row>
    <row r="3317" spans="1:11" s="47" customFormat="1" ht="18.75" customHeight="1" x14ac:dyDescent="0.25">
      <c r="A3317" s="38" t="str">
        <f>Лист4!A3319</f>
        <v xml:space="preserve">Победы ул. д.2 </v>
      </c>
      <c r="B3317" s="56" t="str">
        <f>Лист4!C3319</f>
        <v>Приволжский район, с. Началово</v>
      </c>
      <c r="C3317" s="39">
        <f t="shared" si="106"/>
        <v>77.285370945945942</v>
      </c>
      <c r="D3317" s="39">
        <f t="shared" si="107"/>
        <v>3.2655790540540544</v>
      </c>
      <c r="E3317" s="45">
        <v>0</v>
      </c>
      <c r="F3317" s="27">
        <v>3.2655790540540544</v>
      </c>
      <c r="G3317" s="46">
        <v>0</v>
      </c>
      <c r="H3317" s="46">
        <v>0</v>
      </c>
      <c r="I3317" s="46">
        <v>0</v>
      </c>
      <c r="J3317" s="271"/>
      <c r="K3317" s="282">
        <f>Лист4!E3319/1000</f>
        <v>80.55095</v>
      </c>
    </row>
    <row r="3318" spans="1:11" s="47" customFormat="1" ht="18.75" customHeight="1" x14ac:dyDescent="0.25">
      <c r="A3318" s="38" t="str">
        <f>Лист4!A3320</f>
        <v xml:space="preserve">Победы ул. д.4 </v>
      </c>
      <c r="B3318" s="56" t="str">
        <f>Лист4!C3320</f>
        <v>Приволжский район, с. Началово</v>
      </c>
      <c r="C3318" s="39">
        <f t="shared" si="106"/>
        <v>152.85306959459456</v>
      </c>
      <c r="D3318" s="39">
        <f t="shared" si="107"/>
        <v>6.4585804054054039</v>
      </c>
      <c r="E3318" s="45">
        <v>0</v>
      </c>
      <c r="F3318" s="27">
        <v>6.4585804054054039</v>
      </c>
      <c r="G3318" s="46">
        <v>0</v>
      </c>
      <c r="H3318" s="46">
        <v>0</v>
      </c>
      <c r="I3318" s="46">
        <v>0</v>
      </c>
      <c r="J3318" s="271"/>
      <c r="K3318" s="282">
        <f>Лист4!E3320/1000</f>
        <v>159.31164999999996</v>
      </c>
    </row>
    <row r="3319" spans="1:11" s="47" customFormat="1" ht="18.75" customHeight="1" x14ac:dyDescent="0.25">
      <c r="A3319" s="38" t="str">
        <f>Лист4!A3321</f>
        <v xml:space="preserve">Победы ул. д.5 </v>
      </c>
      <c r="B3319" s="56" t="str">
        <f>Лист4!C3321</f>
        <v>Приволжский район, с. Началово</v>
      </c>
      <c r="C3319" s="39">
        <f t="shared" si="106"/>
        <v>50.873083108108098</v>
      </c>
      <c r="D3319" s="39">
        <f t="shared" si="107"/>
        <v>2.1495668918918915</v>
      </c>
      <c r="E3319" s="45">
        <v>0</v>
      </c>
      <c r="F3319" s="27">
        <v>2.1495668918918915</v>
      </c>
      <c r="G3319" s="46">
        <v>0</v>
      </c>
      <c r="H3319" s="46">
        <v>0</v>
      </c>
      <c r="I3319" s="46">
        <v>0</v>
      </c>
      <c r="J3319" s="271"/>
      <c r="K3319" s="282">
        <f>Лист4!E3321/1000</f>
        <v>53.022649999999992</v>
      </c>
    </row>
    <row r="3320" spans="1:11" s="47" customFormat="1" ht="18.75" customHeight="1" x14ac:dyDescent="0.25">
      <c r="A3320" s="38" t="str">
        <f>Лист4!A3322</f>
        <v xml:space="preserve">Победы ул. д.6 </v>
      </c>
      <c r="B3320" s="56" t="str">
        <f>Лист4!C3322</f>
        <v>Приволжский район, с. Началово</v>
      </c>
      <c r="C3320" s="39">
        <f t="shared" si="106"/>
        <v>98.222071621621637</v>
      </c>
      <c r="D3320" s="39">
        <f t="shared" si="107"/>
        <v>4.1502283783783795</v>
      </c>
      <c r="E3320" s="45">
        <v>0</v>
      </c>
      <c r="F3320" s="27">
        <v>4.1502283783783795</v>
      </c>
      <c r="G3320" s="46">
        <v>0</v>
      </c>
      <c r="H3320" s="46">
        <v>0</v>
      </c>
      <c r="I3320" s="46">
        <v>0</v>
      </c>
      <c r="J3320" s="271"/>
      <c r="K3320" s="282">
        <f>Лист4!E3322/1000</f>
        <v>102.37230000000002</v>
      </c>
    </row>
    <row r="3321" spans="1:11" s="47" customFormat="1" ht="18.75" customHeight="1" x14ac:dyDescent="0.25">
      <c r="A3321" s="38" t="str">
        <f>Лист4!A3323</f>
        <v xml:space="preserve">Победы ул. д.7 </v>
      </c>
      <c r="B3321" s="56" t="str">
        <f>Лист4!C3323</f>
        <v>Приволжский район, с. Началово</v>
      </c>
      <c r="C3321" s="39">
        <f t="shared" si="106"/>
        <v>78.391435810810805</v>
      </c>
      <c r="D3321" s="39">
        <f t="shared" si="107"/>
        <v>3.3123141891891894</v>
      </c>
      <c r="E3321" s="45">
        <v>0</v>
      </c>
      <c r="F3321" s="27">
        <v>3.3123141891891894</v>
      </c>
      <c r="G3321" s="46">
        <v>0</v>
      </c>
      <c r="H3321" s="46">
        <v>0</v>
      </c>
      <c r="I3321" s="46">
        <v>0</v>
      </c>
      <c r="J3321" s="271"/>
      <c r="K3321" s="282">
        <f>Лист4!E3323/1000</f>
        <v>81.703749999999999</v>
      </c>
    </row>
    <row r="3322" spans="1:11" s="47" customFormat="1" ht="18.75" customHeight="1" x14ac:dyDescent="0.25">
      <c r="A3322" s="38" t="str">
        <f>Лист4!A3324</f>
        <v xml:space="preserve">Победы ул. д.8 </v>
      </c>
      <c r="B3322" s="56" t="str">
        <f>Лист4!C3324</f>
        <v>Приволжский район, с. Началово</v>
      </c>
      <c r="C3322" s="39">
        <f t="shared" si="106"/>
        <v>81.648320945945926</v>
      </c>
      <c r="D3322" s="39">
        <f t="shared" si="107"/>
        <v>3.4499290540540528</v>
      </c>
      <c r="E3322" s="45">
        <v>0</v>
      </c>
      <c r="F3322" s="27">
        <v>3.4499290540540528</v>
      </c>
      <c r="G3322" s="46">
        <v>0</v>
      </c>
      <c r="H3322" s="46">
        <v>0</v>
      </c>
      <c r="I3322" s="46">
        <v>0</v>
      </c>
      <c r="J3322" s="271"/>
      <c r="K3322" s="282">
        <f>Лист4!E3324/1000</f>
        <v>85.098249999999979</v>
      </c>
    </row>
    <row r="3323" spans="1:11" s="47" customFormat="1" ht="18.75" customHeight="1" x14ac:dyDescent="0.25">
      <c r="A3323" s="38" t="str">
        <f>Лист4!A3325</f>
        <v xml:space="preserve">Победы ул. д.9 </v>
      </c>
      <c r="B3323" s="56" t="str">
        <f>Лист4!C3325</f>
        <v>Приволжский район, с. Началово</v>
      </c>
      <c r="C3323" s="39">
        <f t="shared" si="106"/>
        <v>70.032864864864877</v>
      </c>
      <c r="D3323" s="39">
        <f t="shared" si="107"/>
        <v>2.9591351351351349</v>
      </c>
      <c r="E3323" s="45">
        <v>0</v>
      </c>
      <c r="F3323" s="27">
        <v>2.9591351351351349</v>
      </c>
      <c r="G3323" s="46">
        <v>0</v>
      </c>
      <c r="H3323" s="46">
        <v>0</v>
      </c>
      <c r="I3323" s="46">
        <v>0</v>
      </c>
      <c r="J3323" s="271"/>
      <c r="K3323" s="282">
        <f>Лист4!E3325/1000</f>
        <v>72.992000000000004</v>
      </c>
    </row>
    <row r="3324" spans="1:11" s="47" customFormat="1" ht="18.75" customHeight="1" x14ac:dyDescent="0.25">
      <c r="A3324" s="38" t="str">
        <f>Лист4!A3326</f>
        <v xml:space="preserve">Фрунзе ул. д.1А </v>
      </c>
      <c r="B3324" s="56" t="str">
        <f>Лист4!C3326</f>
        <v>Приволжский район, с. Началово</v>
      </c>
      <c r="C3324" s="39">
        <f t="shared" si="106"/>
        <v>39.601881081081061</v>
      </c>
      <c r="D3324" s="39">
        <f t="shared" si="107"/>
        <v>1.6733189189189179</v>
      </c>
      <c r="E3324" s="45">
        <v>0</v>
      </c>
      <c r="F3324" s="27">
        <v>1.6733189189189179</v>
      </c>
      <c r="G3324" s="46">
        <v>0</v>
      </c>
      <c r="H3324" s="46">
        <v>0</v>
      </c>
      <c r="I3324" s="46">
        <v>0</v>
      </c>
      <c r="J3324" s="271"/>
      <c r="K3324" s="282">
        <f>Лист4!E3326/1000</f>
        <v>41.275199999999977</v>
      </c>
    </row>
    <row r="3325" spans="1:11" s="47" customFormat="1" ht="18.75" customHeight="1" x14ac:dyDescent="0.25">
      <c r="A3325" s="38" t="str">
        <f>Лист4!A3327</f>
        <v xml:space="preserve">Фрунзе ул. д.2А </v>
      </c>
      <c r="B3325" s="56" t="str">
        <f>Лист4!C3327</f>
        <v>Приволжский район, с. Началово</v>
      </c>
      <c r="C3325" s="39">
        <f t="shared" si="106"/>
        <v>20.571530405405401</v>
      </c>
      <c r="D3325" s="39">
        <f t="shared" si="107"/>
        <v>0.86921959459459441</v>
      </c>
      <c r="E3325" s="45">
        <v>0</v>
      </c>
      <c r="F3325" s="27">
        <v>0.86921959459459441</v>
      </c>
      <c r="G3325" s="46">
        <v>0</v>
      </c>
      <c r="H3325" s="46">
        <v>0</v>
      </c>
      <c r="I3325" s="46">
        <v>0</v>
      </c>
      <c r="J3325" s="271"/>
      <c r="K3325" s="282">
        <f>Лист4!E3327/1000</f>
        <v>21.440749999999994</v>
      </c>
    </row>
    <row r="3326" spans="1:11" s="47" customFormat="1" ht="18.75" customHeight="1" x14ac:dyDescent="0.25">
      <c r="A3326" s="38" t="str">
        <f>Лист4!A3328</f>
        <v xml:space="preserve">Шоссейная ул. д.26 </v>
      </c>
      <c r="B3326" s="56" t="str">
        <f>Лист4!C3328</f>
        <v>Приволжский район, с. Началово</v>
      </c>
      <c r="C3326" s="39">
        <f t="shared" si="106"/>
        <v>46.393894594594592</v>
      </c>
      <c r="D3326" s="39">
        <f t="shared" si="107"/>
        <v>1.9603054054054052</v>
      </c>
      <c r="E3326" s="45">
        <v>0</v>
      </c>
      <c r="F3326" s="27">
        <v>1.9603054054054052</v>
      </c>
      <c r="G3326" s="46">
        <v>0</v>
      </c>
      <c r="H3326" s="46">
        <v>0</v>
      </c>
      <c r="I3326" s="46">
        <v>0</v>
      </c>
      <c r="J3326" s="271"/>
      <c r="K3326" s="282">
        <f>Лист4!E3328/1000-J3326</f>
        <v>48.354199999999999</v>
      </c>
    </row>
    <row r="3327" spans="1:11" s="47" customFormat="1" ht="18.75" customHeight="1" x14ac:dyDescent="0.25">
      <c r="A3327" s="38" t="str">
        <f>Лист4!A3329</f>
        <v xml:space="preserve">Астраханская ул. д.22 </v>
      </c>
      <c r="B3327" s="56" t="str">
        <f>Лист4!C3329</f>
        <v>Приволжский район, с. Осыпной Бугор</v>
      </c>
      <c r="C3327" s="39">
        <f t="shared" si="106"/>
        <v>56.041326621621629</v>
      </c>
      <c r="D3327" s="39">
        <f t="shared" si="107"/>
        <v>2.3679433783783788</v>
      </c>
      <c r="E3327" s="45">
        <v>0</v>
      </c>
      <c r="F3327" s="27">
        <v>2.3679433783783788</v>
      </c>
      <c r="G3327" s="46">
        <v>0</v>
      </c>
      <c r="H3327" s="46">
        <v>0</v>
      </c>
      <c r="I3327" s="46">
        <v>0</v>
      </c>
      <c r="J3327" s="271"/>
      <c r="K3327" s="282">
        <f>Лист4!E3329/1000</f>
        <v>58.409270000000006</v>
      </c>
    </row>
    <row r="3328" spans="1:11" s="47" customFormat="1" ht="18.75" customHeight="1" x14ac:dyDescent="0.25">
      <c r="A3328" s="38" t="str">
        <f>Лист4!A3330</f>
        <v xml:space="preserve">Астраханская ул. д.22А </v>
      </c>
      <c r="B3328" s="56" t="str">
        <f>Лист4!C3330</f>
        <v>Приволжский район, с. Осыпной Бугор</v>
      </c>
      <c r="C3328" s="39">
        <f t="shared" si="106"/>
        <v>195.63167297297298</v>
      </c>
      <c r="D3328" s="39">
        <f t="shared" si="107"/>
        <v>8.2661270270270268</v>
      </c>
      <c r="E3328" s="45">
        <v>0</v>
      </c>
      <c r="F3328" s="27">
        <v>8.2661270270270268</v>
      </c>
      <c r="G3328" s="46">
        <v>0</v>
      </c>
      <c r="H3328" s="46">
        <v>0</v>
      </c>
      <c r="I3328" s="46">
        <v>0</v>
      </c>
      <c r="J3328" s="271"/>
      <c r="K3328" s="282">
        <f>Лист4!E3330/1000</f>
        <v>203.89780000000002</v>
      </c>
    </row>
    <row r="3329" spans="1:11" s="47" customFormat="1" ht="18.75" customHeight="1" x14ac:dyDescent="0.25">
      <c r="A3329" s="38" t="str">
        <f>Лист4!A3331</f>
        <v xml:space="preserve">Астраханская ул. д.22Б </v>
      </c>
      <c r="B3329" s="56" t="str">
        <f>Лист4!C3331</f>
        <v>Приволжский район, с. Осыпной Бугор</v>
      </c>
      <c r="C3329" s="39">
        <f t="shared" si="106"/>
        <v>94.385308378378369</v>
      </c>
      <c r="D3329" s="39">
        <f t="shared" si="107"/>
        <v>3.9881116216216217</v>
      </c>
      <c r="E3329" s="45">
        <v>0</v>
      </c>
      <c r="F3329" s="27">
        <v>3.9881116216216217</v>
      </c>
      <c r="G3329" s="46">
        <v>0</v>
      </c>
      <c r="H3329" s="46">
        <v>0</v>
      </c>
      <c r="I3329" s="46">
        <v>0</v>
      </c>
      <c r="J3329" s="271"/>
      <c r="K3329" s="282">
        <f>Лист4!E3331/1000</f>
        <v>98.373419999999996</v>
      </c>
    </row>
    <row r="3330" spans="1:11" s="47" customFormat="1" ht="25.5" customHeight="1" x14ac:dyDescent="0.25">
      <c r="A3330" s="38" t="str">
        <f>Лист4!A3332</f>
        <v xml:space="preserve">Астраханская ул. д.22В </v>
      </c>
      <c r="B3330" s="56" t="str">
        <f>Лист4!C3332</f>
        <v>Приволжский район, с. Осыпной Бугор</v>
      </c>
      <c r="C3330" s="39">
        <f t="shared" si="106"/>
        <v>236.77635527027027</v>
      </c>
      <c r="D3330" s="39">
        <f t="shared" si="107"/>
        <v>10.00463472972973</v>
      </c>
      <c r="E3330" s="45">
        <v>0</v>
      </c>
      <c r="F3330" s="27">
        <v>10.00463472972973</v>
      </c>
      <c r="G3330" s="46">
        <v>0</v>
      </c>
      <c r="H3330" s="46">
        <v>0</v>
      </c>
      <c r="I3330" s="46">
        <v>0</v>
      </c>
      <c r="J3330" s="271"/>
      <c r="K3330" s="282">
        <f>Лист4!E3332/1000</f>
        <v>246.78099</v>
      </c>
    </row>
    <row r="3331" spans="1:11" s="47" customFormat="1" ht="18.75" customHeight="1" x14ac:dyDescent="0.25">
      <c r="A3331" s="38" t="str">
        <f>Лист4!A3333</f>
        <v xml:space="preserve">Астраханская ул. д.22Г </v>
      </c>
      <c r="B3331" s="56" t="str">
        <f>Лист4!C3333</f>
        <v>Приволжский район, с. Осыпной Бугор</v>
      </c>
      <c r="C3331" s="39">
        <f t="shared" si="106"/>
        <v>425.46654054054056</v>
      </c>
      <c r="D3331" s="39">
        <f t="shared" si="107"/>
        <v>17.97745945945946</v>
      </c>
      <c r="E3331" s="45">
        <v>0</v>
      </c>
      <c r="F3331" s="27">
        <v>17.97745945945946</v>
      </c>
      <c r="G3331" s="46">
        <v>0</v>
      </c>
      <c r="H3331" s="46">
        <v>0</v>
      </c>
      <c r="I3331" s="46">
        <v>0</v>
      </c>
      <c r="J3331" s="271"/>
      <c r="K3331" s="282">
        <f>Лист4!E3333/1000</f>
        <v>443.44400000000002</v>
      </c>
    </row>
    <row r="3332" spans="1:11" s="47" customFormat="1" ht="18.75" customHeight="1" x14ac:dyDescent="0.25">
      <c r="A3332" s="38" t="str">
        <f>Лист4!A3334</f>
        <v xml:space="preserve">Астраханская ул. д.22Д </v>
      </c>
      <c r="B3332" s="56" t="str">
        <f>Лист4!C3334</f>
        <v>Приволжский район, с. Осыпной Бугор</v>
      </c>
      <c r="C3332" s="39">
        <f t="shared" si="106"/>
        <v>120.54298445945945</v>
      </c>
      <c r="D3332" s="39">
        <f t="shared" si="107"/>
        <v>5.0933655405405398</v>
      </c>
      <c r="E3332" s="45">
        <v>0</v>
      </c>
      <c r="F3332" s="27">
        <v>5.0933655405405398</v>
      </c>
      <c r="G3332" s="46">
        <v>0</v>
      </c>
      <c r="H3332" s="46">
        <v>0</v>
      </c>
      <c r="I3332" s="46">
        <v>0</v>
      </c>
      <c r="J3332" s="271"/>
      <c r="K3332" s="282">
        <f>Лист4!E3334/1000</f>
        <v>125.63634999999999</v>
      </c>
    </row>
    <row r="3333" spans="1:11" s="47" customFormat="1" ht="18.75" customHeight="1" x14ac:dyDescent="0.25">
      <c r="A3333" s="38" t="str">
        <f>Лист4!A3335</f>
        <v xml:space="preserve">Астраханская ул. д.50 </v>
      </c>
      <c r="B3333" s="56" t="str">
        <f>Лист4!C3335</f>
        <v>Приволжский район, с. Осыпной Бугор</v>
      </c>
      <c r="C3333" s="39">
        <f t="shared" si="106"/>
        <v>11.704877702702706</v>
      </c>
      <c r="D3333" s="39">
        <f t="shared" si="107"/>
        <v>0.49457229729729746</v>
      </c>
      <c r="E3333" s="45">
        <v>0</v>
      </c>
      <c r="F3333" s="27">
        <v>0.49457229729729746</v>
      </c>
      <c r="G3333" s="46">
        <v>0</v>
      </c>
      <c r="H3333" s="46">
        <v>0</v>
      </c>
      <c r="I3333" s="46">
        <v>0</v>
      </c>
      <c r="J3333" s="271"/>
      <c r="K3333" s="282">
        <f>Лист4!E3335/1000</f>
        <v>12.199450000000004</v>
      </c>
    </row>
    <row r="3334" spans="1:11" s="47" customFormat="1" ht="18.75" customHeight="1" x14ac:dyDescent="0.25">
      <c r="A3334" s="38" t="str">
        <f>Лист4!A3336</f>
        <v xml:space="preserve">50-летия Победы ул. д.4 </v>
      </c>
      <c r="B3334" s="56" t="str">
        <f>Лист4!C3336</f>
        <v>Приволжский район, с. Растопуловка</v>
      </c>
      <c r="C3334" s="39">
        <f t="shared" si="106"/>
        <v>33.631644594594597</v>
      </c>
      <c r="D3334" s="39">
        <f t="shared" si="107"/>
        <v>1.4210554054054054</v>
      </c>
      <c r="E3334" s="45">
        <v>0</v>
      </c>
      <c r="F3334" s="27">
        <v>1.4210554054054054</v>
      </c>
      <c r="G3334" s="46">
        <v>0</v>
      </c>
      <c r="H3334" s="46">
        <v>0</v>
      </c>
      <c r="I3334" s="46">
        <v>0</v>
      </c>
      <c r="J3334" s="271"/>
      <c r="K3334" s="282">
        <f>Лист4!E3336/1000</f>
        <v>35.052700000000002</v>
      </c>
    </row>
    <row r="3335" spans="1:11" s="47" customFormat="1" ht="18.75" customHeight="1" x14ac:dyDescent="0.25">
      <c r="A3335" s="38" t="str">
        <f>Лист4!A3337</f>
        <v xml:space="preserve">Астраханская ул. д.11 </v>
      </c>
      <c r="B3335" s="56" t="str">
        <f>Лист4!C3337</f>
        <v>Приволжский район, с. Растопуловка</v>
      </c>
      <c r="C3335" s="39">
        <f t="shared" si="106"/>
        <v>181.53495878378382</v>
      </c>
      <c r="D3335" s="39">
        <f t="shared" si="107"/>
        <v>7.6704912162162175</v>
      </c>
      <c r="E3335" s="45">
        <v>0</v>
      </c>
      <c r="F3335" s="27">
        <v>7.6704912162162175</v>
      </c>
      <c r="G3335" s="46">
        <v>0</v>
      </c>
      <c r="H3335" s="46">
        <v>0</v>
      </c>
      <c r="I3335" s="46">
        <v>0</v>
      </c>
      <c r="J3335" s="271"/>
      <c r="K3335" s="282">
        <f>Лист4!E3337/1000</f>
        <v>189.20545000000004</v>
      </c>
    </row>
    <row r="3336" spans="1:11" s="47" customFormat="1" ht="18.75" customHeight="1" x14ac:dyDescent="0.25">
      <c r="A3336" s="38" t="str">
        <f>Лист4!A3338</f>
        <v xml:space="preserve">Астраханская ул. д.11А </v>
      </c>
      <c r="B3336" s="56" t="str">
        <f>Лист4!C3338</f>
        <v>Приволжский район, с. Растопуловка</v>
      </c>
      <c r="C3336" s="39">
        <f t="shared" si="106"/>
        <v>372.71097878378379</v>
      </c>
      <c r="D3336" s="39">
        <f t="shared" si="107"/>
        <v>15.748351216216218</v>
      </c>
      <c r="E3336" s="45">
        <v>0</v>
      </c>
      <c r="F3336" s="27">
        <v>15.748351216216218</v>
      </c>
      <c r="G3336" s="46">
        <v>0</v>
      </c>
      <c r="H3336" s="46">
        <v>0</v>
      </c>
      <c r="I3336" s="46">
        <v>0</v>
      </c>
      <c r="J3336" s="271"/>
      <c r="K3336" s="282">
        <f>Лист4!E3338/1000</f>
        <v>388.45933000000002</v>
      </c>
    </row>
    <row r="3337" spans="1:11" s="47" customFormat="1" ht="18.75" customHeight="1" x14ac:dyDescent="0.25">
      <c r="A3337" s="38" t="str">
        <f>Лист4!A3339</f>
        <v xml:space="preserve">Астраханская ул. д.13 </v>
      </c>
      <c r="B3337" s="56" t="str">
        <f>Лист4!C3339</f>
        <v>Приволжский район, с. Растопуловка</v>
      </c>
      <c r="C3337" s="39">
        <f t="shared" si="106"/>
        <v>296.41603864864868</v>
      </c>
      <c r="D3337" s="39">
        <f t="shared" si="107"/>
        <v>12.524621351351353</v>
      </c>
      <c r="E3337" s="45">
        <v>0</v>
      </c>
      <c r="F3337" s="27">
        <v>12.524621351351353</v>
      </c>
      <c r="G3337" s="46">
        <v>0</v>
      </c>
      <c r="H3337" s="46">
        <v>0</v>
      </c>
      <c r="I3337" s="46">
        <v>0</v>
      </c>
      <c r="J3337" s="271"/>
      <c r="K3337" s="282">
        <f>Лист4!E3339/1000</f>
        <v>308.94066000000004</v>
      </c>
    </row>
    <row r="3338" spans="1:11" s="47" customFormat="1" ht="18.75" customHeight="1" x14ac:dyDescent="0.25">
      <c r="A3338" s="38" t="str">
        <f>Лист4!A3340</f>
        <v xml:space="preserve">Астраханская ул. д.13А </v>
      </c>
      <c r="B3338" s="56" t="str">
        <f>Лист4!C3340</f>
        <v>Приволжский район, с. Растопуловка</v>
      </c>
      <c r="C3338" s="39">
        <f t="shared" si="106"/>
        <v>300.67618256756754</v>
      </c>
      <c r="D3338" s="39">
        <f t="shared" si="107"/>
        <v>12.704627432432433</v>
      </c>
      <c r="E3338" s="45">
        <v>0</v>
      </c>
      <c r="F3338" s="27">
        <v>12.704627432432433</v>
      </c>
      <c r="G3338" s="46">
        <v>0</v>
      </c>
      <c r="H3338" s="46">
        <v>0</v>
      </c>
      <c r="I3338" s="46">
        <v>0</v>
      </c>
      <c r="J3338" s="271"/>
      <c r="K3338" s="282">
        <f>Лист4!E3340/1000</f>
        <v>313.38081</v>
      </c>
    </row>
    <row r="3339" spans="1:11" s="47" customFormat="1" ht="18.75" customHeight="1" x14ac:dyDescent="0.25">
      <c r="A3339" s="38" t="str">
        <f>Лист4!A3341</f>
        <v xml:space="preserve">Юность мкн. д.1 </v>
      </c>
      <c r="B3339" s="56" t="str">
        <f>Лист4!C3341</f>
        <v>Приволжский район, с. Яксатово</v>
      </c>
      <c r="C3339" s="39">
        <f t="shared" si="106"/>
        <v>577.72451499999988</v>
      </c>
      <c r="D3339" s="39">
        <f t="shared" si="107"/>
        <v>24.410894999999996</v>
      </c>
      <c r="E3339" s="45">
        <v>0</v>
      </c>
      <c r="F3339" s="27">
        <v>24.410894999999996</v>
      </c>
      <c r="G3339" s="46">
        <v>0</v>
      </c>
      <c r="H3339" s="46">
        <v>0</v>
      </c>
      <c r="I3339" s="46">
        <v>0</v>
      </c>
      <c r="J3339" s="271"/>
      <c r="K3339" s="282">
        <f>Лист4!E3341/1000</f>
        <v>602.13540999999987</v>
      </c>
    </row>
    <row r="3340" spans="1:11" s="47" customFormat="1" ht="18.75" customHeight="1" x14ac:dyDescent="0.25">
      <c r="A3340" s="38" t="str">
        <f>Лист4!A3342</f>
        <v xml:space="preserve">Юность мкн. д.10 </v>
      </c>
      <c r="B3340" s="56" t="str">
        <f>Лист4!C3342</f>
        <v>Приволжский район, с. Яксатово</v>
      </c>
      <c r="C3340" s="39">
        <f t="shared" si="106"/>
        <v>7.3878378378378375</v>
      </c>
      <c r="D3340" s="39">
        <f t="shared" si="107"/>
        <v>0.31216216216216219</v>
      </c>
      <c r="E3340" s="45">
        <v>0</v>
      </c>
      <c r="F3340" s="27">
        <v>0.31216216216216219</v>
      </c>
      <c r="G3340" s="46">
        <v>0</v>
      </c>
      <c r="H3340" s="46">
        <v>0</v>
      </c>
      <c r="I3340" s="46">
        <v>0</v>
      </c>
      <c r="J3340" s="271"/>
      <c r="K3340" s="282">
        <f>Лист4!E3342/1000</f>
        <v>7.7</v>
      </c>
    </row>
    <row r="3341" spans="1:11" s="47" customFormat="1" ht="18.75" customHeight="1" x14ac:dyDescent="0.25">
      <c r="A3341" s="38" t="str">
        <f>Лист4!A3343</f>
        <v xml:space="preserve">Юность мкн. д.2 </v>
      </c>
      <c r="B3341" s="56" t="str">
        <f>Лист4!C3343</f>
        <v>Приволжский район, с. Яксатово</v>
      </c>
      <c r="C3341" s="39">
        <f t="shared" si="106"/>
        <v>578.22054594594601</v>
      </c>
      <c r="D3341" s="39">
        <f t="shared" si="107"/>
        <v>24.431854054054057</v>
      </c>
      <c r="E3341" s="45">
        <v>0</v>
      </c>
      <c r="F3341" s="27">
        <v>24.431854054054057</v>
      </c>
      <c r="G3341" s="46">
        <v>0</v>
      </c>
      <c r="H3341" s="46">
        <v>0</v>
      </c>
      <c r="I3341" s="46">
        <v>0</v>
      </c>
      <c r="J3341" s="271"/>
      <c r="K3341" s="282">
        <f>Лист4!E3343/1000</f>
        <v>602.65240000000006</v>
      </c>
    </row>
    <row r="3342" spans="1:11" s="47" customFormat="1" ht="18.75" customHeight="1" x14ac:dyDescent="0.25">
      <c r="A3342" s="38" t="str">
        <f>Лист4!A3344</f>
        <v xml:space="preserve">Юность мкн. д.3 </v>
      </c>
      <c r="B3342" s="56" t="str">
        <f>Лист4!C3344</f>
        <v>Приволжский район, с. Яксатово</v>
      </c>
      <c r="C3342" s="39">
        <f t="shared" si="106"/>
        <v>356.84765027027021</v>
      </c>
      <c r="D3342" s="39">
        <f t="shared" si="107"/>
        <v>15.078069729729728</v>
      </c>
      <c r="E3342" s="45">
        <v>0</v>
      </c>
      <c r="F3342" s="27">
        <v>15.078069729729728</v>
      </c>
      <c r="G3342" s="46">
        <v>0</v>
      </c>
      <c r="H3342" s="46">
        <v>0</v>
      </c>
      <c r="I3342" s="46">
        <v>0</v>
      </c>
      <c r="J3342" s="271"/>
      <c r="K3342" s="282">
        <f>Лист4!E3344/1000</f>
        <v>371.92571999999996</v>
      </c>
    </row>
    <row r="3343" spans="1:11" s="47" customFormat="1" ht="18.75" customHeight="1" x14ac:dyDescent="0.25">
      <c r="A3343" s="38" t="str">
        <f>Лист4!A3345</f>
        <v xml:space="preserve">Юность мкн. д.4 </v>
      </c>
      <c r="B3343" s="56" t="str">
        <f>Лист4!C3345</f>
        <v>Приволжский район, с. Яксатово</v>
      </c>
      <c r="C3343" s="39">
        <f t="shared" si="106"/>
        <v>647.86312189189186</v>
      </c>
      <c r="D3343" s="39">
        <f t="shared" si="107"/>
        <v>27.374498108108106</v>
      </c>
      <c r="E3343" s="45">
        <v>0</v>
      </c>
      <c r="F3343" s="27">
        <v>27.374498108108106</v>
      </c>
      <c r="G3343" s="46">
        <v>0</v>
      </c>
      <c r="H3343" s="46">
        <v>0</v>
      </c>
      <c r="I3343" s="46">
        <v>0</v>
      </c>
      <c r="J3343" s="271"/>
      <c r="K3343" s="282">
        <f>Лист4!E3345/1000</f>
        <v>675.23761999999999</v>
      </c>
    </row>
    <row r="3344" spans="1:11" s="47" customFormat="1" ht="18.75" customHeight="1" x14ac:dyDescent="0.25">
      <c r="A3344" s="38" t="str">
        <f>Лист4!A3346</f>
        <v xml:space="preserve">Юность мкн. д.5 </v>
      </c>
      <c r="B3344" s="56" t="str">
        <f>Лист4!C3346</f>
        <v>Приволжский район, с. Яксатово</v>
      </c>
      <c r="C3344" s="39">
        <f t="shared" si="106"/>
        <v>384.67952554054062</v>
      </c>
      <c r="D3344" s="39">
        <f t="shared" si="107"/>
        <v>16.254064459459464</v>
      </c>
      <c r="E3344" s="45">
        <v>0</v>
      </c>
      <c r="F3344" s="27">
        <v>16.254064459459464</v>
      </c>
      <c r="G3344" s="46">
        <v>0</v>
      </c>
      <c r="H3344" s="46">
        <v>0</v>
      </c>
      <c r="I3344" s="46">
        <v>0</v>
      </c>
      <c r="J3344" s="271"/>
      <c r="K3344" s="282">
        <f>Лист4!E3346/1000</f>
        <v>400.93359000000009</v>
      </c>
    </row>
    <row r="3345" spans="1:11" s="47" customFormat="1" ht="18.75" customHeight="1" x14ac:dyDescent="0.25">
      <c r="A3345" s="38" t="str">
        <f>Лист4!A3347</f>
        <v xml:space="preserve">Юность мкн. д.6 </v>
      </c>
      <c r="B3345" s="56" t="str">
        <f>Лист4!C3347</f>
        <v>Приволжский район, с. Яксатово</v>
      </c>
      <c r="C3345" s="39">
        <f t="shared" si="106"/>
        <v>276.66756135135131</v>
      </c>
      <c r="D3345" s="39">
        <f t="shared" si="107"/>
        <v>11.690178648648647</v>
      </c>
      <c r="E3345" s="45">
        <v>0</v>
      </c>
      <c r="F3345" s="27">
        <v>11.690178648648647</v>
      </c>
      <c r="G3345" s="46">
        <v>0</v>
      </c>
      <c r="H3345" s="46">
        <v>0</v>
      </c>
      <c r="I3345" s="46">
        <v>0</v>
      </c>
      <c r="J3345" s="271"/>
      <c r="K3345" s="282">
        <f>Лист4!E3347/1000</f>
        <v>288.35773999999998</v>
      </c>
    </row>
    <row r="3346" spans="1:11" s="47" customFormat="1" ht="18.75" customHeight="1" x14ac:dyDescent="0.25">
      <c r="A3346" s="38" t="str">
        <f>Лист4!A3348</f>
        <v xml:space="preserve">Юность мкн. д.7 </v>
      </c>
      <c r="B3346" s="56" t="str">
        <f>Лист4!C3348</f>
        <v>Приволжский район, с. Яксатово</v>
      </c>
      <c r="C3346" s="39">
        <f t="shared" si="106"/>
        <v>524.34125567567548</v>
      </c>
      <c r="D3346" s="39">
        <f t="shared" si="107"/>
        <v>22.155264324324314</v>
      </c>
      <c r="E3346" s="45">
        <v>0</v>
      </c>
      <c r="F3346" s="27">
        <v>22.155264324324314</v>
      </c>
      <c r="G3346" s="46">
        <v>0</v>
      </c>
      <c r="H3346" s="46">
        <v>0</v>
      </c>
      <c r="I3346" s="46">
        <v>0</v>
      </c>
      <c r="J3346" s="271"/>
      <c r="K3346" s="282">
        <f>Лист4!E3348/1000</f>
        <v>546.4965199999998</v>
      </c>
    </row>
    <row r="3347" spans="1:11" s="47" customFormat="1" ht="18.75" customHeight="1" x14ac:dyDescent="0.25">
      <c r="A3347" s="38" t="str">
        <f>Лист4!A3349</f>
        <v xml:space="preserve">Юность мкн. д.8 </v>
      </c>
      <c r="B3347" s="56" t="str">
        <f>Лист4!C3349</f>
        <v>Приволжский район, с. Яксатово</v>
      </c>
      <c r="C3347" s="39">
        <f t="shared" si="106"/>
        <v>463.05483283783786</v>
      </c>
      <c r="D3347" s="39">
        <f t="shared" si="107"/>
        <v>19.565697162162166</v>
      </c>
      <c r="E3347" s="45">
        <v>0</v>
      </c>
      <c r="F3347" s="27">
        <v>19.565697162162166</v>
      </c>
      <c r="G3347" s="46">
        <v>0</v>
      </c>
      <c r="H3347" s="46">
        <v>0</v>
      </c>
      <c r="I3347" s="46">
        <v>0</v>
      </c>
      <c r="J3347" s="271"/>
      <c r="K3347" s="282">
        <f>Лист4!E3349/1000</f>
        <v>482.62053000000003</v>
      </c>
    </row>
    <row r="3348" spans="1:11" s="47" customFormat="1" ht="18.75" customHeight="1" x14ac:dyDescent="0.25">
      <c r="A3348" s="38" t="str">
        <f>Лист4!A3350</f>
        <v xml:space="preserve">Юность мкн. д.9 </v>
      </c>
      <c r="B3348" s="56" t="str">
        <f>Лист4!C3350</f>
        <v>Приволжский район, с. Яксатово</v>
      </c>
      <c r="C3348" s="39">
        <f t="shared" si="106"/>
        <v>636.03784162162151</v>
      </c>
      <c r="D3348" s="39">
        <f t="shared" si="107"/>
        <v>26.874838378378374</v>
      </c>
      <c r="E3348" s="45">
        <v>0</v>
      </c>
      <c r="F3348" s="27">
        <v>26.874838378378374</v>
      </c>
      <c r="G3348" s="46">
        <v>0</v>
      </c>
      <c r="H3348" s="46">
        <v>0</v>
      </c>
      <c r="I3348" s="46">
        <v>0</v>
      </c>
      <c r="J3348" s="271"/>
      <c r="K3348" s="282">
        <f>Лист4!E3350/1000</f>
        <v>662.91267999999991</v>
      </c>
    </row>
    <row r="3349" spans="1:11" s="47" customFormat="1" ht="18.75" customHeight="1" x14ac:dyDescent="0.25">
      <c r="A3349" s="38" t="str">
        <f>Лист4!A3351</f>
        <v xml:space="preserve">12-й кв-л д.1 </v>
      </c>
      <c r="B3349" s="56" t="str">
        <f>Лист4!C3351</f>
        <v>Харабалинский район, г. Харабали</v>
      </c>
      <c r="C3349" s="39">
        <f t="shared" si="106"/>
        <v>220.74179202702706</v>
      </c>
      <c r="D3349" s="39">
        <f t="shared" si="107"/>
        <v>9.3271179729729745</v>
      </c>
      <c r="E3349" s="45">
        <v>0</v>
      </c>
      <c r="F3349" s="27">
        <v>9.3271179729729745</v>
      </c>
      <c r="G3349" s="46">
        <v>0</v>
      </c>
      <c r="H3349" s="46">
        <v>0</v>
      </c>
      <c r="I3349" s="46">
        <v>0</v>
      </c>
      <c r="J3349" s="271"/>
      <c r="K3349" s="282">
        <f>Лист4!E3351/1000</f>
        <v>230.06891000000005</v>
      </c>
    </row>
    <row r="3350" spans="1:11" s="47" customFormat="1" ht="18.75" customHeight="1" x14ac:dyDescent="0.25">
      <c r="A3350" s="38" t="str">
        <f>Лист4!A3352</f>
        <v xml:space="preserve">12-й кв-л д.10 </v>
      </c>
      <c r="B3350" s="56" t="str">
        <f>Лист4!C3352</f>
        <v>Харабалинский район, г. Харабали</v>
      </c>
      <c r="C3350" s="39">
        <f t="shared" si="106"/>
        <v>259.56707702702704</v>
      </c>
      <c r="D3350" s="39">
        <f t="shared" si="107"/>
        <v>10.967622972972972</v>
      </c>
      <c r="E3350" s="45">
        <v>0</v>
      </c>
      <c r="F3350" s="27">
        <v>10.967622972972972</v>
      </c>
      <c r="G3350" s="46">
        <v>0</v>
      </c>
      <c r="H3350" s="46">
        <v>0</v>
      </c>
      <c r="I3350" s="46">
        <v>0</v>
      </c>
      <c r="J3350" s="271"/>
      <c r="K3350" s="282">
        <f>Лист4!E3352/1000</f>
        <v>270.53469999999999</v>
      </c>
    </row>
    <row r="3351" spans="1:11" s="47" customFormat="1" ht="18.75" customHeight="1" x14ac:dyDescent="0.25">
      <c r="A3351" s="38" t="str">
        <f>Лист4!A3353</f>
        <v xml:space="preserve">12-й кв-л д.2 </v>
      </c>
      <c r="B3351" s="56" t="str">
        <f>Лист4!C3353</f>
        <v>Харабалинский район, г. Харабали</v>
      </c>
      <c r="C3351" s="39">
        <f t="shared" si="106"/>
        <v>247.74365810810812</v>
      </c>
      <c r="D3351" s="39">
        <f t="shared" si="107"/>
        <v>10.468041891891893</v>
      </c>
      <c r="E3351" s="45">
        <v>0</v>
      </c>
      <c r="F3351" s="27">
        <v>10.468041891891893</v>
      </c>
      <c r="G3351" s="46">
        <v>0</v>
      </c>
      <c r="H3351" s="46">
        <v>0</v>
      </c>
      <c r="I3351" s="46">
        <v>0</v>
      </c>
      <c r="J3351" s="271"/>
      <c r="K3351" s="282">
        <f>Лист4!E3353/1000</f>
        <v>258.21170000000001</v>
      </c>
    </row>
    <row r="3352" spans="1:11" s="47" customFormat="1" ht="18.75" customHeight="1" x14ac:dyDescent="0.25">
      <c r="A3352" s="38" t="str">
        <f>Лист4!A3354</f>
        <v xml:space="preserve">7-й кв-л д.1 </v>
      </c>
      <c r="B3352" s="56" t="str">
        <f>Лист4!C3354</f>
        <v>Харабалинский район, г. Харабали</v>
      </c>
      <c r="C3352" s="39">
        <f t="shared" si="106"/>
        <v>268.72329459459451</v>
      </c>
      <c r="D3352" s="39">
        <f t="shared" si="107"/>
        <v>11.354505405405401</v>
      </c>
      <c r="E3352" s="45">
        <v>0</v>
      </c>
      <c r="F3352" s="27">
        <v>11.354505405405401</v>
      </c>
      <c r="G3352" s="46">
        <v>0</v>
      </c>
      <c r="H3352" s="46">
        <v>0</v>
      </c>
      <c r="I3352" s="46">
        <v>0</v>
      </c>
      <c r="J3352" s="271"/>
      <c r="K3352" s="282">
        <f>Лист4!E3354/1000</f>
        <v>280.07779999999991</v>
      </c>
    </row>
    <row r="3353" spans="1:11" s="47" customFormat="1" ht="18.75" customHeight="1" x14ac:dyDescent="0.25">
      <c r="A3353" s="38" t="str">
        <f>Лист4!A3355</f>
        <v xml:space="preserve">7-й кв-л д.11 </v>
      </c>
      <c r="B3353" s="56" t="str">
        <f>Лист4!C3355</f>
        <v>Харабалинский район, г. Харабали</v>
      </c>
      <c r="C3353" s="39">
        <f t="shared" si="106"/>
        <v>241.72823108108111</v>
      </c>
      <c r="D3353" s="39">
        <f t="shared" si="107"/>
        <v>10.213868918918921</v>
      </c>
      <c r="E3353" s="45">
        <v>0</v>
      </c>
      <c r="F3353" s="27">
        <v>10.213868918918921</v>
      </c>
      <c r="G3353" s="46">
        <v>0</v>
      </c>
      <c r="H3353" s="46">
        <v>0</v>
      </c>
      <c r="I3353" s="46">
        <v>0</v>
      </c>
      <c r="J3353" s="271"/>
      <c r="K3353" s="282">
        <f>Лист4!E3355/1000</f>
        <v>251.94210000000004</v>
      </c>
    </row>
    <row r="3354" spans="1:11" s="47" customFormat="1" ht="18.75" customHeight="1" x14ac:dyDescent="0.25">
      <c r="A3354" s="38" t="str">
        <f>Лист4!A3356</f>
        <v xml:space="preserve">7-й кв-л д.12 </v>
      </c>
      <c r="B3354" s="56" t="str">
        <f>Лист4!C3356</f>
        <v>Харабалинский район, г. Харабали</v>
      </c>
      <c r="C3354" s="39">
        <f t="shared" si="106"/>
        <v>248.36159797297302</v>
      </c>
      <c r="D3354" s="39">
        <f t="shared" si="107"/>
        <v>10.494152027027029</v>
      </c>
      <c r="E3354" s="45">
        <v>0</v>
      </c>
      <c r="F3354" s="27">
        <v>10.494152027027029</v>
      </c>
      <c r="G3354" s="46">
        <v>0</v>
      </c>
      <c r="H3354" s="46">
        <v>0</v>
      </c>
      <c r="I3354" s="46">
        <v>0</v>
      </c>
      <c r="J3354" s="271"/>
      <c r="K3354" s="282">
        <f>Лист4!E3356/1000</f>
        <v>258.85575000000006</v>
      </c>
    </row>
    <row r="3355" spans="1:11" s="47" customFormat="1" ht="18.75" customHeight="1" x14ac:dyDescent="0.25">
      <c r="A3355" s="38" t="str">
        <f>Лист4!A3357</f>
        <v xml:space="preserve">7-й кв-л д.13 </v>
      </c>
      <c r="B3355" s="56" t="str">
        <f>Лист4!C3357</f>
        <v>Харабалинский район, г. Харабали</v>
      </c>
      <c r="C3355" s="39">
        <f t="shared" si="106"/>
        <v>232.85723202702701</v>
      </c>
      <c r="D3355" s="39">
        <f t="shared" si="107"/>
        <v>9.8390379729729744</v>
      </c>
      <c r="E3355" s="45">
        <v>0</v>
      </c>
      <c r="F3355" s="27">
        <v>9.8390379729729744</v>
      </c>
      <c r="G3355" s="46">
        <v>0</v>
      </c>
      <c r="H3355" s="46">
        <v>0</v>
      </c>
      <c r="I3355" s="46">
        <v>0</v>
      </c>
      <c r="J3355" s="271"/>
      <c r="K3355" s="282">
        <f>Лист4!E3357/1000</f>
        <v>242.69627</v>
      </c>
    </row>
    <row r="3356" spans="1:11" s="47" customFormat="1" ht="18.75" customHeight="1" x14ac:dyDescent="0.25">
      <c r="A3356" s="38" t="str">
        <f>Лист4!A3358</f>
        <v xml:space="preserve">7-й кв-л д.14 </v>
      </c>
      <c r="B3356" s="56" t="str">
        <f>Лист4!C3358</f>
        <v>Харабалинский район, г. Харабали</v>
      </c>
      <c r="C3356" s="39">
        <f t="shared" si="106"/>
        <v>259.52003472972967</v>
      </c>
      <c r="D3356" s="39">
        <f t="shared" si="107"/>
        <v>10.965635270270269</v>
      </c>
      <c r="E3356" s="45">
        <v>0</v>
      </c>
      <c r="F3356" s="27">
        <v>10.965635270270269</v>
      </c>
      <c r="G3356" s="46">
        <v>0</v>
      </c>
      <c r="H3356" s="46">
        <v>0</v>
      </c>
      <c r="I3356" s="46">
        <v>0</v>
      </c>
      <c r="J3356" s="271"/>
      <c r="K3356" s="282">
        <f>Лист4!E3358/1000</f>
        <v>270.48566999999997</v>
      </c>
    </row>
    <row r="3357" spans="1:11" s="47" customFormat="1" ht="18.75" customHeight="1" x14ac:dyDescent="0.25">
      <c r="A3357" s="38" t="str">
        <f>Лист4!A3359</f>
        <v xml:space="preserve">7-й кв-л д.15 </v>
      </c>
      <c r="B3357" s="56" t="str">
        <f>Лист4!C3359</f>
        <v>Харабалинский район, г. Харабали</v>
      </c>
      <c r="C3357" s="39">
        <f t="shared" si="106"/>
        <v>124.45556418918918</v>
      </c>
      <c r="D3357" s="39">
        <f t="shared" si="107"/>
        <v>5.2586858108108103</v>
      </c>
      <c r="E3357" s="45">
        <v>0</v>
      </c>
      <c r="F3357" s="27">
        <v>5.2586858108108103</v>
      </c>
      <c r="G3357" s="46">
        <v>0</v>
      </c>
      <c r="H3357" s="46">
        <v>0</v>
      </c>
      <c r="I3357" s="46">
        <v>0</v>
      </c>
      <c r="J3357" s="271"/>
      <c r="K3357" s="282">
        <f>Лист4!E3359/1000</f>
        <v>129.71424999999999</v>
      </c>
    </row>
    <row r="3358" spans="1:11" s="47" customFormat="1" ht="18.75" customHeight="1" x14ac:dyDescent="0.25">
      <c r="A3358" s="38" t="str">
        <f>Лист4!A3360</f>
        <v xml:space="preserve">7-й кв-л д.16 </v>
      </c>
      <c r="B3358" s="56" t="str">
        <f>Лист4!C3360</f>
        <v>Харабалинский район, г. Харабали</v>
      </c>
      <c r="C3358" s="39">
        <f t="shared" si="106"/>
        <v>255.49013229729729</v>
      </c>
      <c r="D3358" s="39">
        <f t="shared" si="107"/>
        <v>10.795357702702702</v>
      </c>
      <c r="E3358" s="45">
        <v>0</v>
      </c>
      <c r="F3358" s="27">
        <v>10.795357702702702</v>
      </c>
      <c r="G3358" s="46">
        <v>0</v>
      </c>
      <c r="H3358" s="46">
        <v>0</v>
      </c>
      <c r="I3358" s="46">
        <v>0</v>
      </c>
      <c r="J3358" s="271"/>
      <c r="K3358" s="282">
        <f>Лист4!E3360/1000</f>
        <v>266.28548999999998</v>
      </c>
    </row>
    <row r="3359" spans="1:11" s="47" customFormat="1" ht="18.75" customHeight="1" x14ac:dyDescent="0.25">
      <c r="A3359" s="38" t="str">
        <f>Лист4!A3361</f>
        <v xml:space="preserve">7-й кв-л д.17 </v>
      </c>
      <c r="B3359" s="56" t="str">
        <f>Лист4!C3361</f>
        <v>Харабалинский район, г. Харабали</v>
      </c>
      <c r="C3359" s="39">
        <f t="shared" si="106"/>
        <v>214.78325135135134</v>
      </c>
      <c r="D3359" s="39">
        <f t="shared" si="107"/>
        <v>9.0753486486486494</v>
      </c>
      <c r="E3359" s="45">
        <v>0</v>
      </c>
      <c r="F3359" s="27">
        <v>9.0753486486486494</v>
      </c>
      <c r="G3359" s="46">
        <v>0</v>
      </c>
      <c r="H3359" s="46">
        <v>0</v>
      </c>
      <c r="I3359" s="46">
        <v>0</v>
      </c>
      <c r="J3359" s="271"/>
      <c r="K3359" s="282">
        <f>Лист4!E3361/1000</f>
        <v>223.8586</v>
      </c>
    </row>
    <row r="3360" spans="1:11" s="47" customFormat="1" ht="18.75" customHeight="1" x14ac:dyDescent="0.25">
      <c r="A3360" s="38" t="str">
        <f>Лист4!A3362</f>
        <v xml:space="preserve">7-й кв-л д.2 </v>
      </c>
      <c r="B3360" s="56" t="str">
        <f>Лист4!C3362</f>
        <v>Харабалинский район, г. Харабали</v>
      </c>
      <c r="C3360" s="39">
        <f t="shared" si="106"/>
        <v>195.67139459459457</v>
      </c>
      <c r="D3360" s="39">
        <f t="shared" si="107"/>
        <v>8.2678054054054044</v>
      </c>
      <c r="E3360" s="45">
        <v>0</v>
      </c>
      <c r="F3360" s="27">
        <v>8.2678054054054044</v>
      </c>
      <c r="G3360" s="46">
        <v>0</v>
      </c>
      <c r="H3360" s="46">
        <v>0</v>
      </c>
      <c r="I3360" s="46">
        <v>0</v>
      </c>
      <c r="J3360" s="271"/>
      <c r="K3360" s="282">
        <f>Лист4!E3362/1000</f>
        <v>203.93919999999997</v>
      </c>
    </row>
    <row r="3361" spans="1:11" s="47" customFormat="1" ht="18.75" customHeight="1" x14ac:dyDescent="0.25">
      <c r="A3361" s="38" t="str">
        <f>Лист4!A3363</f>
        <v xml:space="preserve">7-й кв-л д.3 </v>
      </c>
      <c r="B3361" s="56" t="str">
        <f>Лист4!C3363</f>
        <v>Харабалинский район, г. Харабали</v>
      </c>
      <c r="C3361" s="39">
        <f t="shared" si="106"/>
        <v>232.59700743243243</v>
      </c>
      <c r="D3361" s="39">
        <f t="shared" si="107"/>
        <v>9.828042567567568</v>
      </c>
      <c r="E3361" s="45">
        <v>0</v>
      </c>
      <c r="F3361" s="27">
        <v>9.828042567567568</v>
      </c>
      <c r="G3361" s="46">
        <v>0</v>
      </c>
      <c r="H3361" s="46">
        <v>0</v>
      </c>
      <c r="I3361" s="46">
        <v>0</v>
      </c>
      <c r="J3361" s="271"/>
      <c r="K3361" s="282">
        <f>Лист4!E3363/1000</f>
        <v>242.42505</v>
      </c>
    </row>
    <row r="3362" spans="1:11" s="47" customFormat="1" ht="18.75" customHeight="1" x14ac:dyDescent="0.25">
      <c r="A3362" s="38" t="str">
        <f>Лист4!A3364</f>
        <v xml:space="preserve">7-й кв-л д.4 </v>
      </c>
      <c r="B3362" s="56" t="str">
        <f>Лист4!C3364</f>
        <v>Харабалинский район, г. Харабали</v>
      </c>
      <c r="C3362" s="39">
        <f t="shared" si="106"/>
        <v>233.36684891891889</v>
      </c>
      <c r="D3362" s="39">
        <f t="shared" si="107"/>
        <v>9.8605710810810798</v>
      </c>
      <c r="E3362" s="45">
        <v>0</v>
      </c>
      <c r="F3362" s="27">
        <v>9.8605710810810798</v>
      </c>
      <c r="G3362" s="46">
        <v>0</v>
      </c>
      <c r="H3362" s="46">
        <v>0</v>
      </c>
      <c r="I3362" s="46">
        <v>0</v>
      </c>
      <c r="J3362" s="271"/>
      <c r="K3362" s="282">
        <f>Лист4!E3364/1000</f>
        <v>243.22741999999997</v>
      </c>
    </row>
    <row r="3363" spans="1:11" s="47" customFormat="1" ht="18.75" customHeight="1" x14ac:dyDescent="0.25">
      <c r="A3363" s="38" t="str">
        <f>Лист4!A3365</f>
        <v xml:space="preserve">7-й кв-л д.5 </v>
      </c>
      <c r="B3363" s="56" t="str">
        <f>Лист4!C3365</f>
        <v>Харабалинский район, г. Харабали</v>
      </c>
      <c r="C3363" s="39">
        <f t="shared" ref="C3363:C3425" si="108">K3363+J3363-F3363</f>
        <v>283.56159418918924</v>
      </c>
      <c r="D3363" s="39">
        <f t="shared" ref="D3363:D3425" si="109">F3363</f>
        <v>11.981475810810814</v>
      </c>
      <c r="E3363" s="45">
        <v>0</v>
      </c>
      <c r="F3363" s="27">
        <v>11.981475810810814</v>
      </c>
      <c r="G3363" s="46">
        <v>0</v>
      </c>
      <c r="H3363" s="46">
        <v>0</v>
      </c>
      <c r="I3363" s="46">
        <v>0</v>
      </c>
      <c r="J3363" s="271"/>
      <c r="K3363" s="282">
        <f>Лист4!E3365/1000</f>
        <v>295.54307000000006</v>
      </c>
    </row>
    <row r="3364" spans="1:11" s="47" customFormat="1" ht="18.75" customHeight="1" x14ac:dyDescent="0.25">
      <c r="A3364" s="38" t="str">
        <f>Лист4!A3366</f>
        <v xml:space="preserve">7-й кв-л д.6 </v>
      </c>
      <c r="B3364" s="56" t="str">
        <f>Лист4!C3366</f>
        <v>Харабалинский район, г. Харабали</v>
      </c>
      <c r="C3364" s="39">
        <f t="shared" si="108"/>
        <v>248.21897432432434</v>
      </c>
      <c r="D3364" s="39">
        <f t="shared" si="109"/>
        <v>10.488125675675677</v>
      </c>
      <c r="E3364" s="45">
        <v>0</v>
      </c>
      <c r="F3364" s="27">
        <v>10.488125675675677</v>
      </c>
      <c r="G3364" s="46">
        <v>0</v>
      </c>
      <c r="H3364" s="46">
        <v>0</v>
      </c>
      <c r="I3364" s="46">
        <v>0</v>
      </c>
      <c r="J3364" s="271"/>
      <c r="K3364" s="282">
        <f>Лист4!E3366/1000</f>
        <v>258.70710000000003</v>
      </c>
    </row>
    <row r="3365" spans="1:11" s="47" customFormat="1" ht="18.75" customHeight="1" x14ac:dyDescent="0.25">
      <c r="A3365" s="38" t="str">
        <f>Лист4!A3367</f>
        <v xml:space="preserve">7-й кв-л д.7 </v>
      </c>
      <c r="B3365" s="56" t="str">
        <f>Лист4!C3367</f>
        <v>Харабалинский район, г. Харабали</v>
      </c>
      <c r="C3365" s="39">
        <f t="shared" si="108"/>
        <v>254.64963621621618</v>
      </c>
      <c r="D3365" s="39">
        <f t="shared" si="109"/>
        <v>10.759843783783783</v>
      </c>
      <c r="E3365" s="45">
        <v>0</v>
      </c>
      <c r="F3365" s="27">
        <v>10.759843783783783</v>
      </c>
      <c r="G3365" s="46">
        <v>0</v>
      </c>
      <c r="H3365" s="46">
        <v>0</v>
      </c>
      <c r="I3365" s="46">
        <v>0</v>
      </c>
      <c r="J3365" s="271"/>
      <c r="K3365" s="282">
        <f>Лист4!E3367/1000</f>
        <v>265.40947999999997</v>
      </c>
    </row>
    <row r="3366" spans="1:11" s="47" customFormat="1" ht="16.5" customHeight="1" x14ac:dyDescent="0.25">
      <c r="A3366" s="38" t="str">
        <f>Лист4!A3368</f>
        <v xml:space="preserve">7-й кв-л д.7А </v>
      </c>
      <c r="B3366" s="56" t="str">
        <f>Лист4!C3368</f>
        <v>Харабалинский район, г. Харабали</v>
      </c>
      <c r="C3366" s="39">
        <f t="shared" si="108"/>
        <v>294.2013663513514</v>
      </c>
      <c r="D3366" s="39">
        <f t="shared" si="109"/>
        <v>12.431043648648652</v>
      </c>
      <c r="E3366" s="45">
        <v>0</v>
      </c>
      <c r="F3366" s="27">
        <v>12.431043648648652</v>
      </c>
      <c r="G3366" s="46">
        <v>0</v>
      </c>
      <c r="H3366" s="46">
        <v>0</v>
      </c>
      <c r="I3366" s="46">
        <v>0</v>
      </c>
      <c r="J3366" s="271"/>
      <c r="K3366" s="282">
        <f>Лист4!E3368/1000</f>
        <v>306.63241000000005</v>
      </c>
    </row>
    <row r="3367" spans="1:11" s="47" customFormat="1" ht="16.5" customHeight="1" x14ac:dyDescent="0.25">
      <c r="A3367" s="38" t="str">
        <f>Лист4!A3369</f>
        <v xml:space="preserve">7-й кв-л д.8 </v>
      </c>
      <c r="B3367" s="56" t="str">
        <f>Лист4!C3369</f>
        <v>Харабалинский район, г. Харабали</v>
      </c>
      <c r="C3367" s="39">
        <f t="shared" si="108"/>
        <v>184.79971148648656</v>
      </c>
      <c r="D3367" s="39">
        <f t="shared" si="109"/>
        <v>7.8084385135135168</v>
      </c>
      <c r="E3367" s="45">
        <v>0</v>
      </c>
      <c r="F3367" s="27">
        <v>7.8084385135135168</v>
      </c>
      <c r="G3367" s="46">
        <v>0</v>
      </c>
      <c r="H3367" s="46">
        <v>0</v>
      </c>
      <c r="I3367" s="46">
        <v>0</v>
      </c>
      <c r="J3367" s="271"/>
      <c r="K3367" s="282">
        <f>Лист4!E3369/1000</f>
        <v>192.60815000000008</v>
      </c>
    </row>
    <row r="3368" spans="1:11" s="47" customFormat="1" ht="16.5" customHeight="1" x14ac:dyDescent="0.25">
      <c r="A3368" s="38" t="str">
        <f>Лист4!A3370</f>
        <v xml:space="preserve">7-й кв-л д.9 </v>
      </c>
      <c r="B3368" s="56" t="str">
        <f>Лист4!C3370</f>
        <v>Харабалинский район, г. Харабали</v>
      </c>
      <c r="C3368" s="39">
        <f t="shared" si="108"/>
        <v>225.4713514864865</v>
      </c>
      <c r="D3368" s="39">
        <f t="shared" si="109"/>
        <v>9.5269585135135131</v>
      </c>
      <c r="E3368" s="45">
        <v>0</v>
      </c>
      <c r="F3368" s="27">
        <v>9.5269585135135131</v>
      </c>
      <c r="G3368" s="46">
        <v>0</v>
      </c>
      <c r="H3368" s="46">
        <v>0</v>
      </c>
      <c r="I3368" s="46">
        <v>0</v>
      </c>
      <c r="J3368" s="271"/>
      <c r="K3368" s="282">
        <f>Лист4!E3370/1000</f>
        <v>234.99831</v>
      </c>
    </row>
    <row r="3369" spans="1:11" s="47" customFormat="1" ht="16.5" customHeight="1" x14ac:dyDescent="0.25">
      <c r="A3369" s="38" t="str">
        <f>Лист4!A3371</f>
        <v xml:space="preserve">8-й кв-л д.1 </v>
      </c>
      <c r="B3369" s="56" t="str">
        <f>Лист4!C3371</f>
        <v>Харабалинский район, г. Харабали</v>
      </c>
      <c r="C3369" s="39">
        <f t="shared" si="108"/>
        <v>259.58810837837837</v>
      </c>
      <c r="D3369" s="39">
        <f t="shared" si="109"/>
        <v>10.968511621621623</v>
      </c>
      <c r="E3369" s="45">
        <v>0</v>
      </c>
      <c r="F3369" s="27">
        <v>10.968511621621623</v>
      </c>
      <c r="G3369" s="46">
        <v>0</v>
      </c>
      <c r="H3369" s="46">
        <v>0</v>
      </c>
      <c r="I3369" s="46">
        <v>0</v>
      </c>
      <c r="J3369" s="271"/>
      <c r="K3369" s="282">
        <f>Лист4!E3371/1000</f>
        <v>270.55662000000001</v>
      </c>
    </row>
    <row r="3370" spans="1:11" s="47" customFormat="1" ht="16.5" customHeight="1" x14ac:dyDescent="0.25">
      <c r="A3370" s="38" t="str">
        <f>Лист4!A3372</f>
        <v xml:space="preserve">8-й кв-л д.10 </v>
      </c>
      <c r="B3370" s="56" t="str">
        <f>Лист4!C3372</f>
        <v>Харабалинский район, г. Харабали</v>
      </c>
      <c r="C3370" s="39">
        <f t="shared" si="108"/>
        <v>1042.4053821621619</v>
      </c>
      <c r="D3370" s="39">
        <f t="shared" si="109"/>
        <v>44.045297837837829</v>
      </c>
      <c r="E3370" s="45">
        <v>0</v>
      </c>
      <c r="F3370" s="27">
        <v>44.045297837837829</v>
      </c>
      <c r="G3370" s="46">
        <v>0</v>
      </c>
      <c r="H3370" s="46">
        <v>0</v>
      </c>
      <c r="I3370" s="46">
        <v>0</v>
      </c>
      <c r="J3370" s="271"/>
      <c r="K3370" s="282">
        <f>Лист4!E3372/1000</f>
        <v>1086.4506799999997</v>
      </c>
    </row>
    <row r="3371" spans="1:11" s="47" customFormat="1" ht="18.75" customHeight="1" x14ac:dyDescent="0.25">
      <c r="A3371" s="38" t="str">
        <f>Лист4!A3373</f>
        <v xml:space="preserve">8-й кв-л д.13 </v>
      </c>
      <c r="B3371" s="56" t="str">
        <f>Лист4!C3373</f>
        <v>Харабалинский район, г. Харабали</v>
      </c>
      <c r="C3371" s="39">
        <f t="shared" si="108"/>
        <v>591.77633608108101</v>
      </c>
      <c r="D3371" s="39">
        <f t="shared" si="109"/>
        <v>25.004633918918916</v>
      </c>
      <c r="E3371" s="45">
        <v>0</v>
      </c>
      <c r="F3371" s="27">
        <v>25.004633918918916</v>
      </c>
      <c r="G3371" s="46">
        <v>0</v>
      </c>
      <c r="H3371" s="46">
        <v>0</v>
      </c>
      <c r="I3371" s="46">
        <v>0</v>
      </c>
      <c r="J3371" s="271"/>
      <c r="K3371" s="282">
        <f>Лист4!E3373/1000</f>
        <v>616.78096999999991</v>
      </c>
    </row>
    <row r="3372" spans="1:11" s="47" customFormat="1" ht="18.75" customHeight="1" x14ac:dyDescent="0.25">
      <c r="A3372" s="38" t="str">
        <f>Лист4!A3374</f>
        <v xml:space="preserve">8-й кв-л д.15 </v>
      </c>
      <c r="B3372" s="56" t="str">
        <f>Лист4!C3374</f>
        <v>Харабалинский район, г. Харабали</v>
      </c>
      <c r="C3372" s="39">
        <f t="shared" si="108"/>
        <v>177.21240202702703</v>
      </c>
      <c r="D3372" s="39">
        <f t="shared" si="109"/>
        <v>7.4878479729729728</v>
      </c>
      <c r="E3372" s="45">
        <v>0</v>
      </c>
      <c r="F3372" s="27">
        <v>7.4878479729729728</v>
      </c>
      <c r="G3372" s="46">
        <v>0</v>
      </c>
      <c r="H3372" s="46">
        <v>0</v>
      </c>
      <c r="I3372" s="46">
        <v>0</v>
      </c>
      <c r="J3372" s="271"/>
      <c r="K3372" s="282">
        <f>Лист4!E3374/1000</f>
        <v>184.70025000000001</v>
      </c>
    </row>
    <row r="3373" spans="1:11" s="47" customFormat="1" ht="18.75" customHeight="1" x14ac:dyDescent="0.25">
      <c r="A3373" s="38" t="str">
        <f>Лист4!A3375</f>
        <v xml:space="preserve">8-й кв-л д.16 </v>
      </c>
      <c r="B3373" s="56" t="str">
        <f>Лист4!C3375</f>
        <v>Харабалинский район, г. Харабали</v>
      </c>
      <c r="C3373" s="39">
        <f t="shared" si="108"/>
        <v>601.48228554054072</v>
      </c>
      <c r="D3373" s="39">
        <f t="shared" si="109"/>
        <v>25.414744459459467</v>
      </c>
      <c r="E3373" s="45">
        <v>0</v>
      </c>
      <c r="F3373" s="27">
        <v>25.414744459459467</v>
      </c>
      <c r="G3373" s="46">
        <v>0</v>
      </c>
      <c r="H3373" s="46">
        <v>0</v>
      </c>
      <c r="I3373" s="46">
        <v>0</v>
      </c>
      <c r="J3373" s="271"/>
      <c r="K3373" s="282">
        <f>Лист4!E3375/1000</f>
        <v>626.8970300000002</v>
      </c>
    </row>
    <row r="3374" spans="1:11" s="47" customFormat="1" ht="18.75" customHeight="1" x14ac:dyDescent="0.25">
      <c r="A3374" s="38" t="str">
        <f>Лист4!A3376</f>
        <v xml:space="preserve">8-й кв-л д.18 </v>
      </c>
      <c r="B3374" s="56" t="str">
        <f>Лист4!C3376</f>
        <v>Харабалинский район, г. Харабали</v>
      </c>
      <c r="C3374" s="39">
        <f t="shared" si="108"/>
        <v>315.51668891891893</v>
      </c>
      <c r="D3374" s="39">
        <f t="shared" si="109"/>
        <v>13.331691081081082</v>
      </c>
      <c r="E3374" s="45">
        <v>0</v>
      </c>
      <c r="F3374" s="27">
        <v>13.331691081081082</v>
      </c>
      <c r="G3374" s="46">
        <v>0</v>
      </c>
      <c r="H3374" s="46">
        <v>0</v>
      </c>
      <c r="I3374" s="46">
        <v>0</v>
      </c>
      <c r="J3374" s="271"/>
      <c r="K3374" s="282">
        <f>Лист4!E3376/1000</f>
        <v>328.84838000000002</v>
      </c>
    </row>
    <row r="3375" spans="1:11" s="47" customFormat="1" ht="18.75" customHeight="1" x14ac:dyDescent="0.25">
      <c r="A3375" s="38" t="str">
        <f>Лист4!A3377</f>
        <v xml:space="preserve">8-й кв-л д.19 </v>
      </c>
      <c r="B3375" s="56" t="str">
        <f>Лист4!C3377</f>
        <v>Харабалинский район, г. Харабали</v>
      </c>
      <c r="C3375" s="39">
        <f t="shared" si="108"/>
        <v>243.74520675675674</v>
      </c>
      <c r="D3375" s="39">
        <f t="shared" si="109"/>
        <v>10.299093243243243</v>
      </c>
      <c r="E3375" s="45">
        <v>0</v>
      </c>
      <c r="F3375" s="27">
        <v>10.299093243243243</v>
      </c>
      <c r="G3375" s="46">
        <v>0</v>
      </c>
      <c r="H3375" s="46">
        <v>0</v>
      </c>
      <c r="I3375" s="46">
        <v>0</v>
      </c>
      <c r="J3375" s="271"/>
      <c r="K3375" s="282">
        <f>Лист4!E3377/1000</f>
        <v>254.04429999999999</v>
      </c>
    </row>
    <row r="3376" spans="1:11" s="47" customFormat="1" ht="18.75" customHeight="1" x14ac:dyDescent="0.25">
      <c r="A3376" s="38" t="str">
        <f>Лист4!A3378</f>
        <v xml:space="preserve">8-й кв-л д.2 </v>
      </c>
      <c r="B3376" s="56" t="str">
        <f>Лист4!C3378</f>
        <v>Харабалинский район, г. Харабали</v>
      </c>
      <c r="C3376" s="39">
        <f t="shared" si="108"/>
        <v>300.35425513513513</v>
      </c>
      <c r="D3376" s="39">
        <f t="shared" si="109"/>
        <v>12.691024864864865</v>
      </c>
      <c r="E3376" s="45">
        <v>0</v>
      </c>
      <c r="F3376" s="27">
        <v>12.691024864864865</v>
      </c>
      <c r="G3376" s="46">
        <v>0</v>
      </c>
      <c r="H3376" s="46">
        <v>0</v>
      </c>
      <c r="I3376" s="46">
        <v>0</v>
      </c>
      <c r="J3376" s="271"/>
      <c r="K3376" s="282">
        <f>Лист4!E3378/1000</f>
        <v>313.04527999999999</v>
      </c>
    </row>
    <row r="3377" spans="1:11" s="47" customFormat="1" ht="18.75" customHeight="1" x14ac:dyDescent="0.25">
      <c r="A3377" s="38" t="str">
        <f>Лист4!A3379</f>
        <v xml:space="preserve">8-й кв-л д.28 </v>
      </c>
      <c r="B3377" s="56" t="str">
        <f>Лист4!C3379</f>
        <v>Харабалинский район, г. Харабали</v>
      </c>
      <c r="C3377" s="39">
        <f t="shared" si="108"/>
        <v>759.91324945945928</v>
      </c>
      <c r="D3377" s="39">
        <f t="shared" si="109"/>
        <v>32.109010540540538</v>
      </c>
      <c r="E3377" s="45">
        <v>0</v>
      </c>
      <c r="F3377" s="27">
        <v>32.109010540540538</v>
      </c>
      <c r="G3377" s="46">
        <v>0</v>
      </c>
      <c r="H3377" s="46">
        <v>0</v>
      </c>
      <c r="I3377" s="46">
        <v>0</v>
      </c>
      <c r="J3377" s="272"/>
      <c r="K3377" s="282">
        <f>Лист4!E3379/1000-J3377</f>
        <v>792.02225999999985</v>
      </c>
    </row>
    <row r="3378" spans="1:11" s="47" customFormat="1" ht="18.75" customHeight="1" x14ac:dyDescent="0.25">
      <c r="A3378" s="38" t="str">
        <f>Лист4!A3380</f>
        <v xml:space="preserve">8-й кв-л д.29 </v>
      </c>
      <c r="B3378" s="56" t="str">
        <f>Лист4!C3380</f>
        <v>Харабалинский район, г. Харабали</v>
      </c>
      <c r="C3378" s="39">
        <f t="shared" si="108"/>
        <v>747.00474905405395</v>
      </c>
      <c r="D3378" s="39">
        <f t="shared" si="109"/>
        <v>31.563580945945944</v>
      </c>
      <c r="E3378" s="45">
        <v>0</v>
      </c>
      <c r="F3378" s="27">
        <v>31.563580945945944</v>
      </c>
      <c r="G3378" s="46">
        <v>0</v>
      </c>
      <c r="H3378" s="46">
        <v>0</v>
      </c>
      <c r="I3378" s="46">
        <v>0</v>
      </c>
      <c r="J3378" s="271"/>
      <c r="K3378" s="282">
        <f>Лист4!E3380/1000</f>
        <v>778.56832999999995</v>
      </c>
    </row>
    <row r="3379" spans="1:11" s="47" customFormat="1" ht="18.75" customHeight="1" x14ac:dyDescent="0.25">
      <c r="A3379" s="38" t="str">
        <f>Лист4!A3381</f>
        <v xml:space="preserve">8-й кв-л д.3 </v>
      </c>
      <c r="B3379" s="56" t="str">
        <f>Лист4!C3381</f>
        <v>Харабалинский район, г. Харабали</v>
      </c>
      <c r="C3379" s="39">
        <f t="shared" si="108"/>
        <v>663.37382986486455</v>
      </c>
      <c r="D3379" s="39">
        <f t="shared" si="109"/>
        <v>28.029880135135123</v>
      </c>
      <c r="E3379" s="45">
        <v>0</v>
      </c>
      <c r="F3379" s="27">
        <v>28.029880135135123</v>
      </c>
      <c r="G3379" s="46">
        <v>0</v>
      </c>
      <c r="H3379" s="46">
        <v>0</v>
      </c>
      <c r="I3379" s="46">
        <v>0</v>
      </c>
      <c r="J3379" s="271"/>
      <c r="K3379" s="282">
        <f>Лист4!E3381/1000</f>
        <v>691.40370999999971</v>
      </c>
    </row>
    <row r="3380" spans="1:11" s="47" customFormat="1" ht="18.75" customHeight="1" x14ac:dyDescent="0.25">
      <c r="A3380" s="38" t="str">
        <f>Лист4!A3382</f>
        <v xml:space="preserve">8-й кв-л д.30 </v>
      </c>
      <c r="B3380" s="56" t="str">
        <f>Лист4!C3382</f>
        <v>Харабалинский район, г. Харабали</v>
      </c>
      <c r="C3380" s="39">
        <f t="shared" si="108"/>
        <v>333.77754351351348</v>
      </c>
      <c r="D3380" s="39">
        <f t="shared" si="109"/>
        <v>14.103276486486486</v>
      </c>
      <c r="E3380" s="45">
        <v>0</v>
      </c>
      <c r="F3380" s="27">
        <v>14.103276486486486</v>
      </c>
      <c r="G3380" s="46">
        <v>0</v>
      </c>
      <c r="H3380" s="46">
        <v>0</v>
      </c>
      <c r="I3380" s="46">
        <v>0</v>
      </c>
      <c r="J3380" s="271"/>
      <c r="K3380" s="282">
        <f>Лист4!E3382/1000</f>
        <v>347.88081999999997</v>
      </c>
    </row>
    <row r="3381" spans="1:11" s="47" customFormat="1" ht="18.75" customHeight="1" x14ac:dyDescent="0.25">
      <c r="A3381" s="38" t="str">
        <f>Лист4!A3383</f>
        <v xml:space="preserve">8-й кв-л д.4 </v>
      </c>
      <c r="B3381" s="56" t="str">
        <f>Лист4!C3383</f>
        <v>Харабалинский район, г. Харабали</v>
      </c>
      <c r="C3381" s="39">
        <f t="shared" si="108"/>
        <v>259.02047297297287</v>
      </c>
      <c r="D3381" s="39">
        <f t="shared" si="109"/>
        <v>10.944527027027025</v>
      </c>
      <c r="E3381" s="45">
        <v>0</v>
      </c>
      <c r="F3381" s="27">
        <v>10.944527027027025</v>
      </c>
      <c r="G3381" s="46">
        <v>0</v>
      </c>
      <c r="H3381" s="46">
        <v>0</v>
      </c>
      <c r="I3381" s="46">
        <v>0</v>
      </c>
      <c r="J3381" s="271"/>
      <c r="K3381" s="282">
        <f>Лист4!E3383/1000</f>
        <v>269.96499999999992</v>
      </c>
    </row>
    <row r="3382" spans="1:11" s="47" customFormat="1" ht="18.75" customHeight="1" x14ac:dyDescent="0.25">
      <c r="A3382" s="38" t="str">
        <f>Лист4!A3384</f>
        <v xml:space="preserve">Аэродромная ул. д.12 </v>
      </c>
      <c r="B3382" s="56" t="str">
        <f>Лист4!C3384</f>
        <v>Харабалинский район, г. Харабали</v>
      </c>
      <c r="C3382" s="39">
        <f t="shared" si="108"/>
        <v>95.658607027027017</v>
      </c>
      <c r="D3382" s="39">
        <f t="shared" si="109"/>
        <v>4.0419129729729724</v>
      </c>
      <c r="E3382" s="45">
        <v>0</v>
      </c>
      <c r="F3382" s="27">
        <v>4.0419129729729724</v>
      </c>
      <c r="G3382" s="46">
        <v>0</v>
      </c>
      <c r="H3382" s="46">
        <v>0</v>
      </c>
      <c r="I3382" s="46">
        <v>0</v>
      </c>
      <c r="J3382" s="271"/>
      <c r="K3382" s="282">
        <f>Лист4!E3384/1000</f>
        <v>99.700519999999983</v>
      </c>
    </row>
    <row r="3383" spans="1:11" s="47" customFormat="1" ht="18.75" customHeight="1" x14ac:dyDescent="0.25">
      <c r="A3383" s="38" t="str">
        <f>Лист4!A3385</f>
        <v xml:space="preserve">Аэродромная ул. д.14 </v>
      </c>
      <c r="B3383" s="56" t="str">
        <f>Лист4!C3385</f>
        <v>Харабалинский район, г. Харабали</v>
      </c>
      <c r="C3383" s="39">
        <f t="shared" si="108"/>
        <v>141.90961891891891</v>
      </c>
      <c r="D3383" s="39">
        <f t="shared" si="109"/>
        <v>5.9961810810810814</v>
      </c>
      <c r="E3383" s="45">
        <v>0</v>
      </c>
      <c r="F3383" s="27">
        <v>5.9961810810810814</v>
      </c>
      <c r="G3383" s="46">
        <v>0</v>
      </c>
      <c r="H3383" s="46">
        <v>0</v>
      </c>
      <c r="I3383" s="46">
        <v>0</v>
      </c>
      <c r="J3383" s="271"/>
      <c r="K3383" s="282">
        <f>Лист4!E3385/1000</f>
        <v>147.9058</v>
      </c>
    </row>
    <row r="3384" spans="1:11" s="47" customFormat="1" ht="18.75" customHeight="1" x14ac:dyDescent="0.25">
      <c r="A3384" s="38" t="str">
        <f>Лист4!A3386</f>
        <v xml:space="preserve">Аэродромная ул. д.16 </v>
      </c>
      <c r="B3384" s="56" t="str">
        <f>Лист4!C3386</f>
        <v>Харабалинский район, г. Харабали</v>
      </c>
      <c r="C3384" s="39">
        <f t="shared" si="108"/>
        <v>125.97784256756756</v>
      </c>
      <c r="D3384" s="39">
        <f t="shared" si="109"/>
        <v>5.3230074324324317</v>
      </c>
      <c r="E3384" s="45">
        <v>0</v>
      </c>
      <c r="F3384" s="27">
        <v>5.3230074324324317</v>
      </c>
      <c r="G3384" s="46">
        <v>0</v>
      </c>
      <c r="H3384" s="46">
        <v>0</v>
      </c>
      <c r="I3384" s="46">
        <v>0</v>
      </c>
      <c r="J3384" s="271"/>
      <c r="K3384" s="282">
        <f>Лист4!E3386/1000</f>
        <v>131.30085</v>
      </c>
    </row>
    <row r="3385" spans="1:11" s="47" customFormat="1" ht="18.75" customHeight="1" x14ac:dyDescent="0.25">
      <c r="A3385" s="38" t="str">
        <f>Лист4!A3387</f>
        <v xml:space="preserve">Базовская 2-я ул. д.1 </v>
      </c>
      <c r="B3385" s="56" t="str">
        <f>Лист4!C3387</f>
        <v>Харабалинский район, г. Харабали</v>
      </c>
      <c r="C3385" s="39">
        <f t="shared" si="108"/>
        <v>52.108483108108111</v>
      </c>
      <c r="D3385" s="39">
        <f t="shared" si="109"/>
        <v>2.201766891891892</v>
      </c>
      <c r="E3385" s="45">
        <v>0</v>
      </c>
      <c r="F3385" s="27">
        <v>2.201766891891892</v>
      </c>
      <c r="G3385" s="46">
        <v>0</v>
      </c>
      <c r="H3385" s="46">
        <v>0</v>
      </c>
      <c r="I3385" s="46">
        <v>0</v>
      </c>
      <c r="J3385" s="271"/>
      <c r="K3385" s="282">
        <f>Лист4!E3387/1000-J3385</f>
        <v>54.310250000000003</v>
      </c>
    </row>
    <row r="3386" spans="1:11" s="47" customFormat="1" ht="18.75" customHeight="1" x14ac:dyDescent="0.25">
      <c r="A3386" s="38" t="str">
        <f>Лист4!A3388</f>
        <v xml:space="preserve">Базовская 2-я ул. д.5 </v>
      </c>
      <c r="B3386" s="56" t="str">
        <f>Лист4!C3388</f>
        <v>Харабалинский район, г. Харабали</v>
      </c>
      <c r="C3386" s="39">
        <f t="shared" si="108"/>
        <v>61.404589864864867</v>
      </c>
      <c r="D3386" s="39">
        <f t="shared" si="109"/>
        <v>2.5945601351351351</v>
      </c>
      <c r="E3386" s="45">
        <v>0</v>
      </c>
      <c r="F3386" s="27">
        <v>2.5945601351351351</v>
      </c>
      <c r="G3386" s="46">
        <v>0</v>
      </c>
      <c r="H3386" s="46">
        <v>0</v>
      </c>
      <c r="I3386" s="46">
        <v>0</v>
      </c>
      <c r="J3386" s="271"/>
      <c r="K3386" s="282">
        <f>Лист4!E3388/1000</f>
        <v>63.99915</v>
      </c>
    </row>
    <row r="3387" spans="1:11" s="47" customFormat="1" ht="18.75" customHeight="1" x14ac:dyDescent="0.25">
      <c r="A3387" s="38" t="str">
        <f>Лист4!A3389</f>
        <v xml:space="preserve">Базовская 2-я ул. д.7 </v>
      </c>
      <c r="B3387" s="56" t="str">
        <f>Лист4!C3389</f>
        <v>Харабалинский район, г. Харабали</v>
      </c>
      <c r="C3387" s="39">
        <f t="shared" si="108"/>
        <v>131.82454864864866</v>
      </c>
      <c r="D3387" s="39">
        <f t="shared" si="109"/>
        <v>5.570051351351351</v>
      </c>
      <c r="E3387" s="45">
        <v>0</v>
      </c>
      <c r="F3387" s="27">
        <v>5.570051351351351</v>
      </c>
      <c r="G3387" s="46">
        <v>0</v>
      </c>
      <c r="H3387" s="46">
        <v>0</v>
      </c>
      <c r="I3387" s="46">
        <v>0</v>
      </c>
      <c r="J3387" s="271"/>
      <c r="K3387" s="282">
        <f>Лист4!E3389/1000</f>
        <v>137.3946</v>
      </c>
    </row>
    <row r="3388" spans="1:11" s="47" customFormat="1" ht="18.75" customHeight="1" x14ac:dyDescent="0.25">
      <c r="A3388" s="38" t="str">
        <f>Лист4!A3390</f>
        <v xml:space="preserve">БОС ул. д.2 </v>
      </c>
      <c r="B3388" s="56" t="str">
        <f>Лист4!C3390</f>
        <v>Харабалинский район, г. Харабали</v>
      </c>
      <c r="C3388" s="39">
        <f t="shared" si="108"/>
        <v>106.723697972973</v>
      </c>
      <c r="D3388" s="39">
        <f t="shared" si="109"/>
        <v>4.5094520270270282</v>
      </c>
      <c r="E3388" s="45">
        <v>0</v>
      </c>
      <c r="F3388" s="27">
        <v>4.5094520270270282</v>
      </c>
      <c r="G3388" s="46">
        <v>0</v>
      </c>
      <c r="H3388" s="46">
        <v>0</v>
      </c>
      <c r="I3388" s="46">
        <v>0</v>
      </c>
      <c r="J3388" s="271"/>
      <c r="K3388" s="282">
        <f>Лист4!E3390/1000</f>
        <v>111.23315000000002</v>
      </c>
    </row>
    <row r="3389" spans="1:11" s="47" customFormat="1" ht="18.75" customHeight="1" x14ac:dyDescent="0.25">
      <c r="A3389" s="38" t="str">
        <f>Лист4!A3391</f>
        <v xml:space="preserve">БОС ул. д.3 </v>
      </c>
      <c r="B3389" s="56" t="str">
        <f>Лист4!C3391</f>
        <v>Харабалинский район, г. Харабали</v>
      </c>
      <c r="C3389" s="39">
        <f t="shared" si="108"/>
        <v>103.47319324324323</v>
      </c>
      <c r="D3389" s="39">
        <f t="shared" si="109"/>
        <v>4.3721067567567573</v>
      </c>
      <c r="E3389" s="45">
        <v>0</v>
      </c>
      <c r="F3389" s="27">
        <v>4.3721067567567573</v>
      </c>
      <c r="G3389" s="46">
        <v>0</v>
      </c>
      <c r="H3389" s="46">
        <v>0</v>
      </c>
      <c r="I3389" s="46">
        <v>0</v>
      </c>
      <c r="J3389" s="271"/>
      <c r="K3389" s="282">
        <f>Лист4!E3391/1000</f>
        <v>107.84529999999999</v>
      </c>
    </row>
    <row r="3390" spans="1:11" s="47" customFormat="1" ht="18.75" customHeight="1" x14ac:dyDescent="0.25">
      <c r="A3390" s="38" t="str">
        <f>Лист4!A3392</f>
        <v xml:space="preserve">БОС ул. д.4 </v>
      </c>
      <c r="B3390" s="56" t="str">
        <f>Лист4!C3392</f>
        <v>Харабалинский район, г. Харабали</v>
      </c>
      <c r="C3390" s="39">
        <f t="shared" si="108"/>
        <v>106.79090810810813</v>
      </c>
      <c r="D3390" s="39">
        <f t="shared" si="109"/>
        <v>4.5122918918918922</v>
      </c>
      <c r="E3390" s="45">
        <v>0</v>
      </c>
      <c r="F3390" s="27">
        <v>4.5122918918918922</v>
      </c>
      <c r="G3390" s="46">
        <v>0</v>
      </c>
      <c r="H3390" s="46">
        <v>0</v>
      </c>
      <c r="I3390" s="46">
        <v>0</v>
      </c>
      <c r="J3390" s="271"/>
      <c r="K3390" s="282">
        <f>Лист4!E3392/1000</f>
        <v>111.30320000000002</v>
      </c>
    </row>
    <row r="3391" spans="1:11" s="47" customFormat="1" ht="18.75" customHeight="1" x14ac:dyDescent="0.25">
      <c r="A3391" s="38" t="str">
        <f>Лист4!A3393</f>
        <v xml:space="preserve">БОС ул. д.5 </v>
      </c>
      <c r="B3391" s="56" t="str">
        <f>Лист4!C3393</f>
        <v>Харабалинский район, г. Харабали</v>
      </c>
      <c r="C3391" s="39">
        <f t="shared" si="108"/>
        <v>274.69933581081079</v>
      </c>
      <c r="D3391" s="39">
        <f t="shared" si="109"/>
        <v>11.607014189189186</v>
      </c>
      <c r="E3391" s="45">
        <v>0</v>
      </c>
      <c r="F3391" s="27">
        <v>11.607014189189186</v>
      </c>
      <c r="G3391" s="46">
        <v>0</v>
      </c>
      <c r="H3391" s="46">
        <v>0</v>
      </c>
      <c r="I3391" s="46">
        <v>0</v>
      </c>
      <c r="J3391" s="271"/>
      <c r="K3391" s="282">
        <f>Лист4!E3393/1000</f>
        <v>286.30634999999995</v>
      </c>
    </row>
    <row r="3392" spans="1:11" s="47" customFormat="1" ht="18.75" customHeight="1" x14ac:dyDescent="0.25">
      <c r="A3392" s="38" t="str">
        <f>Лист4!A3394</f>
        <v xml:space="preserve">Галкина ул. д.2 </v>
      </c>
      <c r="B3392" s="56" t="str">
        <f>Лист4!C3394</f>
        <v>Харабалинский район, г. Харабали</v>
      </c>
      <c r="C3392" s="39">
        <f t="shared" si="108"/>
        <v>216.04273378378372</v>
      </c>
      <c r="D3392" s="39">
        <f t="shared" si="109"/>
        <v>9.128566216216214</v>
      </c>
      <c r="E3392" s="45">
        <v>0</v>
      </c>
      <c r="F3392" s="27">
        <v>9.128566216216214</v>
      </c>
      <c r="G3392" s="46">
        <v>0</v>
      </c>
      <c r="H3392" s="46">
        <v>0</v>
      </c>
      <c r="I3392" s="46">
        <v>0</v>
      </c>
      <c r="J3392" s="271"/>
      <c r="K3392" s="282">
        <f>Лист4!E3394/1000</f>
        <v>225.17129999999995</v>
      </c>
    </row>
    <row r="3393" spans="1:11" s="47" customFormat="1" ht="18.75" customHeight="1" x14ac:dyDescent="0.25">
      <c r="A3393" s="38" t="str">
        <f>Лист4!A3395</f>
        <v xml:space="preserve">Кирова ул. д.114 </v>
      </c>
      <c r="B3393" s="56" t="str">
        <f>Лист4!C3395</f>
        <v>Харабалинский район, г. Харабали</v>
      </c>
      <c r="C3393" s="39">
        <f t="shared" si="108"/>
        <v>2.849786486486487</v>
      </c>
      <c r="D3393" s="39">
        <f t="shared" si="109"/>
        <v>0.12041351351351354</v>
      </c>
      <c r="E3393" s="45">
        <v>0</v>
      </c>
      <c r="F3393" s="27">
        <v>0.12041351351351354</v>
      </c>
      <c r="G3393" s="46">
        <v>0</v>
      </c>
      <c r="H3393" s="46">
        <v>0</v>
      </c>
      <c r="I3393" s="46">
        <v>0</v>
      </c>
      <c r="J3393" s="271"/>
      <c r="K3393" s="282">
        <f>Лист4!E3395/1000</f>
        <v>2.9702000000000006</v>
      </c>
    </row>
    <row r="3394" spans="1:11" s="47" customFormat="1" ht="18.75" customHeight="1" x14ac:dyDescent="0.25">
      <c r="A3394" s="38" t="str">
        <f>Лист4!A3396</f>
        <v xml:space="preserve">Кирова ул. д.116 </v>
      </c>
      <c r="B3394" s="56" t="str">
        <f>Лист4!C3396</f>
        <v>Харабалинский район, г. Харабали</v>
      </c>
      <c r="C3394" s="39">
        <f t="shared" si="108"/>
        <v>14.388965540540543</v>
      </c>
      <c r="D3394" s="39">
        <f t="shared" si="109"/>
        <v>0.60798445945945956</v>
      </c>
      <c r="E3394" s="45">
        <v>0</v>
      </c>
      <c r="F3394" s="27">
        <v>0.60798445945945956</v>
      </c>
      <c r="G3394" s="46">
        <v>0</v>
      </c>
      <c r="H3394" s="46">
        <v>0</v>
      </c>
      <c r="I3394" s="46">
        <v>0</v>
      </c>
      <c r="J3394" s="271"/>
      <c r="K3394" s="282">
        <f>Лист4!E3396/1000</f>
        <v>14.996950000000002</v>
      </c>
    </row>
    <row r="3395" spans="1:11" s="47" customFormat="1" ht="18.75" customHeight="1" x14ac:dyDescent="0.25">
      <c r="A3395" s="38" t="str">
        <f>Лист4!A3397</f>
        <v xml:space="preserve">Кирова ул. д.118 </v>
      </c>
      <c r="B3395" s="56" t="str">
        <f>Лист4!C3397</f>
        <v>Харабалинский район, г. Харабали</v>
      </c>
      <c r="C3395" s="39">
        <f t="shared" si="108"/>
        <v>15.961682702702705</v>
      </c>
      <c r="D3395" s="39">
        <f t="shared" si="109"/>
        <v>0.6744372972972974</v>
      </c>
      <c r="E3395" s="45">
        <v>0</v>
      </c>
      <c r="F3395" s="27">
        <v>0.6744372972972974</v>
      </c>
      <c r="G3395" s="46">
        <v>0</v>
      </c>
      <c r="H3395" s="46">
        <v>0</v>
      </c>
      <c r="I3395" s="46">
        <v>0</v>
      </c>
      <c r="J3395" s="271"/>
      <c r="K3395" s="282">
        <f>Лист4!E3397/1000</f>
        <v>16.636120000000002</v>
      </c>
    </row>
    <row r="3396" spans="1:11" s="47" customFormat="1" ht="18.75" customHeight="1" x14ac:dyDescent="0.25">
      <c r="A3396" s="38" t="str">
        <f>Лист4!A3398</f>
        <v xml:space="preserve">Кирова ул. д.120 </v>
      </c>
      <c r="B3396" s="56" t="str">
        <f>Лист4!C3398</f>
        <v>Харабалинский район, г. Харабали</v>
      </c>
      <c r="C3396" s="39">
        <f t="shared" si="108"/>
        <v>23.455521621621628</v>
      </c>
      <c r="D3396" s="39">
        <f t="shared" si="109"/>
        <v>0.99107837837837864</v>
      </c>
      <c r="E3396" s="45">
        <v>0</v>
      </c>
      <c r="F3396" s="27">
        <v>0.99107837837837864</v>
      </c>
      <c r="G3396" s="46">
        <v>0</v>
      </c>
      <c r="H3396" s="46">
        <v>0</v>
      </c>
      <c r="I3396" s="46">
        <v>0</v>
      </c>
      <c r="J3396" s="271"/>
      <c r="K3396" s="282">
        <f>Лист4!E3398/1000</f>
        <v>24.446600000000007</v>
      </c>
    </row>
    <row r="3397" spans="1:11" s="47" customFormat="1" ht="18.75" customHeight="1" x14ac:dyDescent="0.25">
      <c r="A3397" s="38" t="str">
        <f>Лист4!A3399</f>
        <v xml:space="preserve">Кирова ул. д.122 </v>
      </c>
      <c r="B3397" s="56" t="str">
        <f>Лист4!C3399</f>
        <v>Харабалинский район, г. Харабали</v>
      </c>
      <c r="C3397" s="39">
        <f t="shared" si="108"/>
        <v>44.648541891891895</v>
      </c>
      <c r="D3397" s="39">
        <f t="shared" si="109"/>
        <v>1.8865581081081082</v>
      </c>
      <c r="E3397" s="45">
        <v>0</v>
      </c>
      <c r="F3397" s="27">
        <v>1.8865581081081082</v>
      </c>
      <c r="G3397" s="46">
        <v>0</v>
      </c>
      <c r="H3397" s="46">
        <v>0</v>
      </c>
      <c r="I3397" s="46">
        <v>0</v>
      </c>
      <c r="J3397" s="271"/>
      <c r="K3397" s="282">
        <f>Лист4!E3399/1000</f>
        <v>46.535100000000007</v>
      </c>
    </row>
    <row r="3398" spans="1:11" s="47" customFormat="1" ht="18.75" customHeight="1" x14ac:dyDescent="0.25">
      <c r="A3398" s="38" t="str">
        <f>Лист4!A3400</f>
        <v xml:space="preserve">Комарова ул. д.45 </v>
      </c>
      <c r="B3398" s="56" t="str">
        <f>Лист4!C3400</f>
        <v>Харабалинский район, г. Харабали</v>
      </c>
      <c r="C3398" s="39">
        <f t="shared" si="108"/>
        <v>74.712091081081084</v>
      </c>
      <c r="D3398" s="39">
        <f t="shared" si="109"/>
        <v>3.1568489189189188</v>
      </c>
      <c r="E3398" s="45">
        <v>0</v>
      </c>
      <c r="F3398" s="27">
        <v>3.1568489189189188</v>
      </c>
      <c r="G3398" s="46">
        <v>0</v>
      </c>
      <c r="H3398" s="46">
        <v>0</v>
      </c>
      <c r="I3398" s="46">
        <v>0</v>
      </c>
      <c r="J3398" s="276"/>
      <c r="K3398" s="282">
        <f>Лист4!E3400/1000-J3398</f>
        <v>77.868940000000009</v>
      </c>
    </row>
    <row r="3399" spans="1:11" s="47" customFormat="1" ht="18.75" customHeight="1" x14ac:dyDescent="0.25">
      <c r="A3399" s="38" t="str">
        <f>Лист4!A3401</f>
        <v xml:space="preserve">Московская ул. д.92 </v>
      </c>
      <c r="B3399" s="56" t="str">
        <f>Лист4!C3401</f>
        <v>Харабалинский район, г. Харабали</v>
      </c>
      <c r="C3399" s="39">
        <f t="shared" si="108"/>
        <v>255.48337770270268</v>
      </c>
      <c r="D3399" s="39">
        <f t="shared" si="109"/>
        <v>10.795072297297295</v>
      </c>
      <c r="E3399" s="45">
        <v>0</v>
      </c>
      <c r="F3399" s="27">
        <v>10.795072297297295</v>
      </c>
      <c r="G3399" s="46">
        <v>0</v>
      </c>
      <c r="H3399" s="46">
        <v>0</v>
      </c>
      <c r="I3399" s="46">
        <v>0</v>
      </c>
      <c r="J3399" s="271"/>
      <c r="K3399" s="282">
        <f>Лист4!E3401/1000</f>
        <v>266.27844999999996</v>
      </c>
    </row>
    <row r="3400" spans="1:11" s="47" customFormat="1" ht="18.75" customHeight="1" x14ac:dyDescent="0.25">
      <c r="A3400" s="38" t="str">
        <f>Лист4!A3402</f>
        <v xml:space="preserve">Пионерская ул. д.89 </v>
      </c>
      <c r="B3400" s="56" t="str">
        <f>Лист4!C3402</f>
        <v>Харабалинский район, г. Харабали</v>
      </c>
      <c r="C3400" s="39">
        <f t="shared" si="108"/>
        <v>41.023656081081079</v>
      </c>
      <c r="D3400" s="39">
        <f t="shared" si="109"/>
        <v>1.7333939189189189</v>
      </c>
      <c r="E3400" s="45">
        <v>0</v>
      </c>
      <c r="F3400" s="27">
        <v>1.7333939189189189</v>
      </c>
      <c r="G3400" s="46">
        <v>0</v>
      </c>
      <c r="H3400" s="46">
        <v>0</v>
      </c>
      <c r="I3400" s="46">
        <v>0</v>
      </c>
      <c r="J3400" s="271"/>
      <c r="K3400" s="282">
        <f>Лист4!E3402/1000</f>
        <v>42.75705</v>
      </c>
    </row>
    <row r="3401" spans="1:11" s="47" customFormat="1" ht="18.75" customHeight="1" x14ac:dyDescent="0.25">
      <c r="A3401" s="38" t="str">
        <f>Лист4!A3403</f>
        <v xml:space="preserve">Пирогова ул. д.11 </v>
      </c>
      <c r="B3401" s="56" t="str">
        <f>Лист4!C3403</f>
        <v>Харабалинский район, г. Харабали</v>
      </c>
      <c r="C3401" s="39">
        <f t="shared" si="108"/>
        <v>240.06606351351351</v>
      </c>
      <c r="D3401" s="39">
        <f t="shared" si="109"/>
        <v>10.143636486486486</v>
      </c>
      <c r="E3401" s="45">
        <v>0</v>
      </c>
      <c r="F3401" s="27">
        <v>10.143636486486486</v>
      </c>
      <c r="G3401" s="46">
        <v>0</v>
      </c>
      <c r="H3401" s="46">
        <v>0</v>
      </c>
      <c r="I3401" s="46">
        <v>0</v>
      </c>
      <c r="J3401" s="271"/>
      <c r="K3401" s="282">
        <f>Лист4!E3403/1000-J3401</f>
        <v>250.2097</v>
      </c>
    </row>
    <row r="3402" spans="1:11" s="47" customFormat="1" ht="18.75" customHeight="1" x14ac:dyDescent="0.25">
      <c r="A3402" s="38" t="str">
        <f>Лист4!A3404</f>
        <v xml:space="preserve">Пирогова ул. д.26 </v>
      </c>
      <c r="B3402" s="56" t="str">
        <f>Лист4!C3404</f>
        <v>Харабалинский район, г. Харабали</v>
      </c>
      <c r="C3402" s="39">
        <f t="shared" si="108"/>
        <v>226.6233168918919</v>
      </c>
      <c r="D3402" s="39">
        <f t="shared" si="109"/>
        <v>9.575633108108109</v>
      </c>
      <c r="E3402" s="45">
        <v>0</v>
      </c>
      <c r="F3402" s="27">
        <v>9.575633108108109</v>
      </c>
      <c r="G3402" s="46">
        <v>0</v>
      </c>
      <c r="H3402" s="46">
        <v>0</v>
      </c>
      <c r="I3402" s="46">
        <v>0</v>
      </c>
      <c r="J3402" s="271"/>
      <c r="K3402" s="282">
        <f>Лист4!E3404/1000</f>
        <v>236.19895000000002</v>
      </c>
    </row>
    <row r="3403" spans="1:11" s="47" customFormat="1" ht="18.75" customHeight="1" x14ac:dyDescent="0.25">
      <c r="A3403" s="38" t="str">
        <f>Лист4!A3405</f>
        <v xml:space="preserve">Пирогова ул. д.5 </v>
      </c>
      <c r="B3403" s="56" t="str">
        <f>Лист4!C3405</f>
        <v>Харабалинский район, г. Харабали</v>
      </c>
      <c r="C3403" s="39">
        <f t="shared" si="108"/>
        <v>214.70279108108107</v>
      </c>
      <c r="D3403" s="39">
        <f t="shared" si="109"/>
        <v>9.0719489189189169</v>
      </c>
      <c r="E3403" s="45">
        <v>0</v>
      </c>
      <c r="F3403" s="27">
        <v>9.0719489189189169</v>
      </c>
      <c r="G3403" s="46">
        <v>0</v>
      </c>
      <c r="H3403" s="46">
        <v>0</v>
      </c>
      <c r="I3403" s="46">
        <v>0</v>
      </c>
      <c r="J3403" s="271"/>
      <c r="K3403" s="282">
        <f>Лист4!E3405/1000</f>
        <v>223.77473999999998</v>
      </c>
    </row>
    <row r="3404" spans="1:11" s="47" customFormat="1" ht="18.75" customHeight="1" x14ac:dyDescent="0.25">
      <c r="A3404" s="38" t="str">
        <f>Лист4!A3406</f>
        <v xml:space="preserve">Пирогова ул. д.7 </v>
      </c>
      <c r="B3404" s="56" t="str">
        <f>Лист4!C3406</f>
        <v>Харабалинский район, г. Харабали</v>
      </c>
      <c r="C3404" s="39">
        <f t="shared" si="108"/>
        <v>324.82759054054037</v>
      </c>
      <c r="D3404" s="39">
        <f t="shared" si="109"/>
        <v>13.725109459459453</v>
      </c>
      <c r="E3404" s="45">
        <v>0</v>
      </c>
      <c r="F3404" s="27">
        <v>13.725109459459453</v>
      </c>
      <c r="G3404" s="46">
        <v>0</v>
      </c>
      <c r="H3404" s="46">
        <v>0</v>
      </c>
      <c r="I3404" s="46">
        <v>0</v>
      </c>
      <c r="J3404" s="271"/>
      <c r="K3404" s="282">
        <f>Лист4!E3406/1000-J3404</f>
        <v>338.55269999999985</v>
      </c>
    </row>
    <row r="3405" spans="1:11" s="47" customFormat="1" ht="18.75" customHeight="1" x14ac:dyDescent="0.25">
      <c r="A3405" s="38" t="str">
        <f>Лист4!A3407</f>
        <v xml:space="preserve">Пирогова ул. д.9 </v>
      </c>
      <c r="B3405" s="56" t="str">
        <f>Лист4!C3407</f>
        <v>Харабалинский район, г. Харабали</v>
      </c>
      <c r="C3405" s="39">
        <f t="shared" si="108"/>
        <v>467.56282432432431</v>
      </c>
      <c r="D3405" s="39">
        <f t="shared" si="109"/>
        <v>19.756175675675678</v>
      </c>
      <c r="E3405" s="45">
        <v>0</v>
      </c>
      <c r="F3405" s="27">
        <v>19.756175675675678</v>
      </c>
      <c r="G3405" s="46">
        <v>0</v>
      </c>
      <c r="H3405" s="46">
        <v>0</v>
      </c>
      <c r="I3405" s="46">
        <v>0</v>
      </c>
      <c r="J3405" s="271"/>
      <c r="K3405" s="282">
        <f>Лист4!E3407/1000</f>
        <v>487.31900000000002</v>
      </c>
    </row>
    <row r="3406" spans="1:11" s="47" customFormat="1" ht="18.75" customHeight="1" x14ac:dyDescent="0.25">
      <c r="A3406" s="38" t="str">
        <f>Лист4!A3408</f>
        <v xml:space="preserve">Советская ул. д.110 </v>
      </c>
      <c r="B3406" s="56" t="str">
        <f>Лист4!C3408</f>
        <v>Харабалинский район, г. Харабали</v>
      </c>
      <c r="C3406" s="39">
        <f t="shared" si="108"/>
        <v>644.36666932432445</v>
      </c>
      <c r="D3406" s="39">
        <f t="shared" si="109"/>
        <v>27.226760675675678</v>
      </c>
      <c r="E3406" s="45">
        <v>0</v>
      </c>
      <c r="F3406" s="27">
        <v>27.226760675675678</v>
      </c>
      <c r="G3406" s="46">
        <v>0</v>
      </c>
      <c r="H3406" s="46">
        <v>0</v>
      </c>
      <c r="I3406" s="46">
        <v>0</v>
      </c>
      <c r="J3406" s="271"/>
      <c r="K3406" s="282">
        <f>Лист4!E3408/1000</f>
        <v>671.59343000000013</v>
      </c>
    </row>
    <row r="3407" spans="1:11" s="47" customFormat="1" ht="18.75" customHeight="1" x14ac:dyDescent="0.25">
      <c r="A3407" s="38" t="str">
        <f>Лист4!A3409</f>
        <v xml:space="preserve">Советская ул. д.147 </v>
      </c>
      <c r="B3407" s="56" t="str">
        <f>Лист4!C3409</f>
        <v>Харабалинский район, г. Харабали</v>
      </c>
      <c r="C3407" s="39">
        <f t="shared" si="108"/>
        <v>129.00760445945946</v>
      </c>
      <c r="D3407" s="39">
        <f t="shared" si="109"/>
        <v>5.4510255405405399</v>
      </c>
      <c r="E3407" s="45">
        <v>0</v>
      </c>
      <c r="F3407" s="27">
        <v>5.4510255405405399</v>
      </c>
      <c r="G3407" s="46">
        <v>0</v>
      </c>
      <c r="H3407" s="46">
        <v>0</v>
      </c>
      <c r="I3407" s="46">
        <v>0</v>
      </c>
      <c r="J3407" s="271"/>
      <c r="K3407" s="282">
        <f>Лист4!E3409/1000</f>
        <v>134.45863</v>
      </c>
    </row>
    <row r="3408" spans="1:11" s="47" customFormat="1" ht="18.75" customHeight="1" x14ac:dyDescent="0.25">
      <c r="A3408" s="38" t="str">
        <f>Лист4!A3410</f>
        <v xml:space="preserve">Октябрьская ул. д.50 </v>
      </c>
      <c r="B3408" s="56" t="str">
        <f>Лист4!C3410</f>
        <v>Харабалинский район, с. Тамбовка</v>
      </c>
      <c r="C3408" s="39">
        <f t="shared" si="108"/>
        <v>157.78038324324322</v>
      </c>
      <c r="D3408" s="39">
        <f t="shared" si="109"/>
        <v>6.6667767567567555</v>
      </c>
      <c r="E3408" s="45">
        <v>0</v>
      </c>
      <c r="F3408" s="27">
        <v>6.6667767567567555</v>
      </c>
      <c r="G3408" s="46">
        <v>0</v>
      </c>
      <c r="H3408" s="46">
        <v>0</v>
      </c>
      <c r="I3408" s="46">
        <v>0</v>
      </c>
      <c r="J3408" s="271"/>
      <c r="K3408" s="282">
        <f>Лист4!E3410/1000</f>
        <v>164.44715999999997</v>
      </c>
    </row>
    <row r="3409" spans="1:11" s="47" customFormat="1" ht="18.75" customHeight="1" x14ac:dyDescent="0.25">
      <c r="A3409" s="38" t="str">
        <f>Лист4!A3411</f>
        <v xml:space="preserve">Комсомольская ул. д.19 </v>
      </c>
      <c r="B3409" s="56" t="str">
        <f>Лист4!C3411</f>
        <v>Черноярский район, с. Ушаковка</v>
      </c>
      <c r="C3409" s="39">
        <f t="shared" si="108"/>
        <v>18.393413513513519</v>
      </c>
      <c r="D3409" s="39">
        <f t="shared" si="109"/>
        <v>0.77718648648648658</v>
      </c>
      <c r="E3409" s="45">
        <v>0</v>
      </c>
      <c r="F3409" s="27">
        <v>0.77718648648648658</v>
      </c>
      <c r="G3409" s="46">
        <v>0</v>
      </c>
      <c r="H3409" s="46">
        <v>0</v>
      </c>
      <c r="I3409" s="46">
        <v>0</v>
      </c>
      <c r="J3409" s="271"/>
      <c r="K3409" s="282">
        <f>Лист4!E3411/1000</f>
        <v>19.170600000000004</v>
      </c>
    </row>
    <row r="3410" spans="1:11" s="47" customFormat="1" ht="18.75" customHeight="1" x14ac:dyDescent="0.25">
      <c r="A3410" s="38" t="str">
        <f>Лист4!A3412</f>
        <v xml:space="preserve">Комсомольская ул. д.21 </v>
      </c>
      <c r="B3410" s="56" t="str">
        <f>Лист4!C3412</f>
        <v>Черноярский район, с. Ушаковка</v>
      </c>
      <c r="C3410" s="39">
        <f t="shared" si="108"/>
        <v>11.037045945945946</v>
      </c>
      <c r="D3410" s="39">
        <f t="shared" si="109"/>
        <v>0.46635405405405406</v>
      </c>
      <c r="E3410" s="45">
        <v>0</v>
      </c>
      <c r="F3410" s="27">
        <v>0.46635405405405406</v>
      </c>
      <c r="G3410" s="46">
        <v>0</v>
      </c>
      <c r="H3410" s="46">
        <v>0</v>
      </c>
      <c r="I3410" s="46">
        <v>0</v>
      </c>
      <c r="J3410" s="271"/>
      <c r="K3410" s="282">
        <f>Лист4!E3412/1000</f>
        <v>11.503400000000001</v>
      </c>
    </row>
    <row r="3411" spans="1:11" s="47" customFormat="1" ht="18.75" customHeight="1" x14ac:dyDescent="0.25">
      <c r="A3411" s="38" t="str">
        <f>Лист4!A3413</f>
        <v xml:space="preserve">Комсомольская ул. д.23 </v>
      </c>
      <c r="B3411" s="56" t="str">
        <f>Лист4!C3413</f>
        <v>Черноярский район, с. Ушаковка</v>
      </c>
      <c r="C3411" s="39">
        <f t="shared" si="108"/>
        <v>53.028662297297295</v>
      </c>
      <c r="D3411" s="39">
        <f t="shared" si="109"/>
        <v>2.2406477027027027</v>
      </c>
      <c r="E3411" s="45">
        <v>0</v>
      </c>
      <c r="F3411" s="27">
        <v>2.2406477027027027</v>
      </c>
      <c r="G3411" s="46">
        <v>0</v>
      </c>
      <c r="H3411" s="46">
        <v>0</v>
      </c>
      <c r="I3411" s="46">
        <v>0</v>
      </c>
      <c r="J3411" s="271"/>
      <c r="K3411" s="282">
        <f>Лист4!E3413/1000</f>
        <v>55.269309999999997</v>
      </c>
    </row>
    <row r="3412" spans="1:11" s="47" customFormat="1" ht="18.75" customHeight="1" x14ac:dyDescent="0.25">
      <c r="A3412" s="38" t="str">
        <f>Лист4!A3414</f>
        <v xml:space="preserve">Советская ул. д.12 </v>
      </c>
      <c r="B3412" s="56" t="str">
        <f>Лист4!C3414</f>
        <v>Черноярский район, с. Ушаковка</v>
      </c>
      <c r="C3412" s="39">
        <f t="shared" si="108"/>
        <v>33.715021621621617</v>
      </c>
      <c r="D3412" s="39">
        <f t="shared" si="109"/>
        <v>1.4245783783783783</v>
      </c>
      <c r="E3412" s="45">
        <v>0</v>
      </c>
      <c r="F3412" s="27">
        <v>1.4245783783783783</v>
      </c>
      <c r="G3412" s="46">
        <v>0</v>
      </c>
      <c r="H3412" s="46">
        <v>0</v>
      </c>
      <c r="I3412" s="46">
        <v>0</v>
      </c>
      <c r="J3412" s="271"/>
      <c r="K3412" s="282">
        <f>Лист4!E3414/1000</f>
        <v>35.139599999999994</v>
      </c>
    </row>
    <row r="3413" spans="1:11" s="47" customFormat="1" ht="18.75" customHeight="1" x14ac:dyDescent="0.25">
      <c r="A3413" s="38" t="str">
        <f>Лист4!A3415</f>
        <v xml:space="preserve">Советская ул. д.14 </v>
      </c>
      <c r="B3413" s="56" t="str">
        <f>Лист4!C3415</f>
        <v>Черноярский район, с. Ушаковка</v>
      </c>
      <c r="C3413" s="39">
        <f t="shared" si="108"/>
        <v>27.030198918918909</v>
      </c>
      <c r="D3413" s="39">
        <f t="shared" si="109"/>
        <v>1.1421210810810805</v>
      </c>
      <c r="E3413" s="45">
        <v>0</v>
      </c>
      <c r="F3413" s="27">
        <v>1.1421210810810805</v>
      </c>
      <c r="G3413" s="46">
        <v>0</v>
      </c>
      <c r="H3413" s="46">
        <v>0</v>
      </c>
      <c r="I3413" s="46">
        <v>0</v>
      </c>
      <c r="J3413" s="271"/>
      <c r="K3413" s="282">
        <f>Лист4!E3415/1000</f>
        <v>28.172319999999988</v>
      </c>
    </row>
    <row r="3414" spans="1:11" s="47" customFormat="1" ht="18.75" customHeight="1" x14ac:dyDescent="0.25">
      <c r="A3414" s="38" t="str">
        <f>Лист4!A3416</f>
        <v xml:space="preserve">Советская ул. д.16 </v>
      </c>
      <c r="B3414" s="56" t="str">
        <f>Лист4!C3416</f>
        <v>Черноярский район, с. Ушаковка</v>
      </c>
      <c r="C3414" s="39">
        <f t="shared" si="108"/>
        <v>40.436418918918896</v>
      </c>
      <c r="D3414" s="39">
        <f t="shared" si="109"/>
        <v>1.7085810810810802</v>
      </c>
      <c r="E3414" s="45">
        <v>0</v>
      </c>
      <c r="F3414" s="27">
        <v>1.7085810810810802</v>
      </c>
      <c r="G3414" s="46">
        <v>0</v>
      </c>
      <c r="H3414" s="46">
        <v>0</v>
      </c>
      <c r="I3414" s="46">
        <v>0</v>
      </c>
      <c r="J3414" s="271"/>
      <c r="K3414" s="282">
        <f>Лист4!E3416/1000</f>
        <v>42.144999999999975</v>
      </c>
    </row>
    <row r="3415" spans="1:11" s="47" customFormat="1" ht="18.75" customHeight="1" x14ac:dyDescent="0.25">
      <c r="A3415" s="38" t="str">
        <f>Лист4!A3417</f>
        <v xml:space="preserve">Советская ул. д.18 </v>
      </c>
      <c r="B3415" s="56" t="str">
        <f>Лист4!C3417</f>
        <v>Черноярский район, с. Ушаковка</v>
      </c>
      <c r="C3415" s="39">
        <f t="shared" si="108"/>
        <v>1.3154189189189189</v>
      </c>
      <c r="D3415" s="39">
        <f t="shared" si="109"/>
        <v>5.5581081081081084E-2</v>
      </c>
      <c r="E3415" s="45">
        <v>0</v>
      </c>
      <c r="F3415" s="27">
        <v>5.5581081081081084E-2</v>
      </c>
      <c r="G3415" s="46">
        <v>0</v>
      </c>
      <c r="H3415" s="46">
        <v>0</v>
      </c>
      <c r="I3415" s="46">
        <v>0</v>
      </c>
      <c r="J3415" s="271"/>
      <c r="K3415" s="282">
        <f>Лист4!E3417/1000</f>
        <v>1.371</v>
      </c>
    </row>
    <row r="3416" spans="1:11" s="47" customFormat="1" ht="18.75" customHeight="1" x14ac:dyDescent="0.25">
      <c r="A3416" s="38" t="str">
        <f>Лист4!A3418</f>
        <v xml:space="preserve">Школьная ул. д.10 </v>
      </c>
      <c r="B3416" s="56" t="str">
        <f>Лист4!C3418</f>
        <v>Черноярский район, с. Ушаковка</v>
      </c>
      <c r="C3416" s="39">
        <f t="shared" si="108"/>
        <v>55.822070945945953</v>
      </c>
      <c r="D3416" s="39">
        <f t="shared" si="109"/>
        <v>2.3586790540540541</v>
      </c>
      <c r="E3416" s="45">
        <v>0</v>
      </c>
      <c r="F3416" s="27">
        <v>2.3586790540540541</v>
      </c>
      <c r="G3416" s="46">
        <v>0</v>
      </c>
      <c r="H3416" s="46">
        <v>0</v>
      </c>
      <c r="I3416" s="46">
        <v>0</v>
      </c>
      <c r="J3416" s="271"/>
      <c r="K3416" s="282">
        <f>Лист4!E3418/1000</f>
        <v>58.180750000000003</v>
      </c>
    </row>
    <row r="3417" spans="1:11" s="47" customFormat="1" ht="18.75" customHeight="1" x14ac:dyDescent="0.25">
      <c r="A3417" s="38" t="str">
        <f>Лист4!A3419</f>
        <v xml:space="preserve">Школьная ул. д.11 </v>
      </c>
      <c r="B3417" s="56" t="str">
        <f>Лист4!C3419</f>
        <v>Черноярский район, с. Ушаковка</v>
      </c>
      <c r="C3417" s="39">
        <f t="shared" si="108"/>
        <v>91.682012162162167</v>
      </c>
      <c r="D3417" s="39">
        <f t="shared" si="109"/>
        <v>3.8738878378378381</v>
      </c>
      <c r="E3417" s="45">
        <v>0</v>
      </c>
      <c r="F3417" s="27">
        <v>3.8738878378378381</v>
      </c>
      <c r="G3417" s="46">
        <v>0</v>
      </c>
      <c r="H3417" s="46">
        <v>0</v>
      </c>
      <c r="I3417" s="46">
        <v>0</v>
      </c>
      <c r="J3417" s="271"/>
      <c r="K3417" s="282">
        <f>Лист4!E3419/1000-J3417</f>
        <v>95.555900000000008</v>
      </c>
    </row>
    <row r="3418" spans="1:11" s="47" customFormat="1" ht="18.75" customHeight="1" x14ac:dyDescent="0.25">
      <c r="A3418" s="38" t="str">
        <f>Лист4!A3420</f>
        <v xml:space="preserve">Школьная ул. д.12 </v>
      </c>
      <c r="B3418" s="56" t="str">
        <f>Лист4!C3420</f>
        <v>Черноярский район, с. Ушаковка</v>
      </c>
      <c r="C3418" s="39">
        <f t="shared" si="108"/>
        <v>25.257194594594598</v>
      </c>
      <c r="D3418" s="39">
        <f t="shared" si="109"/>
        <v>1.0672054054054056</v>
      </c>
      <c r="E3418" s="45">
        <v>0</v>
      </c>
      <c r="F3418" s="27">
        <v>1.0672054054054056</v>
      </c>
      <c r="G3418" s="46">
        <v>0</v>
      </c>
      <c r="H3418" s="46">
        <v>0</v>
      </c>
      <c r="I3418" s="46">
        <v>0</v>
      </c>
      <c r="J3418" s="271"/>
      <c r="K3418" s="282">
        <f>Лист4!E3420/1000</f>
        <v>26.324400000000004</v>
      </c>
    </row>
    <row r="3419" spans="1:11" s="47" customFormat="1" ht="18.75" customHeight="1" x14ac:dyDescent="0.25">
      <c r="A3419" s="38" t="str">
        <f>Лист4!A3421</f>
        <v xml:space="preserve">Школьная ул. д.3 </v>
      </c>
      <c r="B3419" s="56" t="str">
        <f>Лист4!C3421</f>
        <v>Черноярский район, с. Ушаковка</v>
      </c>
      <c r="C3419" s="39">
        <f t="shared" si="108"/>
        <v>23.112706756756754</v>
      </c>
      <c r="D3419" s="39">
        <f t="shared" si="109"/>
        <v>0.97659324324324315</v>
      </c>
      <c r="E3419" s="45">
        <v>0</v>
      </c>
      <c r="F3419" s="27">
        <v>0.97659324324324315</v>
      </c>
      <c r="G3419" s="46">
        <v>0</v>
      </c>
      <c r="H3419" s="46">
        <v>0</v>
      </c>
      <c r="I3419" s="46">
        <v>0</v>
      </c>
      <c r="J3419" s="271"/>
      <c r="K3419" s="282">
        <f>Лист4!E3421/1000</f>
        <v>24.089299999999998</v>
      </c>
    </row>
    <row r="3420" spans="1:11" s="47" customFormat="1" ht="18.75" customHeight="1" x14ac:dyDescent="0.25">
      <c r="A3420" s="38" t="str">
        <f>Лист4!A3422</f>
        <v xml:space="preserve">Школьная ул. д.4 </v>
      </c>
      <c r="B3420" s="56" t="str">
        <f>Лист4!C3422</f>
        <v>Черноярский район, с. Ушаковка</v>
      </c>
      <c r="C3420" s="39">
        <f t="shared" si="108"/>
        <v>14.816548648648652</v>
      </c>
      <c r="D3420" s="39">
        <f t="shared" si="109"/>
        <v>0.62605135135135148</v>
      </c>
      <c r="E3420" s="45">
        <v>0</v>
      </c>
      <c r="F3420" s="27">
        <v>0.62605135135135148</v>
      </c>
      <c r="G3420" s="46">
        <v>0</v>
      </c>
      <c r="H3420" s="46">
        <v>0</v>
      </c>
      <c r="I3420" s="46">
        <v>0</v>
      </c>
      <c r="J3420" s="271"/>
      <c r="K3420" s="282">
        <f>Лист4!E3422/1000</f>
        <v>15.442600000000004</v>
      </c>
    </row>
    <row r="3421" spans="1:11" s="47" customFormat="1" ht="18.75" customHeight="1" x14ac:dyDescent="0.25">
      <c r="A3421" s="38" t="str">
        <f>Лист4!A3423</f>
        <v xml:space="preserve">Школьная ул. д.5 </v>
      </c>
      <c r="B3421" s="56" t="str">
        <f>Лист4!C3423</f>
        <v>Черноярский район, с. Ушаковка</v>
      </c>
      <c r="C3421" s="39">
        <f t="shared" si="108"/>
        <v>20.526915540540543</v>
      </c>
      <c r="D3421" s="39">
        <f t="shared" si="109"/>
        <v>0.86733445945945964</v>
      </c>
      <c r="E3421" s="45">
        <v>0</v>
      </c>
      <c r="F3421" s="27">
        <v>0.86733445945945964</v>
      </c>
      <c r="G3421" s="46">
        <v>0</v>
      </c>
      <c r="H3421" s="46">
        <v>0</v>
      </c>
      <c r="I3421" s="46">
        <v>0</v>
      </c>
      <c r="J3421" s="271"/>
      <c r="K3421" s="282">
        <f>Лист4!E3423/1000</f>
        <v>21.394250000000003</v>
      </c>
    </row>
    <row r="3422" spans="1:11" s="49" customFormat="1" ht="18.75" customHeight="1" x14ac:dyDescent="0.25">
      <c r="A3422" s="38" t="str">
        <f>Лист4!A3424</f>
        <v xml:space="preserve">Школьная ул. д.7 </v>
      </c>
      <c r="B3422" s="56" t="str">
        <f>Лист4!C3424</f>
        <v>Черноярский район, с. Ушаковка</v>
      </c>
      <c r="C3422" s="39">
        <f t="shared" si="108"/>
        <v>61.285808783783793</v>
      </c>
      <c r="D3422" s="39">
        <f t="shared" si="109"/>
        <v>2.5895412162162166</v>
      </c>
      <c r="E3422" s="45">
        <v>0</v>
      </c>
      <c r="F3422" s="27">
        <v>2.5895412162162166</v>
      </c>
      <c r="G3422" s="46">
        <v>0</v>
      </c>
      <c r="H3422" s="46">
        <v>0</v>
      </c>
      <c r="I3422" s="46">
        <v>0</v>
      </c>
      <c r="J3422" s="271"/>
      <c r="K3422" s="282">
        <f>Лист4!E3424/1000</f>
        <v>63.875350000000012</v>
      </c>
    </row>
    <row r="3423" spans="1:11" s="47" customFormat="1" ht="18.75" customHeight="1" x14ac:dyDescent="0.25">
      <c r="A3423" s="38" t="str">
        <f>Лист4!A3425</f>
        <v xml:space="preserve">1 Мая ул. д.42А </v>
      </c>
      <c r="B3423" s="56" t="str">
        <f>Лист4!C3425</f>
        <v>Черноярский район, с. Чёрный Яр</v>
      </c>
      <c r="C3423" s="39">
        <f t="shared" si="108"/>
        <v>41.881077027027025</v>
      </c>
      <c r="D3423" s="39">
        <f t="shared" si="109"/>
        <v>1.7696229729729729</v>
      </c>
      <c r="E3423" s="45">
        <v>0</v>
      </c>
      <c r="F3423" s="27">
        <v>1.7696229729729729</v>
      </c>
      <c r="G3423" s="46">
        <v>0</v>
      </c>
      <c r="H3423" s="46">
        <v>0</v>
      </c>
      <c r="I3423" s="46">
        <v>0</v>
      </c>
      <c r="J3423" s="271"/>
      <c r="K3423" s="282">
        <f>Лист4!E3425/1000</f>
        <v>43.650700000000001</v>
      </c>
    </row>
    <row r="3424" spans="1:11" s="47" customFormat="1" ht="18.75" customHeight="1" x14ac:dyDescent="0.25">
      <c r="A3424" s="38" t="str">
        <f>Лист4!A3426</f>
        <v xml:space="preserve">70 лет ВЛКСМ мкн. д.1 </v>
      </c>
      <c r="B3424" s="56" t="str">
        <f>Лист4!C3426</f>
        <v>Черноярский район, с. Чёрный Яр</v>
      </c>
      <c r="C3424" s="39">
        <f t="shared" si="108"/>
        <v>71.080834459459467</v>
      </c>
      <c r="D3424" s="39">
        <f t="shared" si="109"/>
        <v>3.0034155405405407</v>
      </c>
      <c r="E3424" s="45">
        <v>0</v>
      </c>
      <c r="F3424" s="27">
        <v>3.0034155405405407</v>
      </c>
      <c r="G3424" s="46">
        <v>0</v>
      </c>
      <c r="H3424" s="46">
        <v>0</v>
      </c>
      <c r="I3424" s="46">
        <v>0</v>
      </c>
      <c r="J3424" s="271"/>
      <c r="K3424" s="282">
        <f>Лист4!E3426/1000</f>
        <v>74.084250000000011</v>
      </c>
    </row>
    <row r="3425" spans="1:11" s="47" customFormat="1" ht="18.75" customHeight="1" x14ac:dyDescent="0.25">
      <c r="A3425" s="38" t="str">
        <f>Лист4!A3427</f>
        <v xml:space="preserve">70 лет ВЛКСМ мкн. д.2 </v>
      </c>
      <c r="B3425" s="56" t="str">
        <f>Лист4!C3427</f>
        <v>Черноярский район, с. Чёрный Яр</v>
      </c>
      <c r="C3425" s="39">
        <f t="shared" si="108"/>
        <v>109.82184054054055</v>
      </c>
      <c r="D3425" s="39">
        <f t="shared" si="109"/>
        <v>4.6403594594594599</v>
      </c>
      <c r="E3425" s="45">
        <v>0</v>
      </c>
      <c r="F3425" s="27">
        <v>4.6403594594594599</v>
      </c>
      <c r="G3425" s="46">
        <v>0</v>
      </c>
      <c r="H3425" s="46">
        <v>0</v>
      </c>
      <c r="I3425" s="46">
        <v>0</v>
      </c>
      <c r="J3425" s="271"/>
      <c r="K3425" s="282">
        <f>Лист4!E3427/1000-J3425</f>
        <v>114.46220000000001</v>
      </c>
    </row>
    <row r="3426" spans="1:11" s="47" customFormat="1" ht="18.75" customHeight="1" x14ac:dyDescent="0.25">
      <c r="A3426" s="38" t="str">
        <f>Лист4!A3428</f>
        <v xml:space="preserve">70 лет ВЛКСМ мкн. д.3 </v>
      </c>
      <c r="B3426" s="56" t="str">
        <f>Лист4!C3428</f>
        <v>Черноярский район, с. Чёрный Яр</v>
      </c>
      <c r="C3426" s="39">
        <f t="shared" ref="C3426:C3480" si="110">K3426+J3426-F3426</f>
        <v>86.049745270270265</v>
      </c>
      <c r="D3426" s="39">
        <f t="shared" ref="D3426:D3480" si="111">F3426</f>
        <v>3.63590472972973</v>
      </c>
      <c r="E3426" s="45">
        <v>0</v>
      </c>
      <c r="F3426" s="27">
        <v>3.63590472972973</v>
      </c>
      <c r="G3426" s="46">
        <v>0</v>
      </c>
      <c r="H3426" s="46">
        <v>0</v>
      </c>
      <c r="I3426" s="46">
        <v>0</v>
      </c>
      <c r="J3426" s="271"/>
      <c r="K3426" s="282">
        <f>Лист4!E3428/1000</f>
        <v>89.685649999999995</v>
      </c>
    </row>
    <row r="3427" spans="1:11" s="47" customFormat="1" ht="18.75" customHeight="1" x14ac:dyDescent="0.25">
      <c r="A3427" s="38" t="str">
        <f>Лист4!A3429</f>
        <v xml:space="preserve">70 лет ВЛКСМ мкн. д.4 </v>
      </c>
      <c r="B3427" s="56" t="str">
        <f>Лист4!C3429</f>
        <v>Черноярский район, с. Чёрный Яр</v>
      </c>
      <c r="C3427" s="39">
        <f t="shared" si="110"/>
        <v>61.008333108108111</v>
      </c>
      <c r="D3427" s="39">
        <f t="shared" si="111"/>
        <v>2.5778168918918922</v>
      </c>
      <c r="E3427" s="45">
        <v>0</v>
      </c>
      <c r="F3427" s="27">
        <v>2.5778168918918922</v>
      </c>
      <c r="G3427" s="46">
        <v>0</v>
      </c>
      <c r="H3427" s="46">
        <v>0</v>
      </c>
      <c r="I3427" s="46">
        <v>0</v>
      </c>
      <c r="J3427" s="271"/>
      <c r="K3427" s="282">
        <f>Лист4!E3429/1000-J3427</f>
        <v>63.586150000000004</v>
      </c>
    </row>
    <row r="3428" spans="1:11" s="47" customFormat="1" ht="18.75" customHeight="1" x14ac:dyDescent="0.25">
      <c r="A3428" s="38" t="str">
        <f>Лист4!A3430</f>
        <v xml:space="preserve">70 лет ВЛКСМ мкн. д.5 </v>
      </c>
      <c r="B3428" s="56" t="str">
        <f>Лист4!C3430</f>
        <v>Черноярский район, с. Чёрный Яр</v>
      </c>
      <c r="C3428" s="39">
        <f t="shared" si="110"/>
        <v>92.675916216216237</v>
      </c>
      <c r="D3428" s="39">
        <f t="shared" si="111"/>
        <v>3.9158837837837845</v>
      </c>
      <c r="E3428" s="45">
        <v>0</v>
      </c>
      <c r="F3428" s="27">
        <v>3.9158837837837845</v>
      </c>
      <c r="G3428" s="46">
        <v>0</v>
      </c>
      <c r="H3428" s="46">
        <v>0</v>
      </c>
      <c r="I3428" s="46">
        <v>0</v>
      </c>
      <c r="J3428" s="271"/>
      <c r="K3428" s="282">
        <f>Лист4!E3430/1000</f>
        <v>96.591800000000021</v>
      </c>
    </row>
    <row r="3429" spans="1:11" s="47" customFormat="1" ht="18.75" customHeight="1" x14ac:dyDescent="0.25">
      <c r="A3429" s="38" t="str">
        <f>Лист4!A3431</f>
        <v xml:space="preserve">70 лет ВЛКСМ мкн. д.6 </v>
      </c>
      <c r="B3429" s="56" t="str">
        <f>Лист4!C3431</f>
        <v>Черноярский район, с. Чёрный Яр</v>
      </c>
      <c r="C3429" s="39">
        <f t="shared" si="110"/>
        <v>2.0599114864864863</v>
      </c>
      <c r="D3429" s="39">
        <f t="shared" si="111"/>
        <v>8.7038513513513507E-2</v>
      </c>
      <c r="E3429" s="45">
        <v>0</v>
      </c>
      <c r="F3429" s="27">
        <v>8.7038513513513507E-2</v>
      </c>
      <c r="G3429" s="46">
        <v>0</v>
      </c>
      <c r="H3429" s="46">
        <v>0</v>
      </c>
      <c r="I3429" s="46">
        <v>0</v>
      </c>
      <c r="J3429" s="271"/>
      <c r="K3429" s="282">
        <f>Лист4!E3431/1000</f>
        <v>2.1469499999999999</v>
      </c>
    </row>
    <row r="3430" spans="1:11" s="48" customFormat="1" ht="18.75" customHeight="1" x14ac:dyDescent="0.25">
      <c r="A3430" s="38" t="str">
        <f>Лист4!A3432</f>
        <v xml:space="preserve">Ворошилова ул. д.20 </v>
      </c>
      <c r="B3430" s="56" t="str">
        <f>Лист4!C3432</f>
        <v>Черноярский район, с. Чёрный Яр</v>
      </c>
      <c r="C3430" s="39">
        <f t="shared" si="110"/>
        <v>0.13576351351351351</v>
      </c>
      <c r="D3430" s="39">
        <f t="shared" si="111"/>
        <v>5.7364864864864855E-3</v>
      </c>
      <c r="E3430" s="45">
        <v>0</v>
      </c>
      <c r="F3430" s="27">
        <v>5.7364864864864855E-3</v>
      </c>
      <c r="G3430" s="46">
        <v>0</v>
      </c>
      <c r="H3430" s="46">
        <v>0</v>
      </c>
      <c r="I3430" s="46">
        <v>0</v>
      </c>
      <c r="J3430" s="271"/>
      <c r="K3430" s="282">
        <f>Лист4!E3432/1000</f>
        <v>0.14149999999999999</v>
      </c>
    </row>
    <row r="3431" spans="1:11" s="47" customFormat="1" ht="18.75" customHeight="1" x14ac:dyDescent="0.25">
      <c r="A3431" s="38" t="str">
        <f>Лист4!A3433</f>
        <v xml:space="preserve">Ворошилова ул. д.22 </v>
      </c>
      <c r="B3431" s="56" t="str">
        <f>Лист4!C3433</f>
        <v>Черноярский район, с. Чёрный Яр</v>
      </c>
      <c r="C3431" s="39">
        <f t="shared" si="110"/>
        <v>6.9037905405405402</v>
      </c>
      <c r="D3431" s="39">
        <f t="shared" si="111"/>
        <v>0.29170945945945947</v>
      </c>
      <c r="E3431" s="45">
        <v>0</v>
      </c>
      <c r="F3431" s="27">
        <v>0.29170945945945947</v>
      </c>
      <c r="G3431" s="46">
        <v>0</v>
      </c>
      <c r="H3431" s="46">
        <v>0</v>
      </c>
      <c r="I3431" s="46">
        <v>0</v>
      </c>
      <c r="J3431" s="271"/>
      <c r="K3431" s="282">
        <f>Лист4!E3433/1000</f>
        <v>7.1955</v>
      </c>
    </row>
    <row r="3432" spans="1:11" s="47" customFormat="1" ht="18.75" customHeight="1" x14ac:dyDescent="0.25">
      <c r="A3432" s="38" t="str">
        <f>Лист4!A3434</f>
        <v xml:space="preserve">Ворошилова ул. д.32 </v>
      </c>
      <c r="B3432" s="56" t="str">
        <f>Лист4!C3434</f>
        <v>Черноярский район, с. Чёрный Яр</v>
      </c>
      <c r="C3432" s="39">
        <f t="shared" si="110"/>
        <v>0</v>
      </c>
      <c r="D3432" s="39">
        <f t="shared" si="111"/>
        <v>0</v>
      </c>
      <c r="E3432" s="45">
        <v>0</v>
      </c>
      <c r="F3432" s="27">
        <v>0</v>
      </c>
      <c r="G3432" s="46">
        <v>0</v>
      </c>
      <c r="H3432" s="46">
        <v>0</v>
      </c>
      <c r="I3432" s="46">
        <v>0</v>
      </c>
      <c r="J3432" s="271"/>
      <c r="K3432" s="282">
        <f>Лист4!E3434/1000</f>
        <v>0</v>
      </c>
    </row>
    <row r="3433" spans="1:11" s="47" customFormat="1" ht="18.75" customHeight="1" x14ac:dyDescent="0.25">
      <c r="A3433" s="38" t="str">
        <f>Лист4!A3435</f>
        <v xml:space="preserve">Красногвардейская ул. д.2А </v>
      </c>
      <c r="B3433" s="56" t="str">
        <f>Лист4!C3435</f>
        <v>Черноярский район, с. Чёрный Яр</v>
      </c>
      <c r="C3433" s="39">
        <f t="shared" si="110"/>
        <v>11.436277027027025</v>
      </c>
      <c r="D3433" s="39">
        <f t="shared" si="111"/>
        <v>0.48322297297297284</v>
      </c>
      <c r="E3433" s="45">
        <v>0</v>
      </c>
      <c r="F3433" s="27">
        <v>0.48322297297297284</v>
      </c>
      <c r="G3433" s="46">
        <v>0</v>
      </c>
      <c r="H3433" s="46">
        <v>0</v>
      </c>
      <c r="I3433" s="46">
        <v>0</v>
      </c>
      <c r="J3433" s="271"/>
      <c r="K3433" s="282">
        <f>Лист4!E3435/1000</f>
        <v>11.919499999999998</v>
      </c>
    </row>
    <row r="3434" spans="1:11" s="47" customFormat="1" ht="21" customHeight="1" x14ac:dyDescent="0.25">
      <c r="A3434" s="38" t="str">
        <f>Лист4!A3436</f>
        <v xml:space="preserve">Л. Рейснер ул. д.2 </v>
      </c>
      <c r="B3434" s="56" t="str">
        <f>Лист4!C3436</f>
        <v>Черноярский район, с. Чёрный Яр</v>
      </c>
      <c r="C3434" s="39">
        <f t="shared" si="110"/>
        <v>86.831656756756729</v>
      </c>
      <c r="D3434" s="39">
        <f t="shared" si="111"/>
        <v>3.6689432432432425</v>
      </c>
      <c r="E3434" s="45">
        <v>0</v>
      </c>
      <c r="F3434" s="27">
        <v>3.6689432432432425</v>
      </c>
      <c r="G3434" s="46">
        <v>0</v>
      </c>
      <c r="H3434" s="46">
        <v>0</v>
      </c>
      <c r="I3434" s="46">
        <v>0</v>
      </c>
      <c r="J3434" s="271"/>
      <c r="K3434" s="282">
        <f>Лист4!E3436/1000</f>
        <v>90.500599999999977</v>
      </c>
    </row>
    <row r="3435" spans="1:11" s="47" customFormat="1" ht="18.75" customHeight="1" x14ac:dyDescent="0.25">
      <c r="A3435" s="38" t="str">
        <f>Лист4!A3437</f>
        <v xml:space="preserve">Ленина пл д.13 </v>
      </c>
      <c r="B3435" s="56" t="str">
        <f>Лист4!C3437</f>
        <v>Черноярский район, с. Чёрный Яр</v>
      </c>
      <c r="C3435" s="39">
        <f t="shared" si="110"/>
        <v>15.748711486486485</v>
      </c>
      <c r="D3435" s="39">
        <f t="shared" si="111"/>
        <v>0.66543851351351346</v>
      </c>
      <c r="E3435" s="45">
        <v>0</v>
      </c>
      <c r="F3435" s="27">
        <v>0.66543851351351346</v>
      </c>
      <c r="G3435" s="46">
        <v>0</v>
      </c>
      <c r="H3435" s="46">
        <v>0</v>
      </c>
      <c r="I3435" s="46">
        <v>0</v>
      </c>
      <c r="J3435" s="271"/>
      <c r="K3435" s="282">
        <f>Лист4!E3437/1000</f>
        <v>16.414149999999999</v>
      </c>
    </row>
    <row r="3436" spans="1:11" s="47" customFormat="1" ht="18.75" customHeight="1" x14ac:dyDescent="0.25">
      <c r="A3436" s="38" t="str">
        <f>Лист4!A3438</f>
        <v xml:space="preserve">М. Жукова ул. д.45 </v>
      </c>
      <c r="B3436" s="56" t="str">
        <f>Лист4!C3438</f>
        <v>Черноярский район, с. Чёрный Яр</v>
      </c>
      <c r="C3436" s="39">
        <f t="shared" si="110"/>
        <v>96.763309459459464</v>
      </c>
      <c r="D3436" s="39">
        <f t="shared" si="111"/>
        <v>4.0885905405405403</v>
      </c>
      <c r="E3436" s="45">
        <v>0</v>
      </c>
      <c r="F3436" s="27">
        <v>4.0885905405405403</v>
      </c>
      <c r="G3436" s="46">
        <v>0</v>
      </c>
      <c r="H3436" s="46">
        <v>0</v>
      </c>
      <c r="I3436" s="46">
        <v>0</v>
      </c>
      <c r="J3436" s="272"/>
      <c r="K3436" s="282">
        <f>Лист4!E3438/1000-J3436</f>
        <v>100.8519</v>
      </c>
    </row>
    <row r="3437" spans="1:11" s="47" customFormat="1" ht="18.75" customHeight="1" x14ac:dyDescent="0.25">
      <c r="A3437" s="38" t="str">
        <f>Лист4!A3439</f>
        <v xml:space="preserve">М. Жукова ул. д.47 </v>
      </c>
      <c r="B3437" s="56" t="str">
        <f>Лист4!C3439</f>
        <v>Черноярский район, с. Чёрный Яр</v>
      </c>
      <c r="C3437" s="39">
        <f t="shared" si="110"/>
        <v>64.425879729729729</v>
      </c>
      <c r="D3437" s="39">
        <f t="shared" si="111"/>
        <v>2.7222202702702702</v>
      </c>
      <c r="E3437" s="45">
        <v>0</v>
      </c>
      <c r="F3437" s="27">
        <v>2.7222202702702702</v>
      </c>
      <c r="G3437" s="46">
        <v>0</v>
      </c>
      <c r="H3437" s="46">
        <v>0</v>
      </c>
      <c r="I3437" s="46">
        <v>0</v>
      </c>
      <c r="J3437" s="271"/>
      <c r="K3437" s="282">
        <f>Лист4!E3439/1000</f>
        <v>67.148099999999999</v>
      </c>
    </row>
    <row r="3438" spans="1:11" s="47" customFormat="1" ht="18.75" customHeight="1" x14ac:dyDescent="0.25">
      <c r="A3438" s="38" t="str">
        <f>Лист4!A3440</f>
        <v xml:space="preserve">М. Жукова ул. д.49 </v>
      </c>
      <c r="B3438" s="56" t="str">
        <f>Лист4!C3440</f>
        <v>Черноярский район, с. Чёрный Яр</v>
      </c>
      <c r="C3438" s="39">
        <f t="shared" si="110"/>
        <v>131.25846756756755</v>
      </c>
      <c r="D3438" s="39">
        <f t="shared" si="111"/>
        <v>5.5461324324324321</v>
      </c>
      <c r="E3438" s="45">
        <v>0</v>
      </c>
      <c r="F3438" s="27">
        <v>5.5461324324324321</v>
      </c>
      <c r="G3438" s="46">
        <v>0</v>
      </c>
      <c r="H3438" s="46">
        <v>0</v>
      </c>
      <c r="I3438" s="46">
        <v>0</v>
      </c>
      <c r="J3438" s="271"/>
      <c r="K3438" s="282">
        <f>Лист4!E3440/1000</f>
        <v>136.80459999999999</v>
      </c>
    </row>
    <row r="3439" spans="1:11" s="47" customFormat="1" ht="18.75" customHeight="1" x14ac:dyDescent="0.25">
      <c r="A3439" s="38" t="str">
        <f>Лист4!A3441</f>
        <v xml:space="preserve">Молодежная ул. д.12 </v>
      </c>
      <c r="B3439" s="56" t="str">
        <f>Лист4!C3441</f>
        <v>Черноярский район, с. Чёрный Яр</v>
      </c>
      <c r="C3439" s="39">
        <f t="shared" si="110"/>
        <v>11.881466216216216</v>
      </c>
      <c r="D3439" s="39">
        <f t="shared" si="111"/>
        <v>0.50203378378378372</v>
      </c>
      <c r="E3439" s="45">
        <v>0</v>
      </c>
      <c r="F3439" s="27">
        <v>0.50203378378378372</v>
      </c>
      <c r="G3439" s="46">
        <v>0</v>
      </c>
      <c r="H3439" s="46">
        <v>0</v>
      </c>
      <c r="I3439" s="46">
        <v>0</v>
      </c>
      <c r="J3439" s="271"/>
      <c r="K3439" s="282">
        <f>Лист4!E3441/1000</f>
        <v>12.3835</v>
      </c>
    </row>
    <row r="3440" spans="1:11" s="47" customFormat="1" ht="18.75" customHeight="1" x14ac:dyDescent="0.25">
      <c r="A3440" s="38" t="str">
        <f>Лист4!A3442</f>
        <v xml:space="preserve">Молодежный пер. д.2 </v>
      </c>
      <c r="B3440" s="56" t="str">
        <f>Лист4!C3442</f>
        <v>Черноярский район, с. Чёрный Яр</v>
      </c>
      <c r="C3440" s="39">
        <f t="shared" si="110"/>
        <v>6.1758486486486488</v>
      </c>
      <c r="D3440" s="39">
        <f t="shared" si="111"/>
        <v>0.26095135135135133</v>
      </c>
      <c r="E3440" s="45">
        <v>0</v>
      </c>
      <c r="F3440" s="27">
        <v>0.26095135135135133</v>
      </c>
      <c r="G3440" s="46">
        <v>0</v>
      </c>
      <c r="H3440" s="46">
        <v>0</v>
      </c>
      <c r="I3440" s="46">
        <v>0</v>
      </c>
      <c r="J3440" s="271"/>
      <c r="K3440" s="282">
        <f>Лист4!E3442/1000-J3440</f>
        <v>6.4367999999999999</v>
      </c>
    </row>
    <row r="3441" spans="1:11" s="47" customFormat="1" ht="18.75" customHeight="1" x14ac:dyDescent="0.25">
      <c r="A3441" s="38" t="str">
        <f>Лист4!A3443</f>
        <v xml:space="preserve">Победы ул. д.23 </v>
      </c>
      <c r="B3441" s="56" t="str">
        <f>Лист4!C3443</f>
        <v>Черноярский район, с. Чёрный Яр</v>
      </c>
      <c r="C3441" s="39">
        <f t="shared" si="110"/>
        <v>24.109009459459458</v>
      </c>
      <c r="D3441" s="39">
        <f t="shared" si="111"/>
        <v>1.0186905405405404</v>
      </c>
      <c r="E3441" s="45">
        <v>0</v>
      </c>
      <c r="F3441" s="27">
        <v>1.0186905405405404</v>
      </c>
      <c r="G3441" s="46">
        <v>0</v>
      </c>
      <c r="H3441" s="46">
        <v>0</v>
      </c>
      <c r="I3441" s="46">
        <v>0</v>
      </c>
      <c r="J3441" s="271"/>
      <c r="K3441" s="282">
        <f>Лист4!E3443/1000</f>
        <v>25.127699999999997</v>
      </c>
    </row>
    <row r="3442" spans="1:11" s="47" customFormat="1" ht="18.75" customHeight="1" x14ac:dyDescent="0.25">
      <c r="A3442" s="38" t="str">
        <f>Лист4!A3444</f>
        <v xml:space="preserve">Победы ул. д.25 </v>
      </c>
      <c r="B3442" s="56" t="str">
        <f>Лист4!C3444</f>
        <v>Черноярский район, с. Чёрный Яр</v>
      </c>
      <c r="C3442" s="39">
        <f t="shared" si="110"/>
        <v>56.467307432432428</v>
      </c>
      <c r="D3442" s="39">
        <f t="shared" si="111"/>
        <v>2.3859425675675676</v>
      </c>
      <c r="E3442" s="45">
        <v>0</v>
      </c>
      <c r="F3442" s="27">
        <v>2.3859425675675676</v>
      </c>
      <c r="G3442" s="46">
        <v>0</v>
      </c>
      <c r="H3442" s="46">
        <v>0</v>
      </c>
      <c r="I3442" s="46">
        <v>0</v>
      </c>
      <c r="J3442" s="271"/>
      <c r="K3442" s="282">
        <f>Лист4!E3444/1000</f>
        <v>58.853249999999996</v>
      </c>
    </row>
    <row r="3443" spans="1:11" s="47" customFormat="1" ht="18.75" customHeight="1" x14ac:dyDescent="0.25">
      <c r="A3443" s="38" t="str">
        <f>Лист4!A3445</f>
        <v xml:space="preserve">Победы ул. д.27 </v>
      </c>
      <c r="B3443" s="56" t="str">
        <f>Лист4!C3445</f>
        <v>Черноярский район, с. Чёрный Яр</v>
      </c>
      <c r="C3443" s="39">
        <f t="shared" si="110"/>
        <v>26.880024324324332</v>
      </c>
      <c r="D3443" s="39">
        <f t="shared" si="111"/>
        <v>1.1357756756756758</v>
      </c>
      <c r="E3443" s="45">
        <v>0</v>
      </c>
      <c r="F3443" s="27">
        <v>1.1357756756756758</v>
      </c>
      <c r="G3443" s="46">
        <v>0</v>
      </c>
      <c r="H3443" s="46">
        <v>0</v>
      </c>
      <c r="I3443" s="46">
        <v>0</v>
      </c>
      <c r="J3443" s="271"/>
      <c r="K3443" s="282">
        <f>Лист4!E3445/1000</f>
        <v>28.015800000000006</v>
      </c>
    </row>
    <row r="3444" spans="1:11" s="47" customFormat="1" ht="18.75" customHeight="1" x14ac:dyDescent="0.25">
      <c r="A3444" s="38" t="str">
        <f>Лист4!A3446</f>
        <v xml:space="preserve">Победы ул. д.52 </v>
      </c>
      <c r="B3444" s="56" t="str">
        <f>Лист4!C3446</f>
        <v>Черноярский район, с. Чёрный Яр</v>
      </c>
      <c r="C3444" s="39">
        <f t="shared" si="110"/>
        <v>63.387648648648664</v>
      </c>
      <c r="D3444" s="39">
        <f t="shared" si="111"/>
        <v>2.6783513513513517</v>
      </c>
      <c r="E3444" s="45">
        <v>0</v>
      </c>
      <c r="F3444" s="27">
        <v>2.6783513513513517</v>
      </c>
      <c r="G3444" s="46">
        <v>0</v>
      </c>
      <c r="H3444" s="46">
        <v>0</v>
      </c>
      <c r="I3444" s="46">
        <v>0</v>
      </c>
      <c r="J3444" s="271"/>
      <c r="K3444" s="282">
        <f>Лист4!E3446/1000</f>
        <v>66.066000000000017</v>
      </c>
    </row>
    <row r="3445" spans="1:11" s="47" customFormat="1" ht="18.75" customHeight="1" x14ac:dyDescent="0.25">
      <c r="A3445" s="38" t="str">
        <f>Лист4!A3447</f>
        <v xml:space="preserve">Савельева ул. д.2И </v>
      </c>
      <c r="B3445" s="56" t="str">
        <f>Лист4!C3447</f>
        <v>Черноярский район, с. Чёрный Яр</v>
      </c>
      <c r="C3445" s="39">
        <f t="shared" si="110"/>
        <v>12.458820945945948</v>
      </c>
      <c r="D3445" s="39">
        <f t="shared" si="111"/>
        <v>0.52642905405405416</v>
      </c>
      <c r="E3445" s="45">
        <v>0</v>
      </c>
      <c r="F3445" s="27">
        <v>0.52642905405405416</v>
      </c>
      <c r="G3445" s="46">
        <v>0</v>
      </c>
      <c r="H3445" s="46">
        <v>0</v>
      </c>
      <c r="I3445" s="46">
        <v>0</v>
      </c>
      <c r="J3445" s="271"/>
      <c r="K3445" s="282">
        <f>Лист4!E3447/1000</f>
        <v>12.985250000000002</v>
      </c>
    </row>
    <row r="3446" spans="1:11" s="47" customFormat="1" ht="18.75" customHeight="1" x14ac:dyDescent="0.25">
      <c r="A3446" s="38" t="str">
        <f>Лист4!A3448</f>
        <v xml:space="preserve">Савельева ул. д.43 </v>
      </c>
      <c r="B3446" s="56" t="str">
        <f>Лист4!C3448</f>
        <v>Черноярский район, с. Чёрный Яр</v>
      </c>
      <c r="C3446" s="39">
        <f t="shared" si="110"/>
        <v>0</v>
      </c>
      <c r="D3446" s="39">
        <f t="shared" si="111"/>
        <v>0</v>
      </c>
      <c r="E3446" s="45">
        <v>0</v>
      </c>
      <c r="F3446" s="27">
        <v>0</v>
      </c>
      <c r="G3446" s="46">
        <v>0</v>
      </c>
      <c r="H3446" s="46">
        <v>0</v>
      </c>
      <c r="I3446" s="46">
        <v>0</v>
      </c>
      <c r="J3446" s="271"/>
      <c r="K3446" s="282">
        <f>Лист4!E3448/1000</f>
        <v>0</v>
      </c>
    </row>
    <row r="3447" spans="1:11" s="47" customFormat="1" ht="18.75" customHeight="1" x14ac:dyDescent="0.25">
      <c r="A3447" s="38" t="str">
        <f>Лист4!A3449</f>
        <v xml:space="preserve">Сеченова ул. д.2 </v>
      </c>
      <c r="B3447" s="56" t="str">
        <f>Лист4!C3449</f>
        <v>Черноярский район, с. Чёрный Яр</v>
      </c>
      <c r="C3447" s="39">
        <f t="shared" si="110"/>
        <v>130.31191283783784</v>
      </c>
      <c r="D3447" s="39">
        <f t="shared" si="111"/>
        <v>5.5061371621621618</v>
      </c>
      <c r="E3447" s="45">
        <v>0</v>
      </c>
      <c r="F3447" s="27">
        <v>5.5061371621621618</v>
      </c>
      <c r="G3447" s="46">
        <v>0</v>
      </c>
      <c r="H3447" s="46">
        <v>0</v>
      </c>
      <c r="I3447" s="46">
        <v>0</v>
      </c>
      <c r="J3447" s="271"/>
      <c r="K3447" s="282">
        <f>Лист4!E3449/1000</f>
        <v>135.81805</v>
      </c>
    </row>
    <row r="3448" spans="1:11" s="47" customFormat="1" ht="18.75" customHeight="1" x14ac:dyDescent="0.25">
      <c r="A3448" s="38" t="str">
        <f>Лист4!A3450</f>
        <v xml:space="preserve">Южный мкн. д.1 </v>
      </c>
      <c r="B3448" s="56" t="str">
        <f>Лист4!C3450</f>
        <v>Черноярский район, с. Чёрный Яр</v>
      </c>
      <c r="C3448" s="39">
        <f t="shared" si="110"/>
        <v>14.449651351351349</v>
      </c>
      <c r="D3448" s="39">
        <f t="shared" si="111"/>
        <v>0.61054864864864855</v>
      </c>
      <c r="E3448" s="45">
        <v>0</v>
      </c>
      <c r="F3448" s="27">
        <v>0.61054864864864855</v>
      </c>
      <c r="G3448" s="46">
        <v>0</v>
      </c>
      <c r="H3448" s="46">
        <v>0</v>
      </c>
      <c r="I3448" s="46">
        <v>0</v>
      </c>
      <c r="J3448" s="271"/>
      <c r="K3448" s="282">
        <f>Лист4!E3450/1000</f>
        <v>15.060199999999998</v>
      </c>
    </row>
    <row r="3449" spans="1:11" s="47" customFormat="1" ht="18.75" customHeight="1" x14ac:dyDescent="0.25">
      <c r="A3449" s="38" t="str">
        <f>Лист4!A3451</f>
        <v xml:space="preserve">Южный мкн. д.10 </v>
      </c>
      <c r="B3449" s="56" t="str">
        <f>Лист4!C3451</f>
        <v>Черноярский район, с. Чёрный Яр</v>
      </c>
      <c r="C3449" s="39">
        <f t="shared" si="110"/>
        <v>73.303134459459471</v>
      </c>
      <c r="D3449" s="39">
        <f t="shared" si="111"/>
        <v>3.0973155405405413</v>
      </c>
      <c r="E3449" s="45">
        <v>0</v>
      </c>
      <c r="F3449" s="27">
        <v>3.0973155405405413</v>
      </c>
      <c r="G3449" s="46">
        <v>0</v>
      </c>
      <c r="H3449" s="46">
        <v>0</v>
      </c>
      <c r="I3449" s="46">
        <v>0</v>
      </c>
      <c r="J3449" s="271"/>
      <c r="K3449" s="282">
        <f>Лист4!E3451/1000-J3449</f>
        <v>76.400450000000006</v>
      </c>
    </row>
    <row r="3450" spans="1:11" s="47" customFormat="1" ht="18.75" customHeight="1" x14ac:dyDescent="0.25">
      <c r="A3450" s="38" t="str">
        <f>Лист4!A3452</f>
        <v xml:space="preserve">Южный мкн. д.11 </v>
      </c>
      <c r="B3450" s="56" t="str">
        <f>Лист4!C3452</f>
        <v>Черноярский район, с. Чёрный Яр</v>
      </c>
      <c r="C3450" s="39">
        <f t="shared" si="110"/>
        <v>142.13019864864862</v>
      </c>
      <c r="D3450" s="39">
        <f t="shared" si="111"/>
        <v>6.0055013513513495</v>
      </c>
      <c r="E3450" s="45">
        <v>0</v>
      </c>
      <c r="F3450" s="27">
        <v>6.0055013513513495</v>
      </c>
      <c r="G3450" s="46">
        <v>0</v>
      </c>
      <c r="H3450" s="46">
        <v>0</v>
      </c>
      <c r="I3450" s="46">
        <v>0</v>
      </c>
      <c r="J3450" s="271"/>
      <c r="K3450" s="282">
        <f>Лист4!E3452/1000</f>
        <v>148.13569999999996</v>
      </c>
    </row>
    <row r="3451" spans="1:11" s="47" customFormat="1" ht="18.75" customHeight="1" x14ac:dyDescent="0.25">
      <c r="A3451" s="38" t="str">
        <f>Лист4!A3453</f>
        <v xml:space="preserve">Южный мкн. д.12 </v>
      </c>
      <c r="B3451" s="56" t="str">
        <f>Лист4!C3453</f>
        <v>Черноярский район, с. Чёрный Яр</v>
      </c>
      <c r="C3451" s="39">
        <f t="shared" si="110"/>
        <v>100.34573918918919</v>
      </c>
      <c r="D3451" s="39">
        <f t="shared" si="111"/>
        <v>4.2399608108108104</v>
      </c>
      <c r="E3451" s="45">
        <v>0</v>
      </c>
      <c r="F3451" s="27">
        <v>4.2399608108108104</v>
      </c>
      <c r="G3451" s="46">
        <v>0</v>
      </c>
      <c r="H3451" s="46">
        <v>0</v>
      </c>
      <c r="I3451" s="46">
        <v>0</v>
      </c>
      <c r="J3451" s="271"/>
      <c r="K3451" s="282">
        <f>Лист4!E3453/1000</f>
        <v>104.5857</v>
      </c>
    </row>
    <row r="3452" spans="1:11" s="47" customFormat="1" ht="18.75" customHeight="1" x14ac:dyDescent="0.25">
      <c r="A3452" s="38" t="str">
        <f>Лист4!A3454</f>
        <v xml:space="preserve">Южный мкн. д.2 </v>
      </c>
      <c r="B3452" s="56" t="str">
        <f>Лист4!C3454</f>
        <v>Черноярский район, с. Чёрный Яр</v>
      </c>
      <c r="C3452" s="39">
        <f t="shared" si="110"/>
        <v>0</v>
      </c>
      <c r="D3452" s="39">
        <f t="shared" si="111"/>
        <v>0</v>
      </c>
      <c r="E3452" s="45">
        <v>0</v>
      </c>
      <c r="F3452" s="27">
        <v>0</v>
      </c>
      <c r="G3452" s="46">
        <v>0</v>
      </c>
      <c r="H3452" s="46">
        <v>0</v>
      </c>
      <c r="I3452" s="46">
        <v>0</v>
      </c>
      <c r="J3452" s="271"/>
      <c r="K3452" s="282">
        <f>Лист4!E3454/1000</f>
        <v>0</v>
      </c>
    </row>
    <row r="3453" spans="1:11" s="47" customFormat="1" ht="18.75" customHeight="1" x14ac:dyDescent="0.25">
      <c r="A3453" s="38" t="str">
        <f>Лист4!A3455</f>
        <v xml:space="preserve">Южный мкн. д.3 </v>
      </c>
      <c r="B3453" s="56" t="str">
        <f>Лист4!C3455</f>
        <v>Черноярский район, с. Чёрный Яр</v>
      </c>
      <c r="C3453" s="39">
        <f t="shared" si="110"/>
        <v>33.421906756756755</v>
      </c>
      <c r="D3453" s="39">
        <f t="shared" si="111"/>
        <v>1.4121932432432431</v>
      </c>
      <c r="E3453" s="45">
        <v>0</v>
      </c>
      <c r="F3453" s="27">
        <v>1.4121932432432431</v>
      </c>
      <c r="G3453" s="46">
        <v>0</v>
      </c>
      <c r="H3453" s="46">
        <v>0</v>
      </c>
      <c r="I3453" s="46">
        <v>0</v>
      </c>
      <c r="J3453" s="271"/>
      <c r="K3453" s="282">
        <f>Лист4!E3455/1000</f>
        <v>34.834099999999999</v>
      </c>
    </row>
    <row r="3454" spans="1:11" s="47" customFormat="1" ht="18.75" customHeight="1" x14ac:dyDescent="0.25">
      <c r="A3454" s="38" t="str">
        <f>Лист4!A3456</f>
        <v xml:space="preserve">Южный мкн. д.4 </v>
      </c>
      <c r="B3454" s="56" t="str">
        <f>Лист4!C3456</f>
        <v>Черноярский район, с. Чёрный Яр</v>
      </c>
      <c r="C3454" s="39">
        <f t="shared" si="110"/>
        <v>0.95945945945945943</v>
      </c>
      <c r="D3454" s="39">
        <f t="shared" si="111"/>
        <v>4.0540540540540543E-2</v>
      </c>
      <c r="E3454" s="45">
        <v>0</v>
      </c>
      <c r="F3454" s="27">
        <v>4.0540540540540543E-2</v>
      </c>
      <c r="G3454" s="46">
        <v>0</v>
      </c>
      <c r="H3454" s="46">
        <v>0</v>
      </c>
      <c r="I3454" s="46">
        <v>0</v>
      </c>
      <c r="J3454" s="271"/>
      <c r="K3454" s="282">
        <f>Лист4!E3456/1000</f>
        <v>1</v>
      </c>
    </row>
    <row r="3455" spans="1:11" s="47" customFormat="1" ht="18.75" customHeight="1" x14ac:dyDescent="0.25">
      <c r="A3455" s="38" t="str">
        <f>Лист4!A3457</f>
        <v xml:space="preserve">Южный мкн. д.5 </v>
      </c>
      <c r="B3455" s="56" t="str">
        <f>Лист4!C3457</f>
        <v>Черноярский район, с. Чёрный Яр</v>
      </c>
      <c r="C3455" s="39">
        <f t="shared" si="110"/>
        <v>47.233661486486511</v>
      </c>
      <c r="D3455" s="39">
        <f t="shared" si="111"/>
        <v>1.9957885135135147</v>
      </c>
      <c r="E3455" s="45">
        <v>0</v>
      </c>
      <c r="F3455" s="27">
        <v>1.9957885135135147</v>
      </c>
      <c r="G3455" s="46">
        <v>0</v>
      </c>
      <c r="H3455" s="46">
        <v>0</v>
      </c>
      <c r="I3455" s="46">
        <v>0</v>
      </c>
      <c r="J3455" s="271"/>
      <c r="K3455" s="282">
        <f>Лист4!E3457/1000-J3455</f>
        <v>49.229450000000028</v>
      </c>
    </row>
    <row r="3456" spans="1:11" s="47" customFormat="1" ht="18.75" customHeight="1" x14ac:dyDescent="0.25">
      <c r="A3456" s="38" t="str">
        <f>Лист4!A3458</f>
        <v xml:space="preserve">Южный мкн. д.6 </v>
      </c>
      <c r="B3456" s="56" t="str">
        <f>Лист4!C3458</f>
        <v>Черноярский район, с. Чёрный Яр</v>
      </c>
      <c r="C3456" s="39">
        <f t="shared" si="110"/>
        <v>40.562347972972972</v>
      </c>
      <c r="D3456" s="39">
        <f t="shared" si="111"/>
        <v>1.7139020270270269</v>
      </c>
      <c r="E3456" s="45">
        <v>0</v>
      </c>
      <c r="F3456" s="27">
        <v>1.7139020270270269</v>
      </c>
      <c r="G3456" s="46">
        <v>0</v>
      </c>
      <c r="H3456" s="46">
        <v>0</v>
      </c>
      <c r="I3456" s="46">
        <v>0</v>
      </c>
      <c r="J3456" s="271"/>
      <c r="K3456" s="282">
        <f>Лист4!E3458/1000</f>
        <v>42.276249999999997</v>
      </c>
    </row>
    <row r="3457" spans="1:11" s="47" customFormat="1" ht="18.75" customHeight="1" x14ac:dyDescent="0.25">
      <c r="A3457" s="38" t="str">
        <f>Лист4!A3459</f>
        <v xml:space="preserve">Южный мкн. д.8 </v>
      </c>
      <c r="B3457" s="56" t="str">
        <f>Лист4!C3459</f>
        <v>Черноярский район, с. Чёрный Яр</v>
      </c>
      <c r="C3457" s="39">
        <f t="shared" si="110"/>
        <v>48.622047297297271</v>
      </c>
      <c r="D3457" s="39">
        <f t="shared" si="111"/>
        <v>2.0544527027027017</v>
      </c>
      <c r="E3457" s="45">
        <v>0</v>
      </c>
      <c r="F3457" s="27">
        <v>2.0544527027027017</v>
      </c>
      <c r="G3457" s="46">
        <v>0</v>
      </c>
      <c r="H3457" s="46">
        <v>0</v>
      </c>
      <c r="I3457" s="46">
        <v>0</v>
      </c>
      <c r="J3457" s="271"/>
      <c r="K3457" s="282">
        <f>Лист4!E3459/1000-J3457</f>
        <v>50.676499999999976</v>
      </c>
    </row>
    <row r="3458" spans="1:11" s="47" customFormat="1" ht="18.75" customHeight="1" x14ac:dyDescent="0.25">
      <c r="A3458" s="38" t="str">
        <f>Лист4!A3460</f>
        <v xml:space="preserve">Южный мкн. д.9 </v>
      </c>
      <c r="B3458" s="56" t="str">
        <f>Лист4!C3460</f>
        <v>Черноярский район, с. Чёрный Яр</v>
      </c>
      <c r="C3458" s="39">
        <f t="shared" si="110"/>
        <v>68.088472297297272</v>
      </c>
      <c r="D3458" s="39">
        <f t="shared" si="111"/>
        <v>2.8769777027027015</v>
      </c>
      <c r="E3458" s="45">
        <v>0</v>
      </c>
      <c r="F3458" s="27">
        <v>2.8769777027027015</v>
      </c>
      <c r="G3458" s="46">
        <v>0</v>
      </c>
      <c r="H3458" s="46">
        <v>0</v>
      </c>
      <c r="I3458" s="46">
        <v>0</v>
      </c>
      <c r="J3458" s="271"/>
      <c r="K3458" s="282">
        <f>Лист4!E3460/1000</f>
        <v>70.965449999999976</v>
      </c>
    </row>
    <row r="3459" spans="1:11" s="47" customFormat="1" ht="15.75" customHeight="1" x14ac:dyDescent="0.25">
      <c r="A3459" s="135" t="str">
        <f>Лист4!A3461</f>
        <v>г. Знаменск, ул. Ниловского, д. 11</v>
      </c>
      <c r="B3459" s="56"/>
      <c r="C3459" s="39">
        <f t="shared" si="110"/>
        <v>244.06609797297295</v>
      </c>
      <c r="D3459" s="39">
        <f t="shared" si="111"/>
        <v>10.312652027027028</v>
      </c>
      <c r="E3459" s="45">
        <v>0</v>
      </c>
      <c r="F3459" s="27">
        <v>10.312652027027028</v>
      </c>
      <c r="G3459" s="46">
        <v>0</v>
      </c>
      <c r="H3459" s="46">
        <v>0</v>
      </c>
      <c r="I3459" s="46">
        <v>0</v>
      </c>
      <c r="J3459" s="231"/>
      <c r="K3459" s="167">
        <v>254.37875</v>
      </c>
    </row>
    <row r="3460" spans="1:11" s="47" customFormat="1" ht="18.75" customHeight="1" x14ac:dyDescent="0.25">
      <c r="A3460" s="135" t="str">
        <f>Лист4!A3462</f>
        <v>г. Знаменск, ул. Ниловского, д. 30А</v>
      </c>
      <c r="B3460" s="56"/>
      <c r="C3460" s="39">
        <f t="shared" si="110"/>
        <v>559.39833081081088</v>
      </c>
      <c r="D3460" s="39">
        <f t="shared" si="111"/>
        <v>23.636549189189193</v>
      </c>
      <c r="E3460" s="45">
        <v>0</v>
      </c>
      <c r="F3460" s="27">
        <v>23.636549189189193</v>
      </c>
      <c r="G3460" s="46">
        <v>0</v>
      </c>
      <c r="H3460" s="46">
        <v>0</v>
      </c>
      <c r="I3460" s="46">
        <v>0</v>
      </c>
      <c r="J3460" s="231"/>
      <c r="K3460" s="167">
        <v>583.03488000000004</v>
      </c>
    </row>
    <row r="3461" spans="1:11" s="47" customFormat="1" ht="18.75" customHeight="1" x14ac:dyDescent="0.25">
      <c r="A3461" s="135" t="str">
        <f>Лист4!A3463</f>
        <v>г. Знаменск, ул. Маршала Жукова, д. 3</v>
      </c>
      <c r="B3461" s="56"/>
      <c r="C3461" s="39">
        <f t="shared" si="110"/>
        <v>608.40176324324329</v>
      </c>
      <c r="D3461" s="39">
        <f t="shared" si="111"/>
        <v>25.707116756756754</v>
      </c>
      <c r="E3461" s="45">
        <v>0</v>
      </c>
      <c r="F3461" s="27">
        <v>25.707116756756754</v>
      </c>
      <c r="G3461" s="46">
        <v>0</v>
      </c>
      <c r="H3461" s="46">
        <v>0</v>
      </c>
      <c r="I3461" s="46">
        <v>0</v>
      </c>
      <c r="J3461" s="231"/>
      <c r="K3461" s="167">
        <v>634.10888</v>
      </c>
    </row>
    <row r="3462" spans="1:11" s="47" customFormat="1" ht="18.75" customHeight="1" x14ac:dyDescent="0.25">
      <c r="A3462" s="135" t="str">
        <f>Лист4!A3464</f>
        <v>г. Знаменск, ул. Маршала Жукова, д. 12</v>
      </c>
      <c r="B3462" s="56"/>
      <c r="C3462" s="39">
        <f t="shared" si="110"/>
        <v>286.07494621621623</v>
      </c>
      <c r="D3462" s="39">
        <f t="shared" si="111"/>
        <v>12.087673783783785</v>
      </c>
      <c r="E3462" s="45">
        <v>0</v>
      </c>
      <c r="F3462" s="27">
        <v>12.087673783783785</v>
      </c>
      <c r="G3462" s="46">
        <v>0</v>
      </c>
      <c r="H3462" s="46">
        <v>0</v>
      </c>
      <c r="I3462" s="46">
        <v>0</v>
      </c>
      <c r="J3462" s="231"/>
      <c r="K3462" s="167">
        <v>298.16262</v>
      </c>
    </row>
    <row r="3463" spans="1:11" s="47" customFormat="1" ht="18.75" customHeight="1" x14ac:dyDescent="0.25">
      <c r="A3463" s="135" t="str">
        <f>Лист4!A3465</f>
        <v>г. Знаменск, ул. Ленина, д. 3</v>
      </c>
      <c r="B3463" s="56"/>
      <c r="C3463" s="39">
        <f t="shared" si="110"/>
        <v>742.58462486486474</v>
      </c>
      <c r="D3463" s="39">
        <f t="shared" si="111"/>
        <v>31.376815135135132</v>
      </c>
      <c r="E3463" s="45">
        <v>0</v>
      </c>
      <c r="F3463" s="27">
        <v>31.376815135135132</v>
      </c>
      <c r="G3463" s="46">
        <v>0</v>
      </c>
      <c r="H3463" s="46">
        <v>0</v>
      </c>
      <c r="I3463" s="46">
        <v>0</v>
      </c>
      <c r="J3463" s="231"/>
      <c r="K3463" s="167">
        <v>773.96143999999993</v>
      </c>
    </row>
    <row r="3464" spans="1:11" s="47" customFormat="1" ht="18.75" customHeight="1" x14ac:dyDescent="0.25">
      <c r="A3464" s="135" t="str">
        <f>Лист4!A3466</f>
        <v>г. Знаменск, ул. Волгоградская, д. 16</v>
      </c>
      <c r="B3464" s="56"/>
      <c r="C3464" s="39">
        <f t="shared" si="110"/>
        <v>1040.2404866216216</v>
      </c>
      <c r="D3464" s="39">
        <f t="shared" si="111"/>
        <v>43.953823378378388</v>
      </c>
      <c r="E3464" s="45">
        <v>0</v>
      </c>
      <c r="F3464" s="27">
        <v>43.953823378378388</v>
      </c>
      <c r="G3464" s="46">
        <v>0</v>
      </c>
      <c r="H3464" s="46">
        <v>0</v>
      </c>
      <c r="I3464" s="46">
        <v>0</v>
      </c>
      <c r="J3464" s="231"/>
      <c r="K3464" s="167">
        <v>1084.1943100000001</v>
      </c>
    </row>
    <row r="3465" spans="1:11" s="47" customFormat="1" ht="18.75" customHeight="1" x14ac:dyDescent="0.25">
      <c r="A3465" s="135" t="str">
        <f>Лист4!A3467</f>
        <v>г. Знаменск, ул. Волгоградская, д.14</v>
      </c>
      <c r="B3465" s="56"/>
      <c r="C3465" s="39">
        <f t="shared" si="110"/>
        <v>802.63555175675674</v>
      </c>
      <c r="D3465" s="39">
        <f t="shared" si="111"/>
        <v>33.914178243243242</v>
      </c>
      <c r="E3465" s="45">
        <v>0</v>
      </c>
      <c r="F3465" s="27">
        <v>33.914178243243242</v>
      </c>
      <c r="G3465" s="46">
        <v>0</v>
      </c>
      <c r="H3465" s="46">
        <v>0</v>
      </c>
      <c r="I3465" s="46">
        <v>0</v>
      </c>
      <c r="J3465" s="231"/>
      <c r="K3465" s="167">
        <v>836.54972999999995</v>
      </c>
    </row>
    <row r="3466" spans="1:11" s="47" customFormat="1" ht="25.5" customHeight="1" x14ac:dyDescent="0.25">
      <c r="A3466" s="135" t="str">
        <f>Лист4!A3468</f>
        <v>г. Астрахань, ул. Звездная, д. 1/33</v>
      </c>
      <c r="B3466" s="56"/>
      <c r="C3466" s="39">
        <f t="shared" si="110"/>
        <v>1611.5805377027027</v>
      </c>
      <c r="D3466" s="39">
        <f t="shared" si="111"/>
        <v>68.094952297297297</v>
      </c>
      <c r="E3466" s="45">
        <v>0</v>
      </c>
      <c r="F3466" s="27">
        <v>68.094952297297297</v>
      </c>
      <c r="G3466" s="46">
        <v>0</v>
      </c>
      <c r="H3466" s="46">
        <v>0</v>
      </c>
      <c r="I3466" s="46">
        <v>0</v>
      </c>
      <c r="J3466" s="231"/>
      <c r="K3466" s="167">
        <v>1679.6754900000001</v>
      </c>
    </row>
    <row r="3467" spans="1:11" s="47" customFormat="1" ht="25.5" customHeight="1" x14ac:dyDescent="0.25">
      <c r="A3467" s="135" t="str">
        <f>Лист4!A3469</f>
        <v>г. Астрахань, ул. Бертюльская, д. 4</v>
      </c>
      <c r="B3467" s="56"/>
      <c r="C3467" s="39">
        <f t="shared" si="110"/>
        <v>806.1070583783785</v>
      </c>
      <c r="D3467" s="39">
        <f t="shared" si="111"/>
        <v>34.060861621621626</v>
      </c>
      <c r="E3467" s="45">
        <v>0</v>
      </c>
      <c r="F3467" s="27">
        <v>34.060861621621626</v>
      </c>
      <c r="G3467" s="46">
        <v>0</v>
      </c>
      <c r="H3467" s="46">
        <v>0</v>
      </c>
      <c r="I3467" s="46">
        <v>0</v>
      </c>
      <c r="J3467" s="231"/>
      <c r="K3467" s="167">
        <v>840.16792000000009</v>
      </c>
    </row>
    <row r="3468" spans="1:11" s="48" customFormat="1" ht="25.5" customHeight="1" x14ac:dyDescent="0.25">
      <c r="A3468" s="135" t="str">
        <f>Лист4!A3470</f>
        <v>г. Астрахань, ул. Космонавтов, д. 10</v>
      </c>
      <c r="B3468" s="56"/>
      <c r="C3468" s="39">
        <f t="shared" si="110"/>
        <v>731.93567067567562</v>
      </c>
      <c r="D3468" s="39">
        <f t="shared" si="111"/>
        <v>30.926859324324326</v>
      </c>
      <c r="E3468" s="45">
        <v>0</v>
      </c>
      <c r="F3468" s="27">
        <v>30.926859324324326</v>
      </c>
      <c r="G3468" s="46">
        <v>0</v>
      </c>
      <c r="H3468" s="46">
        <v>0</v>
      </c>
      <c r="I3468" s="46">
        <v>0</v>
      </c>
      <c r="J3468" s="231"/>
      <c r="K3468" s="167">
        <v>762.86252999999999</v>
      </c>
    </row>
    <row r="3469" spans="1:11" s="47" customFormat="1" ht="25.5" customHeight="1" x14ac:dyDescent="0.25">
      <c r="A3469" s="135" t="str">
        <f>Лист4!A3471</f>
        <v>г. Астрахань, ул. Космонавтов, д. 4, корпус 2</v>
      </c>
      <c r="B3469" s="56"/>
      <c r="C3469" s="39">
        <f t="shared" si="110"/>
        <v>810.29640378378383</v>
      </c>
      <c r="D3469" s="39">
        <f t="shared" si="111"/>
        <v>34.237876216216222</v>
      </c>
      <c r="E3469" s="45">
        <v>0</v>
      </c>
      <c r="F3469" s="27">
        <v>34.237876216216222</v>
      </c>
      <c r="G3469" s="46">
        <v>0</v>
      </c>
      <c r="H3469" s="46">
        <v>0</v>
      </c>
      <c r="I3469" s="46">
        <v>0</v>
      </c>
      <c r="J3469" s="231"/>
      <c r="K3469" s="167">
        <v>844.53428000000008</v>
      </c>
    </row>
    <row r="3470" spans="1:11" s="47" customFormat="1" ht="18.75" customHeight="1" x14ac:dyDescent="0.25">
      <c r="A3470" s="135" t="str">
        <f>Лист4!A3472</f>
        <v>г. Астрахань, ул. Космонавтов, д. 4, корпус 3</v>
      </c>
      <c r="B3470" s="56"/>
      <c r="C3470" s="39">
        <f t="shared" si="110"/>
        <v>1842.3681485135135</v>
      </c>
      <c r="D3470" s="39">
        <f t="shared" si="111"/>
        <v>77.846541486486487</v>
      </c>
      <c r="E3470" s="45">
        <v>0</v>
      </c>
      <c r="F3470" s="27">
        <v>77.846541486486487</v>
      </c>
      <c r="G3470" s="46">
        <v>0</v>
      </c>
      <c r="H3470" s="46">
        <v>0</v>
      </c>
      <c r="I3470" s="46">
        <v>0</v>
      </c>
      <c r="J3470" s="231"/>
      <c r="K3470" s="167">
        <v>1920.21469</v>
      </c>
    </row>
    <row r="3471" spans="1:11" s="47" customFormat="1" ht="18.75" customHeight="1" x14ac:dyDescent="0.25">
      <c r="A3471" s="135" t="str">
        <f>Лист4!A3473</f>
        <v>г. Астрахань, ул. Звездная, д. 15</v>
      </c>
      <c r="B3471" s="56"/>
      <c r="C3471" s="39">
        <f t="shared" si="110"/>
        <v>2014.2421756756758</v>
      </c>
      <c r="D3471" s="39">
        <f t="shared" si="111"/>
        <v>85.108824324324331</v>
      </c>
      <c r="E3471" s="45">
        <v>0</v>
      </c>
      <c r="F3471" s="27">
        <v>85.108824324324331</v>
      </c>
      <c r="G3471" s="46">
        <v>0</v>
      </c>
      <c r="H3471" s="46">
        <v>0</v>
      </c>
      <c r="I3471" s="46">
        <v>0</v>
      </c>
      <c r="J3471" s="231"/>
      <c r="K3471" s="167">
        <v>2099.3510000000001</v>
      </c>
    </row>
    <row r="3472" spans="1:11" s="47" customFormat="1" ht="18.75" customHeight="1" x14ac:dyDescent="0.25">
      <c r="A3472" s="135" t="str">
        <f>Лист4!A3474</f>
        <v>г. Знаменск, ул. Астраханская, д. 3</v>
      </c>
      <c r="B3472" s="56"/>
      <c r="C3472" s="39">
        <f t="shared" si="110"/>
        <v>690.56040148648651</v>
      </c>
      <c r="D3472" s="39">
        <f t="shared" si="111"/>
        <v>29.17860851351351</v>
      </c>
      <c r="E3472" s="45">
        <v>0</v>
      </c>
      <c r="F3472" s="27">
        <v>29.17860851351351</v>
      </c>
      <c r="G3472" s="46">
        <v>0</v>
      </c>
      <c r="H3472" s="46">
        <v>0</v>
      </c>
      <c r="I3472" s="46">
        <v>0</v>
      </c>
      <c r="J3472" s="231"/>
      <c r="K3472" s="167">
        <v>719.73901000000001</v>
      </c>
    </row>
    <row r="3473" spans="1:11" s="47" customFormat="1" ht="25.5" customHeight="1" x14ac:dyDescent="0.25">
      <c r="A3473" s="135" t="str">
        <f>Лист4!A3475</f>
        <v>г. Знаменск, ул. Комсомольская, д. 15А</v>
      </c>
      <c r="B3473" s="56"/>
      <c r="C3473" s="39">
        <f t="shared" si="110"/>
        <v>877.16781135135125</v>
      </c>
      <c r="D3473" s="39">
        <f t="shared" si="111"/>
        <v>37.063428648648653</v>
      </c>
      <c r="E3473" s="45">
        <v>0</v>
      </c>
      <c r="F3473" s="27">
        <v>37.063428648648653</v>
      </c>
      <c r="G3473" s="46">
        <v>0</v>
      </c>
      <c r="H3473" s="46">
        <v>0</v>
      </c>
      <c r="I3473" s="46">
        <v>0</v>
      </c>
      <c r="J3473" s="231"/>
      <c r="K3473" s="167">
        <v>914.23123999999996</v>
      </c>
    </row>
    <row r="3474" spans="1:11" s="47" customFormat="1" ht="18.75" customHeight="1" x14ac:dyDescent="0.25">
      <c r="A3474" s="135" t="str">
        <f>Лист4!A3476</f>
        <v>г. Знаменск, ул. Победы, д. 10</v>
      </c>
      <c r="B3474" s="56"/>
      <c r="C3474" s="39">
        <f t="shared" si="110"/>
        <v>364.08451716216217</v>
      </c>
      <c r="D3474" s="39">
        <f t="shared" si="111"/>
        <v>15.383852837837837</v>
      </c>
      <c r="E3474" s="45">
        <v>0</v>
      </c>
      <c r="F3474" s="27">
        <v>15.383852837837837</v>
      </c>
      <c r="G3474" s="46">
        <v>0</v>
      </c>
      <c r="H3474" s="46">
        <v>0</v>
      </c>
      <c r="I3474" s="46">
        <v>0</v>
      </c>
      <c r="J3474" s="231"/>
      <c r="K3474" s="167">
        <v>379.46836999999999</v>
      </c>
    </row>
    <row r="3475" spans="1:11" s="47" customFormat="1" ht="18.75" customHeight="1" x14ac:dyDescent="0.25">
      <c r="A3475" s="135" t="str">
        <f>Лист4!A3477</f>
        <v>г. Астрахань, Энергетическая, д. 9, корпус 3</v>
      </c>
      <c r="B3475" s="56"/>
      <c r="C3475" s="39">
        <f t="shared" si="110"/>
        <v>1132.0255159459462</v>
      </c>
      <c r="D3475" s="39">
        <f t="shared" si="111"/>
        <v>47.832064054054058</v>
      </c>
      <c r="E3475" s="45">
        <v>0</v>
      </c>
      <c r="F3475" s="27">
        <v>47.832064054054058</v>
      </c>
      <c r="G3475" s="46">
        <v>0</v>
      </c>
      <c r="H3475" s="46">
        <v>0</v>
      </c>
      <c r="I3475" s="46">
        <v>0</v>
      </c>
      <c r="J3475" s="231"/>
      <c r="K3475" s="167">
        <v>1179.8575800000001</v>
      </c>
    </row>
    <row r="3476" spans="1:11" s="47" customFormat="1" ht="25.5" customHeight="1" x14ac:dyDescent="0.25">
      <c r="A3476" s="135" t="str">
        <f>Лист4!A3478</f>
        <v>г. Астрахань, Энергетическая, д. 5, корпус 1</v>
      </c>
      <c r="B3476" s="56"/>
      <c r="C3476" s="39">
        <f t="shared" si="110"/>
        <v>1750.1979537837838</v>
      </c>
      <c r="D3476" s="39">
        <f t="shared" si="111"/>
        <v>73.952026216216211</v>
      </c>
      <c r="E3476" s="45">
        <v>0</v>
      </c>
      <c r="F3476" s="27">
        <v>73.952026216216211</v>
      </c>
      <c r="G3476" s="46">
        <v>0</v>
      </c>
      <c r="H3476" s="46">
        <v>0</v>
      </c>
      <c r="I3476" s="46">
        <v>0</v>
      </c>
      <c r="J3476" s="231"/>
      <c r="K3476" s="167">
        <v>1824.1499799999999</v>
      </c>
    </row>
    <row r="3477" spans="1:11" s="47" customFormat="1" ht="18.75" customHeight="1" x14ac:dyDescent="0.25">
      <c r="A3477" s="135" t="str">
        <f>Лист4!A3479</f>
        <v>г. Астрахань, Энергетическая, д. 3</v>
      </c>
      <c r="B3477" s="56"/>
      <c r="C3477" s="39">
        <f t="shared" si="110"/>
        <v>2757.229898243243</v>
      </c>
      <c r="D3477" s="39">
        <f t="shared" si="111"/>
        <v>116.50267175675674</v>
      </c>
      <c r="E3477" s="45">
        <v>0</v>
      </c>
      <c r="F3477" s="27">
        <v>116.50267175675674</v>
      </c>
      <c r="G3477" s="46">
        <v>0</v>
      </c>
      <c r="H3477" s="46">
        <v>0</v>
      </c>
      <c r="I3477" s="46">
        <v>0</v>
      </c>
      <c r="J3477" s="231"/>
      <c r="K3477" s="167">
        <v>2873.7325699999997</v>
      </c>
    </row>
    <row r="3478" spans="1:11" s="47" customFormat="1" ht="18.75" customHeight="1" x14ac:dyDescent="0.25">
      <c r="A3478" s="135" t="str">
        <f>Лист4!A3480</f>
        <v>г. Астрахань, ул. Татищева, д. 16ж</v>
      </c>
      <c r="B3478" s="56"/>
      <c r="C3478" s="39">
        <f t="shared" si="110"/>
        <v>769.62899500000003</v>
      </c>
      <c r="D3478" s="39">
        <f t="shared" si="111"/>
        <v>32.519535000000005</v>
      </c>
      <c r="E3478" s="45">
        <v>0</v>
      </c>
      <c r="F3478" s="27">
        <v>32.519535000000005</v>
      </c>
      <c r="G3478" s="46">
        <v>0</v>
      </c>
      <c r="H3478" s="46">
        <v>0</v>
      </c>
      <c r="I3478" s="46">
        <v>0</v>
      </c>
      <c r="J3478" s="231"/>
      <c r="K3478" s="167">
        <v>802.14853000000005</v>
      </c>
    </row>
    <row r="3479" spans="1:11" s="47" customFormat="1" ht="25.5" customHeight="1" x14ac:dyDescent="0.25">
      <c r="A3479" s="135" t="str">
        <f>Лист4!A3481</f>
        <v>г. Астрахань, ул. Татищева/Латышева, д. 22/2</v>
      </c>
      <c r="B3479" s="56"/>
      <c r="C3479" s="39">
        <f t="shared" si="110"/>
        <v>1980.0699802702702</v>
      </c>
      <c r="D3479" s="39">
        <f t="shared" si="111"/>
        <v>2.28675972972973</v>
      </c>
      <c r="E3479" s="45">
        <v>0</v>
      </c>
      <c r="F3479" s="27">
        <v>2.28675972972973</v>
      </c>
      <c r="G3479" s="46">
        <v>0</v>
      </c>
      <c r="H3479" s="46">
        <v>0</v>
      </c>
      <c r="I3479" s="46">
        <v>0</v>
      </c>
      <c r="J3479" s="231">
        <f>1642.71+256+27.24</f>
        <v>1925.95</v>
      </c>
      <c r="K3479" s="167">
        <v>56.406739999999999</v>
      </c>
    </row>
    <row r="3480" spans="1:11" s="47" customFormat="1" ht="18.75" customHeight="1" x14ac:dyDescent="0.25">
      <c r="A3480" s="135" t="str">
        <f>Лист4!A3482</f>
        <v>г. Камызяк, ул. Максима Горького, д. 95А</v>
      </c>
      <c r="B3480" s="56"/>
      <c r="C3480" s="39">
        <f t="shared" si="110"/>
        <v>629.6895013513514</v>
      </c>
      <c r="D3480" s="39">
        <f t="shared" si="111"/>
        <v>26.606598648648649</v>
      </c>
      <c r="E3480" s="45">
        <v>0</v>
      </c>
      <c r="F3480" s="27">
        <v>26.606598648648649</v>
      </c>
      <c r="G3480" s="46">
        <v>0</v>
      </c>
      <c r="H3480" s="46">
        <v>0</v>
      </c>
      <c r="I3480" s="46">
        <v>0</v>
      </c>
      <c r="J3480" s="231"/>
      <c r="K3480" s="167">
        <v>656.29610000000002</v>
      </c>
    </row>
    <row r="3481" spans="1:11" s="47" customFormat="1" ht="18.75" customHeight="1" x14ac:dyDescent="0.25">
      <c r="A3481" s="135" t="str">
        <f>Лист4!A3483</f>
        <v>г. Астрахань, ул. Крупской/Дарвина, дом 6/51</v>
      </c>
      <c r="B3481" s="56"/>
      <c r="C3481" s="39">
        <f t="shared" ref="C3481:C3544" si="112">K3481+J3481-F3481</f>
        <v>1478.6059233783783</v>
      </c>
      <c r="D3481" s="39">
        <f t="shared" ref="D3481:D3544" si="113">F3481</f>
        <v>62.476306621621617</v>
      </c>
      <c r="E3481" s="45">
        <v>0</v>
      </c>
      <c r="F3481" s="27">
        <v>62.476306621621617</v>
      </c>
      <c r="G3481" s="46">
        <v>0</v>
      </c>
      <c r="H3481" s="46">
        <v>0</v>
      </c>
      <c r="I3481" s="46">
        <v>0</v>
      </c>
      <c r="J3481" s="231"/>
      <c r="K3481" s="167">
        <v>1541.08223</v>
      </c>
    </row>
    <row r="3482" spans="1:11" s="47" customFormat="1" ht="25.5" customHeight="1" x14ac:dyDescent="0.25">
      <c r="A3482" s="135" t="str">
        <f>Лист4!A3484</f>
        <v>г. Астрахань, ул. Мелиоративная, дом 10</v>
      </c>
      <c r="B3482" s="56"/>
      <c r="C3482" s="39">
        <f t="shared" si="112"/>
        <v>194.25296810810809</v>
      </c>
      <c r="D3482" s="39">
        <f t="shared" si="113"/>
        <v>8.2078718918918909</v>
      </c>
      <c r="E3482" s="45">
        <v>0</v>
      </c>
      <c r="F3482" s="27">
        <v>8.2078718918918909</v>
      </c>
      <c r="G3482" s="46">
        <v>0</v>
      </c>
      <c r="H3482" s="46">
        <v>0</v>
      </c>
      <c r="I3482" s="46">
        <v>0</v>
      </c>
      <c r="J3482" s="231"/>
      <c r="K3482" s="167">
        <v>202.46083999999999</v>
      </c>
    </row>
    <row r="3483" spans="1:11" s="47" customFormat="1" ht="25.5" customHeight="1" x14ac:dyDescent="0.25">
      <c r="A3483" s="135" t="str">
        <f>Лист4!A3485</f>
        <v>г. Астрахань, ул. Мелиоративная, дом 9</v>
      </c>
      <c r="B3483" s="56"/>
      <c r="C3483" s="39">
        <f t="shared" si="112"/>
        <v>648.9804028378378</v>
      </c>
      <c r="D3483" s="39">
        <f t="shared" si="113"/>
        <v>27.421707162162164</v>
      </c>
      <c r="E3483" s="45">
        <v>0</v>
      </c>
      <c r="F3483" s="27">
        <v>27.421707162162164</v>
      </c>
      <c r="G3483" s="46">
        <v>0</v>
      </c>
      <c r="H3483" s="46">
        <v>0</v>
      </c>
      <c r="I3483" s="46">
        <v>0</v>
      </c>
      <c r="J3483" s="231"/>
      <c r="K3483" s="167">
        <v>676.40210999999999</v>
      </c>
    </row>
    <row r="3484" spans="1:11" s="47" customFormat="1" ht="25.5" customHeight="1" x14ac:dyDescent="0.25">
      <c r="A3484" s="135" t="str">
        <f>Лист4!A3486</f>
        <v>г. Астрахань, ул. Кубанская, д. 19</v>
      </c>
      <c r="B3484" s="56"/>
      <c r="C3484" s="39">
        <f t="shared" si="112"/>
        <v>954.10402540540542</v>
      </c>
      <c r="D3484" s="39">
        <f t="shared" si="113"/>
        <v>40.314254594594594</v>
      </c>
      <c r="E3484" s="45">
        <v>0</v>
      </c>
      <c r="F3484" s="27">
        <v>40.314254594594594</v>
      </c>
      <c r="G3484" s="46">
        <v>0</v>
      </c>
      <c r="H3484" s="46">
        <v>0</v>
      </c>
      <c r="I3484" s="46">
        <v>0</v>
      </c>
      <c r="J3484" s="231"/>
      <c r="K3484" s="167">
        <v>994.41827999999998</v>
      </c>
    </row>
    <row r="3485" spans="1:11" s="47" customFormat="1" ht="18.75" customHeight="1" x14ac:dyDescent="0.25">
      <c r="A3485" s="135" t="str">
        <f>Лист4!A3487</f>
        <v>г. Астрахань, Бульвар Победы, д. 3</v>
      </c>
      <c r="B3485" s="56"/>
      <c r="C3485" s="39">
        <f t="shared" si="112"/>
        <v>456.80805135135137</v>
      </c>
      <c r="D3485" s="39">
        <f t="shared" si="113"/>
        <v>19.301748648648648</v>
      </c>
      <c r="E3485" s="45">
        <v>0</v>
      </c>
      <c r="F3485" s="27">
        <v>19.301748648648648</v>
      </c>
      <c r="G3485" s="46">
        <v>0</v>
      </c>
      <c r="H3485" s="46">
        <v>0</v>
      </c>
      <c r="I3485" s="46">
        <v>0</v>
      </c>
      <c r="J3485" s="231"/>
      <c r="K3485" s="167">
        <v>476.10980000000001</v>
      </c>
    </row>
    <row r="3486" spans="1:11" s="47" customFormat="1" ht="18.75" customHeight="1" x14ac:dyDescent="0.25">
      <c r="A3486" s="135" t="str">
        <f>Лист4!A3488</f>
        <v>г. Астрахань, Бульвар Победы, д. 1</v>
      </c>
      <c r="B3486" s="56"/>
      <c r="C3486" s="39">
        <f t="shared" si="112"/>
        <v>789.039896081081</v>
      </c>
      <c r="D3486" s="39">
        <f t="shared" si="113"/>
        <v>33.339713918918918</v>
      </c>
      <c r="E3486" s="45">
        <v>0</v>
      </c>
      <c r="F3486" s="27">
        <v>33.339713918918918</v>
      </c>
      <c r="G3486" s="46">
        <v>0</v>
      </c>
      <c r="H3486" s="46">
        <v>0</v>
      </c>
      <c r="I3486" s="46">
        <v>0</v>
      </c>
      <c r="J3486" s="231"/>
      <c r="K3486" s="167">
        <v>822.37960999999996</v>
      </c>
    </row>
    <row r="3487" spans="1:11" s="47" customFormat="1" ht="25.5" customHeight="1" x14ac:dyDescent="0.25">
      <c r="A3487" s="135" t="str">
        <f>Лист4!A3489</f>
        <v>г. Астрахань, ул. Парковая, д. 24</v>
      </c>
      <c r="B3487" s="56"/>
      <c r="C3487" s="39">
        <f t="shared" si="112"/>
        <v>451.43974135135136</v>
      </c>
      <c r="D3487" s="39">
        <f t="shared" si="113"/>
        <v>19.074918648648648</v>
      </c>
      <c r="E3487" s="45">
        <v>0</v>
      </c>
      <c r="F3487" s="27">
        <v>19.074918648648648</v>
      </c>
      <c r="G3487" s="46">
        <v>0</v>
      </c>
      <c r="H3487" s="46">
        <v>0</v>
      </c>
      <c r="I3487" s="46">
        <v>0</v>
      </c>
      <c r="J3487" s="231"/>
      <c r="K3487" s="167">
        <v>470.51465999999999</v>
      </c>
    </row>
    <row r="3488" spans="1:11" s="47" customFormat="1" ht="18.75" customHeight="1" x14ac:dyDescent="0.25">
      <c r="A3488" s="135" t="str">
        <f>Лист4!A3490</f>
        <v>г. Астрахань, ул.Химиков, д. 7</v>
      </c>
      <c r="B3488" s="56"/>
      <c r="C3488" s="39">
        <f t="shared" si="112"/>
        <v>692.72158135135123</v>
      </c>
      <c r="D3488" s="39">
        <f t="shared" si="113"/>
        <v>4.6870386486486488</v>
      </c>
      <c r="E3488" s="45">
        <v>0</v>
      </c>
      <c r="F3488" s="27">
        <v>4.6870386486486488</v>
      </c>
      <c r="G3488" s="46">
        <v>0</v>
      </c>
      <c r="H3488" s="46">
        <v>0</v>
      </c>
      <c r="I3488" s="46">
        <v>0</v>
      </c>
      <c r="J3488" s="231">
        <v>581.79499999999996</v>
      </c>
      <c r="K3488" s="167">
        <v>115.61362</v>
      </c>
    </row>
    <row r="3489" spans="1:11" s="47" customFormat="1" ht="18.75" customHeight="1" x14ac:dyDescent="0.25">
      <c r="A3489" s="135" t="str">
        <f>Лист4!A3491</f>
        <v>г. Астрахань, ул.Водников, д. 8, корпус 3</v>
      </c>
      <c r="B3489" s="56"/>
      <c r="C3489" s="39">
        <f t="shared" si="112"/>
        <v>929.5131572972972</v>
      </c>
      <c r="D3489" s="39">
        <f t="shared" si="113"/>
        <v>9.8616827027027032</v>
      </c>
      <c r="E3489" s="45">
        <v>0</v>
      </c>
      <c r="F3489" s="27">
        <v>9.8616827027027032</v>
      </c>
      <c r="G3489" s="46">
        <v>0</v>
      </c>
      <c r="H3489" s="46">
        <v>0</v>
      </c>
      <c r="I3489" s="46">
        <v>0</v>
      </c>
      <c r="J3489" s="231">
        <v>696.12</v>
      </c>
      <c r="K3489" s="167">
        <v>243.25484</v>
      </c>
    </row>
    <row r="3490" spans="1:11" s="47" customFormat="1" ht="25.5" customHeight="1" x14ac:dyDescent="0.25">
      <c r="A3490" s="135" t="str">
        <f>Лист4!A3492</f>
        <v>г. Астрахань, ул.Николая Ветошникова, д. 52</v>
      </c>
      <c r="B3490" s="56"/>
      <c r="C3490" s="39">
        <f t="shared" si="112"/>
        <v>309.58169337837836</v>
      </c>
      <c r="D3490" s="39">
        <f t="shared" si="113"/>
        <v>13.080916621621618</v>
      </c>
      <c r="E3490" s="45">
        <v>0</v>
      </c>
      <c r="F3490" s="27">
        <v>13.080916621621618</v>
      </c>
      <c r="G3490" s="46">
        <v>0</v>
      </c>
      <c r="H3490" s="46">
        <v>0</v>
      </c>
      <c r="I3490" s="46">
        <v>0</v>
      </c>
      <c r="J3490" s="231"/>
      <c r="K3490" s="167">
        <v>322.66260999999997</v>
      </c>
    </row>
    <row r="3491" spans="1:11" s="48" customFormat="1" ht="18.75" customHeight="1" x14ac:dyDescent="0.25">
      <c r="A3491" s="135" t="str">
        <f>Лист4!A3493</f>
        <v>г. Астрахань, ул.Николая Ветошникова, д. 12, корп. 1</v>
      </c>
      <c r="B3491" s="56"/>
      <c r="C3491" s="39">
        <f t="shared" si="112"/>
        <v>774.89182202702705</v>
      </c>
      <c r="D3491" s="39">
        <f t="shared" si="113"/>
        <v>32.741907972972967</v>
      </c>
      <c r="E3491" s="45">
        <v>0</v>
      </c>
      <c r="F3491" s="27">
        <v>32.741907972972967</v>
      </c>
      <c r="G3491" s="46">
        <v>0</v>
      </c>
      <c r="H3491" s="46">
        <v>0</v>
      </c>
      <c r="I3491" s="46">
        <v>0</v>
      </c>
      <c r="J3491" s="231"/>
      <c r="K3491" s="167">
        <v>807.63373000000001</v>
      </c>
    </row>
    <row r="3492" spans="1:11" s="47" customFormat="1" ht="18.75" customHeight="1" x14ac:dyDescent="0.25">
      <c r="A3492" s="135" t="str">
        <f>Лист4!A3494</f>
        <v>г. Астрахань, ул.Акмолинская, д. 27</v>
      </c>
      <c r="B3492" s="56"/>
      <c r="C3492" s="39">
        <f t="shared" si="112"/>
        <v>111.6531608108108</v>
      </c>
      <c r="D3492" s="39">
        <f t="shared" si="113"/>
        <v>4.7177391891891887</v>
      </c>
      <c r="E3492" s="45">
        <v>0</v>
      </c>
      <c r="F3492" s="27">
        <v>4.7177391891891887</v>
      </c>
      <c r="G3492" s="46">
        <v>0</v>
      </c>
      <c r="H3492" s="46">
        <v>0</v>
      </c>
      <c r="I3492" s="46">
        <v>0</v>
      </c>
      <c r="J3492" s="231"/>
      <c r="K3492" s="167">
        <v>116.37089999999999</v>
      </c>
    </row>
    <row r="3493" spans="1:11" s="47" customFormat="1" ht="18.75" customHeight="1" x14ac:dyDescent="0.25">
      <c r="A3493" s="135" t="str">
        <f>Лист4!A3495</f>
        <v xml:space="preserve"> г. Астрахань, ул. Ангарская, д. 14</v>
      </c>
      <c r="B3493" s="56"/>
      <c r="C3493" s="39">
        <f t="shared" si="112"/>
        <v>93.227758918918923</v>
      </c>
      <c r="D3493" s="39">
        <f t="shared" si="113"/>
        <v>3.9392010810810811</v>
      </c>
      <c r="E3493" s="45">
        <v>0</v>
      </c>
      <c r="F3493" s="27">
        <v>3.9392010810810811</v>
      </c>
      <c r="G3493" s="46">
        <v>0</v>
      </c>
      <c r="H3493" s="46">
        <v>0</v>
      </c>
      <c r="I3493" s="46">
        <v>0</v>
      </c>
      <c r="J3493" s="231"/>
      <c r="K3493" s="167">
        <v>97.166960000000003</v>
      </c>
    </row>
    <row r="3494" spans="1:11" s="47" customFormat="1" ht="18.75" customHeight="1" x14ac:dyDescent="0.25">
      <c r="A3494" s="135" t="str">
        <f>Лист4!A3496</f>
        <v>г. Астрахань, ул. Дзержинского, дом 48</v>
      </c>
      <c r="B3494" s="56"/>
      <c r="C3494" s="39">
        <f t="shared" si="112"/>
        <v>1625.0098039189188</v>
      </c>
      <c r="D3494" s="39">
        <f t="shared" si="113"/>
        <v>68.662386081081081</v>
      </c>
      <c r="E3494" s="45">
        <v>0</v>
      </c>
      <c r="F3494" s="27">
        <v>68.662386081081081</v>
      </c>
      <c r="G3494" s="46">
        <v>0</v>
      </c>
      <c r="H3494" s="46">
        <v>0</v>
      </c>
      <c r="I3494" s="46">
        <v>0</v>
      </c>
      <c r="J3494" s="231"/>
      <c r="K3494" s="167">
        <v>1693.67219</v>
      </c>
    </row>
    <row r="3495" spans="1:11" s="47" customFormat="1" ht="25.5" customHeight="1" x14ac:dyDescent="0.25">
      <c r="A3495" s="135" t="str">
        <f>Лист4!A3497</f>
        <v>г. Астрахань, ул. Татищева, д. 59/60</v>
      </c>
      <c r="B3495" s="56"/>
      <c r="C3495" s="39">
        <f t="shared" si="112"/>
        <v>877.6300021621621</v>
      </c>
      <c r="D3495" s="39">
        <f t="shared" si="113"/>
        <v>37.082957837837839</v>
      </c>
      <c r="E3495" s="45">
        <v>0</v>
      </c>
      <c r="F3495" s="27">
        <v>37.082957837837839</v>
      </c>
      <c r="G3495" s="46">
        <v>0</v>
      </c>
      <c r="H3495" s="46">
        <v>0</v>
      </c>
      <c r="I3495" s="46">
        <v>0</v>
      </c>
      <c r="J3495" s="231"/>
      <c r="K3495" s="167">
        <v>914.71295999999995</v>
      </c>
    </row>
    <row r="3496" spans="1:11" s="47" customFormat="1" ht="18.75" customHeight="1" x14ac:dyDescent="0.25">
      <c r="A3496" s="135" t="str">
        <f>Лист4!A3498</f>
        <v>г. Астрахань, пер. Орский, д. 9</v>
      </c>
      <c r="B3496" s="56"/>
      <c r="C3496" s="39">
        <f t="shared" si="112"/>
        <v>148.91525891891891</v>
      </c>
      <c r="D3496" s="39">
        <f t="shared" si="113"/>
        <v>0.37670108108108102</v>
      </c>
      <c r="E3496" s="45">
        <v>0</v>
      </c>
      <c r="F3496" s="27">
        <v>0.37670108108108102</v>
      </c>
      <c r="G3496" s="46">
        <v>0</v>
      </c>
      <c r="H3496" s="46">
        <v>0</v>
      </c>
      <c r="I3496" s="46">
        <v>0</v>
      </c>
      <c r="J3496" s="231">
        <v>140</v>
      </c>
      <c r="K3496" s="167">
        <v>9.2919599999999996</v>
      </c>
    </row>
    <row r="3497" spans="1:11" s="47" customFormat="1" ht="18.75" customHeight="1" x14ac:dyDescent="0.25">
      <c r="A3497" s="135" t="str">
        <f>Лист4!A3499</f>
        <v>г. Астрахань, ул. Мосина, д. 23</v>
      </c>
      <c r="B3497" s="56"/>
      <c r="C3497" s="39">
        <f t="shared" si="112"/>
        <v>885.0249112162162</v>
      </c>
      <c r="D3497" s="39">
        <f t="shared" si="113"/>
        <v>37.395418783783782</v>
      </c>
      <c r="E3497" s="45">
        <v>0</v>
      </c>
      <c r="F3497" s="27">
        <v>37.395418783783782</v>
      </c>
      <c r="G3497" s="46">
        <v>0</v>
      </c>
      <c r="H3497" s="46">
        <v>0</v>
      </c>
      <c r="I3497" s="46">
        <v>0</v>
      </c>
      <c r="J3497" s="231"/>
      <c r="K3497" s="167">
        <v>922.42032999999992</v>
      </c>
    </row>
    <row r="3498" spans="1:11" s="47" customFormat="1" ht="25.5" customHeight="1" x14ac:dyDescent="0.25">
      <c r="A3498" s="135" t="str">
        <f>Лист4!A3500</f>
        <v>г. Астрахань, ул. Каунасская, д. 53</v>
      </c>
      <c r="B3498" s="56"/>
      <c r="C3498" s="39">
        <f t="shared" si="112"/>
        <v>1091.4592850000001</v>
      </c>
      <c r="D3498" s="39">
        <f t="shared" si="113"/>
        <v>41.012505000000004</v>
      </c>
      <c r="E3498" s="45">
        <v>0</v>
      </c>
      <c r="F3498" s="27">
        <v>41.012505000000004</v>
      </c>
      <c r="G3498" s="46">
        <v>0</v>
      </c>
      <c r="H3498" s="46">
        <v>0</v>
      </c>
      <c r="I3498" s="46">
        <v>0</v>
      </c>
      <c r="J3498" s="231">
        <v>120.83</v>
      </c>
      <c r="K3498" s="167">
        <v>1011.64179</v>
      </c>
    </row>
    <row r="3499" spans="1:11" s="47" customFormat="1" ht="18.75" customHeight="1" x14ac:dyDescent="0.25">
      <c r="A3499" s="135" t="str">
        <f>Лист4!A3501</f>
        <v>г. Астрахань, ул. Каунасская, д. 49, корп. 2</v>
      </c>
      <c r="B3499" s="56"/>
      <c r="C3499" s="39">
        <f t="shared" si="112"/>
        <v>254.41249621621623</v>
      </c>
      <c r="D3499" s="39">
        <f t="shared" si="113"/>
        <v>10.749823783783784</v>
      </c>
      <c r="E3499" s="45">
        <v>0</v>
      </c>
      <c r="F3499" s="27">
        <v>10.749823783783784</v>
      </c>
      <c r="G3499" s="46">
        <v>0</v>
      </c>
      <c r="H3499" s="46">
        <v>0</v>
      </c>
      <c r="I3499" s="46">
        <v>0</v>
      </c>
      <c r="J3499" s="231"/>
      <c r="K3499" s="167">
        <v>265.16232000000002</v>
      </c>
    </row>
    <row r="3500" spans="1:11" s="47" customFormat="1" ht="18.75" customHeight="1" x14ac:dyDescent="0.25">
      <c r="A3500" s="135" t="str">
        <f>Лист4!A3502</f>
        <v>с. Бирючья Коса, ул. Ленина, д. 45</v>
      </c>
      <c r="B3500" s="56"/>
      <c r="C3500" s="39">
        <f t="shared" si="112"/>
        <v>22.216936216216215</v>
      </c>
      <c r="D3500" s="39">
        <f t="shared" si="113"/>
        <v>0.93874378378378376</v>
      </c>
      <c r="E3500" s="45">
        <v>0</v>
      </c>
      <c r="F3500" s="27">
        <v>0.93874378378378376</v>
      </c>
      <c r="G3500" s="46">
        <v>0</v>
      </c>
      <c r="H3500" s="46">
        <v>0</v>
      </c>
      <c r="I3500" s="46">
        <v>0</v>
      </c>
      <c r="J3500" s="231"/>
      <c r="K3500" s="167">
        <v>23.15568</v>
      </c>
    </row>
    <row r="3501" spans="1:11" s="47" customFormat="1" ht="18.75" customHeight="1" x14ac:dyDescent="0.25">
      <c r="A3501" s="135" t="str">
        <f>Лист4!A3503</f>
        <v>с. Лесное, ул. Зеленая, д. 24</v>
      </c>
      <c r="B3501" s="56"/>
      <c r="C3501" s="39">
        <f t="shared" si="112"/>
        <v>165.88088837837839</v>
      </c>
      <c r="D3501" s="39">
        <f t="shared" si="113"/>
        <v>7.0090516216216221</v>
      </c>
      <c r="E3501" s="45">
        <v>0</v>
      </c>
      <c r="F3501" s="27">
        <v>7.0090516216216221</v>
      </c>
      <c r="G3501" s="46">
        <v>0</v>
      </c>
      <c r="H3501" s="46">
        <v>0</v>
      </c>
      <c r="I3501" s="46">
        <v>0</v>
      </c>
      <c r="J3501" s="231"/>
      <c r="K3501" s="167">
        <v>172.88994</v>
      </c>
    </row>
    <row r="3502" spans="1:11" s="47" customFormat="1" ht="18.75" customHeight="1" x14ac:dyDescent="0.25">
      <c r="A3502" s="135" t="str">
        <f>Лист4!A3504</f>
        <v>с. Лесное, ул. Мира, д. 7</v>
      </c>
      <c r="B3502" s="56"/>
      <c r="C3502" s="39">
        <f t="shared" si="112"/>
        <v>168.69790932432431</v>
      </c>
      <c r="D3502" s="39">
        <f t="shared" si="113"/>
        <v>7.128080675675676</v>
      </c>
      <c r="E3502" s="45">
        <v>0</v>
      </c>
      <c r="F3502" s="27">
        <v>7.128080675675676</v>
      </c>
      <c r="G3502" s="46">
        <v>0</v>
      </c>
      <c r="H3502" s="46">
        <v>0</v>
      </c>
      <c r="I3502" s="46">
        <v>0</v>
      </c>
      <c r="J3502" s="231"/>
      <c r="K3502" s="167">
        <v>175.82598999999999</v>
      </c>
    </row>
    <row r="3503" spans="1:11" s="49" customFormat="1" ht="18.75" customHeight="1" x14ac:dyDescent="0.25">
      <c r="A3503" s="135" t="str">
        <f>Лист4!A3505</f>
        <v>г. Астрахань, ул. Димитрова, д. 11, корп. 1</v>
      </c>
      <c r="B3503" s="56"/>
      <c r="C3503" s="39">
        <f t="shared" si="112"/>
        <v>496.08788986486485</v>
      </c>
      <c r="D3503" s="39">
        <f t="shared" si="113"/>
        <v>20.961460135135134</v>
      </c>
      <c r="E3503" s="45">
        <v>0</v>
      </c>
      <c r="F3503" s="27">
        <v>20.961460135135134</v>
      </c>
      <c r="G3503" s="46">
        <v>0</v>
      </c>
      <c r="H3503" s="46">
        <v>0</v>
      </c>
      <c r="I3503" s="46">
        <v>0</v>
      </c>
      <c r="J3503" s="231"/>
      <c r="K3503" s="167">
        <v>517.04935</v>
      </c>
    </row>
    <row r="3504" spans="1:11" s="47" customFormat="1" ht="25.5" customHeight="1" x14ac:dyDescent="0.25">
      <c r="A3504" s="135" t="str">
        <f>Лист4!A3506</f>
        <v>г. Астрахань, ул. Магистральная, д. 30, корп.1</v>
      </c>
      <c r="B3504" s="56"/>
      <c r="C3504" s="39">
        <f t="shared" si="112"/>
        <v>323.48580567567564</v>
      </c>
      <c r="D3504" s="39">
        <f t="shared" si="113"/>
        <v>13.668414324324321</v>
      </c>
      <c r="E3504" s="45">
        <v>0</v>
      </c>
      <c r="F3504" s="27">
        <v>13.668414324324321</v>
      </c>
      <c r="G3504" s="46">
        <v>0</v>
      </c>
      <c r="H3504" s="46">
        <v>0</v>
      </c>
      <c r="I3504" s="46">
        <v>0</v>
      </c>
      <c r="J3504" s="231"/>
      <c r="K3504" s="167">
        <v>337.15421999999995</v>
      </c>
    </row>
    <row r="3505" spans="1:11" s="47" customFormat="1" ht="25.5" customHeight="1" x14ac:dyDescent="0.25">
      <c r="A3505" s="135" t="str">
        <f>Лист4!A3507</f>
        <v>г. Астрахань, ул. Ленина, д. 50</v>
      </c>
      <c r="B3505" s="56"/>
      <c r="C3505" s="39">
        <f t="shared" si="112"/>
        <v>547.53025864864867</v>
      </c>
      <c r="D3505" s="39">
        <f t="shared" si="113"/>
        <v>23.135081351351353</v>
      </c>
      <c r="E3505" s="45">
        <v>0</v>
      </c>
      <c r="F3505" s="27">
        <v>23.135081351351353</v>
      </c>
      <c r="G3505" s="46">
        <v>0</v>
      </c>
      <c r="H3505" s="46">
        <v>0</v>
      </c>
      <c r="I3505" s="46">
        <v>0</v>
      </c>
      <c r="J3505" s="231"/>
      <c r="K3505" s="167">
        <v>570.66534000000001</v>
      </c>
    </row>
    <row r="3506" spans="1:11" s="47" customFormat="1" ht="25.5" customHeight="1" x14ac:dyDescent="0.25">
      <c r="A3506" s="135" t="str">
        <f>Лист4!A3508</f>
        <v>г. Астрахань, ул. Куликова, д. 19</v>
      </c>
      <c r="B3506" s="56"/>
      <c r="C3506" s="39">
        <f t="shared" si="112"/>
        <v>1664.910629054054</v>
      </c>
      <c r="D3506" s="39">
        <f t="shared" si="113"/>
        <v>55.612420945945949</v>
      </c>
      <c r="E3506" s="45">
        <v>0</v>
      </c>
      <c r="F3506" s="27">
        <v>55.612420945945949</v>
      </c>
      <c r="G3506" s="46">
        <v>0</v>
      </c>
      <c r="H3506" s="46">
        <v>0</v>
      </c>
      <c r="I3506" s="46">
        <v>0</v>
      </c>
      <c r="J3506" s="231">
        <f>18.62+330.13</f>
        <v>348.75</v>
      </c>
      <c r="K3506" s="167">
        <v>1371.77305</v>
      </c>
    </row>
    <row r="3507" spans="1:11" s="47" customFormat="1" ht="25.5" customHeight="1" x14ac:dyDescent="0.25">
      <c r="A3507" s="135" t="str">
        <f>Лист4!A3509</f>
        <v>г. Астрахань, ул. Куликова, д. 38, корп. 3</v>
      </c>
      <c r="B3507" s="56"/>
      <c r="C3507" s="39">
        <f t="shared" si="112"/>
        <v>1095.0684999999999</v>
      </c>
      <c r="D3507" s="39">
        <f t="shared" si="113"/>
        <v>46.270499999999998</v>
      </c>
      <c r="E3507" s="45">
        <v>0</v>
      </c>
      <c r="F3507" s="27">
        <v>46.270499999999998</v>
      </c>
      <c r="G3507" s="46">
        <v>0</v>
      </c>
      <c r="H3507" s="46">
        <v>0</v>
      </c>
      <c r="I3507" s="46">
        <v>0</v>
      </c>
      <c r="J3507" s="231"/>
      <c r="K3507" s="167">
        <v>1141.3389999999999</v>
      </c>
    </row>
    <row r="3508" spans="1:11" s="47" customFormat="1" ht="25.5" customHeight="1" x14ac:dyDescent="0.25">
      <c r="A3508" s="135" t="str">
        <f>Лист4!A3510</f>
        <v>г. Астрахань, ул.М. Аладьина/ул. Эспланадная, д. 4/49</v>
      </c>
      <c r="B3508" s="56"/>
      <c r="C3508" s="39">
        <f t="shared" si="112"/>
        <v>95.847255945945932</v>
      </c>
      <c r="D3508" s="39">
        <f t="shared" si="113"/>
        <v>4.0498840540540542</v>
      </c>
      <c r="E3508" s="45">
        <v>0</v>
      </c>
      <c r="F3508" s="27">
        <v>4.0498840540540542</v>
      </c>
      <c r="G3508" s="46">
        <v>0</v>
      </c>
      <c r="H3508" s="46">
        <v>0</v>
      </c>
      <c r="I3508" s="46">
        <v>0</v>
      </c>
      <c r="J3508" s="231"/>
      <c r="K3508" s="167">
        <v>99.897139999999993</v>
      </c>
    </row>
    <row r="3509" spans="1:11" s="47" customFormat="1" ht="25.5" customHeight="1" x14ac:dyDescent="0.25">
      <c r="A3509" s="135" t="str">
        <f>Лист4!A3511</f>
        <v>г. Астрахань, ул. Красная Набережная, д. 229</v>
      </c>
      <c r="B3509" s="56"/>
      <c r="C3509" s="39">
        <f t="shared" si="112"/>
        <v>1137.2722720270269</v>
      </c>
      <c r="D3509" s="39">
        <f t="shared" si="113"/>
        <v>48.053757972972974</v>
      </c>
      <c r="E3509" s="45">
        <v>0</v>
      </c>
      <c r="F3509" s="27">
        <v>48.053757972972974</v>
      </c>
      <c r="G3509" s="46">
        <v>0</v>
      </c>
      <c r="H3509" s="46">
        <v>0</v>
      </c>
      <c r="I3509" s="46">
        <v>0</v>
      </c>
      <c r="J3509" s="231"/>
      <c r="K3509" s="167">
        <v>1185.3260299999999</v>
      </c>
    </row>
    <row r="3510" spans="1:11" s="47" customFormat="1" ht="18" customHeight="1" x14ac:dyDescent="0.25">
      <c r="A3510" s="135" t="str">
        <f>Лист4!A3512</f>
        <v>г. Астрахань, ул. В. Барсовой, д. 13</v>
      </c>
      <c r="B3510" s="56"/>
      <c r="C3510" s="39">
        <f t="shared" si="112"/>
        <v>688.68629891891885</v>
      </c>
      <c r="D3510" s="39">
        <f t="shared" si="113"/>
        <v>29.099421081081076</v>
      </c>
      <c r="E3510" s="45">
        <v>0</v>
      </c>
      <c r="F3510" s="27">
        <v>29.099421081081076</v>
      </c>
      <c r="G3510" s="46">
        <v>0</v>
      </c>
      <c r="H3510" s="46">
        <v>0</v>
      </c>
      <c r="I3510" s="46">
        <v>0</v>
      </c>
      <c r="J3510" s="231"/>
      <c r="K3510" s="167">
        <v>717.78571999999997</v>
      </c>
    </row>
    <row r="3511" spans="1:11" s="48" customFormat="1" ht="18.75" customHeight="1" x14ac:dyDescent="0.25">
      <c r="A3511" s="135" t="str">
        <f>Лист4!A3513</f>
        <v>г. Астрахань, ул. Космонавтов, д. 6, корп. 2</v>
      </c>
      <c r="B3511" s="56"/>
      <c r="C3511" s="39">
        <f t="shared" si="112"/>
        <v>171.25147229729731</v>
      </c>
      <c r="D3511" s="39">
        <f t="shared" si="113"/>
        <v>7.2359777027027032</v>
      </c>
      <c r="E3511" s="45">
        <v>0</v>
      </c>
      <c r="F3511" s="27">
        <v>7.2359777027027032</v>
      </c>
      <c r="G3511" s="46">
        <v>0</v>
      </c>
      <c r="H3511" s="46">
        <v>0</v>
      </c>
      <c r="I3511" s="46">
        <v>0</v>
      </c>
      <c r="J3511" s="231"/>
      <c r="K3511" s="167">
        <v>178.48745000000002</v>
      </c>
    </row>
    <row r="3512" spans="1:11" s="47" customFormat="1" ht="18.75" customHeight="1" x14ac:dyDescent="0.25">
      <c r="A3512" s="135" t="str">
        <f>Лист4!A3514</f>
        <v>г. Астрахань, ул.Красного Знамени, д. 4</v>
      </c>
      <c r="B3512" s="56"/>
      <c r="C3512" s="39">
        <f t="shared" si="112"/>
        <v>116.90985689189189</v>
      </c>
      <c r="D3512" s="39">
        <f t="shared" si="113"/>
        <v>4.9398531081081085</v>
      </c>
      <c r="E3512" s="45">
        <v>0</v>
      </c>
      <c r="F3512" s="27">
        <v>4.9398531081081085</v>
      </c>
      <c r="G3512" s="46">
        <v>0</v>
      </c>
      <c r="H3512" s="46">
        <v>0</v>
      </c>
      <c r="I3512" s="46">
        <v>0</v>
      </c>
      <c r="J3512" s="231"/>
      <c r="K3512" s="167">
        <v>121.84971</v>
      </c>
    </row>
    <row r="3513" spans="1:11" s="47" customFormat="1" ht="18.75" customHeight="1" x14ac:dyDescent="0.25">
      <c r="A3513" s="135" t="str">
        <f>Лист4!A3515</f>
        <v>г. Астрахань, Бульвар Победы, д. 8, корп. 1</v>
      </c>
      <c r="B3513" s="56"/>
      <c r="C3513" s="39">
        <f t="shared" si="112"/>
        <v>907.53309135135146</v>
      </c>
      <c r="D3513" s="39">
        <f t="shared" si="113"/>
        <v>38.346468648648653</v>
      </c>
      <c r="E3513" s="45">
        <v>0</v>
      </c>
      <c r="F3513" s="27">
        <v>38.346468648648653</v>
      </c>
      <c r="G3513" s="46">
        <v>0</v>
      </c>
      <c r="H3513" s="46">
        <v>0</v>
      </c>
      <c r="I3513" s="46">
        <v>0</v>
      </c>
      <c r="J3513" s="231"/>
      <c r="K3513" s="167">
        <v>945.87956000000008</v>
      </c>
    </row>
    <row r="3514" spans="1:11" s="47" customFormat="1" ht="18.75" customHeight="1" x14ac:dyDescent="0.25">
      <c r="A3514" s="135" t="str">
        <f>Лист4!A3516</f>
        <v>г. Астрахань, Бульвар Победы, д. 5</v>
      </c>
      <c r="B3514" s="56"/>
      <c r="C3514" s="39">
        <f t="shared" si="112"/>
        <v>434.21844189189187</v>
      </c>
      <c r="D3514" s="39">
        <f t="shared" si="113"/>
        <v>18.347258108108107</v>
      </c>
      <c r="E3514" s="45">
        <v>0</v>
      </c>
      <c r="F3514" s="27">
        <v>18.347258108108107</v>
      </c>
      <c r="G3514" s="46">
        <v>0</v>
      </c>
      <c r="H3514" s="46">
        <v>0</v>
      </c>
      <c r="I3514" s="46">
        <v>0</v>
      </c>
      <c r="J3514" s="231"/>
      <c r="K3514" s="167">
        <v>452.56569999999999</v>
      </c>
    </row>
    <row r="3515" spans="1:11" s="47" customFormat="1" ht="18.75" customHeight="1" x14ac:dyDescent="0.25">
      <c r="A3515" s="135" t="str">
        <f>Лист4!A3517</f>
        <v>г. Астрахань,ул. Жилая, д. 8, корп. 2</v>
      </c>
      <c r="B3515" s="56"/>
      <c r="C3515" s="39">
        <f t="shared" si="112"/>
        <v>1632.476375</v>
      </c>
      <c r="D3515" s="39">
        <f t="shared" si="113"/>
        <v>68.977874999999997</v>
      </c>
      <c r="E3515" s="45">
        <v>0</v>
      </c>
      <c r="F3515" s="27">
        <v>68.977874999999997</v>
      </c>
      <c r="G3515" s="46">
        <v>0</v>
      </c>
      <c r="H3515" s="46">
        <v>0</v>
      </c>
      <c r="I3515" s="46">
        <v>0</v>
      </c>
      <c r="J3515" s="231"/>
      <c r="K3515" s="167">
        <v>1701.45425</v>
      </c>
    </row>
    <row r="3516" spans="1:11" s="47" customFormat="1" ht="18.75" customHeight="1" x14ac:dyDescent="0.25">
      <c r="A3516" s="135" t="str">
        <f>Лист4!A3518</f>
        <v>г. Астрахань, ул. Адмиралтейская, д. 6</v>
      </c>
      <c r="B3516" s="56"/>
      <c r="C3516" s="39">
        <f t="shared" si="112"/>
        <v>71.859829189189199</v>
      </c>
      <c r="D3516" s="39">
        <f t="shared" si="113"/>
        <v>3.0363308108108114</v>
      </c>
      <c r="E3516" s="45">
        <v>0</v>
      </c>
      <c r="F3516" s="27">
        <v>3.0363308108108114</v>
      </c>
      <c r="G3516" s="46">
        <v>0</v>
      </c>
      <c r="H3516" s="46">
        <v>0</v>
      </c>
      <c r="I3516" s="46">
        <v>0</v>
      </c>
      <c r="J3516" s="231"/>
      <c r="K3516" s="167">
        <v>74.896160000000009</v>
      </c>
    </row>
    <row r="3517" spans="1:11" s="47" customFormat="1" ht="18.75" customHeight="1" x14ac:dyDescent="0.25">
      <c r="A3517" s="135" t="str">
        <f>Лист4!A3519</f>
        <v>г. Астрахань, 1-я Железнодорожная, д. 32</v>
      </c>
      <c r="B3517" s="56"/>
      <c r="C3517" s="39">
        <f t="shared" si="112"/>
        <v>391.59221986486489</v>
      </c>
      <c r="D3517" s="39">
        <f t="shared" si="113"/>
        <v>16.546150135135136</v>
      </c>
      <c r="E3517" s="45">
        <v>0</v>
      </c>
      <c r="F3517" s="27">
        <v>16.546150135135136</v>
      </c>
      <c r="G3517" s="46">
        <v>0</v>
      </c>
      <c r="H3517" s="46">
        <v>0</v>
      </c>
      <c r="I3517" s="46">
        <v>0</v>
      </c>
      <c r="J3517" s="231"/>
      <c r="K3517" s="167">
        <v>408.13837000000001</v>
      </c>
    </row>
    <row r="3518" spans="1:11" s="47" customFormat="1" ht="22.5" customHeight="1" x14ac:dyDescent="0.25">
      <c r="A3518" s="135" t="str">
        <f>Лист4!A3520</f>
        <v>г. Астрахань, ул. Куликова, д. 73</v>
      </c>
      <c r="B3518" s="56"/>
      <c r="C3518" s="39">
        <f t="shared" si="112"/>
        <v>1724.4194056756758</v>
      </c>
      <c r="D3518" s="39">
        <f t="shared" si="113"/>
        <v>16.073214324324326</v>
      </c>
      <c r="E3518" s="45">
        <v>0</v>
      </c>
      <c r="F3518" s="27">
        <v>16.073214324324326</v>
      </c>
      <c r="G3518" s="46">
        <v>0</v>
      </c>
      <c r="H3518" s="46">
        <v>0</v>
      </c>
      <c r="I3518" s="46">
        <v>0</v>
      </c>
      <c r="J3518" s="231">
        <v>1344.02</v>
      </c>
      <c r="K3518" s="167">
        <v>396.47262000000001</v>
      </c>
    </row>
    <row r="3519" spans="1:11" s="47" customFormat="1" ht="27" customHeight="1" x14ac:dyDescent="0.25">
      <c r="A3519" s="135" t="str">
        <f>Лист4!A3521</f>
        <v>г. Астрахань, ул. Куликова, д. 38, корп. 2</v>
      </c>
      <c r="B3519" s="56"/>
      <c r="C3519" s="39">
        <f t="shared" si="112"/>
        <v>1185.2207595945947</v>
      </c>
      <c r="D3519" s="39">
        <f t="shared" si="113"/>
        <v>50.079750405405406</v>
      </c>
      <c r="E3519" s="45">
        <v>0</v>
      </c>
      <c r="F3519" s="27">
        <v>50.079750405405406</v>
      </c>
      <c r="G3519" s="46">
        <v>0</v>
      </c>
      <c r="H3519" s="46">
        <v>0</v>
      </c>
      <c r="I3519" s="46">
        <v>0</v>
      </c>
      <c r="J3519" s="231"/>
      <c r="K3519" s="167">
        <v>1235.30051</v>
      </c>
    </row>
    <row r="3520" spans="1:11" s="47" customFormat="1" ht="20.25" customHeight="1" x14ac:dyDescent="0.25">
      <c r="A3520" s="135" t="str">
        <f>Лист4!A3522</f>
        <v>г. Астрахань, ул. М. Горького, д. 57</v>
      </c>
      <c r="B3520" s="56"/>
      <c r="C3520" s="39">
        <f t="shared" si="112"/>
        <v>72.826561351351344</v>
      </c>
      <c r="D3520" s="39">
        <f t="shared" si="113"/>
        <v>3.0771786486486485</v>
      </c>
      <c r="E3520" s="45">
        <v>0</v>
      </c>
      <c r="F3520" s="27">
        <v>3.0771786486486485</v>
      </c>
      <c r="G3520" s="46">
        <v>0</v>
      </c>
      <c r="H3520" s="46">
        <v>0</v>
      </c>
      <c r="I3520" s="46">
        <v>0</v>
      </c>
      <c r="J3520" s="231"/>
      <c r="K3520" s="167">
        <v>75.903739999999999</v>
      </c>
    </row>
    <row r="3521" spans="1:11" s="47" customFormat="1" ht="38.25" customHeight="1" x14ac:dyDescent="0.25">
      <c r="A3521" s="135" t="str">
        <f>Лист4!A3523</f>
        <v>г. Астрахань, ул. Белгородская, д. 15, корп. 3</v>
      </c>
      <c r="B3521" s="56"/>
      <c r="C3521" s="39">
        <f t="shared" si="112"/>
        <v>1237.0946740540539</v>
      </c>
      <c r="D3521" s="39">
        <f t="shared" si="113"/>
        <v>52.271605945945936</v>
      </c>
      <c r="E3521" s="45">
        <v>0</v>
      </c>
      <c r="F3521" s="27">
        <v>52.271605945945936</v>
      </c>
      <c r="G3521" s="46">
        <v>0</v>
      </c>
      <c r="H3521" s="46">
        <v>0</v>
      </c>
      <c r="I3521" s="46">
        <v>0</v>
      </c>
      <c r="J3521" s="231"/>
      <c r="K3521" s="167">
        <v>1289.36628</v>
      </c>
    </row>
    <row r="3522" spans="1:11" s="47" customFormat="1" ht="25.5" customHeight="1" x14ac:dyDescent="0.25">
      <c r="A3522" s="135" t="str">
        <f>Лист4!A3524</f>
        <v>г. Астрахань, ул. Белгородская, д. 15, корп. 2</v>
      </c>
      <c r="B3522" s="56"/>
      <c r="C3522" s="39">
        <f t="shared" si="112"/>
        <v>1927.8113139189188</v>
      </c>
      <c r="D3522" s="39">
        <f t="shared" si="113"/>
        <v>81.456816081081087</v>
      </c>
      <c r="E3522" s="45">
        <v>0</v>
      </c>
      <c r="F3522" s="27">
        <v>81.456816081081087</v>
      </c>
      <c r="G3522" s="46">
        <v>0</v>
      </c>
      <c r="H3522" s="46">
        <v>0</v>
      </c>
      <c r="I3522" s="46">
        <v>0</v>
      </c>
      <c r="J3522" s="231"/>
      <c r="K3522" s="167">
        <v>2009.2681299999999</v>
      </c>
    </row>
    <row r="3523" spans="1:11" s="47" customFormat="1" ht="25.5" customHeight="1" x14ac:dyDescent="0.25">
      <c r="A3523" s="135" t="str">
        <f>Лист4!A3525</f>
        <v>г. Знаменск, ул. Советской Армии, д. 43</v>
      </c>
      <c r="B3523" s="56"/>
      <c r="C3523" s="39">
        <f t="shared" si="112"/>
        <v>1245.7255012162161</v>
      </c>
      <c r="D3523" s="39">
        <f t="shared" si="113"/>
        <v>52.636288783783783</v>
      </c>
      <c r="E3523" s="45">
        <v>0</v>
      </c>
      <c r="F3523" s="27">
        <v>52.636288783783783</v>
      </c>
      <c r="G3523" s="46">
        <v>0</v>
      </c>
      <c r="H3523" s="46">
        <v>0</v>
      </c>
      <c r="I3523" s="46">
        <v>0</v>
      </c>
      <c r="J3523" s="231"/>
      <c r="K3523" s="167">
        <v>1298.3617899999999</v>
      </c>
    </row>
    <row r="3524" spans="1:11" s="47" customFormat="1" ht="25.5" customHeight="1" x14ac:dyDescent="0.25">
      <c r="A3524" s="135" t="str">
        <f>Лист4!A3526</f>
        <v>г. Знаменск, ул. Янгеля, д. 6Б</v>
      </c>
      <c r="B3524" s="56"/>
      <c r="C3524" s="39">
        <f t="shared" si="112"/>
        <v>603.45449283783773</v>
      </c>
      <c r="D3524" s="39">
        <f t="shared" si="113"/>
        <v>25.498077162162161</v>
      </c>
      <c r="E3524" s="45">
        <v>0</v>
      </c>
      <c r="F3524" s="27">
        <v>25.498077162162161</v>
      </c>
      <c r="G3524" s="46">
        <v>0</v>
      </c>
      <c r="H3524" s="46">
        <v>0</v>
      </c>
      <c r="I3524" s="46">
        <v>0</v>
      </c>
      <c r="J3524" s="231"/>
      <c r="K3524" s="167">
        <v>628.95256999999992</v>
      </c>
    </row>
    <row r="3525" spans="1:11" s="47" customFormat="1" ht="25.5" customHeight="1" x14ac:dyDescent="0.25">
      <c r="A3525" s="135" t="str">
        <f>Лист4!A3527</f>
        <v>г. Знаменск, Проспект 9 Мая, д. 16Б</v>
      </c>
      <c r="B3525" s="56"/>
      <c r="C3525" s="39">
        <f t="shared" si="112"/>
        <v>146.29311094594595</v>
      </c>
      <c r="D3525" s="39">
        <f t="shared" si="113"/>
        <v>6.1813990540540544</v>
      </c>
      <c r="E3525" s="45">
        <v>0</v>
      </c>
      <c r="F3525" s="27">
        <v>6.1813990540540544</v>
      </c>
      <c r="G3525" s="46">
        <v>0</v>
      </c>
      <c r="H3525" s="46">
        <v>0</v>
      </c>
      <c r="I3525" s="46">
        <v>0</v>
      </c>
      <c r="J3525" s="231"/>
      <c r="K3525" s="167">
        <v>152.47451000000001</v>
      </c>
    </row>
    <row r="3526" spans="1:11" s="47" customFormat="1" ht="18.75" customHeight="1" x14ac:dyDescent="0.25">
      <c r="A3526" s="135" t="str">
        <f>Лист4!A3528</f>
        <v>г. Знаменск, Проспект 9 Мая, д. 16А</v>
      </c>
      <c r="B3526" s="56"/>
      <c r="C3526" s="39">
        <f t="shared" si="112"/>
        <v>371.59986716216218</v>
      </c>
      <c r="D3526" s="39">
        <f t="shared" si="113"/>
        <v>15.70140283783784</v>
      </c>
      <c r="E3526" s="45">
        <v>0</v>
      </c>
      <c r="F3526" s="27">
        <v>15.70140283783784</v>
      </c>
      <c r="G3526" s="46">
        <v>0</v>
      </c>
      <c r="H3526" s="46">
        <v>0</v>
      </c>
      <c r="I3526" s="46">
        <v>0</v>
      </c>
      <c r="J3526" s="231"/>
      <c r="K3526" s="167">
        <v>387.30127000000005</v>
      </c>
    </row>
    <row r="3527" spans="1:11" s="47" customFormat="1" ht="18.75" customHeight="1" x14ac:dyDescent="0.25">
      <c r="A3527" s="135" t="str">
        <f>Лист4!A3529</f>
        <v>г. Знаменск, Проспект 9 Мая, д. 11</v>
      </c>
      <c r="B3527" s="56"/>
      <c r="C3527" s="39">
        <f t="shared" si="112"/>
        <v>181.95413702702703</v>
      </c>
      <c r="D3527" s="39">
        <f t="shared" si="113"/>
        <v>7.6882029729729719</v>
      </c>
      <c r="E3527" s="45">
        <v>0</v>
      </c>
      <c r="F3527" s="27">
        <v>7.6882029729729719</v>
      </c>
      <c r="G3527" s="46">
        <v>0</v>
      </c>
      <c r="H3527" s="46">
        <v>0</v>
      </c>
      <c r="I3527" s="46">
        <v>0</v>
      </c>
      <c r="J3527" s="231"/>
      <c r="K3527" s="167">
        <v>189.64233999999999</v>
      </c>
    </row>
    <row r="3528" spans="1:11" s="47" customFormat="1" ht="18.75" customHeight="1" x14ac:dyDescent="0.25">
      <c r="A3528" s="135" t="str">
        <f>Лист4!A3530</f>
        <v>г. Знаменск, ул. Черняховского, д. 2</v>
      </c>
      <c r="B3528" s="56"/>
      <c r="C3528" s="39">
        <f t="shared" si="112"/>
        <v>1241.3344198648647</v>
      </c>
      <c r="D3528" s="39">
        <f t="shared" si="113"/>
        <v>52.450750135135131</v>
      </c>
      <c r="E3528" s="45">
        <v>0</v>
      </c>
      <c r="F3528" s="27">
        <v>52.450750135135131</v>
      </c>
      <c r="G3528" s="46">
        <v>0</v>
      </c>
      <c r="H3528" s="46">
        <v>0</v>
      </c>
      <c r="I3528" s="46">
        <v>0</v>
      </c>
      <c r="J3528" s="231"/>
      <c r="K3528" s="167">
        <v>1293.7851699999999</v>
      </c>
    </row>
    <row r="3529" spans="1:11" s="48" customFormat="1" ht="14.25" customHeight="1" x14ac:dyDescent="0.25">
      <c r="A3529" s="135" t="str">
        <f>Лист4!A3531</f>
        <v>г. Астрахань, ул. Барсовой, д 14</v>
      </c>
      <c r="B3529" s="56"/>
      <c r="C3529" s="39">
        <f t="shared" si="112"/>
        <v>2171.3575575675673</v>
      </c>
      <c r="D3529" s="39">
        <f t="shared" si="113"/>
        <v>91.747502432432427</v>
      </c>
      <c r="E3529" s="45">
        <v>0</v>
      </c>
      <c r="F3529" s="27">
        <v>91.747502432432427</v>
      </c>
      <c r="G3529" s="46">
        <v>0</v>
      </c>
      <c r="H3529" s="46">
        <v>0</v>
      </c>
      <c r="I3529" s="46">
        <v>0</v>
      </c>
      <c r="J3529" s="231"/>
      <c r="K3529" s="167">
        <v>2263.1050599999999</v>
      </c>
    </row>
    <row r="3530" spans="1:11" s="47" customFormat="1" ht="18.75" customHeight="1" x14ac:dyDescent="0.25">
      <c r="A3530" s="135" t="str">
        <f>Лист4!A3532</f>
        <v>г. Астрахань, ул. Барсовой, д 15</v>
      </c>
      <c r="B3530" s="56"/>
      <c r="C3530" s="39">
        <f t="shared" si="112"/>
        <v>2545.1024786486487</v>
      </c>
      <c r="D3530" s="39">
        <f t="shared" si="113"/>
        <v>107.53954135135135</v>
      </c>
      <c r="E3530" s="45">
        <v>0</v>
      </c>
      <c r="F3530" s="27">
        <v>107.53954135135135</v>
      </c>
      <c r="G3530" s="46">
        <v>0</v>
      </c>
      <c r="H3530" s="46">
        <v>0</v>
      </c>
      <c r="I3530" s="46">
        <v>0</v>
      </c>
      <c r="J3530" s="231"/>
      <c r="K3530" s="167">
        <v>2652.6420200000002</v>
      </c>
    </row>
    <row r="3531" spans="1:11" s="47" customFormat="1" ht="18.75" customHeight="1" x14ac:dyDescent="0.25">
      <c r="A3531" s="135" t="str">
        <f>Лист4!A3533</f>
        <v>г. Знаменск, ул. Черняховского, д. 5</v>
      </c>
      <c r="B3531" s="56"/>
      <c r="C3531" s="39">
        <f t="shared" si="112"/>
        <v>635.54255662162166</v>
      </c>
      <c r="D3531" s="39">
        <f t="shared" si="113"/>
        <v>15.18433337837838</v>
      </c>
      <c r="E3531" s="45">
        <v>0</v>
      </c>
      <c r="F3531" s="27">
        <v>15.18433337837838</v>
      </c>
      <c r="G3531" s="46">
        <v>0</v>
      </c>
      <c r="H3531" s="46">
        <v>0</v>
      </c>
      <c r="I3531" s="46">
        <v>0</v>
      </c>
      <c r="J3531" s="231">
        <v>276.18</v>
      </c>
      <c r="K3531" s="167">
        <v>374.54689000000002</v>
      </c>
    </row>
    <row r="3532" spans="1:11" s="47" customFormat="1" ht="15" customHeight="1" x14ac:dyDescent="0.25">
      <c r="A3532" s="135" t="str">
        <f>Лист4!A3534</f>
        <v>г. Знаменск, ул. Янгеля, д. 4Б</v>
      </c>
      <c r="B3532" s="56"/>
      <c r="C3532" s="39">
        <f t="shared" si="112"/>
        <v>799.99108000000001</v>
      </c>
      <c r="D3532" s="39">
        <f t="shared" si="113"/>
        <v>33.802440000000004</v>
      </c>
      <c r="E3532" s="45">
        <v>0</v>
      </c>
      <c r="F3532" s="27">
        <v>33.802440000000004</v>
      </c>
      <c r="G3532" s="46">
        <v>0</v>
      </c>
      <c r="H3532" s="46">
        <v>0</v>
      </c>
      <c r="I3532" s="46">
        <v>0</v>
      </c>
      <c r="J3532" s="231"/>
      <c r="K3532" s="167">
        <v>833.79352000000006</v>
      </c>
    </row>
    <row r="3533" spans="1:11" s="47" customFormat="1" ht="18.75" customHeight="1" x14ac:dyDescent="0.25">
      <c r="A3533" s="135" t="str">
        <f>Лист4!A3535</f>
        <v>г. Знаменск, ул. Проспект 9 Мая, д. 9</v>
      </c>
      <c r="B3533" s="56"/>
      <c r="C3533" s="39">
        <f t="shared" si="112"/>
        <v>272.68028770270269</v>
      </c>
      <c r="D3533" s="39">
        <f t="shared" si="113"/>
        <v>11.521702297297296</v>
      </c>
      <c r="E3533" s="45">
        <v>0</v>
      </c>
      <c r="F3533" s="27">
        <v>11.521702297297296</v>
      </c>
      <c r="G3533" s="46">
        <v>0</v>
      </c>
      <c r="H3533" s="46">
        <v>0</v>
      </c>
      <c r="I3533" s="46">
        <v>0</v>
      </c>
      <c r="J3533" s="231"/>
      <c r="K3533" s="167">
        <v>284.20198999999997</v>
      </c>
    </row>
    <row r="3534" spans="1:11" s="47" customFormat="1" ht="18.75" customHeight="1" x14ac:dyDescent="0.25">
      <c r="A3534" s="135" t="str">
        <f>Лист4!A3536</f>
        <v>г. Астрахань, ул. Яблочкова, д. 36</v>
      </c>
      <c r="B3534" s="56"/>
      <c r="C3534" s="39">
        <f t="shared" si="112"/>
        <v>110.13745472972971</v>
      </c>
      <c r="D3534" s="39">
        <f t="shared" si="113"/>
        <v>4.6536952702702701</v>
      </c>
      <c r="E3534" s="45">
        <v>0</v>
      </c>
      <c r="F3534" s="27">
        <v>4.6536952702702701</v>
      </c>
      <c r="G3534" s="46">
        <v>0</v>
      </c>
      <c r="H3534" s="46">
        <v>0</v>
      </c>
      <c r="I3534" s="46">
        <v>0</v>
      </c>
      <c r="J3534" s="231"/>
      <c r="K3534" s="167">
        <v>114.79114999999999</v>
      </c>
    </row>
    <row r="3535" spans="1:11" s="47" customFormat="1" ht="18.75" customHeight="1" x14ac:dyDescent="0.25">
      <c r="A3535" s="135" t="str">
        <f>Лист4!A3537</f>
        <v>г. Астрахань, ул. Бульварная, д. 2, корп.1</v>
      </c>
      <c r="B3535" s="56"/>
      <c r="C3535" s="39">
        <f t="shared" si="112"/>
        <v>1286.2511690540541</v>
      </c>
      <c r="D3535" s="39">
        <f t="shared" si="113"/>
        <v>54.348640945945945</v>
      </c>
      <c r="E3535" s="45">
        <v>0</v>
      </c>
      <c r="F3535" s="27">
        <v>54.348640945945945</v>
      </c>
      <c r="G3535" s="46">
        <v>0</v>
      </c>
      <c r="H3535" s="46">
        <v>0</v>
      </c>
      <c r="I3535" s="46">
        <v>0</v>
      </c>
      <c r="J3535" s="231"/>
      <c r="K3535" s="167">
        <v>1340.5998100000002</v>
      </c>
    </row>
    <row r="3536" spans="1:11" s="47" customFormat="1" ht="18.75" customHeight="1" x14ac:dyDescent="0.25">
      <c r="A3536" s="135" t="str">
        <f>Лист4!A3538</f>
        <v>с. Бирючья Коса, ул. Ленина, д. 35</v>
      </c>
      <c r="B3536" s="56"/>
      <c r="C3536" s="39">
        <f t="shared" si="112"/>
        <v>84.718955810810812</v>
      </c>
      <c r="D3536" s="39">
        <f t="shared" si="113"/>
        <v>3.5796741891891894</v>
      </c>
      <c r="E3536" s="45">
        <v>0</v>
      </c>
      <c r="F3536" s="27">
        <v>3.5796741891891894</v>
      </c>
      <c r="G3536" s="46">
        <v>0</v>
      </c>
      <c r="H3536" s="46">
        <v>0</v>
      </c>
      <c r="I3536" s="46">
        <v>0</v>
      </c>
      <c r="J3536" s="231"/>
      <c r="K3536" s="167">
        <v>88.298630000000003</v>
      </c>
    </row>
    <row r="3537" spans="1:11" s="47" customFormat="1" ht="25.5" customHeight="1" x14ac:dyDescent="0.25">
      <c r="A3537" s="135" t="str">
        <f>Лист4!A3539</f>
        <v>г. Астрахань, ул. Николая Ветошникова, д. 46</v>
      </c>
      <c r="B3537" s="56"/>
      <c r="C3537" s="39">
        <f t="shared" si="112"/>
        <v>282.16819040540537</v>
      </c>
      <c r="D3537" s="39">
        <f t="shared" si="113"/>
        <v>11.922599594594594</v>
      </c>
      <c r="E3537" s="45">
        <v>0</v>
      </c>
      <c r="F3537" s="27">
        <v>11.922599594594594</v>
      </c>
      <c r="G3537" s="46">
        <v>0</v>
      </c>
      <c r="H3537" s="46">
        <v>0</v>
      </c>
      <c r="I3537" s="46">
        <v>0</v>
      </c>
      <c r="J3537" s="231"/>
      <c r="K3537" s="167">
        <v>294.09078999999997</v>
      </c>
    </row>
    <row r="3538" spans="1:11" s="47" customFormat="1" ht="25.5" customHeight="1" x14ac:dyDescent="0.25">
      <c r="A3538" s="135" t="str">
        <f>Лист4!A3540</f>
        <v>г. Астрахань, ул. Сен-Симона, д. 42</v>
      </c>
      <c r="B3538" s="56"/>
      <c r="C3538" s="39">
        <f t="shared" si="112"/>
        <v>1011.3498574324324</v>
      </c>
      <c r="D3538" s="39">
        <f t="shared" si="113"/>
        <v>42.733092567567567</v>
      </c>
      <c r="E3538" s="45">
        <v>0</v>
      </c>
      <c r="F3538" s="27">
        <v>42.733092567567567</v>
      </c>
      <c r="G3538" s="46">
        <v>0</v>
      </c>
      <c r="H3538" s="46">
        <v>0</v>
      </c>
      <c r="I3538" s="46">
        <v>0</v>
      </c>
      <c r="J3538" s="231"/>
      <c r="K3538" s="167">
        <v>1054.08295</v>
      </c>
    </row>
    <row r="3539" spans="1:11" s="47" customFormat="1" ht="18.75" customHeight="1" x14ac:dyDescent="0.25">
      <c r="A3539" s="135" t="str">
        <f>Лист4!A3541</f>
        <v>г. Астрахань, ул. Боевая, д. 75, корп. 1</v>
      </c>
      <c r="B3539" s="56"/>
      <c r="C3539" s="39">
        <f t="shared" si="112"/>
        <v>2293.9718440540541</v>
      </c>
      <c r="D3539" s="39">
        <f t="shared" si="113"/>
        <v>19.746415945945948</v>
      </c>
      <c r="E3539" s="45">
        <v>0</v>
      </c>
      <c r="F3539" s="27">
        <v>19.746415945945948</v>
      </c>
      <c r="G3539" s="46">
        <v>0</v>
      </c>
      <c r="H3539" s="46">
        <v>0</v>
      </c>
      <c r="I3539" s="46">
        <v>0</v>
      </c>
      <c r="J3539" s="231">
        <f>286.75+1539.89</f>
        <v>1826.64</v>
      </c>
      <c r="K3539" s="167">
        <v>487.07826</v>
      </c>
    </row>
    <row r="3540" spans="1:11" s="47" customFormat="1" ht="18.75" customHeight="1" x14ac:dyDescent="0.25">
      <c r="A3540" s="135" t="str">
        <f>Лист4!A3542</f>
        <v>г. Астрахань, ул. Тамбовская, д. 32</v>
      </c>
      <c r="B3540" s="56"/>
      <c r="C3540" s="39">
        <f t="shared" si="112"/>
        <v>677.36828486486479</v>
      </c>
      <c r="D3540" s="39">
        <f t="shared" si="113"/>
        <v>28.621195135135132</v>
      </c>
      <c r="E3540" s="45">
        <v>0</v>
      </c>
      <c r="F3540" s="27">
        <v>28.621195135135132</v>
      </c>
      <c r="G3540" s="46">
        <v>0</v>
      </c>
      <c r="H3540" s="46">
        <v>0</v>
      </c>
      <c r="I3540" s="46">
        <v>0</v>
      </c>
      <c r="J3540" s="231"/>
      <c r="K3540" s="167">
        <v>705.98947999999996</v>
      </c>
    </row>
    <row r="3541" spans="1:11" s="47" customFormat="1" ht="18.75" customHeight="1" x14ac:dyDescent="0.25">
      <c r="A3541" s="135" t="str">
        <f>Лист4!A3543</f>
        <v>г. Астрахань, ул. Эспланадная/Володарского/Свердлова, д. 27/7/38</v>
      </c>
      <c r="B3541" s="56"/>
      <c r="C3541" s="39">
        <f t="shared" si="112"/>
        <v>135.07310567567569</v>
      </c>
      <c r="D3541" s="39">
        <f t="shared" si="113"/>
        <v>5.707314324324325</v>
      </c>
      <c r="E3541" s="45">
        <v>0</v>
      </c>
      <c r="F3541" s="27">
        <v>5.707314324324325</v>
      </c>
      <c r="G3541" s="46">
        <v>0</v>
      </c>
      <c r="H3541" s="46">
        <v>0</v>
      </c>
      <c r="I3541" s="46">
        <v>0</v>
      </c>
      <c r="J3541" s="231"/>
      <c r="K3541" s="167">
        <v>140.78042000000002</v>
      </c>
    </row>
    <row r="3542" spans="1:11" s="47" customFormat="1" ht="21.75" customHeight="1" x14ac:dyDescent="0.25">
      <c r="A3542" s="135" t="str">
        <f>Лист4!A3544</f>
        <v>г. Астрахань, ул. Куликова, д. 62, корп.1</v>
      </c>
      <c r="B3542" s="56"/>
      <c r="C3542" s="39">
        <f t="shared" si="112"/>
        <v>2736.9788748648648</v>
      </c>
      <c r="D3542" s="39">
        <f t="shared" si="113"/>
        <v>18.482065135135137</v>
      </c>
      <c r="E3542" s="45">
        <v>0</v>
      </c>
      <c r="F3542" s="27">
        <v>18.482065135135137</v>
      </c>
      <c r="G3542" s="46">
        <v>0</v>
      </c>
      <c r="H3542" s="46">
        <v>0</v>
      </c>
      <c r="I3542" s="46">
        <v>0</v>
      </c>
      <c r="J3542" s="231">
        <f>1655.51+644.06</f>
        <v>2299.5699999999997</v>
      </c>
      <c r="K3542" s="167">
        <v>455.89094</v>
      </c>
    </row>
    <row r="3543" spans="1:11" s="47" customFormat="1" ht="18.75" customHeight="1" x14ac:dyDescent="0.25">
      <c r="A3543" s="135" t="str">
        <f>Лист4!A3545</f>
        <v>г. Астрахань, ул.Дубровинского, д. 68</v>
      </c>
      <c r="B3543" s="56"/>
      <c r="C3543" s="39">
        <f t="shared" si="112"/>
        <v>1110.6991116216216</v>
      </c>
      <c r="D3543" s="39">
        <f t="shared" si="113"/>
        <v>46.930948378378375</v>
      </c>
      <c r="E3543" s="45">
        <v>0</v>
      </c>
      <c r="F3543" s="27">
        <v>46.930948378378375</v>
      </c>
      <c r="G3543" s="46">
        <v>0</v>
      </c>
      <c r="H3543" s="46">
        <v>0</v>
      </c>
      <c r="I3543" s="46">
        <v>0</v>
      </c>
      <c r="J3543" s="231"/>
      <c r="K3543" s="167">
        <v>1157.63006</v>
      </c>
    </row>
    <row r="3544" spans="1:11" s="47" customFormat="1" ht="25.5" customHeight="1" x14ac:dyDescent="0.25">
      <c r="A3544" s="135" t="str">
        <f>Лист4!A3546</f>
        <v>г. Астрахань, ул. Боевая, д. 75, корп.2</v>
      </c>
      <c r="B3544" s="56"/>
      <c r="C3544" s="39">
        <f t="shared" si="112"/>
        <v>1263.2162840540541</v>
      </c>
      <c r="D3544" s="39">
        <f t="shared" si="113"/>
        <v>53.375335945945956</v>
      </c>
      <c r="E3544" s="45">
        <v>0</v>
      </c>
      <c r="F3544" s="27">
        <v>53.375335945945956</v>
      </c>
      <c r="G3544" s="46">
        <v>0</v>
      </c>
      <c r="H3544" s="46">
        <v>0</v>
      </c>
      <c r="I3544" s="46">
        <v>0</v>
      </c>
      <c r="J3544" s="231"/>
      <c r="K3544" s="167">
        <v>1316.5916200000001</v>
      </c>
    </row>
    <row r="3545" spans="1:11" s="47" customFormat="1" ht="25.5" customHeight="1" x14ac:dyDescent="0.25">
      <c r="A3545" s="135" t="str">
        <f>Лист4!A3547</f>
        <v>г. Астрахань, ул. Боевая, д. 76</v>
      </c>
      <c r="B3545" s="56"/>
      <c r="C3545" s="39">
        <f t="shared" ref="C3545:C3608" si="114">K3545+J3545-F3545</f>
        <v>832.06503256756753</v>
      </c>
      <c r="D3545" s="39">
        <f t="shared" ref="D3545:D3608" si="115">F3545</f>
        <v>35.157677432432429</v>
      </c>
      <c r="E3545" s="45">
        <v>0</v>
      </c>
      <c r="F3545" s="27">
        <v>35.157677432432429</v>
      </c>
      <c r="G3545" s="46">
        <v>0</v>
      </c>
      <c r="H3545" s="46">
        <v>0</v>
      </c>
      <c r="I3545" s="46">
        <v>0</v>
      </c>
      <c r="J3545" s="231"/>
      <c r="K3545" s="167">
        <v>867.22271000000001</v>
      </c>
    </row>
    <row r="3546" spans="1:11" s="47" customFormat="1" ht="18.75" customHeight="1" x14ac:dyDescent="0.25">
      <c r="A3546" s="135" t="str">
        <f>Лист4!A3548</f>
        <v>г. Астрахань, ул. Николая Ветошникова, д. 58</v>
      </c>
      <c r="B3546" s="56"/>
      <c r="C3546" s="39">
        <f t="shared" si="114"/>
        <v>765.87983999999994</v>
      </c>
      <c r="D3546" s="39">
        <f t="shared" si="115"/>
        <v>32.36112</v>
      </c>
      <c r="E3546" s="45">
        <v>0</v>
      </c>
      <c r="F3546" s="27">
        <v>32.36112</v>
      </c>
      <c r="G3546" s="46">
        <v>0</v>
      </c>
      <c r="H3546" s="46">
        <v>0</v>
      </c>
      <c r="I3546" s="46">
        <v>0</v>
      </c>
      <c r="J3546" s="231"/>
      <c r="K3546" s="167">
        <v>798.24095999999997</v>
      </c>
    </row>
    <row r="3547" spans="1:11" s="47" customFormat="1" ht="25.5" customHeight="1" x14ac:dyDescent="0.25">
      <c r="A3547" s="135" t="str">
        <f>Лист4!A3549</f>
        <v>г. Астрахань, ул. Звездная, д. 7, корп. 3</v>
      </c>
      <c r="B3547" s="56"/>
      <c r="C3547" s="39">
        <f t="shared" si="114"/>
        <v>1616.3340336486488</v>
      </c>
      <c r="D3547" s="39">
        <f t="shared" si="115"/>
        <v>22.661156351351352</v>
      </c>
      <c r="E3547" s="45">
        <v>0</v>
      </c>
      <c r="F3547" s="27">
        <v>22.661156351351352</v>
      </c>
      <c r="G3547" s="46">
        <v>0</v>
      </c>
      <c r="H3547" s="46">
        <v>0</v>
      </c>
      <c r="I3547" s="46">
        <v>0</v>
      </c>
      <c r="J3547" s="231">
        <v>1080.02</v>
      </c>
      <c r="K3547" s="167">
        <v>558.97519</v>
      </c>
    </row>
    <row r="3548" spans="1:11" s="47" customFormat="1" ht="18.75" customHeight="1" x14ac:dyDescent="0.25">
      <c r="A3548" s="135" t="str">
        <f>Лист4!A3550</f>
        <v>г. Астрахань, ул. Ахшарумова, д. 4</v>
      </c>
      <c r="B3548" s="56"/>
      <c r="C3548" s="39">
        <f t="shared" si="114"/>
        <v>1251.749520810811</v>
      </c>
      <c r="D3548" s="39">
        <f t="shared" si="115"/>
        <v>25.553219189189189</v>
      </c>
      <c r="E3548" s="45">
        <v>0</v>
      </c>
      <c r="F3548" s="27">
        <v>25.553219189189189</v>
      </c>
      <c r="G3548" s="46">
        <v>0</v>
      </c>
      <c r="H3548" s="46">
        <v>0</v>
      </c>
      <c r="I3548" s="46">
        <v>0</v>
      </c>
      <c r="J3548" s="231">
        <v>646.99</v>
      </c>
      <c r="K3548" s="167">
        <v>630.31273999999996</v>
      </c>
    </row>
    <row r="3549" spans="1:11" s="47" customFormat="1" ht="25.5" customHeight="1" x14ac:dyDescent="0.25">
      <c r="A3549" s="135" t="str">
        <f>Лист4!A3551</f>
        <v>г. Астрахань, ул. Зеленая, д. 70</v>
      </c>
      <c r="B3549" s="56"/>
      <c r="C3549" s="39">
        <f t="shared" si="114"/>
        <v>466.90184310810815</v>
      </c>
      <c r="D3549" s="39">
        <f t="shared" si="115"/>
        <v>19.728246891891896</v>
      </c>
      <c r="E3549" s="45">
        <v>0</v>
      </c>
      <c r="F3549" s="27">
        <v>19.728246891891896</v>
      </c>
      <c r="G3549" s="46">
        <v>0</v>
      </c>
      <c r="H3549" s="46">
        <v>0</v>
      </c>
      <c r="I3549" s="46">
        <v>0</v>
      </c>
      <c r="J3549" s="231"/>
      <c r="K3549" s="167">
        <v>486.63009000000005</v>
      </c>
    </row>
    <row r="3550" spans="1:11" s="47" customFormat="1" ht="25.5" customHeight="1" x14ac:dyDescent="0.25">
      <c r="A3550" s="135" t="str">
        <f>Лист4!A3552</f>
        <v>г. Астрахань, ул. Звездная, д. 5, корп, 1</v>
      </c>
      <c r="B3550" s="56"/>
      <c r="C3550" s="39">
        <f t="shared" si="114"/>
        <v>111.14565472972973</v>
      </c>
      <c r="D3550" s="39">
        <f t="shared" si="115"/>
        <v>4.6962952702702694</v>
      </c>
      <c r="E3550" s="45">
        <v>0</v>
      </c>
      <c r="F3550" s="27">
        <v>4.6962952702702694</v>
      </c>
      <c r="G3550" s="46">
        <v>0</v>
      </c>
      <c r="H3550" s="46">
        <v>0</v>
      </c>
      <c r="I3550" s="46">
        <v>0</v>
      </c>
      <c r="J3550" s="231"/>
      <c r="K3550" s="167">
        <v>115.84195</v>
      </c>
    </row>
    <row r="3551" spans="1:11" s="47" customFormat="1" ht="18.75" customHeight="1" x14ac:dyDescent="0.25">
      <c r="A3551" s="135" t="str">
        <f>Лист4!A3553</f>
        <v>г. Астрахань, ул. Звездная, д. 3, корп. 1</v>
      </c>
      <c r="B3551" s="56"/>
      <c r="C3551" s="39">
        <f t="shared" si="114"/>
        <v>1329.3504468918918</v>
      </c>
      <c r="D3551" s="39">
        <f t="shared" si="115"/>
        <v>8.0007231081081081</v>
      </c>
      <c r="E3551" s="45">
        <v>0</v>
      </c>
      <c r="F3551" s="27">
        <v>8.0007231081081081</v>
      </c>
      <c r="G3551" s="46">
        <v>0</v>
      </c>
      <c r="H3551" s="46">
        <v>0</v>
      </c>
      <c r="I3551" s="46">
        <v>0</v>
      </c>
      <c r="J3551" s="231">
        <v>1140</v>
      </c>
      <c r="K3551" s="167">
        <v>197.35117000000002</v>
      </c>
    </row>
    <row r="3552" spans="1:11" s="47" customFormat="1" ht="18.75" customHeight="1" x14ac:dyDescent="0.25">
      <c r="A3552" s="135" t="str">
        <f>Лист4!A3554</f>
        <v>г. Астрахань, ул. Адмирала Нахимова, д. 119</v>
      </c>
      <c r="B3552" s="56"/>
      <c r="C3552" s="39">
        <f t="shared" si="114"/>
        <v>154.28726</v>
      </c>
      <c r="D3552" s="39">
        <f t="shared" si="115"/>
        <v>6.5191800000000004</v>
      </c>
      <c r="E3552" s="45">
        <v>0</v>
      </c>
      <c r="F3552" s="27">
        <v>6.5191800000000004</v>
      </c>
      <c r="G3552" s="46">
        <v>0</v>
      </c>
      <c r="H3552" s="46">
        <v>0</v>
      </c>
      <c r="I3552" s="46">
        <v>0</v>
      </c>
      <c r="J3552" s="231"/>
      <c r="K3552" s="167">
        <v>160.80644000000001</v>
      </c>
    </row>
    <row r="3553" spans="1:11" s="47" customFormat="1" ht="18.75" customHeight="1" x14ac:dyDescent="0.25">
      <c r="A3553" s="135" t="str">
        <f>Лист4!A3555</f>
        <v>г. Астрахань, ул. Адмирала Нахимова, д. 52, корп. 2</v>
      </c>
      <c r="B3553" s="56"/>
      <c r="C3553" s="39">
        <f t="shared" si="114"/>
        <v>967.36285324324331</v>
      </c>
      <c r="D3553" s="39">
        <f t="shared" si="115"/>
        <v>40.874486756756752</v>
      </c>
      <c r="E3553" s="45">
        <v>0</v>
      </c>
      <c r="F3553" s="27">
        <v>40.874486756756752</v>
      </c>
      <c r="G3553" s="46">
        <v>0</v>
      </c>
      <c r="H3553" s="46">
        <v>0</v>
      </c>
      <c r="I3553" s="46">
        <v>0</v>
      </c>
      <c r="J3553" s="231"/>
      <c r="K3553" s="167">
        <v>1008.23734</v>
      </c>
    </row>
    <row r="3554" spans="1:11" s="47" customFormat="1" ht="18.75" customHeight="1" x14ac:dyDescent="0.25">
      <c r="A3554" s="135" t="str">
        <f>Лист4!A3556</f>
        <v>с. Евпраксино, ул. Ленина, д. 39</v>
      </c>
      <c r="B3554" s="56"/>
      <c r="C3554" s="39">
        <f t="shared" si="114"/>
        <v>19.824811891891891</v>
      </c>
      <c r="D3554" s="39">
        <f t="shared" si="115"/>
        <v>0.83766810810810799</v>
      </c>
      <c r="E3554" s="45">
        <v>0</v>
      </c>
      <c r="F3554" s="27">
        <v>0.83766810810810799</v>
      </c>
      <c r="G3554" s="46">
        <v>0</v>
      </c>
      <c r="H3554" s="46">
        <v>0</v>
      </c>
      <c r="I3554" s="46">
        <v>0</v>
      </c>
      <c r="J3554" s="231"/>
      <c r="K3554" s="167">
        <v>20.662479999999999</v>
      </c>
    </row>
    <row r="3555" spans="1:11" s="47" customFormat="1" ht="18.75" customHeight="1" x14ac:dyDescent="0.25">
      <c r="A3555" s="135" t="str">
        <f>Лист4!A3557</f>
        <v>с. Евпраксино, ул. Ленина, д. 41</v>
      </c>
      <c r="B3555" s="56"/>
      <c r="C3555" s="39">
        <f t="shared" si="114"/>
        <v>43.408536486486483</v>
      </c>
      <c r="D3555" s="39">
        <f t="shared" si="115"/>
        <v>1.8341635135135133</v>
      </c>
      <c r="E3555" s="45">
        <v>0</v>
      </c>
      <c r="F3555" s="27">
        <v>1.8341635135135133</v>
      </c>
      <c r="G3555" s="46">
        <v>0</v>
      </c>
      <c r="H3555" s="46">
        <v>0</v>
      </c>
      <c r="I3555" s="46">
        <v>0</v>
      </c>
      <c r="J3555" s="231"/>
      <c r="K3555" s="167">
        <v>45.242699999999999</v>
      </c>
    </row>
    <row r="3556" spans="1:11" s="47" customFormat="1" ht="18.75" customHeight="1" x14ac:dyDescent="0.25">
      <c r="A3556" s="135" t="str">
        <f>Лист4!A3558</f>
        <v>с. Евпраксино, ул. Ленина, д. 43</v>
      </c>
      <c r="B3556" s="56"/>
      <c r="C3556" s="39">
        <f t="shared" si="114"/>
        <v>47.318765540540547</v>
      </c>
      <c r="D3556" s="39">
        <f t="shared" si="115"/>
        <v>1.9993844594594594</v>
      </c>
      <c r="E3556" s="45">
        <v>0</v>
      </c>
      <c r="F3556" s="27">
        <v>1.9993844594594594</v>
      </c>
      <c r="G3556" s="46">
        <v>0</v>
      </c>
      <c r="H3556" s="46">
        <v>0</v>
      </c>
      <c r="I3556" s="46">
        <v>0</v>
      </c>
      <c r="J3556" s="231"/>
      <c r="K3556" s="167">
        <v>49.318150000000003</v>
      </c>
    </row>
    <row r="3557" spans="1:11" s="47" customFormat="1" ht="18.75" customHeight="1" x14ac:dyDescent="0.25">
      <c r="A3557" s="135" t="str">
        <f>Лист4!A3559</f>
        <v>г. Астрахань, ул. Бэра, д. 59</v>
      </c>
      <c r="B3557" s="56"/>
      <c r="C3557" s="39">
        <f t="shared" si="114"/>
        <v>943.16586135135128</v>
      </c>
      <c r="D3557" s="39">
        <f t="shared" si="115"/>
        <v>39.852078648648643</v>
      </c>
      <c r="E3557" s="45">
        <v>0</v>
      </c>
      <c r="F3557" s="27">
        <v>39.852078648648643</v>
      </c>
      <c r="G3557" s="46">
        <v>0</v>
      </c>
      <c r="H3557" s="46">
        <v>0</v>
      </c>
      <c r="I3557" s="46">
        <v>0</v>
      </c>
      <c r="J3557" s="231"/>
      <c r="K3557" s="167">
        <v>983.01793999999995</v>
      </c>
    </row>
    <row r="3558" spans="1:11" s="47" customFormat="1" ht="18.75" customHeight="1" x14ac:dyDescent="0.25">
      <c r="A3558" s="135" t="str">
        <f>Лист4!A3560</f>
        <v>г. Астрахань, ул. Звездная, д. 3, корп. 2</v>
      </c>
      <c r="B3558" s="56"/>
      <c r="C3558" s="39">
        <f t="shared" si="114"/>
        <v>1019.6504386486486</v>
      </c>
      <c r="D3558" s="39">
        <f t="shared" si="115"/>
        <v>43.083821351351347</v>
      </c>
      <c r="E3558" s="45">
        <v>0</v>
      </c>
      <c r="F3558" s="27">
        <v>43.083821351351347</v>
      </c>
      <c r="G3558" s="46">
        <v>0</v>
      </c>
      <c r="H3558" s="46">
        <v>0</v>
      </c>
      <c r="I3558" s="46">
        <v>0</v>
      </c>
      <c r="J3558" s="231"/>
      <c r="K3558" s="167">
        <v>1062.7342599999999</v>
      </c>
    </row>
    <row r="3559" spans="1:11" s="47" customFormat="1" ht="25.5" customHeight="1" x14ac:dyDescent="0.25">
      <c r="A3559" s="135" t="str">
        <f>Лист4!A3561</f>
        <v>г. Астрахань, ул. Звездная, д. 3, корп. 3</v>
      </c>
      <c r="B3559" s="56"/>
      <c r="C3559" s="39">
        <f t="shared" si="114"/>
        <v>1568.8296243243242</v>
      </c>
      <c r="D3559" s="39">
        <f t="shared" si="115"/>
        <v>66.288575675675673</v>
      </c>
      <c r="E3559" s="45">
        <v>0</v>
      </c>
      <c r="F3559" s="27">
        <v>66.288575675675673</v>
      </c>
      <c r="G3559" s="46">
        <v>0</v>
      </c>
      <c r="H3559" s="46">
        <v>0</v>
      </c>
      <c r="I3559" s="46">
        <v>0</v>
      </c>
      <c r="J3559" s="231"/>
      <c r="K3559" s="167">
        <v>1635.1181999999999</v>
      </c>
    </row>
    <row r="3560" spans="1:11" s="47" customFormat="1" ht="25.5" customHeight="1" x14ac:dyDescent="0.25">
      <c r="A3560" s="135" t="str">
        <f>Лист4!A3562</f>
        <v>г. Астрахань, ул. Боевая, д.63</v>
      </c>
      <c r="B3560" s="56"/>
      <c r="C3560" s="39">
        <f t="shared" si="114"/>
        <v>537.46761094594592</v>
      </c>
      <c r="D3560" s="39">
        <f t="shared" si="115"/>
        <v>22.709899054054056</v>
      </c>
      <c r="E3560" s="45">
        <v>0</v>
      </c>
      <c r="F3560" s="27">
        <v>22.709899054054056</v>
      </c>
      <c r="G3560" s="46">
        <v>0</v>
      </c>
      <c r="H3560" s="46">
        <v>0</v>
      </c>
      <c r="I3560" s="46">
        <v>0</v>
      </c>
      <c r="J3560" s="231"/>
      <c r="K3560" s="167">
        <v>560.17750999999998</v>
      </c>
    </row>
    <row r="3561" spans="1:11" s="47" customFormat="1" ht="25.5" customHeight="1" x14ac:dyDescent="0.25">
      <c r="A3561" s="135" t="str">
        <f>Лист4!A3563</f>
        <v>г. Астрахань, ул. Тютчева, д. 4</v>
      </c>
      <c r="B3561" s="56"/>
      <c r="C3561" s="39">
        <f t="shared" si="114"/>
        <v>1173.3174081081081</v>
      </c>
      <c r="D3561" s="39">
        <f t="shared" si="115"/>
        <v>49.576791891891887</v>
      </c>
      <c r="E3561" s="45">
        <v>0</v>
      </c>
      <c r="F3561" s="27">
        <v>49.576791891891887</v>
      </c>
      <c r="G3561" s="46">
        <v>0</v>
      </c>
      <c r="H3561" s="46">
        <v>0</v>
      </c>
      <c r="I3561" s="46">
        <v>0</v>
      </c>
      <c r="J3561" s="231"/>
      <c r="K3561" s="167">
        <v>1222.8942</v>
      </c>
    </row>
    <row r="3562" spans="1:11" s="47" customFormat="1" ht="25.5" customHeight="1" x14ac:dyDescent="0.25">
      <c r="A3562" s="135" t="str">
        <f>Лист4!A3564</f>
        <v>г. Ахтубинск, ул. Жуковского, д. 2А</v>
      </c>
      <c r="B3562" s="56"/>
      <c r="C3562" s="39">
        <f t="shared" si="114"/>
        <v>1066.5512732432433</v>
      </c>
      <c r="D3562" s="39">
        <f t="shared" si="115"/>
        <v>45.065546756756753</v>
      </c>
      <c r="E3562" s="45">
        <v>0</v>
      </c>
      <c r="F3562" s="27">
        <v>45.065546756756753</v>
      </c>
      <c r="G3562" s="46">
        <v>0</v>
      </c>
      <c r="H3562" s="46">
        <v>0</v>
      </c>
      <c r="I3562" s="46">
        <v>0</v>
      </c>
      <c r="J3562" s="231"/>
      <c r="K3562" s="167">
        <v>1111.61682</v>
      </c>
    </row>
    <row r="3563" spans="1:11" s="47" customFormat="1" ht="25.5" customHeight="1" x14ac:dyDescent="0.25">
      <c r="A3563" s="135" t="str">
        <f>Лист4!A3565</f>
        <v>с. Евпраксино, ул. Ленина, д. 37</v>
      </c>
      <c r="B3563" s="56"/>
      <c r="C3563" s="39">
        <f t="shared" si="114"/>
        <v>17.748992567567569</v>
      </c>
      <c r="D3563" s="39">
        <f t="shared" si="115"/>
        <v>0.7499574324324324</v>
      </c>
      <c r="E3563" s="45">
        <v>0</v>
      </c>
      <c r="F3563" s="27">
        <v>0.7499574324324324</v>
      </c>
      <c r="G3563" s="46">
        <v>0</v>
      </c>
      <c r="H3563" s="46">
        <v>0</v>
      </c>
      <c r="I3563" s="46">
        <v>0</v>
      </c>
      <c r="J3563" s="231"/>
      <c r="K3563" s="167">
        <v>18.498950000000001</v>
      </c>
    </row>
    <row r="3564" spans="1:11" s="47" customFormat="1" ht="25.5" customHeight="1" x14ac:dyDescent="0.25">
      <c r="A3564" s="135" t="str">
        <f>Лист4!A3566</f>
        <v>с. Бирюковка, ул. Молодежная, д. 10</v>
      </c>
      <c r="B3564" s="56"/>
      <c r="C3564" s="39">
        <f t="shared" si="114"/>
        <v>2.0671554054054053</v>
      </c>
      <c r="D3564" s="39">
        <f t="shared" si="115"/>
        <v>8.7344594594594593E-2</v>
      </c>
      <c r="E3564" s="45">
        <v>0</v>
      </c>
      <c r="F3564" s="27">
        <v>8.7344594594594593E-2</v>
      </c>
      <c r="G3564" s="46">
        <v>0</v>
      </c>
      <c r="H3564" s="46">
        <v>0</v>
      </c>
      <c r="I3564" s="46">
        <v>0</v>
      </c>
      <c r="J3564" s="231"/>
      <c r="K3564" s="167">
        <v>2.1545000000000001</v>
      </c>
    </row>
    <row r="3565" spans="1:11" s="47" customFormat="1" ht="30" customHeight="1" x14ac:dyDescent="0.25">
      <c r="A3565" s="135" t="str">
        <f>Лист4!A3567</f>
        <v>г. Астрахань, ул. Комсомольская Набережная, д. 12</v>
      </c>
      <c r="B3565" s="56"/>
      <c r="C3565" s="39">
        <f t="shared" si="114"/>
        <v>1146.5043828378377</v>
      </c>
      <c r="D3565" s="39">
        <f t="shared" si="115"/>
        <v>48.443847162162157</v>
      </c>
      <c r="E3565" s="45">
        <v>0</v>
      </c>
      <c r="F3565" s="27">
        <v>48.443847162162157</v>
      </c>
      <c r="G3565" s="46">
        <v>0</v>
      </c>
      <c r="H3565" s="46">
        <v>0</v>
      </c>
      <c r="I3565" s="46">
        <v>0</v>
      </c>
      <c r="J3565" s="231"/>
      <c r="K3565" s="167">
        <v>1194.94823</v>
      </c>
    </row>
    <row r="3566" spans="1:11" s="48" customFormat="1" ht="24" customHeight="1" x14ac:dyDescent="0.25">
      <c r="A3566" s="135" t="str">
        <f>Лист4!A3568</f>
        <v>г. Астрахань, ул. Бэра, д. 55</v>
      </c>
      <c r="B3566" s="56"/>
      <c r="C3566" s="39">
        <f t="shared" si="114"/>
        <v>1570.1323304054054</v>
      </c>
      <c r="D3566" s="39">
        <f t="shared" si="115"/>
        <v>66.3436195945946</v>
      </c>
      <c r="E3566" s="45">
        <v>0</v>
      </c>
      <c r="F3566" s="27">
        <v>66.3436195945946</v>
      </c>
      <c r="G3566" s="46">
        <v>0</v>
      </c>
      <c r="H3566" s="46">
        <v>0</v>
      </c>
      <c r="I3566" s="46">
        <v>0</v>
      </c>
      <c r="J3566" s="231"/>
      <c r="K3566" s="167">
        <v>1636.47595</v>
      </c>
    </row>
    <row r="3567" spans="1:11" s="47" customFormat="1" ht="25.5" customHeight="1" x14ac:dyDescent="0.25">
      <c r="A3567" s="135" t="str">
        <f>Лист4!A3569</f>
        <v>г. Астрахань, ул. Брестская, д. 3</v>
      </c>
      <c r="B3567" s="56"/>
      <c r="C3567" s="39">
        <f t="shared" si="114"/>
        <v>1759.8576285135136</v>
      </c>
      <c r="D3567" s="39">
        <f t="shared" si="115"/>
        <v>74.360181486486482</v>
      </c>
      <c r="E3567" s="45">
        <v>0</v>
      </c>
      <c r="F3567" s="27">
        <v>74.360181486486482</v>
      </c>
      <c r="G3567" s="46">
        <v>0</v>
      </c>
      <c r="H3567" s="46">
        <v>0</v>
      </c>
      <c r="I3567" s="46">
        <v>0</v>
      </c>
      <c r="J3567" s="231"/>
      <c r="K3567" s="167">
        <v>1834.2178100000001</v>
      </c>
    </row>
    <row r="3568" spans="1:11" s="47" customFormat="1" ht="34.5" customHeight="1" x14ac:dyDescent="0.25">
      <c r="A3568" s="135" t="str">
        <f>Лист4!A3570</f>
        <v>г. Астрахань, ул. Боевая, д. 75, корп. 4</v>
      </c>
      <c r="B3568" s="56"/>
      <c r="C3568" s="39">
        <f t="shared" si="114"/>
        <v>2092.9242509459459</v>
      </c>
      <c r="D3568" s="39">
        <f t="shared" si="115"/>
        <v>88.433419054054056</v>
      </c>
      <c r="E3568" s="45">
        <v>0</v>
      </c>
      <c r="F3568" s="27">
        <v>88.433419054054056</v>
      </c>
      <c r="G3568" s="46">
        <v>0</v>
      </c>
      <c r="H3568" s="46">
        <v>0</v>
      </c>
      <c r="I3568" s="46">
        <v>0</v>
      </c>
      <c r="J3568" s="231"/>
      <c r="K3568" s="167">
        <v>2181.3576699999999</v>
      </c>
    </row>
    <row r="3569" spans="1:11" s="47" customFormat="1" ht="34.5" customHeight="1" x14ac:dyDescent="0.25">
      <c r="A3569" s="135" t="str">
        <f>Лист4!A3571</f>
        <v>г. Астрахань, ул. Южная, д. 23, корп. 1</v>
      </c>
      <c r="B3569" s="56"/>
      <c r="C3569" s="39">
        <f t="shared" si="114"/>
        <v>495.79618540540542</v>
      </c>
      <c r="D3569" s="39">
        <f t="shared" si="115"/>
        <v>20.949134594594593</v>
      </c>
      <c r="E3569" s="45">
        <v>0</v>
      </c>
      <c r="F3569" s="27">
        <v>20.949134594594593</v>
      </c>
      <c r="G3569" s="46">
        <v>0</v>
      </c>
      <c r="H3569" s="46">
        <v>0</v>
      </c>
      <c r="I3569" s="46">
        <v>0</v>
      </c>
      <c r="J3569" s="231"/>
      <c r="K3569" s="167">
        <v>516.74531999999999</v>
      </c>
    </row>
    <row r="3570" spans="1:11" s="47" customFormat="1" ht="25.5" customHeight="1" x14ac:dyDescent="0.25">
      <c r="A3570" s="135" t="str">
        <f>Лист4!A3572</f>
        <v>с. Евпраксино, ул. Ленина, д. 35</v>
      </c>
      <c r="B3570" s="56"/>
      <c r="C3570" s="39">
        <f t="shared" si="114"/>
        <v>75.702301216216227</v>
      </c>
      <c r="D3570" s="39">
        <f t="shared" si="115"/>
        <v>3.1986887837837843</v>
      </c>
      <c r="E3570" s="45">
        <v>0</v>
      </c>
      <c r="F3570" s="27">
        <v>3.1986887837837843</v>
      </c>
      <c r="G3570" s="46">
        <v>0</v>
      </c>
      <c r="H3570" s="46">
        <v>0</v>
      </c>
      <c r="I3570" s="46">
        <v>0</v>
      </c>
      <c r="J3570" s="231"/>
      <c r="K3570" s="167">
        <v>78.900990000000007</v>
      </c>
    </row>
    <row r="3571" spans="1:11" s="47" customFormat="1" ht="25.5" customHeight="1" x14ac:dyDescent="0.25">
      <c r="A3571" s="135" t="str">
        <f>Лист4!A3573</f>
        <v>с. Евпраксино, мкр. Юность, д. 3</v>
      </c>
      <c r="B3571" s="56"/>
      <c r="C3571" s="39">
        <f t="shared" si="114"/>
        <v>73.216121081081084</v>
      </c>
      <c r="D3571" s="39">
        <f t="shared" si="115"/>
        <v>3.0936389189189186</v>
      </c>
      <c r="E3571" s="45">
        <v>0</v>
      </c>
      <c r="F3571" s="27">
        <v>3.0936389189189186</v>
      </c>
      <c r="G3571" s="46">
        <v>0</v>
      </c>
      <c r="H3571" s="46">
        <v>0</v>
      </c>
      <c r="I3571" s="46">
        <v>0</v>
      </c>
      <c r="J3571" s="231"/>
      <c r="K3571" s="167">
        <v>76.309759999999997</v>
      </c>
    </row>
    <row r="3572" spans="1:11" s="47" customFormat="1" ht="18.75" customHeight="1" x14ac:dyDescent="0.25">
      <c r="A3572" s="135" t="str">
        <f>Лист4!A3574</f>
        <v>с. Евпраксино, мкр. Юность, д. 4</v>
      </c>
      <c r="B3572" s="56"/>
      <c r="C3572" s="39">
        <f t="shared" si="114"/>
        <v>104.64685202702702</v>
      </c>
      <c r="D3572" s="39">
        <f t="shared" si="115"/>
        <v>4.4216979729729733</v>
      </c>
      <c r="E3572" s="45">
        <v>0</v>
      </c>
      <c r="F3572" s="27">
        <v>4.4216979729729733</v>
      </c>
      <c r="G3572" s="46">
        <v>0</v>
      </c>
      <c r="H3572" s="46">
        <v>0</v>
      </c>
      <c r="I3572" s="46">
        <v>0</v>
      </c>
      <c r="J3572" s="231"/>
      <c r="K3572" s="167">
        <v>109.06855</v>
      </c>
    </row>
    <row r="3573" spans="1:11" s="47" customFormat="1" ht="18.75" customHeight="1" x14ac:dyDescent="0.25">
      <c r="A3573" s="135" t="str">
        <f>Лист4!A3575</f>
        <v>г. Астрахань, ул. Б. Хмельницкого, д. 16</v>
      </c>
      <c r="B3573" s="56"/>
      <c r="C3573" s="39">
        <f t="shared" si="114"/>
        <v>599.43566310810809</v>
      </c>
      <c r="D3573" s="39">
        <f t="shared" si="115"/>
        <v>4.2015068918918921</v>
      </c>
      <c r="E3573" s="45">
        <v>0</v>
      </c>
      <c r="F3573" s="27">
        <v>4.2015068918918921</v>
      </c>
      <c r="G3573" s="46">
        <v>0</v>
      </c>
      <c r="H3573" s="46">
        <v>0</v>
      </c>
      <c r="I3573" s="46">
        <v>0</v>
      </c>
      <c r="J3573" s="231">
        <v>500</v>
      </c>
      <c r="K3573" s="167">
        <v>103.63717</v>
      </c>
    </row>
    <row r="3574" spans="1:11" s="47" customFormat="1" ht="25.5" customHeight="1" x14ac:dyDescent="0.25">
      <c r="A3574" s="135" t="str">
        <f>Лист4!A3576</f>
        <v>г. Астрахань, ул. Боевая, д. 72А,корп.2</v>
      </c>
      <c r="B3574" s="56"/>
      <c r="C3574" s="39">
        <f t="shared" si="114"/>
        <v>388.37925878378383</v>
      </c>
      <c r="D3574" s="39">
        <f t="shared" si="115"/>
        <v>16.410391216216219</v>
      </c>
      <c r="E3574" s="45">
        <v>0</v>
      </c>
      <c r="F3574" s="27">
        <v>16.410391216216219</v>
      </c>
      <c r="G3574" s="46">
        <v>0</v>
      </c>
      <c r="H3574" s="46">
        <v>0</v>
      </c>
      <c r="I3574" s="46">
        <v>0</v>
      </c>
      <c r="J3574" s="231"/>
      <c r="K3574" s="167">
        <v>404.78965000000005</v>
      </c>
    </row>
    <row r="3575" spans="1:11" s="47" customFormat="1" ht="25.5" customHeight="1" x14ac:dyDescent="0.25">
      <c r="A3575" s="135" t="str">
        <f>Лист4!A3577</f>
        <v>г. Астрахань, ул. Звездная, д. 23</v>
      </c>
      <c r="B3575" s="56"/>
      <c r="C3575" s="39">
        <f t="shared" si="114"/>
        <v>1566.435244054054</v>
      </c>
      <c r="D3575" s="39">
        <f t="shared" si="115"/>
        <v>16.072615945945945</v>
      </c>
      <c r="E3575" s="45">
        <v>0</v>
      </c>
      <c r="F3575" s="27">
        <v>16.072615945945945</v>
      </c>
      <c r="G3575" s="46">
        <v>0</v>
      </c>
      <c r="H3575" s="46">
        <v>0</v>
      </c>
      <c r="I3575" s="46">
        <v>0</v>
      </c>
      <c r="J3575" s="231">
        <v>1186.05</v>
      </c>
      <c r="K3575" s="167">
        <v>396.45785999999998</v>
      </c>
    </row>
    <row r="3576" spans="1:11" s="47" customFormat="1" ht="25.5" customHeight="1" x14ac:dyDescent="0.25">
      <c r="A3576" s="135" t="str">
        <f>Лист4!A3578</f>
        <v>г. Астрахань, ул. Профсоюзная, д. 8, корп. 4</v>
      </c>
      <c r="B3576" s="56"/>
      <c r="C3576" s="39">
        <f t="shared" si="114"/>
        <v>1364.2772714864866</v>
      </c>
      <c r="D3576" s="39">
        <f t="shared" si="115"/>
        <v>57.645518513513508</v>
      </c>
      <c r="E3576" s="45">
        <v>0</v>
      </c>
      <c r="F3576" s="27">
        <v>57.645518513513508</v>
      </c>
      <c r="G3576" s="46">
        <v>0</v>
      </c>
      <c r="H3576" s="46">
        <v>0</v>
      </c>
      <c r="I3576" s="46">
        <v>0</v>
      </c>
      <c r="J3576" s="231"/>
      <c r="K3576" s="167">
        <v>1421.9227900000001</v>
      </c>
    </row>
    <row r="3577" spans="1:11" s="47" customFormat="1" ht="18.75" customHeight="1" x14ac:dyDescent="0.25">
      <c r="A3577" s="135" t="str">
        <f>Лист4!A3579</f>
        <v>с. Евпраксино, мкр. Юность, д. 5</v>
      </c>
      <c r="B3577" s="56"/>
      <c r="C3577" s="39">
        <f t="shared" si="114"/>
        <v>172.12064662162163</v>
      </c>
      <c r="D3577" s="39">
        <f t="shared" si="115"/>
        <v>7.2727033783783792</v>
      </c>
      <c r="E3577" s="45">
        <v>0</v>
      </c>
      <c r="F3577" s="27">
        <v>7.2727033783783792</v>
      </c>
      <c r="G3577" s="46">
        <v>0</v>
      </c>
      <c r="H3577" s="46">
        <v>0</v>
      </c>
      <c r="I3577" s="46">
        <v>0</v>
      </c>
      <c r="J3577" s="231"/>
      <c r="K3577" s="167">
        <v>179.39335</v>
      </c>
    </row>
    <row r="3578" spans="1:11" s="47" customFormat="1" ht="18.75" customHeight="1" x14ac:dyDescent="0.25">
      <c r="A3578" s="135" t="str">
        <f>Лист4!A3580</f>
        <v>г. Астрахань, пр. Воробьева, д. 12</v>
      </c>
      <c r="B3578" s="56"/>
      <c r="C3578" s="39">
        <f t="shared" si="114"/>
        <v>1114.1063152702702</v>
      </c>
      <c r="D3578" s="39">
        <f t="shared" si="115"/>
        <v>47.074914729729727</v>
      </c>
      <c r="E3578" s="45">
        <v>0</v>
      </c>
      <c r="F3578" s="27">
        <v>47.074914729729727</v>
      </c>
      <c r="G3578" s="46">
        <v>0</v>
      </c>
      <c r="H3578" s="46">
        <v>0</v>
      </c>
      <c r="I3578" s="46">
        <v>0</v>
      </c>
      <c r="J3578" s="231"/>
      <c r="K3578" s="167">
        <v>1161.1812299999999</v>
      </c>
    </row>
    <row r="3579" spans="1:11" s="47" customFormat="1" ht="18.75" customHeight="1" x14ac:dyDescent="0.25">
      <c r="A3579" s="135" t="str">
        <f>Лист4!A3581</f>
        <v>г. Астрахань, ул. Медиков, д. 8</v>
      </c>
      <c r="B3579" s="56"/>
      <c r="C3579" s="39">
        <f t="shared" si="114"/>
        <v>477.10563689189189</v>
      </c>
      <c r="D3579" s="39">
        <f t="shared" si="115"/>
        <v>20.159393108108109</v>
      </c>
      <c r="E3579" s="45">
        <v>0</v>
      </c>
      <c r="F3579" s="27">
        <v>20.159393108108109</v>
      </c>
      <c r="G3579" s="46">
        <v>0</v>
      </c>
      <c r="H3579" s="46">
        <v>0</v>
      </c>
      <c r="I3579" s="46">
        <v>0</v>
      </c>
      <c r="J3579" s="231"/>
      <c r="K3579" s="167">
        <v>497.26503000000002</v>
      </c>
    </row>
    <row r="3580" spans="1:11" s="47" customFormat="1" ht="18.75" customHeight="1" x14ac:dyDescent="0.25">
      <c r="A3580" s="135" t="str">
        <f>Лист4!A3582</f>
        <v>г. Астрахань, ул. Космонавта В. Комарова, д. 134</v>
      </c>
      <c r="B3580" s="56"/>
      <c r="C3580" s="39">
        <f t="shared" si="114"/>
        <v>1035.5152543243241</v>
      </c>
      <c r="D3580" s="39">
        <f t="shared" si="115"/>
        <v>43.754165675675672</v>
      </c>
      <c r="E3580" s="45">
        <v>0</v>
      </c>
      <c r="F3580" s="27">
        <v>43.754165675675672</v>
      </c>
      <c r="G3580" s="46">
        <v>0</v>
      </c>
      <c r="H3580" s="46">
        <v>0</v>
      </c>
      <c r="I3580" s="46">
        <v>0</v>
      </c>
      <c r="J3580" s="231"/>
      <c r="K3580" s="167">
        <v>1079.2694199999999</v>
      </c>
    </row>
    <row r="3581" spans="1:11" s="47" customFormat="1" ht="18.75" customHeight="1" x14ac:dyDescent="0.25">
      <c r="A3581" s="135" t="str">
        <f>Лист4!A3583</f>
        <v>г. Астрахань, ул. Б. Хмельницкого, д. 1а</v>
      </c>
      <c r="B3581" s="56"/>
      <c r="C3581" s="39">
        <f t="shared" si="114"/>
        <v>1142.8640689189192</v>
      </c>
      <c r="D3581" s="39">
        <f t="shared" si="115"/>
        <v>48.290031081081096</v>
      </c>
      <c r="E3581" s="45">
        <v>0</v>
      </c>
      <c r="F3581" s="27">
        <v>48.290031081081096</v>
      </c>
      <c r="G3581" s="46">
        <v>0</v>
      </c>
      <c r="H3581" s="46">
        <v>0</v>
      </c>
      <c r="I3581" s="46">
        <v>0</v>
      </c>
      <c r="J3581" s="231"/>
      <c r="K3581" s="167">
        <v>1191.1541000000002</v>
      </c>
    </row>
    <row r="3582" spans="1:11" s="47" customFormat="1" ht="18.75" customHeight="1" x14ac:dyDescent="0.25">
      <c r="A3582" s="135" t="str">
        <f>Лист4!A3584</f>
        <v>г. Астрахань, ул. Коммунистическая, д. 56</v>
      </c>
      <c r="B3582" s="56"/>
      <c r="C3582" s="39">
        <f t="shared" si="114"/>
        <v>277.74489040540539</v>
      </c>
      <c r="D3582" s="39">
        <f t="shared" si="115"/>
        <v>11.735699594594596</v>
      </c>
      <c r="E3582" s="45">
        <v>0</v>
      </c>
      <c r="F3582" s="27">
        <v>11.735699594594596</v>
      </c>
      <c r="G3582" s="46">
        <v>0</v>
      </c>
      <c r="H3582" s="46">
        <v>0</v>
      </c>
      <c r="I3582" s="46">
        <v>0</v>
      </c>
      <c r="J3582" s="231"/>
      <c r="K3582" s="167">
        <v>289.48059000000001</v>
      </c>
    </row>
    <row r="3583" spans="1:11" s="47" customFormat="1" ht="18.75" customHeight="1" x14ac:dyDescent="0.25">
      <c r="A3583" s="135" t="str">
        <f>Лист4!A3585</f>
        <v>с. Евпраксино,мкр. Юность, д. 6б</v>
      </c>
      <c r="B3583" s="56"/>
      <c r="C3583" s="39">
        <f t="shared" si="114"/>
        <v>68.611013108108125</v>
      </c>
      <c r="D3583" s="39">
        <f t="shared" si="115"/>
        <v>2.8990568918918922</v>
      </c>
      <c r="E3583" s="45">
        <v>0</v>
      </c>
      <c r="F3583" s="27">
        <v>2.8990568918918922</v>
      </c>
      <c r="G3583" s="46">
        <v>0</v>
      </c>
      <c r="H3583" s="46">
        <v>0</v>
      </c>
      <c r="I3583" s="46">
        <v>0</v>
      </c>
      <c r="J3583" s="231"/>
      <c r="K3583" s="167">
        <v>71.510070000000013</v>
      </c>
    </row>
    <row r="3584" spans="1:11" s="47" customFormat="1" ht="18.75" customHeight="1" x14ac:dyDescent="0.25">
      <c r="A3584" s="135" t="str">
        <f>Лист4!A3586</f>
        <v>г. Астрахань, ул. Полякова, д. 17</v>
      </c>
      <c r="B3584" s="56"/>
      <c r="C3584" s="39">
        <f t="shared" si="114"/>
        <v>1810.5957060810811</v>
      </c>
      <c r="D3584" s="39">
        <f t="shared" si="115"/>
        <v>76.50404391891891</v>
      </c>
      <c r="E3584" s="45">
        <v>0</v>
      </c>
      <c r="F3584" s="27">
        <v>76.50404391891891</v>
      </c>
      <c r="G3584" s="46">
        <v>0</v>
      </c>
      <c r="H3584" s="46">
        <v>0</v>
      </c>
      <c r="I3584" s="46">
        <v>0</v>
      </c>
      <c r="J3584" s="231"/>
      <c r="K3584" s="167">
        <v>1887.0997500000001</v>
      </c>
    </row>
    <row r="3585" spans="1:11" s="47" customFormat="1" ht="18.75" customHeight="1" x14ac:dyDescent="0.25">
      <c r="A3585" s="135" t="str">
        <f>Лист4!A3587</f>
        <v>г. Астрахань, ул.Медиков, д. 9</v>
      </c>
      <c r="B3585" s="56"/>
      <c r="C3585" s="39">
        <f t="shared" si="114"/>
        <v>996.01960581081084</v>
      </c>
      <c r="D3585" s="39">
        <f t="shared" si="115"/>
        <v>16.720124189189193</v>
      </c>
      <c r="E3585" s="45">
        <v>0</v>
      </c>
      <c r="F3585" s="27">
        <v>16.720124189189193</v>
      </c>
      <c r="G3585" s="46">
        <v>0</v>
      </c>
      <c r="H3585" s="46">
        <v>0</v>
      </c>
      <c r="I3585" s="46">
        <v>0</v>
      </c>
      <c r="J3585" s="231">
        <v>600.30999999999995</v>
      </c>
      <c r="K3585" s="167">
        <v>412.42973000000001</v>
      </c>
    </row>
    <row r="3586" spans="1:11" s="47" customFormat="1" ht="18.75" customHeight="1" x14ac:dyDescent="0.25">
      <c r="A3586" s="135" t="str">
        <f>Лист4!A3588</f>
        <v>г. Астрахань, ул. Космонавта В. Комарова, д. 170</v>
      </c>
      <c r="B3586" s="56"/>
      <c r="C3586" s="39">
        <f t="shared" si="114"/>
        <v>796.32060067567568</v>
      </c>
      <c r="D3586" s="39">
        <f t="shared" si="115"/>
        <v>33.647349324324324</v>
      </c>
      <c r="E3586" s="45">
        <v>0</v>
      </c>
      <c r="F3586" s="27">
        <v>33.647349324324324</v>
      </c>
      <c r="G3586" s="46">
        <v>0</v>
      </c>
      <c r="H3586" s="46">
        <v>0</v>
      </c>
      <c r="I3586" s="46">
        <v>0</v>
      </c>
      <c r="J3586" s="231"/>
      <c r="K3586" s="167">
        <v>829.96794999999997</v>
      </c>
    </row>
    <row r="3587" spans="1:11" s="47" customFormat="1" ht="18.75" customHeight="1" x14ac:dyDescent="0.25">
      <c r="A3587" s="135" t="str">
        <f>Лист4!A3589</f>
        <v>г. Астрахань, ул. Космонавта В. Комарова, д. 172</v>
      </c>
      <c r="B3587" s="56"/>
      <c r="C3587" s="39">
        <f t="shared" si="114"/>
        <v>819.2815497297297</v>
      </c>
      <c r="D3587" s="39">
        <f t="shared" si="115"/>
        <v>34.617530270270265</v>
      </c>
      <c r="E3587" s="45">
        <v>0</v>
      </c>
      <c r="F3587" s="27">
        <v>34.617530270270265</v>
      </c>
      <c r="G3587" s="46">
        <v>0</v>
      </c>
      <c r="H3587" s="46">
        <v>0</v>
      </c>
      <c r="I3587" s="46">
        <v>0</v>
      </c>
      <c r="J3587" s="231"/>
      <c r="K3587" s="167">
        <v>853.89907999999991</v>
      </c>
    </row>
    <row r="3588" spans="1:11" s="47" customFormat="1" ht="18.75" customHeight="1" x14ac:dyDescent="0.25">
      <c r="A3588" s="135" t="str">
        <f>Лист4!A3590</f>
        <v>г. Астрахань, ул. Савушкина, д. 24</v>
      </c>
      <c r="B3588" s="56"/>
      <c r="C3588" s="39">
        <f t="shared" si="114"/>
        <v>767.55182283783779</v>
      </c>
      <c r="D3588" s="39">
        <f t="shared" si="115"/>
        <v>32.43176716216216</v>
      </c>
      <c r="E3588" s="45">
        <v>0</v>
      </c>
      <c r="F3588" s="27">
        <v>32.43176716216216</v>
      </c>
      <c r="G3588" s="46">
        <v>0</v>
      </c>
      <c r="H3588" s="46">
        <v>0</v>
      </c>
      <c r="I3588" s="46">
        <v>0</v>
      </c>
      <c r="J3588" s="231"/>
      <c r="K3588" s="167">
        <v>799.98358999999994</v>
      </c>
    </row>
    <row r="3589" spans="1:11" s="47" customFormat="1" ht="27" customHeight="1" x14ac:dyDescent="0.25">
      <c r="A3589" s="135" t="str">
        <f>Лист4!A3591</f>
        <v>г. Астрахань, ул. Набережная Казачьего Ерика, д. 153</v>
      </c>
      <c r="B3589" s="56"/>
      <c r="C3589" s="39">
        <f t="shared" si="114"/>
        <v>191.59728986486488</v>
      </c>
      <c r="D3589" s="39">
        <f t="shared" si="115"/>
        <v>8.0956601351351374</v>
      </c>
      <c r="E3589" s="45">
        <v>0</v>
      </c>
      <c r="F3589" s="27">
        <v>8.0956601351351374</v>
      </c>
      <c r="G3589" s="46">
        <v>0</v>
      </c>
      <c r="H3589" s="46">
        <v>0</v>
      </c>
      <c r="I3589" s="46">
        <v>0</v>
      </c>
      <c r="J3589" s="231"/>
      <c r="K3589" s="167">
        <v>199.69295000000002</v>
      </c>
    </row>
    <row r="3590" spans="1:11" s="51" customFormat="1" ht="21.75" customHeight="1" x14ac:dyDescent="0.25">
      <c r="A3590" s="135" t="str">
        <f>Лист4!A3592</f>
        <v>г. Астрахань, ул. Медиков, д. 3/1</v>
      </c>
      <c r="B3590" s="56"/>
      <c r="C3590" s="39">
        <f t="shared" si="114"/>
        <v>973.36817716216228</v>
      </c>
      <c r="D3590" s="39">
        <f t="shared" si="115"/>
        <v>41.128232837837842</v>
      </c>
      <c r="E3590" s="45">
        <v>0</v>
      </c>
      <c r="F3590" s="27">
        <v>41.128232837837842</v>
      </c>
      <c r="G3590" s="46">
        <v>0</v>
      </c>
      <c r="H3590" s="46">
        <v>0</v>
      </c>
      <c r="I3590" s="46">
        <v>0</v>
      </c>
      <c r="J3590" s="231"/>
      <c r="K3590" s="167">
        <v>1014.4964100000001</v>
      </c>
    </row>
    <row r="3591" spans="1:11" s="49" customFormat="1" ht="22.5" customHeight="1" x14ac:dyDescent="0.25">
      <c r="A3591" s="135" t="str">
        <f>Лист4!A3593</f>
        <v>г. Астрахань, ул. Медиков, д. 3/3</v>
      </c>
      <c r="B3591" s="56"/>
      <c r="C3591" s="39">
        <f t="shared" si="114"/>
        <v>498.77370554054056</v>
      </c>
      <c r="D3591" s="39">
        <f t="shared" si="115"/>
        <v>8.70480445945946</v>
      </c>
      <c r="E3591" s="45">
        <v>0</v>
      </c>
      <c r="F3591" s="27">
        <v>8.70480445945946</v>
      </c>
      <c r="G3591" s="46">
        <v>0</v>
      </c>
      <c r="H3591" s="46">
        <v>0</v>
      </c>
      <c r="I3591" s="46">
        <v>0</v>
      </c>
      <c r="J3591" s="231">
        <v>292.76</v>
      </c>
      <c r="K3591" s="167">
        <v>214.71851000000001</v>
      </c>
    </row>
    <row r="3592" spans="1:11" s="49" customFormat="1" ht="22.5" customHeight="1" x14ac:dyDescent="0.25">
      <c r="A3592" s="135" t="str">
        <f>Лист4!A3594</f>
        <v>г. Астрахань, ул. Московская, д. 123</v>
      </c>
      <c r="B3592" s="56"/>
      <c r="C3592" s="39">
        <f t="shared" si="114"/>
        <v>1459.0002712162161</v>
      </c>
      <c r="D3592" s="39">
        <f t="shared" si="115"/>
        <v>61.647898783783781</v>
      </c>
      <c r="E3592" s="45">
        <v>0</v>
      </c>
      <c r="F3592" s="27">
        <v>61.647898783783781</v>
      </c>
      <c r="G3592" s="46">
        <v>0</v>
      </c>
      <c r="H3592" s="46">
        <v>0</v>
      </c>
      <c r="I3592" s="46">
        <v>0</v>
      </c>
      <c r="J3592" s="231"/>
      <c r="K3592" s="167">
        <v>1520.6481699999999</v>
      </c>
    </row>
    <row r="3593" spans="1:11" s="49" customFormat="1" ht="22.5" customHeight="1" x14ac:dyDescent="0.25">
      <c r="A3593" s="135" t="str">
        <f>Лист4!A3595</f>
        <v>г. Астрахань, ул. Набережная Казачьего Ерика, д. 149</v>
      </c>
      <c r="B3593" s="56"/>
      <c r="C3593" s="39">
        <f t="shared" si="114"/>
        <v>944.94397959459457</v>
      </c>
      <c r="D3593" s="39">
        <f t="shared" si="115"/>
        <v>39.927210405405404</v>
      </c>
      <c r="E3593" s="45">
        <v>0</v>
      </c>
      <c r="F3593" s="27">
        <v>39.927210405405404</v>
      </c>
      <c r="G3593" s="46">
        <v>0</v>
      </c>
      <c r="H3593" s="46">
        <v>0</v>
      </c>
      <c r="I3593" s="46">
        <v>0</v>
      </c>
      <c r="J3593" s="231"/>
      <c r="K3593" s="167">
        <v>984.87118999999996</v>
      </c>
    </row>
    <row r="3594" spans="1:11" s="49" customFormat="1" ht="22.5" customHeight="1" x14ac:dyDescent="0.25">
      <c r="A3594" s="135" t="str">
        <f>Лист4!A3596</f>
        <v>г. Астрахань, ул. Румынская, д. 11</v>
      </c>
      <c r="B3594" s="56"/>
      <c r="C3594" s="39">
        <f t="shared" si="114"/>
        <v>1465.9088782432432</v>
      </c>
      <c r="D3594" s="39">
        <f t="shared" si="115"/>
        <v>61.939811756756761</v>
      </c>
      <c r="E3594" s="45">
        <v>0</v>
      </c>
      <c r="F3594" s="27">
        <v>61.939811756756761</v>
      </c>
      <c r="G3594" s="46">
        <v>0</v>
      </c>
      <c r="H3594" s="46">
        <v>0</v>
      </c>
      <c r="I3594" s="46">
        <v>0</v>
      </c>
      <c r="J3594" s="231"/>
      <c r="K3594" s="167">
        <v>1527.84869</v>
      </c>
    </row>
    <row r="3595" spans="1:11" s="49" customFormat="1" ht="22.5" customHeight="1" x14ac:dyDescent="0.25">
      <c r="A3595" s="135" t="str">
        <f>Лист4!A3597</f>
        <v>г. Астрахань, ул. Румынская, д. 9, корп.1</v>
      </c>
      <c r="B3595" s="56"/>
      <c r="C3595" s="39">
        <f t="shared" si="114"/>
        <v>1500.8081510810812</v>
      </c>
      <c r="D3595" s="39">
        <f t="shared" si="115"/>
        <v>63.414428918918929</v>
      </c>
      <c r="E3595" s="45">
        <v>0</v>
      </c>
      <c r="F3595" s="27">
        <v>63.414428918918929</v>
      </c>
      <c r="G3595" s="46">
        <v>0</v>
      </c>
      <c r="H3595" s="46">
        <v>0</v>
      </c>
      <c r="I3595" s="46">
        <v>0</v>
      </c>
      <c r="J3595" s="231"/>
      <c r="K3595" s="167">
        <v>1564.2225800000001</v>
      </c>
    </row>
    <row r="3596" spans="1:11" s="49" customFormat="1" ht="22.5" customHeight="1" x14ac:dyDescent="0.25">
      <c r="A3596" s="135" t="str">
        <f>Лист4!A3598</f>
        <v>с. Бирюковка, ул. Молодежная, д. 12</v>
      </c>
      <c r="B3596" s="56"/>
      <c r="C3596" s="39">
        <f t="shared" si="114"/>
        <v>51.720736756756757</v>
      </c>
      <c r="D3596" s="39">
        <f t="shared" si="115"/>
        <v>2.1853832432432432</v>
      </c>
      <c r="E3596" s="45">
        <v>0</v>
      </c>
      <c r="F3596" s="27">
        <v>2.1853832432432432</v>
      </c>
      <c r="G3596" s="46">
        <v>0</v>
      </c>
      <c r="H3596" s="46">
        <v>0</v>
      </c>
      <c r="I3596" s="46">
        <v>0</v>
      </c>
      <c r="J3596" s="231"/>
      <c r="K3596" s="167">
        <v>53.906120000000001</v>
      </c>
    </row>
    <row r="3597" spans="1:11" s="49" customFormat="1" ht="22.5" customHeight="1" x14ac:dyDescent="0.25">
      <c r="A3597" s="135" t="str">
        <f>Лист4!A3599</f>
        <v>г. Астрахань, ул. Звездная, д. 25</v>
      </c>
      <c r="B3597" s="56"/>
      <c r="C3597" s="39">
        <f t="shared" si="114"/>
        <v>437.55927972972972</v>
      </c>
      <c r="D3597" s="39">
        <f t="shared" si="115"/>
        <v>18.488420270270268</v>
      </c>
      <c r="E3597" s="45">
        <v>0</v>
      </c>
      <c r="F3597" s="27">
        <v>18.488420270270268</v>
      </c>
      <c r="G3597" s="46">
        <v>0</v>
      </c>
      <c r="H3597" s="46">
        <v>0</v>
      </c>
      <c r="I3597" s="46">
        <v>0</v>
      </c>
      <c r="J3597" s="231"/>
      <c r="K3597" s="167">
        <v>456.04770000000002</v>
      </c>
    </row>
    <row r="3598" spans="1:11" s="49" customFormat="1" ht="22.5" customHeight="1" x14ac:dyDescent="0.25">
      <c r="A3598" s="135" t="str">
        <f>Лист4!A3600</f>
        <v>г. Астрахань, ул. Савушкина, д. 31</v>
      </c>
      <c r="B3598" s="56"/>
      <c r="C3598" s="39">
        <f t="shared" si="114"/>
        <v>441.42290783783784</v>
      </c>
      <c r="D3598" s="39">
        <f t="shared" si="115"/>
        <v>18.651672162162164</v>
      </c>
      <c r="E3598" s="45">
        <v>0</v>
      </c>
      <c r="F3598" s="27">
        <v>18.651672162162164</v>
      </c>
      <c r="G3598" s="46">
        <v>0</v>
      </c>
      <c r="H3598" s="46">
        <v>0</v>
      </c>
      <c r="I3598" s="46">
        <v>0</v>
      </c>
      <c r="J3598" s="231"/>
      <c r="K3598" s="167">
        <v>460.07458000000003</v>
      </c>
    </row>
    <row r="3599" spans="1:11" s="49" customFormat="1" ht="22.5" customHeight="1" x14ac:dyDescent="0.25">
      <c r="A3599" s="135" t="str">
        <f>Лист4!A3601</f>
        <v>г. Астрахань, ул. Зеленая, д 72А</v>
      </c>
      <c r="B3599" s="56"/>
      <c r="C3599" s="39">
        <f t="shared" si="114"/>
        <v>1792.7084458108109</v>
      </c>
      <c r="D3599" s="39">
        <f t="shared" si="115"/>
        <v>75.748244189189194</v>
      </c>
      <c r="E3599" s="45">
        <v>0</v>
      </c>
      <c r="F3599" s="27">
        <v>75.748244189189194</v>
      </c>
      <c r="G3599" s="46">
        <v>0</v>
      </c>
      <c r="H3599" s="46">
        <v>0</v>
      </c>
      <c r="I3599" s="46">
        <v>0</v>
      </c>
      <c r="J3599" s="231"/>
      <c r="K3599" s="167">
        <v>1868.45669</v>
      </c>
    </row>
    <row r="3600" spans="1:11" s="49" customFormat="1" ht="22.5" customHeight="1" x14ac:dyDescent="0.25">
      <c r="A3600" s="135" t="str">
        <f>Лист4!A3602</f>
        <v>г. Астрахань, ул. Водников, д. 7</v>
      </c>
      <c r="B3600" s="56"/>
      <c r="C3600" s="39">
        <f t="shared" si="114"/>
        <v>520.92066756756765</v>
      </c>
      <c r="D3600" s="39">
        <f t="shared" si="115"/>
        <v>22.010732432432434</v>
      </c>
      <c r="E3600" s="45">
        <v>0</v>
      </c>
      <c r="F3600" s="27">
        <v>22.010732432432434</v>
      </c>
      <c r="G3600" s="46">
        <v>0</v>
      </c>
      <c r="H3600" s="46">
        <v>0</v>
      </c>
      <c r="I3600" s="46">
        <v>0</v>
      </c>
      <c r="J3600" s="231"/>
      <c r="K3600" s="167">
        <v>542.93140000000005</v>
      </c>
    </row>
    <row r="3601" spans="1:11" s="49" customFormat="1" ht="22.5" customHeight="1" x14ac:dyDescent="0.25">
      <c r="A3601" s="135" t="str">
        <f>Лист4!A3603</f>
        <v>с. Бирюковка, ул. Молодежная, д. 14</v>
      </c>
      <c r="B3601" s="56"/>
      <c r="C3601" s="39">
        <f t="shared" si="114"/>
        <v>36.02953527027028</v>
      </c>
      <c r="D3601" s="39">
        <f t="shared" si="115"/>
        <v>1.5223747297297299</v>
      </c>
      <c r="E3601" s="45">
        <v>0</v>
      </c>
      <c r="F3601" s="27">
        <v>1.5223747297297299</v>
      </c>
      <c r="G3601" s="46">
        <v>0</v>
      </c>
      <c r="H3601" s="46">
        <v>0</v>
      </c>
      <c r="I3601" s="46">
        <v>0</v>
      </c>
      <c r="J3601" s="231"/>
      <c r="K3601" s="167">
        <v>37.551910000000007</v>
      </c>
    </row>
    <row r="3602" spans="1:11" s="49" customFormat="1" ht="22.5" customHeight="1" x14ac:dyDescent="0.25">
      <c r="A3602" s="135" t="str">
        <f>Лист4!A3604</f>
        <v>с. Бирюковка, ул. Молодежная, д. 16</v>
      </c>
      <c r="B3602" s="56"/>
      <c r="C3602" s="39">
        <f t="shared" si="114"/>
        <v>7.3450459459459454</v>
      </c>
      <c r="D3602" s="39">
        <f t="shared" si="115"/>
        <v>0.31035405405405403</v>
      </c>
      <c r="E3602" s="45">
        <v>0</v>
      </c>
      <c r="F3602" s="27">
        <v>0.31035405405405403</v>
      </c>
      <c r="G3602" s="46">
        <v>0</v>
      </c>
      <c r="H3602" s="46">
        <v>0</v>
      </c>
      <c r="I3602" s="46">
        <v>0</v>
      </c>
      <c r="J3602" s="231"/>
      <c r="K3602" s="167">
        <v>7.6553999999999993</v>
      </c>
    </row>
    <row r="3603" spans="1:11" s="49" customFormat="1" ht="22.5" customHeight="1" x14ac:dyDescent="0.25">
      <c r="A3603" s="135" t="str">
        <f>Лист4!A3605</f>
        <v>г. Астрахань, ул. Звездная, д. 27</v>
      </c>
      <c r="B3603" s="56"/>
      <c r="C3603" s="39">
        <f t="shared" si="114"/>
        <v>564.67784283783783</v>
      </c>
      <c r="D3603" s="39">
        <f t="shared" si="115"/>
        <v>23.859627162162163</v>
      </c>
      <c r="E3603" s="45">
        <v>0</v>
      </c>
      <c r="F3603" s="27">
        <v>23.859627162162163</v>
      </c>
      <c r="G3603" s="46">
        <v>0</v>
      </c>
      <c r="H3603" s="46">
        <v>0</v>
      </c>
      <c r="I3603" s="46">
        <v>0</v>
      </c>
      <c r="J3603" s="231"/>
      <c r="K3603" s="167">
        <v>588.53746999999998</v>
      </c>
    </row>
    <row r="3604" spans="1:11" s="49" customFormat="1" ht="22.5" customHeight="1" x14ac:dyDescent="0.25">
      <c r="A3604" s="135" t="str">
        <f>Лист4!A3606</f>
        <v>г. Астрахань, ул. Звездная, д. 21</v>
      </c>
      <c r="B3604" s="56"/>
      <c r="C3604" s="39">
        <f t="shared" si="114"/>
        <v>584.39184675675665</v>
      </c>
      <c r="D3604" s="39">
        <f t="shared" si="115"/>
        <v>24.69261324324324</v>
      </c>
      <c r="E3604" s="45">
        <v>0</v>
      </c>
      <c r="F3604" s="27">
        <v>24.69261324324324</v>
      </c>
      <c r="G3604" s="46">
        <v>0</v>
      </c>
      <c r="H3604" s="46">
        <v>0</v>
      </c>
      <c r="I3604" s="46">
        <v>0</v>
      </c>
      <c r="J3604" s="231"/>
      <c r="K3604" s="167">
        <v>609.08445999999992</v>
      </c>
    </row>
    <row r="3605" spans="1:11" s="49" customFormat="1" ht="22.5" customHeight="1" x14ac:dyDescent="0.25">
      <c r="A3605" s="135" t="str">
        <f>Лист4!A3607</f>
        <v>г. Астрахань, ул. Космонавта В. Комарова, д. 144</v>
      </c>
      <c r="B3605" s="56"/>
      <c r="C3605" s="39">
        <f t="shared" si="114"/>
        <v>1160.3250971621621</v>
      </c>
      <c r="D3605" s="39">
        <f t="shared" si="115"/>
        <v>9.8397928378378392</v>
      </c>
      <c r="E3605" s="45">
        <v>0</v>
      </c>
      <c r="F3605" s="27">
        <v>9.8397928378378392</v>
      </c>
      <c r="G3605" s="46">
        <v>0</v>
      </c>
      <c r="H3605" s="46">
        <v>0</v>
      </c>
      <c r="I3605" s="46">
        <v>0</v>
      </c>
      <c r="J3605" s="231">
        <v>927.45</v>
      </c>
      <c r="K3605" s="167">
        <v>242.71489000000003</v>
      </c>
    </row>
    <row r="3606" spans="1:11" s="49" customFormat="1" ht="22.5" customHeight="1" x14ac:dyDescent="0.25">
      <c r="A3606" s="135" t="str">
        <f>Лист4!A3608</f>
        <v>Знаменск, ул. Ленина, д. 16</v>
      </c>
      <c r="B3606" s="56"/>
      <c r="C3606" s="39">
        <f t="shared" si="114"/>
        <v>181.67084702702701</v>
      </c>
      <c r="D3606" s="39">
        <f t="shared" si="115"/>
        <v>7.6762329729729721</v>
      </c>
      <c r="E3606" s="45">
        <v>0</v>
      </c>
      <c r="F3606" s="27">
        <v>7.6762329729729721</v>
      </c>
      <c r="G3606" s="46">
        <v>0</v>
      </c>
      <c r="H3606" s="46">
        <v>0</v>
      </c>
      <c r="I3606" s="46">
        <v>0</v>
      </c>
      <c r="J3606" s="231"/>
      <c r="K3606" s="167">
        <v>189.34707999999998</v>
      </c>
    </row>
    <row r="3607" spans="1:11" s="49" customFormat="1" ht="22.5" customHeight="1" x14ac:dyDescent="0.25">
      <c r="A3607" s="135" t="str">
        <f>Лист4!A3609</f>
        <v>Астрахань, ул.М. Луконина, д. 12, корп. 3</v>
      </c>
      <c r="B3607" s="56"/>
      <c r="C3607" s="39">
        <f t="shared" si="114"/>
        <v>1018.8832068918919</v>
      </c>
      <c r="D3607" s="39">
        <f t="shared" si="115"/>
        <v>43.051403108108111</v>
      </c>
      <c r="E3607" s="45">
        <v>0</v>
      </c>
      <c r="F3607" s="27">
        <v>43.051403108108111</v>
      </c>
      <c r="G3607" s="46">
        <v>0</v>
      </c>
      <c r="H3607" s="46">
        <v>0</v>
      </c>
      <c r="I3607" s="46">
        <v>0</v>
      </c>
      <c r="J3607" s="231"/>
      <c r="K3607" s="167">
        <v>1061.93461</v>
      </c>
    </row>
    <row r="3608" spans="1:11" s="49" customFormat="1" ht="22.5" customHeight="1" x14ac:dyDescent="0.25">
      <c r="A3608" s="135" t="str">
        <f>Лист4!A3610</f>
        <v>Астрахань, ул. Победы, д. 54</v>
      </c>
      <c r="B3608" s="56"/>
      <c r="C3608" s="39">
        <f t="shared" si="114"/>
        <v>1781.0941651351352</v>
      </c>
      <c r="D3608" s="39">
        <f t="shared" si="115"/>
        <v>17.746654864864865</v>
      </c>
      <c r="E3608" s="45">
        <v>0</v>
      </c>
      <c r="F3608" s="27">
        <v>17.746654864864865</v>
      </c>
      <c r="G3608" s="46">
        <v>0</v>
      </c>
      <c r="H3608" s="46">
        <v>0</v>
      </c>
      <c r="I3608" s="46">
        <v>0</v>
      </c>
      <c r="J3608" s="231">
        <f>1028.73+332.36</f>
        <v>1361.0900000000001</v>
      </c>
      <c r="K3608" s="167">
        <v>437.75082000000003</v>
      </c>
    </row>
    <row r="3609" spans="1:11" s="49" customFormat="1" ht="22.5" customHeight="1" x14ac:dyDescent="0.25">
      <c r="A3609" s="135" t="str">
        <f>Лист4!A3611</f>
        <v>Астрахань, пер. Ленинградский, д. 68, корп.1</v>
      </c>
      <c r="B3609" s="56"/>
      <c r="C3609" s="39">
        <f t="shared" ref="C3609:C3672" si="116">K3609+J3609-F3609</f>
        <v>1826.8062629729729</v>
      </c>
      <c r="D3609" s="39">
        <f t="shared" ref="D3609:D3672" si="117">F3609</f>
        <v>77.188997027027028</v>
      </c>
      <c r="E3609" s="45">
        <v>0</v>
      </c>
      <c r="F3609" s="27">
        <v>77.188997027027028</v>
      </c>
      <c r="G3609" s="46">
        <v>0</v>
      </c>
      <c r="H3609" s="46">
        <v>0</v>
      </c>
      <c r="I3609" s="46">
        <v>0</v>
      </c>
      <c r="J3609" s="231"/>
      <c r="K3609" s="167">
        <v>1903.9952599999999</v>
      </c>
    </row>
    <row r="3610" spans="1:11" s="49" customFormat="1" ht="22.5" customHeight="1" x14ac:dyDescent="0.25">
      <c r="A3610" s="135" t="str">
        <f>Лист4!A3612</f>
        <v>Астрахань, ул. Яблочкова, д. 27</v>
      </c>
      <c r="B3610" s="56"/>
      <c r="C3610" s="39">
        <f t="shared" si="116"/>
        <v>1044.8621356756757</v>
      </c>
      <c r="D3610" s="39">
        <f t="shared" si="117"/>
        <v>44.149104324324327</v>
      </c>
      <c r="E3610" s="45">
        <v>0</v>
      </c>
      <c r="F3610" s="27">
        <v>44.149104324324327</v>
      </c>
      <c r="G3610" s="46">
        <v>0</v>
      </c>
      <c r="H3610" s="46">
        <v>0</v>
      </c>
      <c r="I3610" s="46">
        <v>0</v>
      </c>
      <c r="J3610" s="231"/>
      <c r="K3610" s="167">
        <v>1089.01124</v>
      </c>
    </row>
    <row r="3611" spans="1:11" s="49" customFormat="1" ht="22.5" customHeight="1" x14ac:dyDescent="0.25">
      <c r="A3611" s="135" t="str">
        <f>Лист4!A3613</f>
        <v>Астрахань, ул. Шаумяна, д. 15</v>
      </c>
      <c r="B3611" s="56"/>
      <c r="C3611" s="39">
        <f t="shared" si="116"/>
        <v>86.359343648648647</v>
      </c>
      <c r="D3611" s="39">
        <f t="shared" si="117"/>
        <v>3.6489863513513514</v>
      </c>
      <c r="E3611" s="45">
        <v>0</v>
      </c>
      <c r="F3611" s="27">
        <v>3.6489863513513514</v>
      </c>
      <c r="G3611" s="46">
        <v>0</v>
      </c>
      <c r="H3611" s="46">
        <v>0</v>
      </c>
      <c r="I3611" s="46">
        <v>0</v>
      </c>
      <c r="J3611" s="231"/>
      <c r="K3611" s="167">
        <v>90.008330000000001</v>
      </c>
    </row>
    <row r="3612" spans="1:11" s="49" customFormat="1" ht="22.5" customHeight="1" x14ac:dyDescent="0.25">
      <c r="A3612" s="135" t="str">
        <f>Лист4!A3614</f>
        <v>Знаменск, ул. Ленина, д. 32</v>
      </c>
      <c r="B3612" s="56"/>
      <c r="C3612" s="39">
        <f t="shared" si="116"/>
        <v>243.75373635135136</v>
      </c>
      <c r="D3612" s="39">
        <f t="shared" si="117"/>
        <v>10.299453648648647</v>
      </c>
      <c r="E3612" s="45">
        <v>0</v>
      </c>
      <c r="F3612" s="27">
        <v>10.299453648648647</v>
      </c>
      <c r="G3612" s="46">
        <v>0</v>
      </c>
      <c r="H3612" s="46">
        <v>0</v>
      </c>
      <c r="I3612" s="46">
        <v>0</v>
      </c>
      <c r="J3612" s="231"/>
      <c r="K3612" s="167">
        <v>254.05319</v>
      </c>
    </row>
    <row r="3613" spans="1:11" s="49" customFormat="1" ht="22.5" customHeight="1" x14ac:dyDescent="0.25">
      <c r="A3613" s="135" t="str">
        <f>Лист4!A3615</f>
        <v>п. Евпраксино, мкр. Юность, д. 7</v>
      </c>
      <c r="B3613" s="56"/>
      <c r="C3613" s="39">
        <f t="shared" si="116"/>
        <v>181.81475635135135</v>
      </c>
      <c r="D3613" s="39">
        <f t="shared" si="117"/>
        <v>7.6823136486486492</v>
      </c>
      <c r="E3613" s="45">
        <v>0</v>
      </c>
      <c r="F3613" s="27">
        <v>7.6823136486486492</v>
      </c>
      <c r="G3613" s="46">
        <v>0</v>
      </c>
      <c r="H3613" s="46">
        <v>0</v>
      </c>
      <c r="I3613" s="46">
        <v>0</v>
      </c>
      <c r="J3613" s="231"/>
      <c r="K3613" s="167">
        <v>189.49707000000001</v>
      </c>
    </row>
    <row r="3614" spans="1:11" s="49" customFormat="1" ht="22.5" customHeight="1" x14ac:dyDescent="0.25">
      <c r="A3614" s="135" t="str">
        <f>Лист4!A3616</f>
        <v>п. Евпраксино, мкр. Юность, д. 2</v>
      </c>
      <c r="B3614" s="56"/>
      <c r="C3614" s="39">
        <f t="shared" si="116"/>
        <v>72.285080810810811</v>
      </c>
      <c r="D3614" s="39">
        <f t="shared" si="117"/>
        <v>3.0542991891891895</v>
      </c>
      <c r="E3614" s="45">
        <v>0</v>
      </c>
      <c r="F3614" s="27">
        <v>3.0542991891891895</v>
      </c>
      <c r="G3614" s="46">
        <v>0</v>
      </c>
      <c r="H3614" s="46">
        <v>0</v>
      </c>
      <c r="I3614" s="46">
        <v>0</v>
      </c>
      <c r="J3614" s="231"/>
      <c r="K3614" s="167">
        <v>75.339380000000006</v>
      </c>
    </row>
    <row r="3615" spans="1:11" s="49" customFormat="1" ht="22.5" customHeight="1" x14ac:dyDescent="0.25">
      <c r="A3615" s="135" t="str">
        <f>Лист4!A3617</f>
        <v>Астрахань, ул. Набережная Приволжского затона, д. 16</v>
      </c>
      <c r="B3615" s="56"/>
      <c r="C3615" s="39">
        <f t="shared" si="116"/>
        <v>967.50604297297298</v>
      </c>
      <c r="D3615" s="39">
        <f t="shared" si="117"/>
        <v>40.880537027027025</v>
      </c>
      <c r="E3615" s="45">
        <v>0</v>
      </c>
      <c r="F3615" s="27">
        <v>40.880537027027025</v>
      </c>
      <c r="G3615" s="46">
        <v>0</v>
      </c>
      <c r="H3615" s="46">
        <v>0</v>
      </c>
      <c r="I3615" s="46">
        <v>0</v>
      </c>
      <c r="J3615" s="231"/>
      <c r="K3615" s="167">
        <v>1008.38658</v>
      </c>
    </row>
    <row r="3616" spans="1:11" s="49" customFormat="1" ht="22.5" customHeight="1" x14ac:dyDescent="0.25">
      <c r="A3616" s="135" t="str">
        <f>Лист4!A3618</f>
        <v>г. Камызяк, ул. М. Горького, д. 95</v>
      </c>
      <c r="B3616" s="56"/>
      <c r="C3616" s="39">
        <f t="shared" si="116"/>
        <v>465.69017054054052</v>
      </c>
      <c r="D3616" s="39">
        <f t="shared" si="117"/>
        <v>19.677049459459461</v>
      </c>
      <c r="E3616" s="45">
        <v>0</v>
      </c>
      <c r="F3616" s="27">
        <v>19.677049459459461</v>
      </c>
      <c r="G3616" s="46">
        <v>0</v>
      </c>
      <c r="H3616" s="46">
        <v>0</v>
      </c>
      <c r="I3616" s="46">
        <v>0</v>
      </c>
      <c r="J3616" s="231"/>
      <c r="K3616" s="167">
        <v>485.36721999999997</v>
      </c>
    </row>
    <row r="3617" spans="1:11" s="49" customFormat="1" ht="22.5" customHeight="1" x14ac:dyDescent="0.25">
      <c r="A3617" s="135" t="str">
        <f>Лист4!A3619</f>
        <v>Знаменск, ул. Островского, д. 8</v>
      </c>
      <c r="B3617" s="56"/>
      <c r="C3617" s="39">
        <f t="shared" si="116"/>
        <v>287.02427378378377</v>
      </c>
      <c r="D3617" s="39">
        <f t="shared" si="117"/>
        <v>12.127786216216217</v>
      </c>
      <c r="E3617" s="45">
        <v>0</v>
      </c>
      <c r="F3617" s="27">
        <v>12.127786216216217</v>
      </c>
      <c r="G3617" s="46">
        <v>0</v>
      </c>
      <c r="H3617" s="46">
        <v>0</v>
      </c>
      <c r="I3617" s="46">
        <v>0</v>
      </c>
      <c r="J3617" s="231"/>
      <c r="K3617" s="167">
        <v>299.15206000000001</v>
      </c>
    </row>
    <row r="3618" spans="1:11" s="49" customFormat="1" ht="22.5" customHeight="1" x14ac:dyDescent="0.25">
      <c r="A3618" s="135" t="str">
        <f>Лист4!A3620</f>
        <v>Астрахань, пр. Воробьева, д. 12, корп.1</v>
      </c>
      <c r="B3618" s="56"/>
      <c r="C3618" s="39">
        <f t="shared" si="116"/>
        <v>1207.5185878378379</v>
      </c>
      <c r="D3618" s="39">
        <f t="shared" si="117"/>
        <v>51.02191216216216</v>
      </c>
      <c r="E3618" s="45">
        <v>0</v>
      </c>
      <c r="F3618" s="27">
        <v>51.02191216216216</v>
      </c>
      <c r="G3618" s="46">
        <v>0</v>
      </c>
      <c r="H3618" s="46">
        <v>0</v>
      </c>
      <c r="I3618" s="46">
        <v>0</v>
      </c>
      <c r="J3618" s="231"/>
      <c r="K3618" s="167">
        <v>1258.5405000000001</v>
      </c>
    </row>
    <row r="3619" spans="1:11" s="49" customFormat="1" ht="22.5" customHeight="1" x14ac:dyDescent="0.25">
      <c r="A3619" s="135" t="str">
        <f>Лист4!A3621</f>
        <v>Астрахань, ул. Кубанская, д 33, корп. 1</v>
      </c>
      <c r="B3619" s="56"/>
      <c r="C3619" s="39">
        <f t="shared" si="116"/>
        <v>810.52590648648641</v>
      </c>
      <c r="D3619" s="39">
        <f t="shared" si="117"/>
        <v>34.247573513513515</v>
      </c>
      <c r="E3619" s="45">
        <v>0</v>
      </c>
      <c r="F3619" s="27">
        <v>34.247573513513515</v>
      </c>
      <c r="G3619" s="46">
        <v>0</v>
      </c>
      <c r="H3619" s="46">
        <v>0</v>
      </c>
      <c r="I3619" s="46">
        <v>0</v>
      </c>
      <c r="J3619" s="231"/>
      <c r="K3619" s="167">
        <v>844.77347999999995</v>
      </c>
    </row>
    <row r="3620" spans="1:11" s="49" customFormat="1" ht="22.5" customHeight="1" x14ac:dyDescent="0.25">
      <c r="A3620" s="135" t="str">
        <f>Лист4!A3622</f>
        <v>Астрахань, ул. 11 Красной Армии, д. 8</v>
      </c>
      <c r="B3620" s="56"/>
      <c r="C3620" s="39">
        <f t="shared" si="116"/>
        <v>156.97707581081082</v>
      </c>
      <c r="D3620" s="39">
        <f t="shared" si="117"/>
        <v>6.6328341891891895</v>
      </c>
      <c r="E3620" s="45">
        <v>0</v>
      </c>
      <c r="F3620" s="27">
        <v>6.6328341891891895</v>
      </c>
      <c r="G3620" s="46">
        <v>0</v>
      </c>
      <c r="H3620" s="46">
        <v>0</v>
      </c>
      <c r="I3620" s="46">
        <v>0</v>
      </c>
      <c r="J3620" s="231"/>
      <c r="K3620" s="167">
        <v>163.60991000000001</v>
      </c>
    </row>
    <row r="3621" spans="1:11" s="49" customFormat="1" ht="22.5" customHeight="1" x14ac:dyDescent="0.25">
      <c r="A3621" s="135" t="str">
        <f>Лист4!A3623</f>
        <v>Астрахань ул.С.Перовской д. 99 корп.1</v>
      </c>
      <c r="B3621" s="56"/>
      <c r="C3621" s="39">
        <f t="shared" si="116"/>
        <v>564.38870972972973</v>
      </c>
      <c r="D3621" s="39">
        <f t="shared" si="117"/>
        <v>23.84741027027027</v>
      </c>
      <c r="E3621" s="45">
        <v>0</v>
      </c>
      <c r="F3621" s="27">
        <v>23.84741027027027</v>
      </c>
      <c r="G3621" s="46">
        <v>0</v>
      </c>
      <c r="H3621" s="46">
        <v>0</v>
      </c>
      <c r="I3621" s="46">
        <v>0</v>
      </c>
      <c r="J3621" s="231"/>
      <c r="K3621" s="167">
        <v>588.23612000000003</v>
      </c>
    </row>
    <row r="3622" spans="1:11" s="49" customFormat="1" ht="22.5" customHeight="1" x14ac:dyDescent="0.25">
      <c r="A3622" s="135" t="str">
        <f>Лист4!A3624</f>
        <v>Астарахань ул.Каунасская д 49 корп.1 литер А2</v>
      </c>
      <c r="B3622" s="56"/>
      <c r="C3622" s="39">
        <f t="shared" si="116"/>
        <v>654.91815202702696</v>
      </c>
      <c r="D3622" s="39">
        <f t="shared" si="117"/>
        <v>27.672597972972973</v>
      </c>
      <c r="E3622" s="45">
        <v>0</v>
      </c>
      <c r="F3622" s="27">
        <v>27.672597972972973</v>
      </c>
      <c r="G3622" s="46">
        <v>0</v>
      </c>
      <c r="H3622" s="46">
        <v>0</v>
      </c>
      <c r="I3622" s="46">
        <v>0</v>
      </c>
      <c r="J3622" s="231"/>
      <c r="K3622" s="167">
        <v>682.59074999999996</v>
      </c>
    </row>
    <row r="3623" spans="1:11" s="49" customFormat="1" ht="22.5" customHeight="1" x14ac:dyDescent="0.25">
      <c r="A3623" s="135" t="str">
        <f>Лист4!A3625</f>
        <v>Астрахань, ул. Краснопитерская, д. 127</v>
      </c>
      <c r="B3623" s="56"/>
      <c r="C3623" s="39">
        <f t="shared" si="116"/>
        <v>791.36451283783776</v>
      </c>
      <c r="D3623" s="39">
        <f t="shared" si="117"/>
        <v>33.437937162162157</v>
      </c>
      <c r="E3623" s="45">
        <v>0</v>
      </c>
      <c r="F3623" s="27">
        <v>33.437937162162157</v>
      </c>
      <c r="G3623" s="46">
        <v>0</v>
      </c>
      <c r="H3623" s="46">
        <v>0</v>
      </c>
      <c r="I3623" s="46">
        <v>0</v>
      </c>
      <c r="J3623" s="231"/>
      <c r="K3623" s="167">
        <v>824.80244999999991</v>
      </c>
    </row>
    <row r="3624" spans="1:11" s="49" customFormat="1" ht="22.5" customHeight="1" x14ac:dyDescent="0.25">
      <c r="A3624" s="135" t="str">
        <f>Лист4!A3626</f>
        <v>Астрахань ул. К.Краснова 10</v>
      </c>
      <c r="B3624" s="56"/>
      <c r="C3624" s="39">
        <f t="shared" si="116"/>
        <v>202.09062932432434</v>
      </c>
      <c r="D3624" s="39">
        <f t="shared" si="117"/>
        <v>8.5390406756756754</v>
      </c>
      <c r="E3624" s="45">
        <v>0</v>
      </c>
      <c r="F3624" s="27">
        <v>8.5390406756756754</v>
      </c>
      <c r="G3624" s="46">
        <v>0</v>
      </c>
      <c r="H3624" s="46">
        <v>0</v>
      </c>
      <c r="I3624" s="46">
        <v>0</v>
      </c>
      <c r="J3624" s="231"/>
      <c r="K3624" s="167">
        <v>210.62967</v>
      </c>
    </row>
    <row r="3625" spans="1:11" s="49" customFormat="1" ht="22.5" customHeight="1" x14ac:dyDescent="0.25">
      <c r="A3625" s="135" t="str">
        <f>Лист4!A3627</f>
        <v>Астрахань, ул. К.Краснова, д. 12</v>
      </c>
      <c r="B3625" s="56"/>
      <c r="C3625" s="39">
        <f t="shared" si="116"/>
        <v>71.345405405405401</v>
      </c>
      <c r="D3625" s="39">
        <f t="shared" si="117"/>
        <v>3.0145945945945947</v>
      </c>
      <c r="E3625" s="45">
        <v>0</v>
      </c>
      <c r="F3625" s="27">
        <v>3.0145945945945947</v>
      </c>
      <c r="G3625" s="46">
        <v>0</v>
      </c>
      <c r="H3625" s="46">
        <v>0</v>
      </c>
      <c r="I3625" s="46">
        <v>0</v>
      </c>
      <c r="J3625" s="231"/>
      <c r="K3625" s="167">
        <v>74.36</v>
      </c>
    </row>
    <row r="3626" spans="1:11" s="49" customFormat="1" ht="22.5" customHeight="1" x14ac:dyDescent="0.25">
      <c r="A3626" s="135" t="str">
        <f>Лист4!A3628</f>
        <v>г. Астрахань, ул. Безжонова, д.82/1</v>
      </c>
      <c r="B3626" s="56"/>
      <c r="C3626" s="39">
        <f t="shared" si="116"/>
        <v>1979.6492294594593</v>
      </c>
      <c r="D3626" s="39">
        <f t="shared" si="117"/>
        <v>83.647150540540537</v>
      </c>
      <c r="E3626" s="45">
        <v>0</v>
      </c>
      <c r="F3626" s="27">
        <v>83.647150540540537</v>
      </c>
      <c r="G3626" s="46">
        <v>0</v>
      </c>
      <c r="H3626" s="46">
        <v>0</v>
      </c>
      <c r="I3626" s="46">
        <v>0</v>
      </c>
      <c r="J3626" s="231"/>
      <c r="K3626" s="167">
        <v>2063.2963799999998</v>
      </c>
    </row>
    <row r="3627" spans="1:11" s="49" customFormat="1" ht="22.5" customHeight="1" x14ac:dyDescent="0.25">
      <c r="A3627" s="135" t="str">
        <f>Лист4!A3629</f>
        <v>г.Ахтубинск, ул. Затонская, д.5</v>
      </c>
      <c r="B3627" s="56"/>
      <c r="C3627" s="39">
        <f t="shared" si="116"/>
        <v>932.45272891891887</v>
      </c>
      <c r="D3627" s="39">
        <f t="shared" si="117"/>
        <v>39.399411081081084</v>
      </c>
      <c r="E3627" s="45">
        <v>0</v>
      </c>
      <c r="F3627" s="27">
        <v>39.399411081081084</v>
      </c>
      <c r="G3627" s="46">
        <v>0</v>
      </c>
      <c r="H3627" s="46">
        <v>0</v>
      </c>
      <c r="I3627" s="46">
        <v>0</v>
      </c>
      <c r="J3627" s="231"/>
      <c r="K3627" s="167">
        <v>971.85213999999996</v>
      </c>
    </row>
    <row r="3628" spans="1:11" s="49" customFormat="1" ht="22.5" customHeight="1" x14ac:dyDescent="0.25">
      <c r="A3628" s="135" t="str">
        <f>Лист4!A3630</f>
        <v>Астрахань, В.Барсовой 13 корп. 1</v>
      </c>
      <c r="B3628" s="56"/>
      <c r="C3628" s="39">
        <f t="shared" si="116"/>
        <v>751.60229756756758</v>
      </c>
      <c r="D3628" s="39">
        <f t="shared" si="117"/>
        <v>12.364322432432434</v>
      </c>
      <c r="E3628" s="45">
        <v>0</v>
      </c>
      <c r="F3628" s="27">
        <v>12.364322432432434</v>
      </c>
      <c r="G3628" s="46">
        <v>0</v>
      </c>
      <c r="H3628" s="46">
        <v>0</v>
      </c>
      <c r="I3628" s="46">
        <v>0</v>
      </c>
      <c r="J3628" s="231">
        <v>458.98</v>
      </c>
      <c r="K3628" s="167">
        <v>304.98662000000002</v>
      </c>
    </row>
    <row r="3629" spans="1:11" s="49" customFormat="1" ht="22.5" customHeight="1" x14ac:dyDescent="0.25">
      <c r="A3629" s="135" t="str">
        <f>Лист4!A3631</f>
        <v>г. Астрахань, Сун Ят Сена 66</v>
      </c>
      <c r="B3629" s="56"/>
      <c r="C3629" s="39">
        <f t="shared" si="116"/>
        <v>135.98347918918921</v>
      </c>
      <c r="D3629" s="39">
        <f t="shared" si="117"/>
        <v>5.7457808108108113</v>
      </c>
      <c r="E3629" s="45">
        <v>0</v>
      </c>
      <c r="F3629" s="27">
        <v>5.7457808108108113</v>
      </c>
      <c r="G3629" s="46">
        <v>0</v>
      </c>
      <c r="H3629" s="46">
        <v>0</v>
      </c>
      <c r="I3629" s="46">
        <v>0</v>
      </c>
      <c r="J3629" s="231"/>
      <c r="K3629" s="167">
        <v>141.72926000000001</v>
      </c>
    </row>
    <row r="3630" spans="1:11" s="49" customFormat="1" ht="22.5" customHeight="1" x14ac:dyDescent="0.25">
      <c r="A3630" s="135" t="str">
        <f>Лист4!A3632</f>
        <v>Астрахань, Нариманова 2В</v>
      </c>
      <c r="B3630" s="56"/>
      <c r="C3630" s="39">
        <f t="shared" si="116"/>
        <v>811.01483743243239</v>
      </c>
      <c r="D3630" s="39">
        <f t="shared" si="117"/>
        <v>34.268232567567566</v>
      </c>
      <c r="E3630" s="45">
        <v>0</v>
      </c>
      <c r="F3630" s="27">
        <v>34.268232567567566</v>
      </c>
      <c r="G3630" s="46">
        <v>0</v>
      </c>
      <c r="H3630" s="46">
        <v>0</v>
      </c>
      <c r="I3630" s="46">
        <v>0</v>
      </c>
      <c r="J3630" s="231"/>
      <c r="K3630" s="167">
        <v>845.28306999999995</v>
      </c>
    </row>
    <row r="3631" spans="1:11" s="49" customFormat="1" ht="22.5" customHeight="1" x14ac:dyDescent="0.25">
      <c r="A3631" s="135" t="str">
        <f>Лист4!A3633</f>
        <v>Астрахань, Водников 9</v>
      </c>
      <c r="B3631" s="56"/>
      <c r="C3631" s="39">
        <f t="shared" si="116"/>
        <v>398.60810405405402</v>
      </c>
      <c r="D3631" s="39">
        <f t="shared" si="117"/>
        <v>16.842595945945945</v>
      </c>
      <c r="E3631" s="45">
        <v>0</v>
      </c>
      <c r="F3631" s="27">
        <v>16.842595945945945</v>
      </c>
      <c r="G3631" s="46">
        <v>0</v>
      </c>
      <c r="H3631" s="46">
        <v>0</v>
      </c>
      <c r="I3631" s="46">
        <v>0</v>
      </c>
      <c r="J3631" s="231"/>
      <c r="K3631" s="167">
        <v>415.45069999999998</v>
      </c>
    </row>
    <row r="3632" spans="1:11" s="49" customFormat="1" ht="22.5" customHeight="1" x14ac:dyDescent="0.25">
      <c r="A3632" s="135" t="str">
        <f>Лист4!A3634</f>
        <v>Астрахань, Фунтовское шоссе 23 В</v>
      </c>
      <c r="B3632" s="56"/>
      <c r="C3632" s="39">
        <f t="shared" si="116"/>
        <v>605.67140067567573</v>
      </c>
      <c r="D3632" s="39">
        <f t="shared" si="117"/>
        <v>25.591749324324322</v>
      </c>
      <c r="E3632" s="45">
        <v>0</v>
      </c>
      <c r="F3632" s="27">
        <v>25.591749324324322</v>
      </c>
      <c r="G3632" s="46">
        <v>0</v>
      </c>
      <c r="H3632" s="46">
        <v>0</v>
      </c>
      <c r="I3632" s="46">
        <v>0</v>
      </c>
      <c r="J3632" s="231"/>
      <c r="K3632" s="167">
        <v>631.26315</v>
      </c>
    </row>
    <row r="3633" spans="1:11" s="49" customFormat="1" ht="22.5" customHeight="1" x14ac:dyDescent="0.25">
      <c r="A3633" s="135" t="str">
        <f>Лист4!A3635</f>
        <v>Астрахань, Фунтовское шоссе 23 А</v>
      </c>
      <c r="B3633" s="56"/>
      <c r="C3633" s="39">
        <f t="shared" si="116"/>
        <v>540.29603027027019</v>
      </c>
      <c r="D3633" s="39">
        <f t="shared" si="117"/>
        <v>22.829409729729726</v>
      </c>
      <c r="E3633" s="45">
        <v>0</v>
      </c>
      <c r="F3633" s="27">
        <v>22.829409729729726</v>
      </c>
      <c r="G3633" s="46">
        <v>0</v>
      </c>
      <c r="H3633" s="46">
        <v>0</v>
      </c>
      <c r="I3633" s="46">
        <v>0</v>
      </c>
      <c r="J3633" s="231"/>
      <c r="K3633" s="167">
        <v>563.12543999999991</v>
      </c>
    </row>
    <row r="3634" spans="1:11" s="49" customFormat="1" ht="22.5" customHeight="1" x14ac:dyDescent="0.25">
      <c r="A3634" s="135" t="str">
        <f>Лист4!A3636</f>
        <v>Камызяк М. Горького 71</v>
      </c>
      <c r="B3634" s="56"/>
      <c r="C3634" s="39">
        <f t="shared" si="116"/>
        <v>368.36255499999999</v>
      </c>
      <c r="D3634" s="39">
        <f t="shared" si="117"/>
        <v>15.564615</v>
      </c>
      <c r="E3634" s="45">
        <v>0</v>
      </c>
      <c r="F3634" s="27">
        <v>15.564615</v>
      </c>
      <c r="G3634" s="46">
        <v>0</v>
      </c>
      <c r="H3634" s="46">
        <v>0</v>
      </c>
      <c r="I3634" s="46">
        <v>0</v>
      </c>
      <c r="J3634" s="231"/>
      <c r="K3634" s="167">
        <v>383.92716999999999</v>
      </c>
    </row>
    <row r="3635" spans="1:11" s="49" customFormat="1" ht="22.5" customHeight="1" x14ac:dyDescent="0.25">
      <c r="A3635" s="135" t="str">
        <f>Лист4!A3637</f>
        <v>Астрахань, пр. Воробьева, д. 9</v>
      </c>
      <c r="B3635" s="56"/>
      <c r="C3635" s="39">
        <f t="shared" si="116"/>
        <v>418.7590841891892</v>
      </c>
      <c r="D3635" s="39">
        <f t="shared" si="117"/>
        <v>17.69404581081081</v>
      </c>
      <c r="E3635" s="45">
        <v>0</v>
      </c>
      <c r="F3635" s="27">
        <v>17.69404581081081</v>
      </c>
      <c r="G3635" s="46">
        <v>0</v>
      </c>
      <c r="H3635" s="46">
        <v>0</v>
      </c>
      <c r="I3635" s="46">
        <v>0</v>
      </c>
      <c r="J3635" s="231"/>
      <c r="K3635" s="167">
        <v>436.45312999999999</v>
      </c>
    </row>
    <row r="3636" spans="1:11" s="49" customFormat="1" ht="22.5" customHeight="1" x14ac:dyDescent="0.25">
      <c r="A3636" s="135" t="str">
        <f>Лист4!A3638</f>
        <v>Камызяк М. Горького 77</v>
      </c>
      <c r="B3636" s="56"/>
      <c r="C3636" s="39">
        <f t="shared" si="116"/>
        <v>1129.6355408108109</v>
      </c>
      <c r="D3636" s="39">
        <f t="shared" si="117"/>
        <v>47.731079189189188</v>
      </c>
      <c r="E3636" s="45">
        <v>0</v>
      </c>
      <c r="F3636" s="27">
        <v>47.731079189189188</v>
      </c>
      <c r="G3636" s="46">
        <v>0</v>
      </c>
      <c r="H3636" s="46">
        <v>0</v>
      </c>
      <c r="I3636" s="46">
        <v>0</v>
      </c>
      <c r="J3636" s="231"/>
      <c r="K3636" s="167">
        <v>1177.36662</v>
      </c>
    </row>
    <row r="3637" spans="1:11" s="49" customFormat="1" ht="22.5" customHeight="1" x14ac:dyDescent="0.25">
      <c r="A3637" s="135" t="str">
        <f>Лист4!A3639</f>
        <v>г. Астрахань, Бабаевского 31/4</v>
      </c>
      <c r="B3637" s="56"/>
      <c r="C3637" s="39">
        <f t="shared" si="116"/>
        <v>225.72364135135138</v>
      </c>
      <c r="D3637" s="39">
        <f t="shared" si="117"/>
        <v>9.5376186486486496</v>
      </c>
      <c r="E3637" s="45">
        <v>0</v>
      </c>
      <c r="F3637" s="27">
        <v>9.5376186486486496</v>
      </c>
      <c r="G3637" s="46">
        <v>0</v>
      </c>
      <c r="H3637" s="46">
        <v>0</v>
      </c>
      <c r="I3637" s="46">
        <v>0</v>
      </c>
      <c r="J3637" s="231"/>
      <c r="K3637" s="167">
        <v>235.26126000000002</v>
      </c>
    </row>
    <row r="3638" spans="1:11" s="49" customFormat="1" ht="22.5" customHeight="1" x14ac:dyDescent="0.25">
      <c r="A3638" s="135" t="str">
        <f>Лист4!A3640</f>
        <v>Камызяк, М. Горького 69</v>
      </c>
      <c r="B3638" s="56"/>
      <c r="C3638" s="39">
        <f t="shared" si="116"/>
        <v>799.51825837837828</v>
      </c>
      <c r="D3638" s="39">
        <f t="shared" si="117"/>
        <v>33.782461621621621</v>
      </c>
      <c r="E3638" s="45">
        <v>0</v>
      </c>
      <c r="F3638" s="27">
        <v>33.782461621621621</v>
      </c>
      <c r="G3638" s="46">
        <v>0</v>
      </c>
      <c r="H3638" s="46">
        <v>0</v>
      </c>
      <c r="I3638" s="46">
        <v>0</v>
      </c>
      <c r="J3638" s="231"/>
      <c r="K3638" s="167">
        <v>833.30071999999996</v>
      </c>
    </row>
    <row r="3639" spans="1:11" s="49" customFormat="1" ht="22.5" customHeight="1" x14ac:dyDescent="0.25">
      <c r="A3639" s="135" t="str">
        <f>Лист4!A3641</f>
        <v>г. Астрахань,ул. Жилая, д. 9, корп. 2</v>
      </c>
      <c r="B3639" s="56"/>
      <c r="C3639" s="39">
        <f t="shared" si="116"/>
        <v>763.74591108108109</v>
      </c>
      <c r="D3639" s="39">
        <f t="shared" si="117"/>
        <v>17.900108918918917</v>
      </c>
      <c r="E3639" s="45">
        <v>0</v>
      </c>
      <c r="F3639" s="27">
        <v>17.900108918918917</v>
      </c>
      <c r="G3639" s="46">
        <v>0</v>
      </c>
      <c r="H3639" s="46">
        <v>0</v>
      </c>
      <c r="I3639" s="46">
        <v>0</v>
      </c>
      <c r="J3639" s="231">
        <v>340.11</v>
      </c>
      <c r="K3639" s="167">
        <v>441.53602000000001</v>
      </c>
    </row>
    <row r="3640" spans="1:11" s="49" customFormat="1" ht="22.5" customHeight="1" x14ac:dyDescent="0.25">
      <c r="A3640" s="135" t="str">
        <f>Лист4!A3642</f>
        <v>Камызяк, ул. М.Горького д.98</v>
      </c>
      <c r="B3640" s="56"/>
      <c r="C3640" s="39">
        <f t="shared" si="116"/>
        <v>477.25930391891893</v>
      </c>
      <c r="D3640" s="39">
        <f t="shared" si="117"/>
        <v>20.165886081081084</v>
      </c>
      <c r="E3640" s="45">
        <v>0</v>
      </c>
      <c r="F3640" s="27">
        <v>20.165886081081084</v>
      </c>
      <c r="G3640" s="46">
        <v>0</v>
      </c>
      <c r="H3640" s="46">
        <v>0</v>
      </c>
      <c r="I3640" s="46">
        <v>0</v>
      </c>
      <c r="J3640" s="231"/>
      <c r="K3640" s="167">
        <v>497.42518999999999</v>
      </c>
    </row>
    <row r="3641" spans="1:11" s="49" customFormat="1" ht="22.5" customHeight="1" x14ac:dyDescent="0.25">
      <c r="A3641" s="135" t="str">
        <f>Лист4!A3643</f>
        <v>Астрахань, ул.Яблочкова д.1г</v>
      </c>
      <c r="B3641" s="56"/>
      <c r="C3641" s="39">
        <f t="shared" si="116"/>
        <v>578.96827189189185</v>
      </c>
      <c r="D3641" s="39">
        <f t="shared" si="117"/>
        <v>24.463448108108103</v>
      </c>
      <c r="E3641" s="45">
        <v>0</v>
      </c>
      <c r="F3641" s="27">
        <v>24.463448108108103</v>
      </c>
      <c r="G3641" s="46">
        <v>0</v>
      </c>
      <c r="H3641" s="46">
        <v>0</v>
      </c>
      <c r="I3641" s="46">
        <v>0</v>
      </c>
      <c r="J3641" s="231"/>
      <c r="K3641" s="167">
        <v>603.43171999999993</v>
      </c>
    </row>
    <row r="3642" spans="1:11" s="49" customFormat="1" ht="22.5" customHeight="1" x14ac:dyDescent="0.25">
      <c r="A3642" s="135" t="str">
        <f>Лист4!A3644</f>
        <v>Астрахань, ул.Нариманова д.2Г</v>
      </c>
      <c r="B3642" s="56"/>
      <c r="C3642" s="39">
        <f t="shared" si="116"/>
        <v>1222.1461901351349</v>
      </c>
      <c r="D3642" s="39">
        <f t="shared" si="117"/>
        <v>51.639979864864856</v>
      </c>
      <c r="E3642" s="45">
        <v>0</v>
      </c>
      <c r="F3642" s="27">
        <v>51.639979864864856</v>
      </c>
      <c r="G3642" s="46">
        <v>0</v>
      </c>
      <c r="H3642" s="46">
        <v>0</v>
      </c>
      <c r="I3642" s="46">
        <v>0</v>
      </c>
      <c r="J3642" s="231"/>
      <c r="K3642" s="167">
        <v>1273.7861699999999</v>
      </c>
    </row>
    <row r="3643" spans="1:11" s="49" customFormat="1" ht="22.5" customHeight="1" x14ac:dyDescent="0.25">
      <c r="A3643" s="135" t="str">
        <f>Лист4!A3645</f>
        <v>Астрахань, ул. Медиков д.5 корп.1</v>
      </c>
      <c r="B3643" s="56"/>
      <c r="C3643" s="39">
        <f t="shared" si="116"/>
        <v>1592.4253325675677</v>
      </c>
      <c r="D3643" s="39">
        <f t="shared" si="117"/>
        <v>67.285577432432433</v>
      </c>
      <c r="E3643" s="45">
        <v>0</v>
      </c>
      <c r="F3643" s="27">
        <v>67.285577432432433</v>
      </c>
      <c r="G3643" s="46">
        <v>0</v>
      </c>
      <c r="H3643" s="46">
        <v>0</v>
      </c>
      <c r="I3643" s="46">
        <v>0</v>
      </c>
      <c r="J3643" s="231"/>
      <c r="K3643" s="167">
        <v>1659.71091</v>
      </c>
    </row>
    <row r="3644" spans="1:11" s="49" customFormat="1" ht="22.5" customHeight="1" x14ac:dyDescent="0.25">
      <c r="A3644" s="135" t="str">
        <f>Лист4!A3646</f>
        <v>Астрахань, Маркина д.106</v>
      </c>
      <c r="B3644" s="56"/>
      <c r="C3644" s="39">
        <f t="shared" si="116"/>
        <v>435.15263918918919</v>
      </c>
      <c r="D3644" s="39">
        <f t="shared" si="117"/>
        <v>9.9216608108108097</v>
      </c>
      <c r="E3644" s="45">
        <v>0</v>
      </c>
      <c r="F3644" s="27">
        <v>9.9216608108108097</v>
      </c>
      <c r="G3644" s="46">
        <v>0</v>
      </c>
      <c r="H3644" s="46">
        <v>0</v>
      </c>
      <c r="I3644" s="46">
        <v>0</v>
      </c>
      <c r="J3644" s="231">
        <v>200.34</v>
      </c>
      <c r="K3644" s="167">
        <v>244.73429999999999</v>
      </c>
    </row>
    <row r="3645" spans="1:11" s="49" customFormat="1" ht="22.5" customHeight="1" x14ac:dyDescent="0.25">
      <c r="A3645" s="135" t="str">
        <f>Лист4!A3647</f>
        <v>Астрахань, Б.Алексеева д.53</v>
      </c>
      <c r="B3645" s="56"/>
      <c r="C3645" s="39">
        <f t="shared" si="116"/>
        <v>1429.3550175675678</v>
      </c>
      <c r="D3645" s="39">
        <f t="shared" si="117"/>
        <v>60.395282432432438</v>
      </c>
      <c r="E3645" s="45">
        <v>0</v>
      </c>
      <c r="F3645" s="27">
        <v>60.395282432432438</v>
      </c>
      <c r="G3645" s="46">
        <v>0</v>
      </c>
      <c r="H3645" s="46">
        <v>0</v>
      </c>
      <c r="I3645" s="46">
        <v>0</v>
      </c>
      <c r="J3645" s="231"/>
      <c r="K3645" s="167">
        <v>1489.7503000000002</v>
      </c>
    </row>
    <row r="3646" spans="1:11" s="49" customFormat="1" ht="22.5" customHeight="1" x14ac:dyDescent="0.25">
      <c r="A3646" s="135" t="str">
        <f>Лист4!A3648</f>
        <v>Астрахань, ул. Набережная Приволжского Затона д.32</v>
      </c>
      <c r="B3646" s="56"/>
      <c r="C3646" s="39">
        <f t="shared" si="116"/>
        <v>671.84816891891887</v>
      </c>
      <c r="D3646" s="39">
        <f t="shared" si="117"/>
        <v>12.07133108108108</v>
      </c>
      <c r="E3646" s="45">
        <v>0</v>
      </c>
      <c r="F3646" s="27">
        <v>12.07133108108108</v>
      </c>
      <c r="G3646" s="46">
        <v>0</v>
      </c>
      <c r="H3646" s="46">
        <v>0</v>
      </c>
      <c r="I3646" s="46">
        <v>0</v>
      </c>
      <c r="J3646" s="231">
        <v>386.16</v>
      </c>
      <c r="K3646" s="167">
        <v>297.7595</v>
      </c>
    </row>
    <row r="3647" spans="1:11" s="49" customFormat="1" ht="22.5" customHeight="1" x14ac:dyDescent="0.25">
      <c r="A3647" s="135" t="str">
        <f>Лист4!A3649</f>
        <v>Астрахань, ул. Минусинская д.14/2</v>
      </c>
      <c r="B3647" s="56"/>
      <c r="C3647" s="39">
        <f t="shared" si="116"/>
        <v>379.33864648648648</v>
      </c>
      <c r="D3647" s="39">
        <f t="shared" si="117"/>
        <v>16.028393513513514</v>
      </c>
      <c r="E3647" s="45">
        <v>0</v>
      </c>
      <c r="F3647" s="27">
        <v>16.028393513513514</v>
      </c>
      <c r="G3647" s="46">
        <v>0</v>
      </c>
      <c r="H3647" s="46">
        <v>0</v>
      </c>
      <c r="I3647" s="46">
        <v>0</v>
      </c>
      <c r="J3647" s="231"/>
      <c r="K3647" s="167">
        <v>395.36703999999997</v>
      </c>
    </row>
    <row r="3648" spans="1:11" s="49" customFormat="1" ht="22.5" customHeight="1" x14ac:dyDescent="0.25">
      <c r="A3648" s="135" t="str">
        <f>Лист4!A3650</f>
        <v>Астрахань, ул. Бэра д.59/А</v>
      </c>
      <c r="B3648" s="56"/>
      <c r="C3648" s="39">
        <f t="shared" si="116"/>
        <v>1237.2240187837838</v>
      </c>
      <c r="D3648" s="39">
        <f t="shared" si="117"/>
        <v>52.277071216216214</v>
      </c>
      <c r="E3648" s="45">
        <v>0</v>
      </c>
      <c r="F3648" s="27">
        <v>52.277071216216214</v>
      </c>
      <c r="G3648" s="46">
        <v>0</v>
      </c>
      <c r="H3648" s="46">
        <v>0</v>
      </c>
      <c r="I3648" s="46">
        <v>0</v>
      </c>
      <c r="J3648" s="231"/>
      <c r="K3648" s="167">
        <v>1289.50109</v>
      </c>
    </row>
    <row r="3649" spans="1:11" s="49" customFormat="1" ht="23.25" customHeight="1" x14ac:dyDescent="0.25">
      <c r="A3649" s="135" t="str">
        <f>Лист4!A3651</f>
        <v>Астрахань, ул. Фиолетова д.15/А</v>
      </c>
      <c r="B3649" s="56"/>
      <c r="C3649" s="39">
        <f t="shared" si="116"/>
        <v>211.3384272972973</v>
      </c>
      <c r="D3649" s="39">
        <f t="shared" si="117"/>
        <v>8.9297927027027022</v>
      </c>
      <c r="E3649" s="45">
        <v>0</v>
      </c>
      <c r="F3649" s="27">
        <v>8.9297927027027022</v>
      </c>
      <c r="G3649" s="46">
        <v>0</v>
      </c>
      <c r="H3649" s="46">
        <v>0</v>
      </c>
      <c r="I3649" s="46">
        <v>0</v>
      </c>
      <c r="J3649" s="231"/>
      <c r="K3649" s="167">
        <v>220.26822000000001</v>
      </c>
    </row>
    <row r="3650" spans="1:11" s="49" customFormat="1" ht="22.5" customHeight="1" x14ac:dyDescent="0.25">
      <c r="A3650" s="135" t="str">
        <f>Лист4!A3652</f>
        <v>Астрахань, ул. Звездная д. 31</v>
      </c>
      <c r="B3650" s="56"/>
      <c r="C3650" s="39">
        <f t="shared" si="116"/>
        <v>1147.0839636486485</v>
      </c>
      <c r="D3650" s="39">
        <f t="shared" si="117"/>
        <v>31.576646351351357</v>
      </c>
      <c r="E3650" s="45">
        <v>0</v>
      </c>
      <c r="F3650" s="27">
        <v>31.576646351351357</v>
      </c>
      <c r="G3650" s="46">
        <v>0</v>
      </c>
      <c r="H3650" s="46">
        <v>0</v>
      </c>
      <c r="I3650" s="46">
        <v>0</v>
      </c>
      <c r="J3650" s="231">
        <v>399.77</v>
      </c>
      <c r="K3650" s="167">
        <v>778.89061000000004</v>
      </c>
    </row>
    <row r="3651" spans="1:11" s="49" customFormat="1" ht="22.5" customHeight="1" x14ac:dyDescent="0.25">
      <c r="A3651" s="135" t="str">
        <f>Лист4!A3653</f>
        <v>Астрахань, ул. Фунтовское шоссе д. 10</v>
      </c>
      <c r="B3651" s="56"/>
      <c r="C3651" s="39">
        <f t="shared" si="116"/>
        <v>985.36188094594604</v>
      </c>
      <c r="D3651" s="39">
        <f t="shared" si="117"/>
        <v>41.635009054054059</v>
      </c>
      <c r="E3651" s="45">
        <v>0</v>
      </c>
      <c r="F3651" s="27">
        <v>41.635009054054059</v>
      </c>
      <c r="G3651" s="46">
        <v>0</v>
      </c>
      <c r="H3651" s="46">
        <v>0</v>
      </c>
      <c r="I3651" s="46">
        <v>0</v>
      </c>
      <c r="J3651" s="231"/>
      <c r="K3651" s="167">
        <v>1026.9968900000001</v>
      </c>
    </row>
    <row r="3652" spans="1:11" s="49" customFormat="1" ht="22.5" customHeight="1" x14ac:dyDescent="0.25">
      <c r="A3652" s="135" t="str">
        <f>Лист4!A3654</f>
        <v>Астрахань, ул. Дубровинского д.54/1</v>
      </c>
      <c r="B3652" s="56"/>
      <c r="C3652" s="39">
        <f t="shared" si="116"/>
        <v>349.74135621621622</v>
      </c>
      <c r="D3652" s="39">
        <f t="shared" si="117"/>
        <v>14.777803783783785</v>
      </c>
      <c r="E3652" s="45">
        <v>0</v>
      </c>
      <c r="F3652" s="27">
        <v>14.777803783783785</v>
      </c>
      <c r="G3652" s="46">
        <v>0</v>
      </c>
      <c r="H3652" s="46">
        <v>0</v>
      </c>
      <c r="I3652" s="46">
        <v>0</v>
      </c>
      <c r="J3652" s="231"/>
      <c r="K3652" s="167">
        <v>364.51916</v>
      </c>
    </row>
    <row r="3653" spans="1:11" s="49" customFormat="1" ht="22.5" customHeight="1" x14ac:dyDescent="0.25">
      <c r="A3653" s="135" t="str">
        <f>Лист4!A3655</f>
        <v>Астрахань, ул. Куликова д.46/1</v>
      </c>
      <c r="B3653" s="56"/>
      <c r="C3653" s="39">
        <f t="shared" si="116"/>
        <v>804.81221027027027</v>
      </c>
      <c r="D3653" s="39">
        <f t="shared" si="117"/>
        <v>34.006149729729728</v>
      </c>
      <c r="E3653" s="45">
        <v>0</v>
      </c>
      <c r="F3653" s="27">
        <v>34.006149729729728</v>
      </c>
      <c r="G3653" s="46">
        <v>0</v>
      </c>
      <c r="H3653" s="46">
        <v>0</v>
      </c>
      <c r="I3653" s="46">
        <v>0</v>
      </c>
      <c r="J3653" s="231"/>
      <c r="K3653" s="167">
        <v>838.81835999999998</v>
      </c>
    </row>
    <row r="3654" spans="1:11" s="49" customFormat="1" ht="22.5" customHeight="1" x14ac:dyDescent="0.25">
      <c r="A3654" s="135" t="str">
        <f>Лист4!A3656</f>
        <v>Астрахань, ул. Красного Знамени д.8</v>
      </c>
      <c r="B3654" s="56"/>
      <c r="C3654" s="39">
        <f t="shared" si="116"/>
        <v>66.08107202702702</v>
      </c>
      <c r="D3654" s="39">
        <f t="shared" si="117"/>
        <v>2.7921579729729729</v>
      </c>
      <c r="E3654" s="45">
        <v>0</v>
      </c>
      <c r="F3654" s="27">
        <v>2.7921579729729729</v>
      </c>
      <c r="G3654" s="46">
        <v>0</v>
      </c>
      <c r="H3654" s="46">
        <v>0</v>
      </c>
      <c r="I3654" s="46">
        <v>0</v>
      </c>
      <c r="J3654" s="231"/>
      <c r="K3654" s="167">
        <v>68.873229999999992</v>
      </c>
    </row>
    <row r="3655" spans="1:11" s="49" customFormat="1" ht="22.5" customHeight="1" x14ac:dyDescent="0.25">
      <c r="A3655" s="135" t="str">
        <f>Лист4!A3657</f>
        <v>Астрахань, Тургенева д. 8 Б</v>
      </c>
      <c r="B3655" s="56"/>
      <c r="C3655" s="39">
        <f t="shared" si="116"/>
        <v>399.69984418918921</v>
      </c>
      <c r="D3655" s="39">
        <f t="shared" si="117"/>
        <v>16.888725810810811</v>
      </c>
      <c r="E3655" s="45">
        <v>0</v>
      </c>
      <c r="F3655" s="27">
        <v>16.888725810810811</v>
      </c>
      <c r="G3655" s="46">
        <v>0</v>
      </c>
      <c r="H3655" s="46">
        <v>0</v>
      </c>
      <c r="I3655" s="46">
        <v>0</v>
      </c>
      <c r="J3655" s="231"/>
      <c r="K3655" s="167">
        <v>416.58857</v>
      </c>
    </row>
    <row r="3656" spans="1:11" s="49" customFormat="1" ht="22.5" customHeight="1" x14ac:dyDescent="0.25">
      <c r="A3656" s="135" t="str">
        <f>Лист4!A3658</f>
        <v>Астрахань, Южная д. 23</v>
      </c>
      <c r="B3656" s="56"/>
      <c r="C3656" s="39">
        <f t="shared" si="116"/>
        <v>2609.1439413513513</v>
      </c>
      <c r="D3656" s="39">
        <f t="shared" si="117"/>
        <v>110.24551864864864</v>
      </c>
      <c r="E3656" s="45">
        <v>0</v>
      </c>
      <c r="F3656" s="27">
        <v>110.24551864864864</v>
      </c>
      <c r="G3656" s="46">
        <v>0</v>
      </c>
      <c r="H3656" s="46">
        <v>0</v>
      </c>
      <c r="I3656" s="46">
        <v>0</v>
      </c>
      <c r="J3656" s="231"/>
      <c r="K3656" s="167">
        <v>2719.3894599999999</v>
      </c>
    </row>
    <row r="3657" spans="1:11" s="49" customFormat="1" ht="22.5" customHeight="1" x14ac:dyDescent="0.25">
      <c r="A3657" s="135" t="str">
        <f>Лист4!A3659</f>
        <v>Астрахань, ул. Бабаевского д.33</v>
      </c>
      <c r="B3657" s="56"/>
      <c r="C3657" s="39">
        <f t="shared" si="116"/>
        <v>1169.3389998648647</v>
      </c>
      <c r="D3657" s="39">
        <f t="shared" si="117"/>
        <v>49.408690135135132</v>
      </c>
      <c r="E3657" s="45">
        <v>0</v>
      </c>
      <c r="F3657" s="27">
        <v>49.408690135135132</v>
      </c>
      <c r="G3657" s="46">
        <v>0</v>
      </c>
      <c r="H3657" s="46">
        <v>0</v>
      </c>
      <c r="I3657" s="46">
        <v>0</v>
      </c>
      <c r="J3657" s="231"/>
      <c r="K3657" s="167">
        <v>1218.7476899999999</v>
      </c>
    </row>
    <row r="3658" spans="1:11" s="49" customFormat="1" ht="22.5" customHeight="1" x14ac:dyDescent="0.25">
      <c r="A3658" s="135" t="str">
        <f>Лист4!A3660</f>
        <v>Астрахань, Чехова д.3</v>
      </c>
      <c r="B3658" s="56"/>
      <c r="C3658" s="39">
        <f t="shared" si="116"/>
        <v>303.90239378378385</v>
      </c>
      <c r="D3658" s="39">
        <f t="shared" si="117"/>
        <v>12.840946216216217</v>
      </c>
      <c r="E3658" s="45">
        <v>0</v>
      </c>
      <c r="F3658" s="27">
        <v>12.840946216216217</v>
      </c>
      <c r="G3658" s="46">
        <v>0</v>
      </c>
      <c r="H3658" s="46">
        <v>0</v>
      </c>
      <c r="I3658" s="46">
        <v>0</v>
      </c>
      <c r="J3658" s="231"/>
      <c r="K3658" s="167">
        <v>316.74334000000005</v>
      </c>
    </row>
    <row r="3659" spans="1:11" s="49" customFormat="1" ht="22.5" customHeight="1" x14ac:dyDescent="0.25">
      <c r="A3659" s="135" t="str">
        <f>Лист4!A3661</f>
        <v>Астрахань, ул. Луконина д. 9, кор.1</v>
      </c>
      <c r="B3659" s="56"/>
      <c r="C3659" s="39">
        <f t="shared" si="116"/>
        <v>675.94700878378376</v>
      </c>
      <c r="D3659" s="39">
        <f t="shared" si="117"/>
        <v>28.561141216216214</v>
      </c>
      <c r="E3659" s="45">
        <v>0</v>
      </c>
      <c r="F3659" s="27">
        <v>28.561141216216214</v>
      </c>
      <c r="G3659" s="46">
        <v>0</v>
      </c>
      <c r="H3659" s="46">
        <v>0</v>
      </c>
      <c r="I3659" s="46">
        <v>0</v>
      </c>
      <c r="J3659" s="231"/>
      <c r="K3659" s="167">
        <v>704.50815</v>
      </c>
    </row>
    <row r="3660" spans="1:11" s="49" customFormat="1" ht="22.5" customHeight="1" x14ac:dyDescent="0.25">
      <c r="A3660" s="135" t="str">
        <f>Лист4!A3662</f>
        <v>Астрахань, ул. Луконина д. 12, кор.1</v>
      </c>
      <c r="B3660" s="56"/>
      <c r="C3660" s="39">
        <f t="shared" si="116"/>
        <v>1435.9656932432433</v>
      </c>
      <c r="D3660" s="39">
        <f t="shared" si="117"/>
        <v>60.674606756756759</v>
      </c>
      <c r="E3660" s="45">
        <v>0</v>
      </c>
      <c r="F3660" s="27">
        <v>60.674606756756759</v>
      </c>
      <c r="G3660" s="46">
        <v>0</v>
      </c>
      <c r="H3660" s="46">
        <v>0</v>
      </c>
      <c r="I3660" s="46">
        <v>0</v>
      </c>
      <c r="J3660" s="231"/>
      <c r="K3660" s="167">
        <v>1496.6403</v>
      </c>
    </row>
    <row r="3661" spans="1:11" s="49" customFormat="1" ht="22.5" customHeight="1" x14ac:dyDescent="0.25">
      <c r="A3661" s="135" t="str">
        <f>Лист4!A3663</f>
        <v>Астрахань, Менжинского д. 2</v>
      </c>
      <c r="B3661" s="56"/>
      <c r="C3661" s="39">
        <f t="shared" si="116"/>
        <v>814.35959945945956</v>
      </c>
      <c r="D3661" s="39">
        <f t="shared" si="117"/>
        <v>34.409560540540546</v>
      </c>
      <c r="E3661" s="45">
        <v>0</v>
      </c>
      <c r="F3661" s="27">
        <v>34.409560540540546</v>
      </c>
      <c r="G3661" s="46">
        <v>0</v>
      </c>
      <c r="H3661" s="46">
        <v>0</v>
      </c>
      <c r="I3661" s="46">
        <v>0</v>
      </c>
      <c r="J3661" s="231"/>
      <c r="K3661" s="167">
        <v>848.76916000000006</v>
      </c>
    </row>
    <row r="3662" spans="1:11" s="49" customFormat="1" ht="22.5" customHeight="1" x14ac:dyDescent="0.25">
      <c r="A3662" s="135" t="str">
        <f>Лист4!A3664</f>
        <v>Астраханская обл. Приволжский р-н, с. Началово ул. Фаломеева д. 2 А</v>
      </c>
      <c r="B3662" s="56"/>
      <c r="C3662" s="39">
        <f t="shared" si="116"/>
        <v>199.18828364864865</v>
      </c>
      <c r="D3662" s="39">
        <f t="shared" si="117"/>
        <v>8.4164063513513518</v>
      </c>
      <c r="E3662" s="45">
        <v>0</v>
      </c>
      <c r="F3662" s="27">
        <v>8.4164063513513518</v>
      </c>
      <c r="G3662" s="46">
        <v>0</v>
      </c>
      <c r="H3662" s="46">
        <v>0</v>
      </c>
      <c r="I3662" s="46">
        <v>0</v>
      </c>
      <c r="J3662" s="231"/>
      <c r="K3662" s="167">
        <v>207.60469000000001</v>
      </c>
    </row>
    <row r="3663" spans="1:11" s="49" customFormat="1" ht="22.5" customHeight="1" x14ac:dyDescent="0.25">
      <c r="A3663" s="135" t="str">
        <f>Лист4!A3665</f>
        <v>Астраханская обл. Икрянинский р-н, п. Ильинка ул. Молодежная д. 42</v>
      </c>
      <c r="B3663" s="56"/>
      <c r="C3663" s="39">
        <f t="shared" si="116"/>
        <v>305.82494905405406</v>
      </c>
      <c r="D3663" s="39">
        <f t="shared" si="117"/>
        <v>12.922180945945946</v>
      </c>
      <c r="E3663" s="45">
        <v>0</v>
      </c>
      <c r="F3663" s="27">
        <v>12.922180945945946</v>
      </c>
      <c r="G3663" s="46">
        <v>0</v>
      </c>
      <c r="H3663" s="46">
        <v>0</v>
      </c>
      <c r="I3663" s="46">
        <v>0</v>
      </c>
      <c r="J3663" s="231"/>
      <c r="K3663" s="167">
        <v>318.74713000000003</v>
      </c>
    </row>
    <row r="3664" spans="1:11" s="49" customFormat="1" ht="22.5" customHeight="1" x14ac:dyDescent="0.25">
      <c r="A3664" s="135" t="str">
        <f>Лист4!A3666</f>
        <v>Астрахань, ул. С. Перовской д.107</v>
      </c>
      <c r="B3664" s="56"/>
      <c r="C3664" s="39">
        <f t="shared" si="116"/>
        <v>164.30833432432433</v>
      </c>
      <c r="D3664" s="39">
        <f t="shared" si="117"/>
        <v>6.9426056756756758</v>
      </c>
      <c r="E3664" s="45">
        <v>0</v>
      </c>
      <c r="F3664" s="27">
        <v>6.9426056756756758</v>
      </c>
      <c r="G3664" s="46">
        <v>0</v>
      </c>
      <c r="H3664" s="46">
        <v>0</v>
      </c>
      <c r="I3664" s="46">
        <v>0</v>
      </c>
      <c r="J3664" s="231"/>
      <c r="K3664" s="167">
        <v>171.25094000000001</v>
      </c>
    </row>
    <row r="3665" spans="1:11" s="49" customFormat="1" ht="22.5" customHeight="1" x14ac:dyDescent="0.25">
      <c r="A3665" s="135" t="str">
        <f>Лист4!A3667</f>
        <v>Астрахань, ул. Звездная д. 3</v>
      </c>
      <c r="B3665" s="56"/>
      <c r="C3665" s="39">
        <f t="shared" si="116"/>
        <v>1079.5648920270269</v>
      </c>
      <c r="D3665" s="39">
        <f t="shared" si="117"/>
        <v>45.615417972972978</v>
      </c>
      <c r="E3665" s="45">
        <v>0</v>
      </c>
      <c r="F3665" s="27">
        <v>45.615417972972978</v>
      </c>
      <c r="G3665" s="46">
        <v>0</v>
      </c>
      <c r="H3665" s="46">
        <v>0</v>
      </c>
      <c r="I3665" s="46">
        <v>0</v>
      </c>
      <c r="J3665" s="231"/>
      <c r="K3665" s="167">
        <v>1125.18031</v>
      </c>
    </row>
    <row r="3666" spans="1:11" s="49" customFormat="1" ht="22.5" customHeight="1" x14ac:dyDescent="0.25">
      <c r="A3666" s="135" t="str">
        <f>Лист4!A3668</f>
        <v>Астрахань, ул. Челябинская д. 24</v>
      </c>
      <c r="B3666" s="56"/>
      <c r="C3666" s="39">
        <f t="shared" si="116"/>
        <v>575.24969486486486</v>
      </c>
      <c r="D3666" s="39">
        <f t="shared" si="117"/>
        <v>24.306325135135136</v>
      </c>
      <c r="E3666" s="45">
        <v>0</v>
      </c>
      <c r="F3666" s="27">
        <v>24.306325135135136</v>
      </c>
      <c r="G3666" s="46">
        <v>0</v>
      </c>
      <c r="H3666" s="46">
        <v>0</v>
      </c>
      <c r="I3666" s="46">
        <v>0</v>
      </c>
      <c r="J3666" s="231"/>
      <c r="K3666" s="167">
        <v>599.55601999999999</v>
      </c>
    </row>
    <row r="3667" spans="1:11" s="49" customFormat="1" ht="22.5" customHeight="1" x14ac:dyDescent="0.25">
      <c r="A3667" s="135" t="str">
        <f>Лист4!A3669</f>
        <v>Камызяк, ул. Горького д. 89</v>
      </c>
      <c r="B3667" s="56"/>
      <c r="C3667" s="39">
        <f t="shared" si="116"/>
        <v>1495.8210343243245</v>
      </c>
      <c r="D3667" s="39">
        <f t="shared" si="117"/>
        <v>63.203705675675678</v>
      </c>
      <c r="E3667" s="45">
        <v>0</v>
      </c>
      <c r="F3667" s="27">
        <v>63.203705675675678</v>
      </c>
      <c r="G3667" s="46">
        <v>0</v>
      </c>
      <c r="H3667" s="46">
        <v>0</v>
      </c>
      <c r="I3667" s="46">
        <v>0</v>
      </c>
      <c r="J3667" s="231"/>
      <c r="K3667" s="167">
        <v>1559.0247400000001</v>
      </c>
    </row>
    <row r="3668" spans="1:11" s="49" customFormat="1" ht="22.5" customHeight="1" x14ac:dyDescent="0.25">
      <c r="A3668" s="135" t="str">
        <f>Лист4!A3670</f>
        <v>Астрахань, ул. Латышева д. 6</v>
      </c>
      <c r="B3668" s="56"/>
      <c r="C3668" s="39">
        <f t="shared" si="116"/>
        <v>207.99843378378378</v>
      </c>
      <c r="D3668" s="39">
        <f t="shared" si="117"/>
        <v>8.7886662162162157</v>
      </c>
      <c r="E3668" s="45">
        <v>0</v>
      </c>
      <c r="F3668" s="27">
        <v>8.7886662162162157</v>
      </c>
      <c r="G3668" s="46">
        <v>0</v>
      </c>
      <c r="H3668" s="46">
        <v>0</v>
      </c>
      <c r="I3668" s="46">
        <v>0</v>
      </c>
      <c r="J3668" s="231"/>
      <c r="K3668" s="167">
        <v>216.78710000000001</v>
      </c>
    </row>
    <row r="3669" spans="1:11" s="49" customFormat="1" ht="22.5" customHeight="1" x14ac:dyDescent="0.25">
      <c r="A3669" s="135" t="str">
        <f>Лист4!A3671</f>
        <v>Астрахань, ул. Красная Набережная д. 54</v>
      </c>
      <c r="B3669" s="56"/>
      <c r="C3669" s="39">
        <f t="shared" si="116"/>
        <v>93.112403108108111</v>
      </c>
      <c r="D3669" s="39">
        <f t="shared" si="117"/>
        <v>3.9343268918918914</v>
      </c>
      <c r="E3669" s="45">
        <v>0</v>
      </c>
      <c r="F3669" s="27">
        <v>3.9343268918918914</v>
      </c>
      <c r="G3669" s="46">
        <v>0</v>
      </c>
      <c r="H3669" s="46">
        <v>0</v>
      </c>
      <c r="I3669" s="46">
        <v>0</v>
      </c>
      <c r="J3669" s="231"/>
      <c r="K3669" s="167">
        <v>97.046729999999997</v>
      </c>
    </row>
    <row r="3670" spans="1:11" s="49" customFormat="1" ht="22.5" customHeight="1" x14ac:dyDescent="0.25">
      <c r="A3670" s="135" t="str">
        <f>Лист4!A3672</f>
        <v>Астрахань, ул. С. Перовской д. 6, кор 1</v>
      </c>
      <c r="B3670" s="56"/>
      <c r="C3670" s="39">
        <f t="shared" si="116"/>
        <v>717.57110418918921</v>
      </c>
      <c r="D3670" s="39">
        <f t="shared" si="117"/>
        <v>30.319905810810813</v>
      </c>
      <c r="E3670" s="45">
        <v>0</v>
      </c>
      <c r="F3670" s="27">
        <v>30.319905810810813</v>
      </c>
      <c r="G3670" s="46">
        <v>0</v>
      </c>
      <c r="H3670" s="46">
        <v>0</v>
      </c>
      <c r="I3670" s="46">
        <v>0</v>
      </c>
      <c r="J3670" s="231"/>
      <c r="K3670" s="167">
        <v>747.89101000000005</v>
      </c>
    </row>
    <row r="3671" spans="1:11" s="49" customFormat="1" ht="22.5" customHeight="1" x14ac:dyDescent="0.25">
      <c r="A3671" s="135" t="str">
        <f>Лист4!A3673</f>
        <v>Астрахань, ул. Румынская д. 16</v>
      </c>
      <c r="B3671" s="56"/>
      <c r="C3671" s="39">
        <f t="shared" si="116"/>
        <v>1821.1120821621621</v>
      </c>
      <c r="D3671" s="39">
        <f t="shared" si="117"/>
        <v>76.948397837837831</v>
      </c>
      <c r="E3671" s="45">
        <v>0</v>
      </c>
      <c r="F3671" s="27">
        <v>76.948397837837831</v>
      </c>
      <c r="G3671" s="46">
        <v>0</v>
      </c>
      <c r="H3671" s="46">
        <v>0</v>
      </c>
      <c r="I3671" s="46">
        <v>0</v>
      </c>
      <c r="J3671" s="231"/>
      <c r="K3671" s="167">
        <v>1898.0604799999999</v>
      </c>
    </row>
    <row r="3672" spans="1:11" s="49" customFormat="1" ht="22.5" customHeight="1" x14ac:dyDescent="0.25">
      <c r="A3672" s="135" t="str">
        <f>Лист4!A3674</f>
        <v>Астраханская обл. п. Лиман ул. Космонавтов д. 58</v>
      </c>
      <c r="B3672" s="56"/>
      <c r="C3672" s="39">
        <f t="shared" si="116"/>
        <v>69.724705675675679</v>
      </c>
      <c r="D3672" s="39">
        <f t="shared" si="117"/>
        <v>2.9461143243243244</v>
      </c>
      <c r="E3672" s="45">
        <v>0</v>
      </c>
      <c r="F3672" s="27">
        <v>2.9461143243243244</v>
      </c>
      <c r="G3672" s="46">
        <v>0</v>
      </c>
      <c r="H3672" s="46">
        <v>0</v>
      </c>
      <c r="I3672" s="46">
        <v>0</v>
      </c>
      <c r="J3672" s="231"/>
      <c r="K3672" s="167">
        <v>72.670820000000006</v>
      </c>
    </row>
    <row r="3673" spans="1:11" s="49" customFormat="1" ht="22.5" customHeight="1" x14ac:dyDescent="0.25">
      <c r="A3673" s="135" t="str">
        <f>Лист4!A3675</f>
        <v>Камызяк, ул. М. Горького д. 85</v>
      </c>
      <c r="B3673" s="56"/>
      <c r="C3673" s="39">
        <f t="shared" ref="C3673:C3735" si="118">K3673+J3673-F3673</f>
        <v>561.1081835135135</v>
      </c>
      <c r="D3673" s="39">
        <f t="shared" ref="D3673:D3735" si="119">F3673</f>
        <v>23.708796486486484</v>
      </c>
      <c r="E3673" s="45">
        <v>0</v>
      </c>
      <c r="F3673" s="27">
        <v>23.708796486486484</v>
      </c>
      <c r="G3673" s="46">
        <v>0</v>
      </c>
      <c r="H3673" s="46">
        <v>0</v>
      </c>
      <c r="I3673" s="46">
        <v>0</v>
      </c>
      <c r="J3673" s="231"/>
      <c r="K3673" s="167">
        <v>584.81697999999994</v>
      </c>
    </row>
    <row r="3674" spans="1:11" s="49" customFormat="1" ht="22.5" customHeight="1" x14ac:dyDescent="0.25">
      <c r="A3674" s="135" t="str">
        <f>Лист4!A3676</f>
        <v>Астрахань, пр. Воробьева д. 12, кор. 2</v>
      </c>
      <c r="B3674" s="56"/>
      <c r="C3674" s="39">
        <f t="shared" si="118"/>
        <v>1116.6739822972972</v>
      </c>
      <c r="D3674" s="39">
        <f t="shared" si="119"/>
        <v>47.183407702702702</v>
      </c>
      <c r="E3674" s="45">
        <v>0</v>
      </c>
      <c r="F3674" s="27">
        <v>47.183407702702702</v>
      </c>
      <c r="G3674" s="46">
        <v>0</v>
      </c>
      <c r="H3674" s="46">
        <v>0</v>
      </c>
      <c r="I3674" s="46">
        <v>0</v>
      </c>
      <c r="J3674" s="231"/>
      <c r="K3674" s="167">
        <v>1163.8573899999999</v>
      </c>
    </row>
    <row r="3675" spans="1:11" s="49" customFormat="1" ht="22.5" customHeight="1" x14ac:dyDescent="0.25">
      <c r="A3675" s="135" t="str">
        <f>Лист4!A3677</f>
        <v>Астраханская обл. Лиманский р-н, с. Яндыки, ул. Набережная д. 157</v>
      </c>
      <c r="B3675" s="56"/>
      <c r="C3675" s="39">
        <f t="shared" si="118"/>
        <v>145.90544135135136</v>
      </c>
      <c r="D3675" s="39">
        <f t="shared" si="119"/>
        <v>6.1650186486486485</v>
      </c>
      <c r="E3675" s="45">
        <v>0</v>
      </c>
      <c r="F3675" s="27">
        <v>6.1650186486486485</v>
      </c>
      <c r="G3675" s="46">
        <v>0</v>
      </c>
      <c r="H3675" s="46">
        <v>0</v>
      </c>
      <c r="I3675" s="46">
        <v>0</v>
      </c>
      <c r="J3675" s="231"/>
      <c r="K3675" s="167">
        <v>152.07046</v>
      </c>
    </row>
    <row r="3676" spans="1:11" s="49" customFormat="1" ht="22.5" customHeight="1" x14ac:dyDescent="0.25">
      <c r="A3676" s="135" t="str">
        <f>Лист4!A3678</f>
        <v>Астрахань, ул. Волгоградская д. 85 В</v>
      </c>
      <c r="B3676" s="56"/>
      <c r="C3676" s="39">
        <f t="shared" si="118"/>
        <v>336.46838594594595</v>
      </c>
      <c r="D3676" s="39">
        <f t="shared" si="119"/>
        <v>14.216974054054052</v>
      </c>
      <c r="E3676" s="45">
        <v>0</v>
      </c>
      <c r="F3676" s="27">
        <v>14.216974054054052</v>
      </c>
      <c r="G3676" s="46">
        <v>0</v>
      </c>
      <c r="H3676" s="46">
        <v>0</v>
      </c>
      <c r="I3676" s="46">
        <v>0</v>
      </c>
      <c r="J3676" s="231"/>
      <c r="K3676" s="167">
        <v>350.68536</v>
      </c>
    </row>
    <row r="3677" spans="1:11" s="49" customFormat="1" ht="22.5" customHeight="1" x14ac:dyDescent="0.25">
      <c r="A3677" s="135" t="str">
        <f>Лист4!A3679</f>
        <v>Астраханская обл. Лиманский р-н, с. Яндыки, ул. Набережная д. 155</v>
      </c>
      <c r="B3677" s="56"/>
      <c r="C3677" s="39">
        <f t="shared" si="118"/>
        <v>221.77225148648648</v>
      </c>
      <c r="D3677" s="39">
        <f t="shared" si="119"/>
        <v>9.3706585135135132</v>
      </c>
      <c r="E3677" s="45">
        <v>0</v>
      </c>
      <c r="F3677" s="27">
        <v>9.3706585135135132</v>
      </c>
      <c r="G3677" s="46">
        <v>0</v>
      </c>
      <c r="H3677" s="46">
        <v>0</v>
      </c>
      <c r="I3677" s="46">
        <v>0</v>
      </c>
      <c r="J3677" s="231"/>
      <c r="K3677" s="167">
        <v>231.14291</v>
      </c>
    </row>
    <row r="3678" spans="1:11" s="49" customFormat="1" ht="22.5" customHeight="1" x14ac:dyDescent="0.25">
      <c r="A3678" s="135" t="str">
        <f>Лист4!A3680</f>
        <v>Астрахань, ул. Б.Алексеева д.43 корп.1</v>
      </c>
      <c r="B3678" s="56"/>
      <c r="C3678" s="39">
        <f t="shared" si="118"/>
        <v>1031.2432610810811</v>
      </c>
      <c r="D3678" s="39">
        <f t="shared" si="119"/>
        <v>43.573658918918923</v>
      </c>
      <c r="E3678" s="45">
        <v>0</v>
      </c>
      <c r="F3678" s="27">
        <v>43.573658918918923</v>
      </c>
      <c r="G3678" s="46">
        <v>0</v>
      </c>
      <c r="H3678" s="46">
        <v>0</v>
      </c>
      <c r="I3678" s="46">
        <v>0</v>
      </c>
      <c r="J3678" s="231"/>
      <c r="K3678" s="167">
        <v>1074.81692</v>
      </c>
    </row>
    <row r="3679" spans="1:11" s="49" customFormat="1" ht="22.5" customHeight="1" x14ac:dyDescent="0.25">
      <c r="A3679" s="135" t="str">
        <f>Лист4!A3681</f>
        <v>Астрахань, ул. Татищева кор. 31</v>
      </c>
      <c r="B3679" s="56"/>
      <c r="C3679" s="39">
        <f t="shared" si="118"/>
        <v>353.75087013513519</v>
      </c>
      <c r="D3679" s="39">
        <f t="shared" si="119"/>
        <v>14.947219864864866</v>
      </c>
      <c r="E3679" s="45">
        <v>0</v>
      </c>
      <c r="F3679" s="27">
        <v>14.947219864864866</v>
      </c>
      <c r="G3679" s="46">
        <v>0</v>
      </c>
      <c r="H3679" s="46">
        <v>0</v>
      </c>
      <c r="I3679" s="46">
        <v>0</v>
      </c>
      <c r="J3679" s="231"/>
      <c r="K3679" s="167">
        <v>368.69809000000004</v>
      </c>
    </row>
    <row r="3680" spans="1:11" s="49" customFormat="1" ht="22.5" customHeight="1" x14ac:dyDescent="0.25">
      <c r="A3680" s="135" t="str">
        <f>Лист4!A3682</f>
        <v>Астрахань, ул. Н. Островского д. 4</v>
      </c>
      <c r="B3680" s="56"/>
      <c r="C3680" s="39">
        <f t="shared" si="118"/>
        <v>534.14390905405401</v>
      </c>
      <c r="D3680" s="39">
        <f t="shared" si="119"/>
        <v>22.569460945945941</v>
      </c>
      <c r="E3680" s="45">
        <v>0</v>
      </c>
      <c r="F3680" s="27">
        <v>22.569460945945941</v>
      </c>
      <c r="G3680" s="46">
        <v>0</v>
      </c>
      <c r="H3680" s="46">
        <v>0</v>
      </c>
      <c r="I3680" s="46">
        <v>0</v>
      </c>
      <c r="J3680" s="231"/>
      <c r="K3680" s="167">
        <v>556.71336999999994</v>
      </c>
    </row>
    <row r="3681" spans="1:11" s="49" customFormat="1" ht="22.5" customHeight="1" x14ac:dyDescent="0.25">
      <c r="A3681" s="135" t="str">
        <f>Лист4!A3683</f>
        <v>Астрахань, пр. Воробьева д. 14</v>
      </c>
      <c r="B3681" s="56"/>
      <c r="C3681" s="39">
        <f t="shared" si="118"/>
        <v>1197.3300782432432</v>
      </c>
      <c r="D3681" s="39">
        <f t="shared" si="119"/>
        <v>50.591411756756756</v>
      </c>
      <c r="E3681" s="45">
        <v>0</v>
      </c>
      <c r="F3681" s="27">
        <v>50.591411756756756</v>
      </c>
      <c r="G3681" s="46">
        <v>0</v>
      </c>
      <c r="H3681" s="46">
        <v>0</v>
      </c>
      <c r="I3681" s="46">
        <v>0</v>
      </c>
      <c r="J3681" s="231"/>
      <c r="K3681" s="167">
        <v>1247.9214899999999</v>
      </c>
    </row>
    <row r="3682" spans="1:11" s="49" customFormat="1" ht="22.5" customHeight="1" x14ac:dyDescent="0.25">
      <c r="A3682" s="135" t="str">
        <f>Лист4!A3684</f>
        <v>Астрахань, ул. Савушкина д. 33, кор. 1</v>
      </c>
      <c r="B3682" s="56"/>
      <c r="C3682" s="39">
        <f t="shared" si="118"/>
        <v>300.34892054054052</v>
      </c>
      <c r="D3682" s="39">
        <f t="shared" si="119"/>
        <v>12.690799459459459</v>
      </c>
      <c r="E3682" s="45">
        <v>0</v>
      </c>
      <c r="F3682" s="27">
        <v>12.690799459459459</v>
      </c>
      <c r="G3682" s="46">
        <v>0</v>
      </c>
      <c r="H3682" s="46">
        <v>0</v>
      </c>
      <c r="I3682" s="46">
        <v>0</v>
      </c>
      <c r="J3682" s="231"/>
      <c r="K3682" s="167">
        <v>313.03971999999999</v>
      </c>
    </row>
    <row r="3683" spans="1:11" s="49" customFormat="1" ht="22.5" customHeight="1" x14ac:dyDescent="0.25">
      <c r="A3683" s="135" t="str">
        <f>Лист4!A3685</f>
        <v>г.Астрахань, ул. 3-я Зеленгинская д. 2, кор. 2</v>
      </c>
      <c r="B3683" s="56"/>
      <c r="C3683" s="39">
        <f t="shared" si="118"/>
        <v>905.05601648648644</v>
      </c>
      <c r="D3683" s="39">
        <f t="shared" si="119"/>
        <v>38.24180351351351</v>
      </c>
      <c r="E3683" s="45">
        <v>0</v>
      </c>
      <c r="F3683" s="27">
        <v>38.24180351351351</v>
      </c>
      <c r="G3683" s="46">
        <v>0</v>
      </c>
      <c r="H3683" s="46">
        <v>0</v>
      </c>
      <c r="I3683" s="46">
        <v>0</v>
      </c>
      <c r="J3683" s="231"/>
      <c r="K3683" s="167">
        <v>943.29782</v>
      </c>
    </row>
    <row r="3684" spans="1:11" s="49" customFormat="1" ht="22.5" customHeight="1" x14ac:dyDescent="0.25">
      <c r="A3684" s="135" t="str">
        <f>Лист4!A3686</f>
        <v>Астрахань, ул. Савушкина д. 15</v>
      </c>
      <c r="B3684" s="56"/>
      <c r="C3684" s="39">
        <f t="shared" si="118"/>
        <v>357.92105513513508</v>
      </c>
      <c r="D3684" s="39">
        <f t="shared" si="119"/>
        <v>15.123424864864864</v>
      </c>
      <c r="E3684" s="45">
        <v>0</v>
      </c>
      <c r="F3684" s="27">
        <v>15.123424864864864</v>
      </c>
      <c r="G3684" s="46">
        <v>0</v>
      </c>
      <c r="H3684" s="46">
        <v>0</v>
      </c>
      <c r="I3684" s="46">
        <v>0</v>
      </c>
      <c r="J3684" s="231"/>
      <c r="K3684" s="167">
        <v>373.04447999999996</v>
      </c>
    </row>
    <row r="3685" spans="1:11" s="49" customFormat="1" ht="22.5" customHeight="1" x14ac:dyDescent="0.25">
      <c r="A3685" s="135" t="str">
        <f>Лист4!A3687</f>
        <v>Астрахань, ул. Б. Алексеева д. 45</v>
      </c>
      <c r="B3685" s="56"/>
      <c r="C3685" s="39">
        <f t="shared" si="118"/>
        <v>2247.7191897297298</v>
      </c>
      <c r="D3685" s="39">
        <f t="shared" si="119"/>
        <v>94.974050270270283</v>
      </c>
      <c r="E3685" s="45">
        <v>0</v>
      </c>
      <c r="F3685" s="27">
        <v>94.974050270270283</v>
      </c>
      <c r="G3685" s="46">
        <v>0</v>
      </c>
      <c r="H3685" s="46">
        <v>0</v>
      </c>
      <c r="I3685" s="46">
        <v>0</v>
      </c>
      <c r="J3685" s="231"/>
      <c r="K3685" s="167">
        <v>2342.6932400000001</v>
      </c>
    </row>
    <row r="3686" spans="1:11" s="49" customFormat="1" ht="22.5" customHeight="1" x14ac:dyDescent="0.25">
      <c r="A3686" s="135" t="str">
        <f>Лист4!A3688</f>
        <v>Астрахань, ул. Б. Алексеева д. 43</v>
      </c>
      <c r="B3686" s="56"/>
      <c r="C3686" s="39">
        <f t="shared" si="118"/>
        <v>1612.0049641891892</v>
      </c>
      <c r="D3686" s="39">
        <f t="shared" si="119"/>
        <v>68.112885810810809</v>
      </c>
      <c r="E3686" s="45">
        <v>0</v>
      </c>
      <c r="F3686" s="27">
        <v>68.112885810810809</v>
      </c>
      <c r="G3686" s="46">
        <v>0</v>
      </c>
      <c r="H3686" s="46">
        <v>0</v>
      </c>
      <c r="I3686" s="46">
        <v>0</v>
      </c>
      <c r="J3686" s="231"/>
      <c r="K3686" s="167">
        <v>1680.1178500000001</v>
      </c>
    </row>
    <row r="3687" spans="1:11" s="49" customFormat="1" ht="22.5" customHeight="1" x14ac:dyDescent="0.25">
      <c r="A3687" s="135" t="str">
        <f>Лист4!A3689</f>
        <v>Астраханская обл. Камызякский р-н, с. Каралат, ул. Ленина д. 59</v>
      </c>
      <c r="B3687" s="56"/>
      <c r="C3687" s="39">
        <f t="shared" si="118"/>
        <v>236.41330540540542</v>
      </c>
      <c r="D3687" s="39">
        <f t="shared" si="119"/>
        <v>9.989294594594595</v>
      </c>
      <c r="E3687" s="45">
        <v>0</v>
      </c>
      <c r="F3687" s="27">
        <v>9.989294594594595</v>
      </c>
      <c r="G3687" s="46">
        <v>0</v>
      </c>
      <c r="H3687" s="46">
        <v>0</v>
      </c>
      <c r="I3687" s="46">
        <v>0</v>
      </c>
      <c r="J3687" s="231"/>
      <c r="K3687" s="167">
        <v>246.40260000000001</v>
      </c>
    </row>
    <row r="3688" spans="1:11" s="49" customFormat="1" ht="22.5" customHeight="1" x14ac:dyDescent="0.25">
      <c r="A3688" s="135" t="str">
        <f>Лист4!A3690</f>
        <v>Астрахань, ул. Бахтемирская д. 7</v>
      </c>
      <c r="B3688" s="56"/>
      <c r="C3688" s="39">
        <f t="shared" si="118"/>
        <v>540.74457635135138</v>
      </c>
      <c r="D3688" s="39">
        <f t="shared" si="119"/>
        <v>10.38357364864865</v>
      </c>
      <c r="E3688" s="45">
        <v>0</v>
      </c>
      <c r="F3688" s="27">
        <v>10.38357364864865</v>
      </c>
      <c r="G3688" s="46">
        <v>0</v>
      </c>
      <c r="H3688" s="46">
        <v>0</v>
      </c>
      <c r="I3688" s="46">
        <v>0</v>
      </c>
      <c r="J3688" s="231">
        <f>231.4+63.6</f>
        <v>295</v>
      </c>
      <c r="K3688" s="167">
        <v>256.12815000000001</v>
      </c>
    </row>
    <row r="3689" spans="1:11" s="49" customFormat="1" ht="22.5" customHeight="1" x14ac:dyDescent="0.25">
      <c r="A3689" s="135" t="str">
        <f>Лист4!A3691</f>
        <v>Астрахань, ул. Баумана д. 11</v>
      </c>
      <c r="B3689" s="56"/>
      <c r="C3689" s="39">
        <f t="shared" si="118"/>
        <v>975.12685675675687</v>
      </c>
      <c r="D3689" s="39">
        <f t="shared" si="119"/>
        <v>41.202543243243248</v>
      </c>
      <c r="E3689" s="45">
        <v>0</v>
      </c>
      <c r="F3689" s="27">
        <v>41.202543243243248</v>
      </c>
      <c r="G3689" s="46">
        <v>0</v>
      </c>
      <c r="H3689" s="46">
        <v>0</v>
      </c>
      <c r="I3689" s="46">
        <v>0</v>
      </c>
      <c r="J3689" s="231"/>
      <c r="K3689" s="167">
        <v>1016.3294000000001</v>
      </c>
    </row>
    <row r="3690" spans="1:11" s="49" customFormat="1" ht="22.5" customHeight="1" x14ac:dyDescent="0.25">
      <c r="A3690" s="135" t="str">
        <f>Лист4!A3692</f>
        <v>Астрахань, ул. 1-я Котельная д.4 А</v>
      </c>
      <c r="B3690" s="56"/>
      <c r="C3690" s="39">
        <f t="shared" si="118"/>
        <v>1256.971267972973</v>
      </c>
      <c r="D3690" s="39">
        <f t="shared" si="119"/>
        <v>53.111462027027031</v>
      </c>
      <c r="E3690" s="45">
        <v>0</v>
      </c>
      <c r="F3690" s="27">
        <v>53.111462027027031</v>
      </c>
      <c r="G3690" s="46">
        <v>0</v>
      </c>
      <c r="H3690" s="46">
        <v>0</v>
      </c>
      <c r="I3690" s="46">
        <v>0</v>
      </c>
      <c r="J3690" s="231"/>
      <c r="K3690" s="167">
        <v>1310.0827300000001</v>
      </c>
    </row>
    <row r="3691" spans="1:11" s="49" customFormat="1" ht="22.5" customHeight="1" x14ac:dyDescent="0.25">
      <c r="A3691" s="135" t="str">
        <f>Лист4!A3693</f>
        <v>Астрахань, ул. Луконина д. 9</v>
      </c>
      <c r="B3691" s="56"/>
      <c r="C3691" s="39">
        <f t="shared" si="118"/>
        <v>1625.8214682432431</v>
      </c>
      <c r="D3691" s="39">
        <f t="shared" si="119"/>
        <v>68.69668175675676</v>
      </c>
      <c r="E3691" s="45">
        <v>0</v>
      </c>
      <c r="F3691" s="27">
        <v>68.69668175675676</v>
      </c>
      <c r="G3691" s="46">
        <v>0</v>
      </c>
      <c r="H3691" s="46">
        <v>0</v>
      </c>
      <c r="I3691" s="46">
        <v>0</v>
      </c>
      <c r="J3691" s="231"/>
      <c r="K3691" s="167">
        <v>1694.5181499999999</v>
      </c>
    </row>
    <row r="3692" spans="1:11" s="49" customFormat="1" ht="22.5" customHeight="1" x14ac:dyDescent="0.25">
      <c r="A3692" s="135" t="str">
        <f>Лист4!A3694</f>
        <v>Астрахань, ул. Сен-Симона д. 33, кор. 1</v>
      </c>
      <c r="B3692" s="56"/>
      <c r="C3692" s="39">
        <f t="shared" si="118"/>
        <v>309.48650540540541</v>
      </c>
      <c r="D3692" s="39">
        <f t="shared" si="119"/>
        <v>13.076894594594593</v>
      </c>
      <c r="E3692" s="45">
        <v>0</v>
      </c>
      <c r="F3692" s="27">
        <v>13.076894594594593</v>
      </c>
      <c r="G3692" s="46">
        <v>0</v>
      </c>
      <c r="H3692" s="46">
        <v>0</v>
      </c>
      <c r="I3692" s="46">
        <v>0</v>
      </c>
      <c r="J3692" s="231"/>
      <c r="K3692" s="167">
        <v>322.5634</v>
      </c>
    </row>
    <row r="3693" spans="1:11" s="49" customFormat="1" ht="22.5" customHeight="1" x14ac:dyDescent="0.25">
      <c r="A3693" s="135" t="str">
        <f>Лист4!A3695</f>
        <v>Астрахань, ул. Дзержинского д. 56 Б</v>
      </c>
      <c r="B3693" s="56"/>
      <c r="C3693" s="39">
        <f t="shared" si="118"/>
        <v>568.36822135135139</v>
      </c>
      <c r="D3693" s="39">
        <f t="shared" si="119"/>
        <v>24.01555864864865</v>
      </c>
      <c r="E3693" s="45">
        <v>0</v>
      </c>
      <c r="F3693" s="27">
        <v>24.01555864864865</v>
      </c>
      <c r="G3693" s="46">
        <v>0</v>
      </c>
      <c r="H3693" s="46">
        <v>0</v>
      </c>
      <c r="I3693" s="46">
        <v>0</v>
      </c>
      <c r="J3693" s="231"/>
      <c r="K3693" s="167">
        <v>592.38378</v>
      </c>
    </row>
    <row r="3694" spans="1:11" s="49" customFormat="1" ht="22.5" customHeight="1" x14ac:dyDescent="0.25">
      <c r="A3694" s="135" t="str">
        <f>Лист4!A3696</f>
        <v>Астрахань, ул. Савушкина д. 29</v>
      </c>
      <c r="B3694" s="56"/>
      <c r="C3694" s="39">
        <f t="shared" si="118"/>
        <v>513.36013094594591</v>
      </c>
      <c r="D3694" s="39">
        <f t="shared" si="119"/>
        <v>12.402259054054054</v>
      </c>
      <c r="E3694" s="45">
        <v>0</v>
      </c>
      <c r="F3694" s="27">
        <v>12.402259054054054</v>
      </c>
      <c r="G3694" s="46">
        <v>0</v>
      </c>
      <c r="H3694" s="46">
        <v>0</v>
      </c>
      <c r="I3694" s="46">
        <v>0</v>
      </c>
      <c r="J3694" s="231">
        <v>219.84</v>
      </c>
      <c r="K3694" s="167">
        <v>305.92239000000001</v>
      </c>
    </row>
    <row r="3695" spans="1:11" s="49" customFormat="1" ht="22.5" customHeight="1" x14ac:dyDescent="0.25">
      <c r="A3695" s="135" t="str">
        <f>Лист4!A3697</f>
        <v>Астрахань, пр. Воробьева д. 7</v>
      </c>
      <c r="B3695" s="56"/>
      <c r="C3695" s="39">
        <f t="shared" si="118"/>
        <v>294.97585162162159</v>
      </c>
      <c r="D3695" s="39">
        <f t="shared" si="119"/>
        <v>12.463768378378379</v>
      </c>
      <c r="E3695" s="45">
        <v>0</v>
      </c>
      <c r="F3695" s="27">
        <v>12.463768378378379</v>
      </c>
      <c r="G3695" s="46">
        <v>0</v>
      </c>
      <c r="H3695" s="46">
        <v>0</v>
      </c>
      <c r="I3695" s="46">
        <v>0</v>
      </c>
      <c r="J3695" s="231"/>
      <c r="K3695" s="167">
        <v>307.43961999999999</v>
      </c>
    </row>
    <row r="3696" spans="1:11" s="49" customFormat="1" ht="22.5" customHeight="1" x14ac:dyDescent="0.25">
      <c r="A3696" s="135" t="str">
        <f>Лист4!A3698</f>
        <v>Астрахань, ул. Коммунистическая д. 28</v>
      </c>
      <c r="B3696" s="56"/>
      <c r="C3696" s="39">
        <f t="shared" si="118"/>
        <v>133.99706229729728</v>
      </c>
      <c r="D3696" s="39">
        <f t="shared" si="119"/>
        <v>5.661847702702703</v>
      </c>
      <c r="E3696" s="45">
        <v>0</v>
      </c>
      <c r="F3696" s="27">
        <v>5.661847702702703</v>
      </c>
      <c r="G3696" s="46">
        <v>0</v>
      </c>
      <c r="H3696" s="46">
        <v>0</v>
      </c>
      <c r="I3696" s="46">
        <v>0</v>
      </c>
      <c r="J3696" s="231"/>
      <c r="K3696" s="167">
        <v>139.65890999999999</v>
      </c>
    </row>
    <row r="3697" spans="1:11" s="49" customFormat="1" ht="22.5" customHeight="1" x14ac:dyDescent="0.25">
      <c r="A3697" s="135" t="str">
        <f>Лист4!A3699</f>
        <v>г.Астрахань, 28 Армии, 14 корп. 2</v>
      </c>
      <c r="B3697" s="56"/>
      <c r="C3697" s="39">
        <f t="shared" si="118"/>
        <v>534.88970648648649</v>
      </c>
      <c r="D3697" s="39">
        <f t="shared" si="119"/>
        <v>22.600973513513516</v>
      </c>
      <c r="E3697" s="45">
        <v>0</v>
      </c>
      <c r="F3697" s="27">
        <v>22.600973513513516</v>
      </c>
      <c r="G3697" s="46">
        <v>0</v>
      </c>
      <c r="H3697" s="46">
        <v>0</v>
      </c>
      <c r="I3697" s="46">
        <v>0</v>
      </c>
      <c r="J3697" s="231"/>
      <c r="K3697" s="167">
        <v>557.49068</v>
      </c>
    </row>
    <row r="3698" spans="1:11" s="49" customFormat="1" ht="22.5" customHeight="1" x14ac:dyDescent="0.25">
      <c r="A3698" s="135" t="str">
        <f>Лист4!A3700</f>
        <v>Астрахань, ул. Тренева д. 13</v>
      </c>
      <c r="B3698" s="56"/>
      <c r="C3698" s="39">
        <f t="shared" si="118"/>
        <v>1322.4667147297298</v>
      </c>
      <c r="D3698" s="39">
        <f t="shared" si="119"/>
        <v>55.878875270270271</v>
      </c>
      <c r="E3698" s="45">
        <v>0</v>
      </c>
      <c r="F3698" s="27">
        <v>55.878875270270271</v>
      </c>
      <c r="G3698" s="46">
        <v>0</v>
      </c>
      <c r="H3698" s="46">
        <v>0</v>
      </c>
      <c r="I3698" s="46">
        <v>0</v>
      </c>
      <c r="J3698" s="231"/>
      <c r="K3698" s="167">
        <v>1378.3455900000001</v>
      </c>
    </row>
    <row r="3699" spans="1:11" s="49" customFormat="1" ht="22.5" customHeight="1" x14ac:dyDescent="0.25">
      <c r="A3699" s="135" t="str">
        <f>Лист4!A3701</f>
        <v>г.Астрахань, Чкалова д. 80, кор. 1</v>
      </c>
      <c r="B3699" s="56"/>
      <c r="C3699" s="39">
        <f t="shared" si="118"/>
        <v>833.66376067567569</v>
      </c>
      <c r="D3699" s="39">
        <f t="shared" si="119"/>
        <v>35.225229324324324</v>
      </c>
      <c r="E3699" s="45">
        <v>0</v>
      </c>
      <c r="F3699" s="27">
        <v>35.225229324324324</v>
      </c>
      <c r="G3699" s="46">
        <v>0</v>
      </c>
      <c r="H3699" s="46">
        <v>0</v>
      </c>
      <c r="I3699" s="46">
        <v>0</v>
      </c>
      <c r="J3699" s="231"/>
      <c r="K3699" s="167">
        <v>868.88899000000004</v>
      </c>
    </row>
    <row r="3700" spans="1:11" s="49" customFormat="1" ht="22.5" customHeight="1" x14ac:dyDescent="0.25">
      <c r="A3700" s="135" t="str">
        <f>Лист4!A3702</f>
        <v>Астрахань, ул. Косиора д. 16, кор. 1</v>
      </c>
      <c r="B3700" s="56"/>
      <c r="C3700" s="39">
        <f t="shared" si="118"/>
        <v>588.77557864864878</v>
      </c>
      <c r="D3700" s="39">
        <f t="shared" si="119"/>
        <v>24.877841351351357</v>
      </c>
      <c r="E3700" s="45">
        <v>0</v>
      </c>
      <c r="F3700" s="27">
        <v>24.877841351351357</v>
      </c>
      <c r="G3700" s="46">
        <v>0</v>
      </c>
      <c r="H3700" s="46">
        <v>0</v>
      </c>
      <c r="I3700" s="46">
        <v>0</v>
      </c>
      <c r="J3700" s="231"/>
      <c r="K3700" s="167">
        <v>613.6534200000001</v>
      </c>
    </row>
    <row r="3701" spans="1:11" s="49" customFormat="1" ht="22.5" customHeight="1" x14ac:dyDescent="0.25">
      <c r="A3701" s="135" t="str">
        <f>Лист4!A3703</f>
        <v>Астрахань, пл. Карла Маркса д. 3, кор. 1</v>
      </c>
      <c r="B3701" s="56"/>
      <c r="C3701" s="39">
        <f t="shared" si="118"/>
        <v>875.15713932432436</v>
      </c>
      <c r="D3701" s="39">
        <f t="shared" si="119"/>
        <v>36.97847067567568</v>
      </c>
      <c r="E3701" s="45">
        <v>0</v>
      </c>
      <c r="F3701" s="27">
        <v>36.97847067567568</v>
      </c>
      <c r="G3701" s="46">
        <v>0</v>
      </c>
      <c r="H3701" s="46">
        <v>0</v>
      </c>
      <c r="I3701" s="46">
        <v>0</v>
      </c>
      <c r="J3701" s="231"/>
      <c r="K3701" s="167">
        <v>912.13561000000004</v>
      </c>
    </row>
    <row r="3702" spans="1:11" s="49" customFormat="1" ht="22.5" customHeight="1" x14ac:dyDescent="0.25">
      <c r="A3702" s="135" t="str">
        <f>Лист4!A3704</f>
        <v>Астрахань, ул. Савушкина д. 19, кор. 1</v>
      </c>
      <c r="B3702" s="56"/>
      <c r="C3702" s="39">
        <f t="shared" si="118"/>
        <v>393.69314824324329</v>
      </c>
      <c r="D3702" s="39">
        <f t="shared" si="119"/>
        <v>16.634921756756757</v>
      </c>
      <c r="E3702" s="45">
        <v>0</v>
      </c>
      <c r="F3702" s="27">
        <v>16.634921756756757</v>
      </c>
      <c r="G3702" s="46">
        <v>0</v>
      </c>
      <c r="H3702" s="46">
        <v>0</v>
      </c>
      <c r="I3702" s="46">
        <v>0</v>
      </c>
      <c r="J3702" s="231"/>
      <c r="K3702" s="167">
        <v>410.32807000000003</v>
      </c>
    </row>
    <row r="3703" spans="1:11" s="49" customFormat="1" ht="22.5" customHeight="1" x14ac:dyDescent="0.25">
      <c r="A3703" s="135" t="str">
        <f>Лист4!A3705</f>
        <v>Астрахань, ул. Ляхова д. 8А</v>
      </c>
      <c r="B3703" s="56"/>
      <c r="C3703" s="39">
        <f t="shared" si="118"/>
        <v>584.57602459459463</v>
      </c>
      <c r="D3703" s="39">
        <f t="shared" si="119"/>
        <v>24.700395405405409</v>
      </c>
      <c r="E3703" s="45">
        <v>0</v>
      </c>
      <c r="F3703" s="27">
        <v>24.700395405405409</v>
      </c>
      <c r="G3703" s="46">
        <v>0</v>
      </c>
      <c r="H3703" s="46">
        <v>0</v>
      </c>
      <c r="I3703" s="46">
        <v>0</v>
      </c>
      <c r="J3703" s="231"/>
      <c r="K3703" s="167">
        <v>609.27642000000003</v>
      </c>
    </row>
    <row r="3704" spans="1:11" s="49" customFormat="1" ht="22.5" customHeight="1" x14ac:dyDescent="0.25">
      <c r="A3704" s="135" t="str">
        <f>Лист4!A3706</f>
        <v>Астрахань, ул. Кооперативная д. 45</v>
      </c>
      <c r="B3704" s="56"/>
      <c r="C3704" s="39">
        <f t="shared" si="118"/>
        <v>365.52775527027029</v>
      </c>
      <c r="D3704" s="39">
        <f t="shared" si="119"/>
        <v>15.444834729729731</v>
      </c>
      <c r="E3704" s="45">
        <v>0</v>
      </c>
      <c r="F3704" s="27">
        <v>15.444834729729731</v>
      </c>
      <c r="G3704" s="46">
        <v>0</v>
      </c>
      <c r="H3704" s="46">
        <v>0</v>
      </c>
      <c r="I3704" s="46">
        <v>0</v>
      </c>
      <c r="J3704" s="231"/>
      <c r="K3704" s="167">
        <v>380.97259000000003</v>
      </c>
    </row>
    <row r="3705" spans="1:11" s="49" customFormat="1" ht="22.5" customHeight="1" x14ac:dyDescent="0.25">
      <c r="A3705" s="135" t="str">
        <f>Лист4!A3707</f>
        <v>Астрахань, ул. Дзержинского д. 56 А</v>
      </c>
      <c r="B3705" s="56"/>
      <c r="C3705" s="39">
        <f t="shared" si="118"/>
        <v>1164.3616983783784</v>
      </c>
      <c r="D3705" s="39">
        <f t="shared" si="119"/>
        <v>49.198381621621621</v>
      </c>
      <c r="E3705" s="45">
        <v>0</v>
      </c>
      <c r="F3705" s="27">
        <v>49.198381621621621</v>
      </c>
      <c r="G3705" s="46">
        <v>0</v>
      </c>
      <c r="H3705" s="46">
        <v>0</v>
      </c>
      <c r="I3705" s="46">
        <v>0</v>
      </c>
      <c r="J3705" s="231"/>
      <c r="K3705" s="167">
        <v>1213.56008</v>
      </c>
    </row>
    <row r="3706" spans="1:11" s="49" customFormat="1" ht="22.5" customHeight="1" x14ac:dyDescent="0.25">
      <c r="A3706" s="135" t="str">
        <f>Лист4!A3708</f>
        <v>Астраханская обл. Икрянинский р-н, п. Ильинка, ул. Гоголя д. 3</v>
      </c>
      <c r="B3706" s="56"/>
      <c r="C3706" s="39">
        <f t="shared" si="118"/>
        <v>102.27599891891892</v>
      </c>
      <c r="D3706" s="39">
        <f t="shared" si="119"/>
        <v>4.3215210810810811</v>
      </c>
      <c r="E3706" s="45">
        <v>0</v>
      </c>
      <c r="F3706" s="27">
        <v>4.3215210810810811</v>
      </c>
      <c r="G3706" s="46">
        <v>0</v>
      </c>
      <c r="H3706" s="46">
        <v>0</v>
      </c>
      <c r="I3706" s="46">
        <v>0</v>
      </c>
      <c r="J3706" s="231"/>
      <c r="K3706" s="167">
        <v>106.59752</v>
      </c>
    </row>
    <row r="3707" spans="1:11" s="49" customFormat="1" ht="22.5" customHeight="1" x14ac:dyDescent="0.25">
      <c r="A3707" s="135" t="str">
        <f>Лист4!A3709</f>
        <v>Астрахань, ул. Дзержинского д. 54 А</v>
      </c>
      <c r="B3707" s="56"/>
      <c r="C3707" s="39">
        <f t="shared" si="118"/>
        <v>687.70003216216219</v>
      </c>
      <c r="D3707" s="39">
        <f t="shared" si="119"/>
        <v>29.057747837837841</v>
      </c>
      <c r="E3707" s="45">
        <v>0</v>
      </c>
      <c r="F3707" s="27">
        <v>29.057747837837841</v>
      </c>
      <c r="G3707" s="46">
        <v>0</v>
      </c>
      <c r="H3707" s="46">
        <v>0</v>
      </c>
      <c r="I3707" s="46">
        <v>0</v>
      </c>
      <c r="J3707" s="231"/>
      <c r="K3707" s="167">
        <v>716.75778000000003</v>
      </c>
    </row>
    <row r="3708" spans="1:11" s="49" customFormat="1" ht="22.5" customHeight="1" x14ac:dyDescent="0.25">
      <c r="A3708" s="135" t="str">
        <f>Лист4!A3710</f>
        <v>Астрахань, ул. Татищева кор. 13</v>
      </c>
      <c r="B3708" s="56"/>
      <c r="C3708" s="39">
        <f t="shared" si="118"/>
        <v>402.8884062162162</v>
      </c>
      <c r="D3708" s="39">
        <f t="shared" si="119"/>
        <v>17.023453783783783</v>
      </c>
      <c r="E3708" s="45">
        <v>0</v>
      </c>
      <c r="F3708" s="27">
        <v>17.023453783783783</v>
      </c>
      <c r="G3708" s="46">
        <v>0</v>
      </c>
      <c r="H3708" s="46">
        <v>0</v>
      </c>
      <c r="I3708" s="46">
        <v>0</v>
      </c>
      <c r="J3708" s="231"/>
      <c r="K3708" s="167">
        <v>419.91185999999999</v>
      </c>
    </row>
    <row r="3709" spans="1:11" s="49" customFormat="1" ht="22.5" customHeight="1" x14ac:dyDescent="0.25">
      <c r="A3709" s="135" t="str">
        <f>Лист4!A3711</f>
        <v>г.Ахтубинск, Финогенова, 11</v>
      </c>
      <c r="B3709" s="56"/>
      <c r="C3709" s="39">
        <f t="shared" si="118"/>
        <v>518.88392963513513</v>
      </c>
      <c r="D3709" s="39">
        <f t="shared" si="119"/>
        <v>18.508053364864864</v>
      </c>
      <c r="E3709" s="45">
        <v>0</v>
      </c>
      <c r="F3709" s="27">
        <v>18.508053364864864</v>
      </c>
      <c r="G3709" s="46">
        <v>0</v>
      </c>
      <c r="H3709" s="46">
        <v>0</v>
      </c>
      <c r="I3709" s="46">
        <v>0</v>
      </c>
      <c r="J3709" s="231">
        <v>80.86</v>
      </c>
      <c r="K3709" s="167">
        <v>456.53198300000003</v>
      </c>
    </row>
    <row r="3710" spans="1:11" s="49" customFormat="1" ht="22.5" customHeight="1" x14ac:dyDescent="0.25">
      <c r="A3710" s="135" t="str">
        <f>Лист4!A3712</f>
        <v>г.Астрахань, С. Перовской, 107 А</v>
      </c>
      <c r="B3710" s="56"/>
      <c r="C3710" s="39">
        <f t="shared" si="118"/>
        <v>824.89750581081069</v>
      </c>
      <c r="D3710" s="39">
        <f t="shared" si="119"/>
        <v>34.854824189189188</v>
      </c>
      <c r="E3710" s="45">
        <v>0</v>
      </c>
      <c r="F3710" s="27">
        <v>34.854824189189188</v>
      </c>
      <c r="G3710" s="46">
        <v>0</v>
      </c>
      <c r="H3710" s="46">
        <v>0</v>
      </c>
      <c r="I3710" s="46">
        <v>0</v>
      </c>
      <c r="J3710" s="231"/>
      <c r="K3710" s="167">
        <v>859.75232999999992</v>
      </c>
    </row>
    <row r="3711" spans="1:11" s="49" customFormat="1" ht="22.5" customHeight="1" x14ac:dyDescent="0.25">
      <c r="A3711" s="135" t="str">
        <f>Лист4!A3713</f>
        <v>Астрахань, ул. Татищева кор. 20</v>
      </c>
      <c r="B3711" s="56"/>
      <c r="C3711" s="39">
        <f t="shared" si="118"/>
        <v>1064.3048186486487</v>
      </c>
      <c r="D3711" s="39">
        <f t="shared" si="119"/>
        <v>18.063161351351351</v>
      </c>
      <c r="E3711" s="45">
        <v>0</v>
      </c>
      <c r="F3711" s="27">
        <v>18.063161351351351</v>
      </c>
      <c r="G3711" s="46">
        <v>0</v>
      </c>
      <c r="H3711" s="46">
        <v>0</v>
      </c>
      <c r="I3711" s="46">
        <v>0</v>
      </c>
      <c r="J3711" s="231">
        <v>636.80999999999995</v>
      </c>
      <c r="K3711" s="167">
        <v>445.55797999999999</v>
      </c>
    </row>
    <row r="3712" spans="1:11" s="49" customFormat="1" ht="22.5" customHeight="1" x14ac:dyDescent="0.25">
      <c r="A3712" s="135" t="str">
        <f>Лист4!A3714</f>
        <v>г.Астрахань, пл. Покровская, 5</v>
      </c>
      <c r="B3712" s="56"/>
      <c r="C3712" s="39">
        <f t="shared" si="118"/>
        <v>940.4105432432433</v>
      </c>
      <c r="D3712" s="39">
        <f t="shared" si="119"/>
        <v>9.7356567567567573</v>
      </c>
      <c r="E3712" s="45">
        <v>0</v>
      </c>
      <c r="F3712" s="27">
        <v>9.7356567567567573</v>
      </c>
      <c r="G3712" s="46">
        <v>0</v>
      </c>
      <c r="H3712" s="46">
        <v>0</v>
      </c>
      <c r="I3712" s="46">
        <v>0</v>
      </c>
      <c r="J3712" s="231">
        <v>710</v>
      </c>
      <c r="K3712" s="167">
        <v>240.14620000000002</v>
      </c>
    </row>
    <row r="3713" spans="1:11" s="49" customFormat="1" ht="22.5" customHeight="1" x14ac:dyDescent="0.25">
      <c r="A3713" s="135" t="str">
        <f>Лист4!A3715</f>
        <v>г.Астрахань, 28 Армии, 14 корп. 1</v>
      </c>
      <c r="B3713" s="56"/>
      <c r="C3713" s="39">
        <f t="shared" si="118"/>
        <v>1019.308538918919</v>
      </c>
      <c r="D3713" s="39">
        <f t="shared" si="119"/>
        <v>6.7837410810810805</v>
      </c>
      <c r="E3713" s="45">
        <v>0</v>
      </c>
      <c r="F3713" s="27">
        <v>6.7837410810810805</v>
      </c>
      <c r="G3713" s="46">
        <v>0</v>
      </c>
      <c r="H3713" s="46">
        <v>0</v>
      </c>
      <c r="I3713" s="46">
        <v>0</v>
      </c>
      <c r="J3713" s="231">
        <v>858.76</v>
      </c>
      <c r="K3713" s="167">
        <v>167.33228</v>
      </c>
    </row>
    <row r="3714" spans="1:11" s="49" customFormat="1" ht="22.5" customHeight="1" x14ac:dyDescent="0.25">
      <c r="A3714" s="135" t="str">
        <f>Лист4!A3716</f>
        <v>г.Астрахань, Комсомольская Набережная, 18</v>
      </c>
      <c r="B3714" s="56"/>
      <c r="C3714" s="39">
        <f t="shared" si="118"/>
        <v>350.1750127027027</v>
      </c>
      <c r="D3714" s="39">
        <f t="shared" si="119"/>
        <v>14.796127297297296</v>
      </c>
      <c r="E3714" s="45">
        <v>0</v>
      </c>
      <c r="F3714" s="27">
        <v>14.796127297297296</v>
      </c>
      <c r="G3714" s="46">
        <v>0</v>
      </c>
      <c r="H3714" s="46">
        <v>0</v>
      </c>
      <c r="I3714" s="46">
        <v>0</v>
      </c>
      <c r="J3714" s="231"/>
      <c r="K3714" s="167">
        <v>364.97113999999999</v>
      </c>
    </row>
    <row r="3715" spans="1:11" s="49" customFormat="1" ht="22.5" customHeight="1" x14ac:dyDescent="0.25">
      <c r="A3715" s="135" t="str">
        <f>Лист4!A3717</f>
        <v>г.Астрахань, Ботвина, 8</v>
      </c>
      <c r="B3715" s="56"/>
      <c r="C3715" s="39">
        <f t="shared" si="118"/>
        <v>1214.0976894594596</v>
      </c>
      <c r="D3715" s="39">
        <f t="shared" si="119"/>
        <v>15.967930540540539</v>
      </c>
      <c r="E3715" s="45">
        <v>0</v>
      </c>
      <c r="F3715" s="27">
        <v>15.967930540540539</v>
      </c>
      <c r="G3715" s="46">
        <v>0</v>
      </c>
      <c r="H3715" s="46">
        <v>0</v>
      </c>
      <c r="I3715" s="46">
        <v>0</v>
      </c>
      <c r="J3715" s="231">
        <f>496.07+340.12</f>
        <v>836.19</v>
      </c>
      <c r="K3715" s="167">
        <v>393.87561999999997</v>
      </c>
    </row>
    <row r="3716" spans="1:11" s="49" customFormat="1" ht="22.5" customHeight="1" x14ac:dyDescent="0.25">
      <c r="A3716" s="135" t="str">
        <f>Лист4!A3718</f>
        <v>г.Астрахань, Жилая, 9, кор. 4</v>
      </c>
      <c r="B3716" s="56"/>
      <c r="C3716" s="39">
        <f t="shared" si="118"/>
        <v>1415.9063725675674</v>
      </c>
      <c r="D3716" s="39">
        <f t="shared" si="119"/>
        <v>15.278297432432431</v>
      </c>
      <c r="E3716" s="45">
        <v>0</v>
      </c>
      <c r="F3716" s="27">
        <v>15.278297432432431</v>
      </c>
      <c r="G3716" s="46">
        <v>0</v>
      </c>
      <c r="H3716" s="46">
        <v>0</v>
      </c>
      <c r="I3716" s="46">
        <v>0</v>
      </c>
      <c r="J3716" s="231">
        <v>1054.32</v>
      </c>
      <c r="K3716" s="167">
        <v>376.86466999999999</v>
      </c>
    </row>
    <row r="3717" spans="1:11" s="49" customFormat="1" ht="22.5" customHeight="1" x14ac:dyDescent="0.25">
      <c r="A3717" s="135" t="str">
        <f>Лист4!A3719</f>
        <v>г. Знаменск, Проспект 9 Мая, д.2 А</v>
      </c>
      <c r="B3717" s="56"/>
      <c r="C3717" s="39">
        <f t="shared" si="118"/>
        <v>857.35980918918915</v>
      </c>
      <c r="D3717" s="39">
        <f t="shared" si="119"/>
        <v>36.22647081081081</v>
      </c>
      <c r="E3717" s="45">
        <v>0</v>
      </c>
      <c r="F3717" s="27">
        <v>36.22647081081081</v>
      </c>
      <c r="G3717" s="46">
        <v>0</v>
      </c>
      <c r="H3717" s="46">
        <v>0</v>
      </c>
      <c r="I3717" s="46">
        <v>0</v>
      </c>
      <c r="J3717" s="231"/>
      <c r="K3717" s="167">
        <v>893.58627999999999</v>
      </c>
    </row>
    <row r="3718" spans="1:11" s="49" customFormat="1" ht="22.5" customHeight="1" x14ac:dyDescent="0.25">
      <c r="A3718" s="135" t="str">
        <f>Лист4!A3720</f>
        <v>г.Астрахань, ул. 2-я Зеленгинская, д.1, кор. 4</v>
      </c>
      <c r="B3718" s="56"/>
      <c r="C3718" s="39">
        <f t="shared" si="118"/>
        <v>761.62121202702713</v>
      </c>
      <c r="D3718" s="39">
        <f t="shared" si="119"/>
        <v>32.181177972972975</v>
      </c>
      <c r="E3718" s="45">
        <v>0</v>
      </c>
      <c r="F3718" s="27">
        <v>32.181177972972975</v>
      </c>
      <c r="G3718" s="46">
        <v>0</v>
      </c>
      <c r="H3718" s="46">
        <v>0</v>
      </c>
      <c r="I3718" s="46">
        <v>0</v>
      </c>
      <c r="J3718" s="231"/>
      <c r="K3718" s="167">
        <v>793.80239000000006</v>
      </c>
    </row>
    <row r="3719" spans="1:11" s="49" customFormat="1" ht="22.5" customHeight="1" x14ac:dyDescent="0.25">
      <c r="A3719" s="135" t="str">
        <f>Лист4!A3721</f>
        <v>г.Астрахань, Курская, 74</v>
      </c>
      <c r="B3719" s="56"/>
      <c r="C3719" s="39">
        <f t="shared" si="118"/>
        <v>36.995164054054051</v>
      </c>
      <c r="D3719" s="39">
        <f t="shared" si="119"/>
        <v>1.5631759459459458</v>
      </c>
      <c r="E3719" s="45">
        <v>0</v>
      </c>
      <c r="F3719" s="27">
        <v>1.5631759459459458</v>
      </c>
      <c r="G3719" s="46">
        <v>0</v>
      </c>
      <c r="H3719" s="46">
        <v>0</v>
      </c>
      <c r="I3719" s="46">
        <v>0</v>
      </c>
      <c r="J3719" s="231"/>
      <c r="K3719" s="167">
        <v>38.558339999999994</v>
      </c>
    </row>
    <row r="3720" spans="1:11" s="49" customFormat="1" ht="22.5" customHeight="1" x14ac:dyDescent="0.25">
      <c r="A3720" s="135" t="str">
        <f>Лист4!A3722</f>
        <v>г.Астрахань, Адмирала Нахимова, 265</v>
      </c>
      <c r="B3720" s="56"/>
      <c r="C3720" s="39">
        <f t="shared" si="118"/>
        <v>1652.762024864865</v>
      </c>
      <c r="D3720" s="39">
        <f t="shared" si="119"/>
        <v>69.835015135135137</v>
      </c>
      <c r="E3720" s="45">
        <v>0</v>
      </c>
      <c r="F3720" s="27">
        <v>69.835015135135137</v>
      </c>
      <c r="G3720" s="46">
        <v>0</v>
      </c>
      <c r="H3720" s="46">
        <v>0</v>
      </c>
      <c r="I3720" s="46">
        <v>0</v>
      </c>
      <c r="J3720" s="231"/>
      <c r="K3720" s="167">
        <v>1722.5970400000001</v>
      </c>
    </row>
    <row r="3721" spans="1:11" s="49" customFormat="1" ht="22.5" customHeight="1" x14ac:dyDescent="0.25">
      <c r="A3721" s="135" t="str">
        <f>Лист4!A3723</f>
        <v>г.Астрахань, пл. Вокзальная, 5 А</v>
      </c>
      <c r="B3721" s="56"/>
      <c r="C3721" s="39">
        <f t="shared" si="118"/>
        <v>504.83840959459462</v>
      </c>
      <c r="D3721" s="39">
        <f t="shared" si="119"/>
        <v>21.331200405405404</v>
      </c>
      <c r="E3721" s="45">
        <v>0</v>
      </c>
      <c r="F3721" s="27">
        <v>21.331200405405404</v>
      </c>
      <c r="G3721" s="46">
        <v>0</v>
      </c>
      <c r="H3721" s="46">
        <v>0</v>
      </c>
      <c r="I3721" s="46">
        <v>0</v>
      </c>
      <c r="J3721" s="231"/>
      <c r="K3721" s="167">
        <v>526.16961000000003</v>
      </c>
    </row>
    <row r="3722" spans="1:11" s="49" customFormat="1" ht="22.5" customHeight="1" x14ac:dyDescent="0.25">
      <c r="A3722" s="135" t="str">
        <f>Лист4!A3724</f>
        <v>г.Астрахань, Звездная, 5</v>
      </c>
      <c r="B3722" s="56"/>
      <c r="C3722" s="39">
        <f t="shared" si="118"/>
        <v>1917.23714</v>
      </c>
      <c r="D3722" s="39">
        <f t="shared" si="119"/>
        <v>81.010019999999997</v>
      </c>
      <c r="E3722" s="45">
        <v>0</v>
      </c>
      <c r="F3722" s="27">
        <v>81.010019999999997</v>
      </c>
      <c r="G3722" s="46">
        <v>0</v>
      </c>
      <c r="H3722" s="46">
        <v>0</v>
      </c>
      <c r="I3722" s="46">
        <v>0</v>
      </c>
      <c r="J3722" s="231"/>
      <c r="K3722" s="167">
        <v>1998.2471599999999</v>
      </c>
    </row>
    <row r="3723" spans="1:11" s="49" customFormat="1" ht="22.5" customHeight="1" x14ac:dyDescent="0.25">
      <c r="A3723" s="135" t="str">
        <f>Лист4!A3725</f>
        <v>г.Астрахань, Савушкина, 17, кор. 2</v>
      </c>
      <c r="B3723" s="56"/>
      <c r="C3723" s="39">
        <f t="shared" si="118"/>
        <v>399.84159472972971</v>
      </c>
      <c r="D3723" s="39">
        <f t="shared" si="119"/>
        <v>16.894715270270272</v>
      </c>
      <c r="E3723" s="45">
        <v>0</v>
      </c>
      <c r="F3723" s="27">
        <v>16.894715270270272</v>
      </c>
      <c r="G3723" s="46">
        <v>0</v>
      </c>
      <c r="H3723" s="46">
        <v>0</v>
      </c>
      <c r="I3723" s="46">
        <v>0</v>
      </c>
      <c r="J3723" s="231"/>
      <c r="K3723" s="167">
        <v>416.73631</v>
      </c>
    </row>
    <row r="3724" spans="1:11" s="49" customFormat="1" ht="22.5" customHeight="1" x14ac:dyDescent="0.25">
      <c r="A3724" s="135" t="str">
        <f>Лист4!A3726</f>
        <v>г.Астрахань, Яблочкова, 25</v>
      </c>
      <c r="B3724" s="56"/>
      <c r="C3724" s="39">
        <f t="shared" si="118"/>
        <v>1034.6201841891893</v>
      </c>
      <c r="D3724" s="39">
        <f t="shared" si="119"/>
        <v>43.716345810810807</v>
      </c>
      <c r="E3724" s="45">
        <v>0</v>
      </c>
      <c r="F3724" s="27">
        <v>43.716345810810807</v>
      </c>
      <c r="G3724" s="46">
        <v>0</v>
      </c>
      <c r="H3724" s="46">
        <v>0</v>
      </c>
      <c r="I3724" s="46">
        <v>0</v>
      </c>
      <c r="J3724" s="231"/>
      <c r="K3724" s="167">
        <v>1078.33653</v>
      </c>
    </row>
    <row r="3725" spans="1:11" s="49" customFormat="1" ht="22.5" customHeight="1" x14ac:dyDescent="0.25">
      <c r="A3725" s="135" t="str">
        <f>Лист4!A3727</f>
        <v>г.Астрахань, Кирова, 44</v>
      </c>
      <c r="B3725" s="56"/>
      <c r="C3725" s="39">
        <f t="shared" si="118"/>
        <v>615.61354986486492</v>
      </c>
      <c r="D3725" s="39">
        <f t="shared" si="119"/>
        <v>26.011840135135138</v>
      </c>
      <c r="E3725" s="45">
        <v>0</v>
      </c>
      <c r="F3725" s="27">
        <v>26.011840135135138</v>
      </c>
      <c r="G3725" s="46">
        <v>0</v>
      </c>
      <c r="H3725" s="46">
        <v>0</v>
      </c>
      <c r="I3725" s="46">
        <v>0</v>
      </c>
      <c r="J3725" s="231"/>
      <c r="K3725" s="167">
        <v>641.62539000000004</v>
      </c>
    </row>
    <row r="3726" spans="1:11" s="49" customFormat="1" ht="22.5" customHeight="1" x14ac:dyDescent="0.25">
      <c r="A3726" s="135" t="str">
        <f>Лист4!A3728</f>
        <v>г.Астрахань, Савушкина, 48</v>
      </c>
      <c r="B3726" s="56"/>
      <c r="C3726" s="39">
        <f t="shared" si="118"/>
        <v>730.61966648648661</v>
      </c>
      <c r="D3726" s="39">
        <f t="shared" si="119"/>
        <v>30.871253513513519</v>
      </c>
      <c r="E3726" s="45">
        <v>0</v>
      </c>
      <c r="F3726" s="27">
        <v>30.871253513513519</v>
      </c>
      <c r="G3726" s="46">
        <v>0</v>
      </c>
      <c r="H3726" s="46">
        <v>0</v>
      </c>
      <c r="I3726" s="46">
        <v>0</v>
      </c>
      <c r="J3726" s="231"/>
      <c r="K3726" s="167">
        <v>761.49092000000007</v>
      </c>
    </row>
    <row r="3727" spans="1:11" s="49" customFormat="1" ht="22.5" customHeight="1" x14ac:dyDescent="0.25">
      <c r="A3727" s="135" t="str">
        <f>Лист4!A3729</f>
        <v>г.Астрахань, Адмирала Нахимова, 52, кор. 1</v>
      </c>
      <c r="B3727" s="56"/>
      <c r="C3727" s="39">
        <f t="shared" si="118"/>
        <v>550.55041635135126</v>
      </c>
      <c r="D3727" s="39">
        <f t="shared" si="119"/>
        <v>23.262693648648646</v>
      </c>
      <c r="E3727" s="45">
        <v>0</v>
      </c>
      <c r="F3727" s="27">
        <v>23.262693648648646</v>
      </c>
      <c r="G3727" s="46">
        <v>0</v>
      </c>
      <c r="H3727" s="46">
        <v>0</v>
      </c>
      <c r="I3727" s="46">
        <v>0</v>
      </c>
      <c r="J3727" s="231"/>
      <c r="K3727" s="167">
        <v>573.81310999999994</v>
      </c>
    </row>
    <row r="3728" spans="1:11" s="49" customFormat="1" ht="22.5" customHeight="1" x14ac:dyDescent="0.25">
      <c r="A3728" s="135" t="str">
        <f>Лист4!A3730</f>
        <v>г.Астрахань, Профсоюзная, 8, кор. 1</v>
      </c>
      <c r="B3728" s="56"/>
      <c r="C3728" s="39">
        <f t="shared" si="118"/>
        <v>856.91723648648656</v>
      </c>
      <c r="D3728" s="39">
        <f t="shared" si="119"/>
        <v>1.1132635135135134</v>
      </c>
      <c r="E3728" s="45">
        <v>0</v>
      </c>
      <c r="F3728" s="27">
        <v>1.1132635135135134</v>
      </c>
      <c r="G3728" s="46">
        <v>0</v>
      </c>
      <c r="H3728" s="46">
        <v>0</v>
      </c>
      <c r="I3728" s="46">
        <v>0</v>
      </c>
      <c r="J3728" s="231">
        <f>158.83+671.74</f>
        <v>830.57</v>
      </c>
      <c r="K3728" s="167">
        <v>27.4605</v>
      </c>
    </row>
    <row r="3729" spans="1:11" s="49" customFormat="1" ht="22.5" customHeight="1" x14ac:dyDescent="0.25">
      <c r="A3729" s="135" t="str">
        <f>Лист4!A3731</f>
        <v>г.Астрахань, Курская, 80</v>
      </c>
      <c r="B3729" s="56"/>
      <c r="C3729" s="39">
        <f t="shared" si="118"/>
        <v>1512.3465433783783</v>
      </c>
      <c r="D3729" s="39">
        <f t="shared" si="119"/>
        <v>63.901966621621618</v>
      </c>
      <c r="E3729" s="45">
        <v>0</v>
      </c>
      <c r="F3729" s="27">
        <v>63.901966621621618</v>
      </c>
      <c r="G3729" s="46">
        <v>0</v>
      </c>
      <c r="H3729" s="46">
        <v>0</v>
      </c>
      <c r="I3729" s="46">
        <v>0</v>
      </c>
      <c r="J3729" s="231"/>
      <c r="K3729" s="167">
        <v>1576.2485099999999</v>
      </c>
    </row>
    <row r="3730" spans="1:11" s="49" customFormat="1" ht="22.5" customHeight="1" x14ac:dyDescent="0.25">
      <c r="A3730" s="135" t="str">
        <f>Лист4!A3732</f>
        <v>г.Астрахань, Маркина, 104</v>
      </c>
      <c r="B3730" s="56"/>
      <c r="C3730" s="39">
        <f t="shared" si="118"/>
        <v>366.60641797297296</v>
      </c>
      <c r="D3730" s="39">
        <f t="shared" si="119"/>
        <v>15.490412027027027</v>
      </c>
      <c r="E3730" s="45">
        <v>0</v>
      </c>
      <c r="F3730" s="27">
        <v>15.490412027027027</v>
      </c>
      <c r="G3730" s="46">
        <v>0</v>
      </c>
      <c r="H3730" s="46">
        <v>0</v>
      </c>
      <c r="I3730" s="46">
        <v>0</v>
      </c>
      <c r="J3730" s="231"/>
      <c r="K3730" s="167">
        <v>382.09683000000001</v>
      </c>
    </row>
    <row r="3731" spans="1:11" s="49" customFormat="1" ht="22.5" customHeight="1" x14ac:dyDescent="0.25">
      <c r="A3731" s="135" t="str">
        <f>Лист4!A3733</f>
        <v>г.Астрахань, Рождественского, 11</v>
      </c>
      <c r="B3731" s="56"/>
      <c r="C3731" s="39">
        <f t="shared" si="118"/>
        <v>1090.9300827027025</v>
      </c>
      <c r="D3731" s="39">
        <f t="shared" si="119"/>
        <v>46.095637297297294</v>
      </c>
      <c r="E3731" s="45">
        <v>0</v>
      </c>
      <c r="F3731" s="27">
        <v>46.095637297297294</v>
      </c>
      <c r="G3731" s="46">
        <v>0</v>
      </c>
      <c r="H3731" s="46">
        <v>0</v>
      </c>
      <c r="I3731" s="46">
        <v>0</v>
      </c>
      <c r="J3731" s="231"/>
      <c r="K3731" s="167">
        <v>1137.0257199999999</v>
      </c>
    </row>
    <row r="3732" spans="1:11" s="49" customFormat="1" ht="22.5" customHeight="1" x14ac:dyDescent="0.25">
      <c r="A3732" s="135" t="str">
        <f>Лист4!A3734</f>
        <v>г.Астрахань, Бульварная, 2</v>
      </c>
      <c r="B3732" s="56"/>
      <c r="C3732" s="39">
        <f t="shared" si="118"/>
        <v>2185.967927972973</v>
      </c>
      <c r="D3732" s="39">
        <f t="shared" si="119"/>
        <v>92.364842027027024</v>
      </c>
      <c r="E3732" s="45">
        <v>0</v>
      </c>
      <c r="F3732" s="27">
        <v>92.364842027027024</v>
      </c>
      <c r="G3732" s="46">
        <v>0</v>
      </c>
      <c r="H3732" s="46">
        <v>0</v>
      </c>
      <c r="I3732" s="46">
        <v>0</v>
      </c>
      <c r="J3732" s="231"/>
      <c r="K3732" s="167">
        <v>2278.33277</v>
      </c>
    </row>
    <row r="3733" spans="1:11" s="49" customFormat="1" ht="22.5" customHeight="1" x14ac:dyDescent="0.25">
      <c r="A3733" s="135" t="str">
        <f>Лист4!A3735</f>
        <v>г.Астрахань, Джона Рида, 1А</v>
      </c>
      <c r="B3733" s="56"/>
      <c r="C3733" s="39">
        <f t="shared" si="118"/>
        <v>932.78663040540539</v>
      </c>
      <c r="D3733" s="39">
        <f t="shared" si="119"/>
        <v>39.413519594594597</v>
      </c>
      <c r="E3733" s="45">
        <v>0</v>
      </c>
      <c r="F3733" s="27">
        <v>39.413519594594597</v>
      </c>
      <c r="G3733" s="46">
        <v>0</v>
      </c>
      <c r="H3733" s="46">
        <v>0</v>
      </c>
      <c r="I3733" s="46">
        <v>0</v>
      </c>
      <c r="J3733" s="231"/>
      <c r="K3733" s="167">
        <v>972.20015000000001</v>
      </c>
    </row>
    <row r="3734" spans="1:11" s="49" customFormat="1" ht="22.5" customHeight="1" x14ac:dyDescent="0.25">
      <c r="A3734" s="135" t="str">
        <f>Лист4!A3736</f>
        <v>г.Астрахань, Кубанская, 31</v>
      </c>
      <c r="B3734" s="56"/>
      <c r="C3734" s="39">
        <f t="shared" si="118"/>
        <v>988.37686594594595</v>
      </c>
      <c r="D3734" s="39">
        <f t="shared" si="119"/>
        <v>0.31761405405405402</v>
      </c>
      <c r="E3734" s="45">
        <v>0</v>
      </c>
      <c r="F3734" s="27">
        <v>0.31761405405405402</v>
      </c>
      <c r="G3734" s="46">
        <v>0</v>
      </c>
      <c r="H3734" s="46">
        <v>0</v>
      </c>
      <c r="I3734" s="46">
        <v>0</v>
      </c>
      <c r="J3734" s="231">
        <v>980.86</v>
      </c>
      <c r="K3734" s="167">
        <v>7.8344799999999992</v>
      </c>
    </row>
    <row r="3735" spans="1:11" s="49" customFormat="1" ht="22.5" customHeight="1" x14ac:dyDescent="0.25">
      <c r="A3735" s="135" t="str">
        <f>Лист4!A3737</f>
        <v>г.Астрахань, пл. Карла Маркса, 7</v>
      </c>
      <c r="B3735" s="56"/>
      <c r="C3735" s="39">
        <f t="shared" si="118"/>
        <v>1012.7305963513514</v>
      </c>
      <c r="D3735" s="39">
        <f t="shared" si="119"/>
        <v>42.791433648648649</v>
      </c>
      <c r="E3735" s="45">
        <v>0</v>
      </c>
      <c r="F3735" s="27">
        <v>42.791433648648649</v>
      </c>
      <c r="G3735" s="46">
        <v>0</v>
      </c>
      <c r="H3735" s="46">
        <v>0</v>
      </c>
      <c r="I3735" s="46">
        <v>0</v>
      </c>
      <c r="J3735" s="231"/>
      <c r="K3735" s="167">
        <v>1055.5220300000001</v>
      </c>
    </row>
    <row r="3736" spans="1:11" s="49" customFormat="1" ht="22.5" customHeight="1" x14ac:dyDescent="0.25">
      <c r="A3736" s="135" t="str">
        <f>Лист4!A3738</f>
        <v>г.Астрахань, Бульвар Победы, 8, кор. 2</v>
      </c>
      <c r="B3736" s="56"/>
      <c r="C3736" s="39">
        <f t="shared" ref="C3736:C3799" si="120">K3736+J3736-F3736</f>
        <v>821.91982689189183</v>
      </c>
      <c r="D3736" s="39">
        <f t="shared" ref="D3736:D3799" si="121">F3736</f>
        <v>5.4050631081081093</v>
      </c>
      <c r="E3736" s="45">
        <v>0</v>
      </c>
      <c r="F3736" s="27">
        <v>5.4050631081081093</v>
      </c>
      <c r="G3736" s="46">
        <v>0</v>
      </c>
      <c r="H3736" s="46">
        <v>0</v>
      </c>
      <c r="I3736" s="46">
        <v>0</v>
      </c>
      <c r="J3736" s="231">
        <v>694</v>
      </c>
      <c r="K3736" s="167">
        <v>133.32489000000001</v>
      </c>
    </row>
    <row r="3737" spans="1:11" s="49" customFormat="1" ht="22.5" customHeight="1" x14ac:dyDescent="0.25">
      <c r="A3737" s="135" t="str">
        <f>Лист4!A3739</f>
        <v>г.Астрахань, Рождественского, 9, кор. 2</v>
      </c>
      <c r="B3737" s="56"/>
      <c r="C3737" s="39">
        <f t="shared" si="120"/>
        <v>143.03778013513516</v>
      </c>
      <c r="D3737" s="39">
        <f t="shared" si="121"/>
        <v>6.0438498648648658</v>
      </c>
      <c r="E3737" s="45">
        <v>0</v>
      </c>
      <c r="F3737" s="27">
        <v>6.0438498648648658</v>
      </c>
      <c r="G3737" s="46">
        <v>0</v>
      </c>
      <c r="H3737" s="46">
        <v>0</v>
      </c>
      <c r="I3737" s="46">
        <v>0</v>
      </c>
      <c r="J3737" s="231"/>
      <c r="K3737" s="167">
        <v>149.08163000000002</v>
      </c>
    </row>
    <row r="3738" spans="1:11" s="49" customFormat="1" ht="22.5" customHeight="1" x14ac:dyDescent="0.25">
      <c r="A3738" s="135" t="str">
        <f>Лист4!A3740</f>
        <v>г.Астрахань, Жилая, 9, кор. 1</v>
      </c>
      <c r="B3738" s="56"/>
      <c r="C3738" s="39">
        <f t="shared" si="120"/>
        <v>490.39050445945946</v>
      </c>
      <c r="D3738" s="39">
        <f t="shared" si="121"/>
        <v>20.720725540540538</v>
      </c>
      <c r="E3738" s="45">
        <v>0</v>
      </c>
      <c r="F3738" s="27">
        <v>20.720725540540538</v>
      </c>
      <c r="G3738" s="46">
        <v>0</v>
      </c>
      <c r="H3738" s="46">
        <v>0</v>
      </c>
      <c r="I3738" s="46">
        <v>0</v>
      </c>
      <c r="J3738" s="231"/>
      <c r="K3738" s="167">
        <v>511.11122999999998</v>
      </c>
    </row>
    <row r="3739" spans="1:11" s="49" customFormat="1" ht="22.5" customHeight="1" x14ac:dyDescent="0.25">
      <c r="A3739" s="135" t="str">
        <f>Лист4!A3741</f>
        <v>г.Астрахань, Аксакова, 12</v>
      </c>
      <c r="B3739" s="56"/>
      <c r="C3739" s="39">
        <f t="shared" si="120"/>
        <v>3718.3516912162158</v>
      </c>
      <c r="D3739" s="39">
        <f t="shared" si="121"/>
        <v>18.567958783783787</v>
      </c>
      <c r="E3739" s="45">
        <v>0</v>
      </c>
      <c r="F3739" s="27">
        <v>18.567958783783787</v>
      </c>
      <c r="G3739" s="46">
        <v>0</v>
      </c>
      <c r="H3739" s="46">
        <v>0</v>
      </c>
      <c r="I3739" s="46">
        <v>0</v>
      </c>
      <c r="J3739" s="231">
        <f>952.81+2326.1</f>
        <v>3278.91</v>
      </c>
      <c r="K3739" s="167">
        <v>458.00965000000002</v>
      </c>
    </row>
    <row r="3740" spans="1:11" s="49" customFormat="1" ht="22.5" customHeight="1" x14ac:dyDescent="0.25">
      <c r="A3740" s="135" t="str">
        <f>Лист4!A3742</f>
        <v>г.Астрахань, Красная Набережная, 231, кор. 2</v>
      </c>
      <c r="B3740" s="56"/>
      <c r="C3740" s="39">
        <f t="shared" si="120"/>
        <v>989.77193067567555</v>
      </c>
      <c r="D3740" s="39">
        <f t="shared" si="121"/>
        <v>21.843039324324323</v>
      </c>
      <c r="E3740" s="45">
        <v>0</v>
      </c>
      <c r="F3740" s="27">
        <v>21.843039324324323</v>
      </c>
      <c r="G3740" s="46">
        <v>0</v>
      </c>
      <c r="H3740" s="46">
        <v>0</v>
      </c>
      <c r="I3740" s="46">
        <v>0</v>
      </c>
      <c r="J3740" s="231">
        <v>472.82</v>
      </c>
      <c r="K3740" s="167">
        <v>538.79496999999992</v>
      </c>
    </row>
    <row r="3741" spans="1:11" s="49" customFormat="1" ht="22.5" customHeight="1" x14ac:dyDescent="0.25">
      <c r="A3741" s="135" t="str">
        <f>Лист4!A3743</f>
        <v>г.Астрахань, Мейера, 6</v>
      </c>
      <c r="B3741" s="56"/>
      <c r="C3741" s="39">
        <f t="shared" si="120"/>
        <v>989.741218918919</v>
      </c>
      <c r="D3741" s="39">
        <f t="shared" si="121"/>
        <v>9.6249810810810814</v>
      </c>
      <c r="E3741" s="45">
        <v>0</v>
      </c>
      <c r="F3741" s="27">
        <v>9.6249810810810814</v>
      </c>
      <c r="G3741" s="46">
        <v>0</v>
      </c>
      <c r="H3741" s="46">
        <v>0</v>
      </c>
      <c r="I3741" s="46">
        <v>0</v>
      </c>
      <c r="J3741" s="231">
        <v>761.95</v>
      </c>
      <c r="K3741" s="167">
        <v>237.4162</v>
      </c>
    </row>
    <row r="3742" spans="1:11" s="49" customFormat="1" ht="22.5" customHeight="1" x14ac:dyDescent="0.25">
      <c r="A3742" s="135" t="str">
        <f>Лист4!A3744</f>
        <v>г.Астрахань, Ботвина, 12 Б</v>
      </c>
      <c r="B3742" s="56"/>
      <c r="C3742" s="39">
        <f t="shared" si="120"/>
        <v>1189.2274749999999</v>
      </c>
      <c r="D3742" s="39">
        <f t="shared" si="121"/>
        <v>5.8701749999999997</v>
      </c>
      <c r="E3742" s="45">
        <v>0</v>
      </c>
      <c r="F3742" s="27">
        <v>5.8701749999999997</v>
      </c>
      <c r="G3742" s="46">
        <v>0</v>
      </c>
      <c r="H3742" s="46">
        <v>0</v>
      </c>
      <c r="I3742" s="46">
        <v>0</v>
      </c>
      <c r="J3742" s="231">
        <v>1050.3</v>
      </c>
      <c r="K3742" s="167">
        <v>144.79765</v>
      </c>
    </row>
    <row r="3743" spans="1:11" s="49" customFormat="1" ht="22.5" customHeight="1" x14ac:dyDescent="0.25">
      <c r="A3743" s="135" t="str">
        <f>Лист4!A3745</f>
        <v>г.Астрахань, Сен-Симона, 33</v>
      </c>
      <c r="B3743" s="56"/>
      <c r="C3743" s="39">
        <f t="shared" si="120"/>
        <v>1140.1122577027027</v>
      </c>
      <c r="D3743" s="39">
        <f t="shared" si="121"/>
        <v>4.0429122972972973</v>
      </c>
      <c r="E3743" s="45">
        <v>0</v>
      </c>
      <c r="F3743" s="27">
        <v>4.0429122972972973</v>
      </c>
      <c r="G3743" s="46">
        <v>0</v>
      </c>
      <c r="H3743" s="46">
        <v>0</v>
      </c>
      <c r="I3743" s="46">
        <v>0</v>
      </c>
      <c r="J3743" s="231">
        <v>1044.43</v>
      </c>
      <c r="K3743" s="167">
        <v>99.725169999999991</v>
      </c>
    </row>
    <row r="3744" spans="1:11" s="49" customFormat="1" ht="22.5" customHeight="1" x14ac:dyDescent="0.25">
      <c r="A3744" s="135" t="str">
        <f>Лист4!A3746</f>
        <v>г.Астрахань, Жилая, 9, кор. 3</v>
      </c>
      <c r="B3744" s="56"/>
      <c r="C3744" s="39">
        <f t="shared" si="120"/>
        <v>343.97822864864867</v>
      </c>
      <c r="D3744" s="39">
        <f t="shared" si="121"/>
        <v>14.534291351351353</v>
      </c>
      <c r="E3744" s="45">
        <v>0</v>
      </c>
      <c r="F3744" s="27">
        <v>14.534291351351353</v>
      </c>
      <c r="G3744" s="46">
        <v>0</v>
      </c>
      <c r="H3744" s="46">
        <v>0</v>
      </c>
      <c r="I3744" s="46">
        <v>0</v>
      </c>
      <c r="J3744" s="231"/>
      <c r="K3744" s="167">
        <v>358.51251999999999</v>
      </c>
    </row>
    <row r="3745" spans="1:11" s="49" customFormat="1" ht="22.5" customHeight="1" x14ac:dyDescent="0.25">
      <c r="A3745" s="135" t="str">
        <f>Лист4!A3747</f>
        <v>г.Астрахань, Баумана, 13, кор. 3</v>
      </c>
      <c r="B3745" s="56"/>
      <c r="C3745" s="39">
        <f t="shared" si="120"/>
        <v>223.08099256756759</v>
      </c>
      <c r="D3745" s="39">
        <f t="shared" si="121"/>
        <v>9.4259574324324333</v>
      </c>
      <c r="E3745" s="45">
        <v>0</v>
      </c>
      <c r="F3745" s="27">
        <v>9.4259574324324333</v>
      </c>
      <c r="G3745" s="46">
        <v>0</v>
      </c>
      <c r="H3745" s="46">
        <v>0</v>
      </c>
      <c r="I3745" s="46">
        <v>0</v>
      </c>
      <c r="J3745" s="231"/>
      <c r="K3745" s="167">
        <v>232.50695000000002</v>
      </c>
    </row>
    <row r="3746" spans="1:11" s="49" customFormat="1" ht="22.5" customHeight="1" x14ac:dyDescent="0.25">
      <c r="A3746" s="135" t="str">
        <f>Лист4!A3748</f>
        <v>г.Астрахань, Бульварная, 7, кор. 1</v>
      </c>
      <c r="B3746" s="56"/>
      <c r="C3746" s="39">
        <f t="shared" si="120"/>
        <v>1313.340177162162</v>
      </c>
      <c r="D3746" s="39">
        <f t="shared" si="121"/>
        <v>11.194232837837836</v>
      </c>
      <c r="E3746" s="45">
        <v>0</v>
      </c>
      <c r="F3746" s="27">
        <v>11.194232837837836</v>
      </c>
      <c r="G3746" s="46">
        <v>0</v>
      </c>
      <c r="H3746" s="46">
        <v>0</v>
      </c>
      <c r="I3746" s="46">
        <v>0</v>
      </c>
      <c r="J3746" s="231">
        <v>1048.4100000000001</v>
      </c>
      <c r="K3746" s="167">
        <v>276.12440999999995</v>
      </c>
    </row>
    <row r="3747" spans="1:11" s="49" customFormat="1" ht="15.75" customHeight="1" x14ac:dyDescent="0.25">
      <c r="A3747" s="135" t="str">
        <f>Лист4!A3749</f>
        <v>г.Астрахань, Энергетическая, 7, кор. 2</v>
      </c>
      <c r="B3747" s="56"/>
      <c r="C3747" s="39">
        <f t="shared" si="120"/>
        <v>914.30241689189188</v>
      </c>
      <c r="D3747" s="39">
        <f t="shared" si="121"/>
        <v>18.491933108108107</v>
      </c>
      <c r="E3747" s="45">
        <v>0</v>
      </c>
      <c r="F3747" s="27">
        <v>18.491933108108107</v>
      </c>
      <c r="G3747" s="46">
        <v>0</v>
      </c>
      <c r="H3747" s="46">
        <v>0</v>
      </c>
      <c r="I3747" s="46">
        <v>0</v>
      </c>
      <c r="J3747" s="231">
        <v>476.66</v>
      </c>
      <c r="K3747" s="167">
        <v>456.13434999999998</v>
      </c>
    </row>
    <row r="3748" spans="1:11" s="49" customFormat="1" ht="22.5" customHeight="1" x14ac:dyDescent="0.25">
      <c r="A3748" s="135" t="str">
        <f>Лист4!A3750</f>
        <v>г.Астрахань, Куликова, 66, кор. 1</v>
      </c>
      <c r="B3748" s="56"/>
      <c r="C3748" s="39">
        <f t="shared" si="120"/>
        <v>433.67770013513507</v>
      </c>
      <c r="D3748" s="39">
        <f t="shared" si="121"/>
        <v>18.324409864864862</v>
      </c>
      <c r="E3748" s="45">
        <v>0</v>
      </c>
      <c r="F3748" s="27">
        <v>18.324409864864862</v>
      </c>
      <c r="G3748" s="46">
        <v>0</v>
      </c>
      <c r="H3748" s="46">
        <v>0</v>
      </c>
      <c r="I3748" s="46">
        <v>0</v>
      </c>
      <c r="J3748" s="231"/>
      <c r="K3748" s="167">
        <v>452.00210999999996</v>
      </c>
    </row>
    <row r="3749" spans="1:11" s="49" customFormat="1" ht="22.5" customHeight="1" x14ac:dyDescent="0.25">
      <c r="A3749" s="135" t="str">
        <f>Лист4!A3751</f>
        <v>г.Астрахань, Бабушкина/Мечникова/Шаумяна, д. 44/5/71 литер А</v>
      </c>
      <c r="B3749" s="56"/>
      <c r="C3749" s="39">
        <f t="shared" si="120"/>
        <v>788.33166729729737</v>
      </c>
      <c r="D3749" s="39">
        <f t="shared" si="121"/>
        <v>25.107112702702707</v>
      </c>
      <c r="E3749" s="45">
        <v>0</v>
      </c>
      <c r="F3749" s="27">
        <v>25.107112702702707</v>
      </c>
      <c r="G3749" s="46">
        <v>0</v>
      </c>
      <c r="H3749" s="46">
        <v>0</v>
      </c>
      <c r="I3749" s="46">
        <v>0</v>
      </c>
      <c r="J3749" s="231">
        <v>194.13</v>
      </c>
      <c r="K3749" s="167">
        <v>619.30878000000007</v>
      </c>
    </row>
    <row r="3750" spans="1:11" s="49" customFormat="1" ht="22.5" customHeight="1" x14ac:dyDescent="0.25">
      <c r="A3750" s="135" t="str">
        <f>Лист4!A3752</f>
        <v>г. Астрахань, Тютчева, д.2</v>
      </c>
      <c r="B3750" s="56"/>
      <c r="C3750" s="39">
        <f t="shared" si="120"/>
        <v>1597.685917027027</v>
      </c>
      <c r="D3750" s="39">
        <f t="shared" si="121"/>
        <v>19.835742972972973</v>
      </c>
      <c r="E3750" s="45">
        <v>0</v>
      </c>
      <c r="F3750" s="27">
        <v>19.835742972972973</v>
      </c>
      <c r="G3750" s="46">
        <v>0</v>
      </c>
      <c r="H3750" s="46">
        <v>0</v>
      </c>
      <c r="I3750" s="46">
        <v>0</v>
      </c>
      <c r="J3750" s="231">
        <v>1128.24</v>
      </c>
      <c r="K3750" s="167">
        <v>489.28165999999999</v>
      </c>
    </row>
    <row r="3751" spans="1:11" s="49" customFormat="1" ht="22.5" customHeight="1" x14ac:dyDescent="0.25">
      <c r="A3751" s="135" t="str">
        <f>Лист4!A3753</f>
        <v>г. Астрахань, С. Перовской, д.107 Б</v>
      </c>
      <c r="B3751" s="56"/>
      <c r="C3751" s="39">
        <f t="shared" si="120"/>
        <v>891.52921162162158</v>
      </c>
      <c r="D3751" s="39">
        <f t="shared" si="121"/>
        <v>37.670248378378375</v>
      </c>
      <c r="E3751" s="45">
        <v>0</v>
      </c>
      <c r="F3751" s="27">
        <v>37.670248378378375</v>
      </c>
      <c r="G3751" s="46">
        <v>0</v>
      </c>
      <c r="H3751" s="46">
        <v>0</v>
      </c>
      <c r="I3751" s="46">
        <v>0</v>
      </c>
      <c r="J3751" s="231"/>
      <c r="K3751" s="167">
        <v>929.19945999999993</v>
      </c>
    </row>
    <row r="3752" spans="1:11" s="49" customFormat="1" ht="22.5" customHeight="1" x14ac:dyDescent="0.25">
      <c r="A3752" s="135" t="str">
        <f>Лист4!A3754</f>
        <v>г. Астрахань, Звездная, д.5 корп.4</v>
      </c>
      <c r="B3752" s="56"/>
      <c r="C3752" s="39">
        <f t="shared" si="120"/>
        <v>438.85833986486489</v>
      </c>
      <c r="D3752" s="39">
        <f t="shared" si="121"/>
        <v>18.543310135135137</v>
      </c>
      <c r="E3752" s="45">
        <v>0</v>
      </c>
      <c r="F3752" s="27">
        <v>18.543310135135137</v>
      </c>
      <c r="G3752" s="46">
        <v>0</v>
      </c>
      <c r="H3752" s="46">
        <v>0</v>
      </c>
      <c r="I3752" s="46">
        <v>0</v>
      </c>
      <c r="J3752" s="231"/>
      <c r="K3752" s="167">
        <v>457.40165000000002</v>
      </c>
    </row>
    <row r="3753" spans="1:11" s="49" customFormat="1" ht="22.5" customHeight="1" x14ac:dyDescent="0.25">
      <c r="A3753" s="135" t="str">
        <f>Лист4!A3755</f>
        <v>г. Астрахань, Космонавтов, д.2</v>
      </c>
      <c r="B3753" s="56"/>
      <c r="C3753" s="39">
        <f t="shared" si="120"/>
        <v>1960.4995604054056</v>
      </c>
      <c r="D3753" s="39">
        <f t="shared" si="121"/>
        <v>82.838009594594595</v>
      </c>
      <c r="E3753" s="45">
        <v>0</v>
      </c>
      <c r="F3753" s="27">
        <v>82.838009594594595</v>
      </c>
      <c r="G3753" s="46">
        <v>0</v>
      </c>
      <c r="H3753" s="46">
        <v>0</v>
      </c>
      <c r="I3753" s="46">
        <v>0</v>
      </c>
      <c r="J3753" s="231"/>
      <c r="K3753" s="167">
        <v>2043.3375700000001</v>
      </c>
    </row>
    <row r="3754" spans="1:11" s="49" customFormat="1" ht="22.5" customHeight="1" x14ac:dyDescent="0.25">
      <c r="A3754" s="135" t="str">
        <f>Лист4!A3756</f>
        <v>г. Астрахань, Куликова, д.50</v>
      </c>
      <c r="B3754" s="56"/>
      <c r="C3754" s="39">
        <f t="shared" si="120"/>
        <v>511.68687770270259</v>
      </c>
      <c r="D3754" s="39">
        <f t="shared" si="121"/>
        <v>21.620572297297294</v>
      </c>
      <c r="E3754" s="45">
        <v>0</v>
      </c>
      <c r="F3754" s="27">
        <v>21.620572297297294</v>
      </c>
      <c r="G3754" s="46">
        <v>0</v>
      </c>
      <c r="H3754" s="46">
        <v>0</v>
      </c>
      <c r="I3754" s="46">
        <v>0</v>
      </c>
      <c r="J3754" s="231"/>
      <c r="K3754" s="167">
        <v>533.3074499999999</v>
      </c>
    </row>
    <row r="3755" spans="1:11" s="49" customFormat="1" ht="22.5" customHeight="1" x14ac:dyDescent="0.25">
      <c r="A3755" s="135" t="str">
        <f>Лист4!A3757</f>
        <v>г. Астрахань, пр. Воробьева, д.3 корп.1</v>
      </c>
      <c r="B3755" s="56"/>
      <c r="C3755" s="39">
        <f t="shared" si="120"/>
        <v>77.772344594594585</v>
      </c>
      <c r="D3755" s="39">
        <f t="shared" si="121"/>
        <v>3.2861554054054052</v>
      </c>
      <c r="E3755" s="45">
        <v>0</v>
      </c>
      <c r="F3755" s="27">
        <v>3.2861554054054052</v>
      </c>
      <c r="G3755" s="46">
        <v>0</v>
      </c>
      <c r="H3755" s="46">
        <v>0</v>
      </c>
      <c r="I3755" s="46">
        <v>0</v>
      </c>
      <c r="J3755" s="277"/>
      <c r="K3755" s="167">
        <v>81.058499999999995</v>
      </c>
    </row>
    <row r="3756" spans="1:11" s="49" customFormat="1" ht="22.5" customHeight="1" x14ac:dyDescent="0.25">
      <c r="A3756" s="135" t="str">
        <f>Лист4!A3758</f>
        <v>г. Астрахань, ул. Татищева, корп.25</v>
      </c>
      <c r="B3756" s="56"/>
      <c r="C3756" s="39">
        <f t="shared" si="120"/>
        <v>1067.1636121621623</v>
      </c>
      <c r="D3756" s="39">
        <f t="shared" si="121"/>
        <v>3.3026878378378379</v>
      </c>
      <c r="E3756" s="45">
        <v>0</v>
      </c>
      <c r="F3756" s="27">
        <v>3.3026878378378379</v>
      </c>
      <c r="G3756" s="46">
        <v>0</v>
      </c>
      <c r="H3756" s="46">
        <v>0</v>
      </c>
      <c r="I3756" s="46">
        <v>0</v>
      </c>
      <c r="J3756" s="277">
        <f>723.17+265.83</f>
        <v>989</v>
      </c>
      <c r="K3756" s="167">
        <v>81.466300000000004</v>
      </c>
    </row>
    <row r="3757" spans="1:11" s="49" customFormat="1" ht="22.5" customHeight="1" x14ac:dyDescent="0.25">
      <c r="A3757" s="135" t="str">
        <f>Лист4!A3759</f>
        <v>г. Астрахань, ул. Аксакова, д.8</v>
      </c>
      <c r="B3757" s="56"/>
      <c r="C3757" s="39">
        <f t="shared" si="120"/>
        <v>1465.3527064864866</v>
      </c>
      <c r="D3757" s="39">
        <f t="shared" si="121"/>
        <v>22.069973513513517</v>
      </c>
      <c r="E3757" s="45">
        <v>0</v>
      </c>
      <c r="F3757" s="27">
        <v>22.069973513513517</v>
      </c>
      <c r="G3757" s="46">
        <v>0</v>
      </c>
      <c r="H3757" s="46">
        <v>0</v>
      </c>
      <c r="I3757" s="46">
        <v>0</v>
      </c>
      <c r="J3757" s="277">
        <v>943.03</v>
      </c>
      <c r="K3757" s="167">
        <v>544.39268000000004</v>
      </c>
    </row>
    <row r="3758" spans="1:11" s="49" customFormat="1" ht="22.5" customHeight="1" x14ac:dyDescent="0.25">
      <c r="A3758" s="135" t="str">
        <f>Лист4!A3760</f>
        <v>г. Астрахань, ул. Ширяева, д.3</v>
      </c>
      <c r="B3758" s="56"/>
      <c r="C3758" s="39">
        <f t="shared" si="120"/>
        <v>2638.0135679729733</v>
      </c>
      <c r="D3758" s="39">
        <f t="shared" si="121"/>
        <v>111.46536202702703</v>
      </c>
      <c r="E3758" s="45">
        <v>0</v>
      </c>
      <c r="F3758" s="27">
        <v>111.46536202702703</v>
      </c>
      <c r="G3758" s="46">
        <v>0</v>
      </c>
      <c r="H3758" s="46">
        <v>0</v>
      </c>
      <c r="I3758" s="46">
        <v>0</v>
      </c>
      <c r="J3758" s="277"/>
      <c r="K3758" s="167">
        <v>2749.4789300000002</v>
      </c>
    </row>
    <row r="3759" spans="1:11" s="49" customFormat="1" ht="22.5" customHeight="1" x14ac:dyDescent="0.25">
      <c r="A3759" s="135" t="str">
        <f>Лист4!A3761</f>
        <v>г. Астрахань, ул. Лепехинская, д.47 корп.2</v>
      </c>
      <c r="B3759" s="56"/>
      <c r="C3759" s="39">
        <f t="shared" si="120"/>
        <v>1103.5288695945947</v>
      </c>
      <c r="D3759" s="39">
        <f t="shared" si="121"/>
        <v>46.62798040540541</v>
      </c>
      <c r="E3759" s="45">
        <v>0</v>
      </c>
      <c r="F3759" s="27">
        <v>46.62798040540541</v>
      </c>
      <c r="G3759" s="46">
        <v>0</v>
      </c>
      <c r="H3759" s="46">
        <v>0</v>
      </c>
      <c r="I3759" s="46">
        <v>0</v>
      </c>
      <c r="J3759" s="277"/>
      <c r="K3759" s="167">
        <v>1150.1568500000001</v>
      </c>
    </row>
    <row r="3760" spans="1:11" s="49" customFormat="1" ht="22.5" customHeight="1" x14ac:dyDescent="0.25">
      <c r="A3760" s="135" t="str">
        <f>Лист4!A3762</f>
        <v>г. Астрахань, ул. Лепехинская, д.47 корп.1</v>
      </c>
      <c r="B3760" s="56"/>
      <c r="C3760" s="39">
        <f t="shared" si="120"/>
        <v>1171.7992074324325</v>
      </c>
      <c r="D3760" s="39">
        <f t="shared" si="121"/>
        <v>49.512642567567575</v>
      </c>
      <c r="E3760" s="45">
        <v>0</v>
      </c>
      <c r="F3760" s="27">
        <v>49.512642567567575</v>
      </c>
      <c r="G3760" s="46">
        <v>0</v>
      </c>
      <c r="H3760" s="46">
        <v>0</v>
      </c>
      <c r="I3760" s="46">
        <v>0</v>
      </c>
      <c r="J3760" s="277"/>
      <c r="K3760" s="167">
        <v>1221.31185</v>
      </c>
    </row>
    <row r="3761" spans="1:11" s="49" customFormat="1" ht="22.5" customHeight="1" x14ac:dyDescent="0.25">
      <c r="A3761" s="135" t="str">
        <f>Лист4!A3763</f>
        <v>г. Астрахань, ул. Татищева, корп.9</v>
      </c>
      <c r="B3761" s="56"/>
      <c r="C3761" s="39">
        <f t="shared" si="120"/>
        <v>363.31890689189186</v>
      </c>
      <c r="D3761" s="39">
        <f t="shared" si="121"/>
        <v>15.351503108108105</v>
      </c>
      <c r="E3761" s="45">
        <v>0</v>
      </c>
      <c r="F3761" s="27">
        <v>15.351503108108105</v>
      </c>
      <c r="G3761" s="46">
        <v>0</v>
      </c>
      <c r="H3761" s="46">
        <v>0</v>
      </c>
      <c r="I3761" s="46">
        <v>0</v>
      </c>
      <c r="J3761" s="277"/>
      <c r="K3761" s="167">
        <v>378.67040999999995</v>
      </c>
    </row>
    <row r="3762" spans="1:11" s="49" customFormat="1" ht="22.5" customHeight="1" x14ac:dyDescent="0.25">
      <c r="A3762" s="135" t="str">
        <f>Лист4!A3764</f>
        <v>г.Астрахань, пер. Балтийский, 1, кор. 2</v>
      </c>
      <c r="B3762" s="56"/>
      <c r="C3762" s="39">
        <f t="shared" si="120"/>
        <v>28.6032422972973</v>
      </c>
      <c r="D3762" s="39">
        <f t="shared" si="121"/>
        <v>1.2085877027027028</v>
      </c>
      <c r="E3762" s="45">
        <v>0</v>
      </c>
      <c r="F3762" s="27">
        <v>1.2085877027027028</v>
      </c>
      <c r="G3762" s="46">
        <v>0</v>
      </c>
      <c r="H3762" s="46">
        <v>0</v>
      </c>
      <c r="I3762" s="46">
        <v>0</v>
      </c>
      <c r="J3762" s="277"/>
      <c r="K3762" s="167">
        <v>29.81183</v>
      </c>
    </row>
    <row r="3763" spans="1:11" s="49" customFormat="1" ht="22.5" customHeight="1" x14ac:dyDescent="0.25">
      <c r="A3763" s="135" t="str">
        <f>Лист4!A3765</f>
        <v>г. Астрахань, Савушкина, 2</v>
      </c>
      <c r="B3763" s="56"/>
      <c r="C3763" s="39">
        <f t="shared" si="120"/>
        <v>670.59372391891895</v>
      </c>
      <c r="D3763" s="39">
        <f t="shared" si="121"/>
        <v>28.334946081081082</v>
      </c>
      <c r="E3763" s="45">
        <v>0</v>
      </c>
      <c r="F3763" s="27">
        <v>28.334946081081082</v>
      </c>
      <c r="G3763" s="46">
        <v>0</v>
      </c>
      <c r="H3763" s="46">
        <v>0</v>
      </c>
      <c r="I3763" s="46">
        <v>0</v>
      </c>
      <c r="J3763" s="277"/>
      <c r="K3763" s="167">
        <v>698.92867000000001</v>
      </c>
    </row>
    <row r="3764" spans="1:11" s="49" customFormat="1" ht="22.5" customHeight="1" x14ac:dyDescent="0.25">
      <c r="A3764" s="135" t="str">
        <f>Лист4!A3766</f>
        <v>г. Астрахань, пр-т Бумажников, 10</v>
      </c>
      <c r="B3764" s="56"/>
      <c r="C3764" s="39">
        <f t="shared" si="120"/>
        <v>751.13431054054058</v>
      </c>
      <c r="D3764" s="39">
        <f t="shared" si="121"/>
        <v>31.73806945945946</v>
      </c>
      <c r="E3764" s="45">
        <v>0</v>
      </c>
      <c r="F3764" s="27">
        <v>31.73806945945946</v>
      </c>
      <c r="G3764" s="46">
        <v>0</v>
      </c>
      <c r="H3764" s="46">
        <v>0</v>
      </c>
      <c r="I3764" s="46">
        <v>0</v>
      </c>
      <c r="J3764" s="277"/>
      <c r="K3764" s="167">
        <v>782.87238000000002</v>
      </c>
    </row>
    <row r="3765" spans="1:11" s="49" customFormat="1" ht="22.5" customHeight="1" x14ac:dyDescent="0.25">
      <c r="A3765" s="135" t="str">
        <f>Лист4!A3767</f>
        <v>г. Астрахань, Димитрова, д.7</v>
      </c>
      <c r="B3765" s="56"/>
      <c r="C3765" s="39">
        <f t="shared" si="120"/>
        <v>768.07008445945939</v>
      </c>
      <c r="D3765" s="39">
        <f t="shared" si="121"/>
        <v>32.453665540540541</v>
      </c>
      <c r="E3765" s="45">
        <v>0</v>
      </c>
      <c r="F3765" s="27">
        <v>32.453665540540541</v>
      </c>
      <c r="G3765" s="46">
        <v>0</v>
      </c>
      <c r="H3765" s="46">
        <v>0</v>
      </c>
      <c r="I3765" s="46">
        <v>0</v>
      </c>
      <c r="J3765" s="277"/>
      <c r="K3765" s="167">
        <v>800.52374999999995</v>
      </c>
    </row>
    <row r="3766" spans="1:11" s="49" customFormat="1" ht="22.5" customHeight="1" x14ac:dyDescent="0.25">
      <c r="A3766" s="135" t="str">
        <f>Лист4!A3768</f>
        <v>г. Астрахань, Кубанская, 29, кор. 1</v>
      </c>
      <c r="B3766" s="56"/>
      <c r="C3766" s="39">
        <f t="shared" si="120"/>
        <v>1264.0015344594594</v>
      </c>
      <c r="D3766" s="39">
        <f t="shared" si="121"/>
        <v>53.408515540540542</v>
      </c>
      <c r="E3766" s="45">
        <v>0</v>
      </c>
      <c r="F3766" s="27">
        <v>53.408515540540542</v>
      </c>
      <c r="G3766" s="46">
        <v>0</v>
      </c>
      <c r="H3766" s="46">
        <v>0</v>
      </c>
      <c r="I3766" s="46">
        <v>0</v>
      </c>
      <c r="J3766" s="277"/>
      <c r="K3766" s="167">
        <v>1317.41005</v>
      </c>
    </row>
    <row r="3767" spans="1:11" s="49" customFormat="1" ht="22.5" customHeight="1" x14ac:dyDescent="0.25">
      <c r="A3767" s="135" t="str">
        <f>Лист4!A3769</f>
        <v>г. Астрахань, Татищева, кор.56</v>
      </c>
      <c r="B3767" s="56"/>
      <c r="C3767" s="39">
        <f t="shared" si="120"/>
        <v>1180.8756267567569</v>
      </c>
      <c r="D3767" s="39">
        <f t="shared" si="121"/>
        <v>49.896153243243241</v>
      </c>
      <c r="E3767" s="45">
        <v>0</v>
      </c>
      <c r="F3767" s="27">
        <v>49.896153243243241</v>
      </c>
      <c r="G3767" s="46">
        <v>0</v>
      </c>
      <c r="H3767" s="46">
        <v>0</v>
      </c>
      <c r="I3767" s="46">
        <v>0</v>
      </c>
      <c r="J3767" s="277"/>
      <c r="K3767" s="167">
        <v>1230.77178</v>
      </c>
    </row>
    <row r="3768" spans="1:11" s="49" customFormat="1" ht="22.5" customHeight="1" x14ac:dyDescent="0.25">
      <c r="A3768" s="135" t="str">
        <f>Лист4!A3770</f>
        <v>г. Астрахань, Фунтовское шоссе, 4 корп.1</v>
      </c>
      <c r="B3768" s="56"/>
      <c r="C3768" s="39">
        <f t="shared" si="120"/>
        <v>1203.9824328378379</v>
      </c>
      <c r="D3768" s="39">
        <f t="shared" si="121"/>
        <v>50.872497162162162</v>
      </c>
      <c r="E3768" s="45">
        <v>0</v>
      </c>
      <c r="F3768" s="27">
        <v>50.872497162162162</v>
      </c>
      <c r="G3768" s="46">
        <v>0</v>
      </c>
      <c r="H3768" s="46">
        <v>0</v>
      </c>
      <c r="I3768" s="46">
        <v>0</v>
      </c>
      <c r="J3768" s="231"/>
      <c r="K3768" s="167">
        <v>1254.85493</v>
      </c>
    </row>
    <row r="3769" spans="1:11" s="49" customFormat="1" ht="22.5" customHeight="1" x14ac:dyDescent="0.25">
      <c r="A3769" s="135" t="str">
        <f>Лист4!A3771</f>
        <v>г. Астрахань, Белгородская, 1 корп.4</v>
      </c>
      <c r="B3769" s="56"/>
      <c r="C3769" s="39">
        <f t="shared" si="120"/>
        <v>2899.010182027027</v>
      </c>
      <c r="D3769" s="39">
        <f t="shared" si="121"/>
        <v>122.49338797297297</v>
      </c>
      <c r="E3769" s="45">
        <v>0</v>
      </c>
      <c r="F3769" s="27">
        <v>122.49338797297297</v>
      </c>
      <c r="G3769" s="46">
        <v>0</v>
      </c>
      <c r="H3769" s="46">
        <v>0</v>
      </c>
      <c r="I3769" s="46">
        <v>0</v>
      </c>
      <c r="J3769" s="231"/>
      <c r="K3769" s="167">
        <v>3021.5035699999999</v>
      </c>
    </row>
    <row r="3770" spans="1:11" s="49" customFormat="1" ht="22.5" customHeight="1" x14ac:dyDescent="0.25">
      <c r="A3770" s="135" t="str">
        <f>Лист4!A3772</f>
        <v>г. Астрахань, Куликова, 75</v>
      </c>
      <c r="B3770" s="56"/>
      <c r="C3770" s="39">
        <f t="shared" si="120"/>
        <v>1696.3597091891891</v>
      </c>
      <c r="D3770" s="39">
        <f t="shared" si="121"/>
        <v>71.677170810810807</v>
      </c>
      <c r="E3770" s="45">
        <v>0</v>
      </c>
      <c r="F3770" s="27">
        <v>71.677170810810807</v>
      </c>
      <c r="G3770" s="46">
        <v>0</v>
      </c>
      <c r="H3770" s="46">
        <v>0</v>
      </c>
      <c r="I3770" s="46">
        <v>0</v>
      </c>
      <c r="J3770" s="231"/>
      <c r="K3770" s="167">
        <v>1768.0368799999999</v>
      </c>
    </row>
    <row r="3771" spans="1:11" s="49" customFormat="1" ht="22.5" customHeight="1" x14ac:dyDescent="0.25">
      <c r="A3771" s="135" t="str">
        <f>Лист4!A3773</f>
        <v>г. Астрахань, Куликова, 73 корп.3</v>
      </c>
      <c r="B3771" s="56"/>
      <c r="C3771" s="39">
        <f t="shared" si="120"/>
        <v>758.10403513513506</v>
      </c>
      <c r="D3771" s="39">
        <f t="shared" si="121"/>
        <v>32.03256486486486</v>
      </c>
      <c r="E3771" s="45">
        <v>0</v>
      </c>
      <c r="F3771" s="27">
        <v>32.03256486486486</v>
      </c>
      <c r="G3771" s="46">
        <v>0</v>
      </c>
      <c r="H3771" s="46">
        <v>0</v>
      </c>
      <c r="I3771" s="46">
        <v>0</v>
      </c>
      <c r="J3771" s="231"/>
      <c r="K3771" s="167">
        <v>790.13659999999993</v>
      </c>
    </row>
    <row r="3772" spans="1:11" s="49" customFormat="1" ht="22.5" customHeight="1" x14ac:dyDescent="0.25">
      <c r="A3772" s="135" t="str">
        <f>Лист4!A3774</f>
        <v>г. Астрахань, Сен-Симона, 40</v>
      </c>
      <c r="B3772" s="56"/>
      <c r="C3772" s="39">
        <f t="shared" si="120"/>
        <v>574.39871189189194</v>
      </c>
      <c r="D3772" s="39">
        <f t="shared" si="121"/>
        <v>24.270368108108109</v>
      </c>
      <c r="E3772" s="45">
        <v>0</v>
      </c>
      <c r="F3772" s="27">
        <v>24.270368108108109</v>
      </c>
      <c r="G3772" s="46">
        <v>0</v>
      </c>
      <c r="H3772" s="46">
        <v>0</v>
      </c>
      <c r="I3772" s="46">
        <v>0</v>
      </c>
      <c r="J3772" s="231"/>
      <c r="K3772" s="167">
        <v>598.66908000000001</v>
      </c>
    </row>
    <row r="3773" spans="1:11" s="49" customFormat="1" ht="22.5" customHeight="1" x14ac:dyDescent="0.25">
      <c r="A3773" s="135" t="str">
        <f>Лист4!A3775</f>
        <v>г. Астрахань, пл. Шаумяна, д.13</v>
      </c>
      <c r="B3773" s="56"/>
      <c r="C3773" s="39">
        <f t="shared" si="120"/>
        <v>184.51695878378379</v>
      </c>
      <c r="D3773" s="39">
        <f t="shared" si="121"/>
        <v>7.796491216216217</v>
      </c>
      <c r="E3773" s="45">
        <v>0</v>
      </c>
      <c r="F3773" s="27">
        <v>7.796491216216217</v>
      </c>
      <c r="G3773" s="46">
        <v>0</v>
      </c>
      <c r="H3773" s="46">
        <v>0</v>
      </c>
      <c r="I3773" s="46">
        <v>0</v>
      </c>
      <c r="J3773" s="231"/>
      <c r="K3773" s="167">
        <v>192.31345000000002</v>
      </c>
    </row>
    <row r="3774" spans="1:11" s="49" customFormat="1" ht="22.5" customHeight="1" x14ac:dyDescent="0.25">
      <c r="A3774" s="135" t="str">
        <f>Лист4!A3776</f>
        <v>г. Астрахань, Луконина, 10, кор. 1</v>
      </c>
      <c r="B3774" s="56"/>
      <c r="C3774" s="39">
        <f t="shared" si="120"/>
        <v>308.61928837837837</v>
      </c>
      <c r="D3774" s="39">
        <f t="shared" si="121"/>
        <v>13.040251621621621</v>
      </c>
      <c r="E3774" s="45">
        <v>0</v>
      </c>
      <c r="F3774" s="27">
        <v>13.040251621621621</v>
      </c>
      <c r="G3774" s="46">
        <v>0</v>
      </c>
      <c r="H3774" s="46">
        <v>0</v>
      </c>
      <c r="I3774" s="46">
        <v>0</v>
      </c>
      <c r="J3774" s="231"/>
      <c r="K3774" s="167">
        <v>321.65953999999999</v>
      </c>
    </row>
    <row r="3775" spans="1:11" s="49" customFormat="1" ht="22.5" customHeight="1" x14ac:dyDescent="0.25">
      <c r="A3775" s="135" t="str">
        <f>Лист4!A3777</f>
        <v>г. Астрахань, Сун-Ят-Сена, д.2 б</v>
      </c>
      <c r="B3775" s="56"/>
      <c r="C3775" s="39">
        <f t="shared" si="120"/>
        <v>1017.2769182432432</v>
      </c>
      <c r="D3775" s="39">
        <f t="shared" si="121"/>
        <v>42.983531756756761</v>
      </c>
      <c r="E3775" s="45">
        <v>0</v>
      </c>
      <c r="F3775" s="27">
        <v>42.983531756756761</v>
      </c>
      <c r="G3775" s="46">
        <v>0</v>
      </c>
      <c r="H3775" s="46">
        <v>0</v>
      </c>
      <c r="I3775" s="46">
        <v>0</v>
      </c>
      <c r="J3775" s="231"/>
      <c r="K3775" s="167">
        <v>1060.26045</v>
      </c>
    </row>
    <row r="3776" spans="1:11" s="49" customFormat="1" ht="22.5" customHeight="1" x14ac:dyDescent="0.25">
      <c r="A3776" s="135" t="str">
        <f>Лист4!A3778</f>
        <v>г. Камызяк, М. Горького, д.81</v>
      </c>
      <c r="B3776" s="56"/>
      <c r="C3776" s="39">
        <f t="shared" si="120"/>
        <v>1075.7674090540543</v>
      </c>
      <c r="D3776" s="39">
        <f t="shared" si="121"/>
        <v>45.454960945945956</v>
      </c>
      <c r="E3776" s="45">
        <v>0</v>
      </c>
      <c r="F3776" s="27">
        <v>45.454960945945956</v>
      </c>
      <c r="G3776" s="46">
        <v>0</v>
      </c>
      <c r="H3776" s="46">
        <v>0</v>
      </c>
      <c r="I3776" s="46">
        <v>0</v>
      </c>
      <c r="J3776" s="231"/>
      <c r="K3776" s="167">
        <v>1121.2223700000002</v>
      </c>
    </row>
    <row r="3777" spans="1:11" s="49" customFormat="1" ht="22.5" customHeight="1" x14ac:dyDescent="0.25">
      <c r="A3777" s="135" t="str">
        <f>Лист4!A3779</f>
        <v>г. Астрахань, Н. Островского, 154</v>
      </c>
      <c r="B3777" s="56"/>
      <c r="C3777" s="39">
        <f t="shared" si="120"/>
        <v>1311.9542820270269</v>
      </c>
      <c r="D3777" s="39">
        <f t="shared" si="121"/>
        <v>55.434687972972974</v>
      </c>
      <c r="E3777" s="45">
        <v>0</v>
      </c>
      <c r="F3777" s="27">
        <v>55.434687972972974</v>
      </c>
      <c r="G3777" s="46">
        <v>0</v>
      </c>
      <c r="H3777" s="46">
        <v>0</v>
      </c>
      <c r="I3777" s="46">
        <v>0</v>
      </c>
      <c r="J3777" s="231"/>
      <c r="K3777" s="167">
        <v>1367.38897</v>
      </c>
    </row>
    <row r="3778" spans="1:11" s="49" customFormat="1" ht="22.5" customHeight="1" x14ac:dyDescent="0.25">
      <c r="A3778" s="135" t="str">
        <f>Лист4!A3780</f>
        <v>г. Астрахань, Луконина, 10</v>
      </c>
      <c r="B3778" s="56"/>
      <c r="C3778" s="39">
        <f t="shared" si="120"/>
        <v>1331.359742972973</v>
      </c>
      <c r="D3778" s="39">
        <f t="shared" si="121"/>
        <v>56.25463702702703</v>
      </c>
      <c r="E3778" s="45">
        <v>0</v>
      </c>
      <c r="F3778" s="27">
        <v>56.25463702702703</v>
      </c>
      <c r="G3778" s="46">
        <v>0</v>
      </c>
      <c r="H3778" s="46">
        <v>0</v>
      </c>
      <c r="I3778" s="46">
        <v>0</v>
      </c>
      <c r="J3778" s="231"/>
      <c r="K3778" s="167">
        <v>1387.61438</v>
      </c>
    </row>
    <row r="3779" spans="1:11" s="49" customFormat="1" ht="22.5" customHeight="1" x14ac:dyDescent="0.25">
      <c r="A3779" s="135" t="str">
        <f>Лист4!A3781</f>
        <v>г. Астрахань, Ахшарумова, 3 корп.1</v>
      </c>
      <c r="B3779" s="56"/>
      <c r="C3779" s="39">
        <f t="shared" si="120"/>
        <v>0</v>
      </c>
      <c r="D3779" s="39">
        <f t="shared" si="121"/>
        <v>0</v>
      </c>
      <c r="E3779" s="45">
        <v>0</v>
      </c>
      <c r="F3779" s="27">
        <v>0</v>
      </c>
      <c r="G3779" s="46">
        <v>0</v>
      </c>
      <c r="H3779" s="46">
        <v>0</v>
      </c>
      <c r="I3779" s="46">
        <v>0</v>
      </c>
      <c r="J3779" s="231"/>
      <c r="K3779" s="167">
        <v>0</v>
      </c>
    </row>
    <row r="3780" spans="1:11" s="49" customFormat="1" ht="22.5" customHeight="1" x14ac:dyDescent="0.25">
      <c r="A3780" s="135" t="str">
        <f>Лист4!A3782</f>
        <v>г. Астрахань, Космонавтов, д.4 корп.1</v>
      </c>
      <c r="B3780" s="56"/>
      <c r="C3780" s="39">
        <f t="shared" si="120"/>
        <v>0</v>
      </c>
      <c r="D3780" s="39">
        <f t="shared" si="121"/>
        <v>0</v>
      </c>
      <c r="E3780" s="45">
        <v>0</v>
      </c>
      <c r="F3780" s="27">
        <v>0</v>
      </c>
      <c r="G3780" s="46">
        <v>0</v>
      </c>
      <c r="H3780" s="46">
        <v>0</v>
      </c>
      <c r="I3780" s="46">
        <v>0</v>
      </c>
      <c r="J3780" s="231"/>
      <c r="K3780" s="167">
        <v>0</v>
      </c>
    </row>
    <row r="3781" spans="1:11" s="49" customFormat="1" ht="22.5" customHeight="1" x14ac:dyDescent="0.25">
      <c r="A3781" s="135" t="str">
        <f>Лист4!A3783</f>
        <v>г. Астрахань, пер. Грановский, д. 63 корп.1</v>
      </c>
      <c r="B3781" s="56"/>
      <c r="C3781" s="39">
        <f t="shared" si="120"/>
        <v>3516.0635735135138</v>
      </c>
      <c r="D3781" s="39">
        <f t="shared" si="121"/>
        <v>148.56606648648651</v>
      </c>
      <c r="E3781" s="45">
        <v>0</v>
      </c>
      <c r="F3781" s="27">
        <v>148.56606648648651</v>
      </c>
      <c r="G3781" s="46">
        <v>0</v>
      </c>
      <c r="H3781" s="46">
        <v>0</v>
      </c>
      <c r="I3781" s="46">
        <v>0</v>
      </c>
      <c r="J3781" s="231"/>
      <c r="K3781" s="167">
        <v>3664.6296400000001</v>
      </c>
    </row>
    <row r="3782" spans="1:11" s="49" customFormat="1" ht="22.5" customHeight="1" x14ac:dyDescent="0.25">
      <c r="A3782" s="135" t="str">
        <f>Лист4!A3784</f>
        <v>г. Камызяк, ул. Молодежная, д.10</v>
      </c>
      <c r="B3782" s="56"/>
      <c r="C3782" s="39">
        <f t="shared" si="120"/>
        <v>435.37967567567568</v>
      </c>
      <c r="D3782" s="39">
        <f t="shared" si="121"/>
        <v>18.396324324324326</v>
      </c>
      <c r="E3782" s="45">
        <v>0</v>
      </c>
      <c r="F3782" s="27">
        <v>18.396324324324326</v>
      </c>
      <c r="G3782" s="46">
        <v>0</v>
      </c>
      <c r="H3782" s="46">
        <v>0</v>
      </c>
      <c r="I3782" s="46">
        <v>0</v>
      </c>
      <c r="J3782" s="231"/>
      <c r="K3782" s="167">
        <v>453.77600000000001</v>
      </c>
    </row>
    <row r="3783" spans="1:11" s="49" customFormat="1" ht="22.5" customHeight="1" x14ac:dyDescent="0.25">
      <c r="A3783" s="135" t="str">
        <f>Лист4!A3785</f>
        <v>г. Астрахань, Сен-Симона, 40 корп.1</v>
      </c>
      <c r="B3783" s="56"/>
      <c r="C3783" s="39">
        <f t="shared" si="120"/>
        <v>581.80902027027037</v>
      </c>
      <c r="D3783" s="39">
        <f t="shared" si="121"/>
        <v>24.583479729729731</v>
      </c>
      <c r="E3783" s="45">
        <v>0</v>
      </c>
      <c r="F3783" s="27">
        <v>24.583479729729731</v>
      </c>
      <c r="G3783" s="46">
        <v>0</v>
      </c>
      <c r="H3783" s="46">
        <v>0</v>
      </c>
      <c r="I3783" s="46">
        <v>0</v>
      </c>
      <c r="J3783" s="231"/>
      <c r="K3783" s="167">
        <v>606.39250000000004</v>
      </c>
    </row>
    <row r="3784" spans="1:11" s="49" customFormat="1" ht="22.5" customHeight="1" x14ac:dyDescent="0.25">
      <c r="A3784" s="135" t="str">
        <f>Лист4!A3786</f>
        <v>г. Астрахань, 11-й Красной Армии, д.9</v>
      </c>
      <c r="B3784" s="56"/>
      <c r="C3784" s="39">
        <f t="shared" si="120"/>
        <v>872.89573175675673</v>
      </c>
      <c r="D3784" s="39">
        <f t="shared" si="121"/>
        <v>36.882918243243239</v>
      </c>
      <c r="E3784" s="45">
        <v>0</v>
      </c>
      <c r="F3784" s="27">
        <v>36.882918243243239</v>
      </c>
      <c r="G3784" s="46">
        <v>0</v>
      </c>
      <c r="H3784" s="46">
        <v>0</v>
      </c>
      <c r="I3784" s="46">
        <v>0</v>
      </c>
      <c r="J3784" s="231"/>
      <c r="K3784" s="167">
        <v>909.77864999999997</v>
      </c>
    </row>
    <row r="3785" spans="1:11" s="49" customFormat="1" ht="22.5" customHeight="1" x14ac:dyDescent="0.25">
      <c r="A3785" s="135" t="str">
        <f>Лист4!A3787</f>
        <v>г. Астрахань, Бабаевского, д. 31, кор. 1</v>
      </c>
      <c r="B3785" s="56"/>
      <c r="C3785" s="39">
        <f t="shared" si="120"/>
        <v>0</v>
      </c>
      <c r="D3785" s="39">
        <f t="shared" si="121"/>
        <v>0</v>
      </c>
      <c r="E3785" s="45">
        <v>0</v>
      </c>
      <c r="F3785" s="27">
        <v>0</v>
      </c>
      <c r="G3785" s="46">
        <v>0</v>
      </c>
      <c r="H3785" s="46">
        <v>0</v>
      </c>
      <c r="I3785" s="46">
        <v>0</v>
      </c>
      <c r="J3785" s="231"/>
      <c r="K3785" s="167">
        <v>0</v>
      </c>
    </row>
    <row r="3786" spans="1:11" s="49" customFormat="1" ht="22.5" customHeight="1" x14ac:dyDescent="0.25">
      <c r="A3786" s="135" t="str">
        <f>Лист4!A3788</f>
        <v>г. Астрахань, ул. Н. Островского д.68</v>
      </c>
      <c r="B3786" s="56"/>
      <c r="C3786" s="39">
        <f t="shared" si="120"/>
        <v>1121.4635271621623</v>
      </c>
      <c r="D3786" s="39">
        <f t="shared" si="121"/>
        <v>47.385782837837837</v>
      </c>
      <c r="E3786" s="45">
        <v>0</v>
      </c>
      <c r="F3786" s="27">
        <v>47.385782837837837</v>
      </c>
      <c r="G3786" s="46">
        <v>0</v>
      </c>
      <c r="H3786" s="46">
        <v>0</v>
      </c>
      <c r="I3786" s="46">
        <v>0</v>
      </c>
      <c r="J3786" s="231"/>
      <c r="K3786" s="167">
        <v>1168.8493100000001</v>
      </c>
    </row>
    <row r="3787" spans="1:11" s="49" customFormat="1" ht="22.5" customHeight="1" x14ac:dyDescent="0.25">
      <c r="A3787" s="135" t="str">
        <f>Лист4!A3789</f>
        <v>г. Астрахань, ул. Н. Островского д.55</v>
      </c>
      <c r="B3787" s="56"/>
      <c r="C3787" s="39">
        <f t="shared" si="120"/>
        <v>372.84478499999994</v>
      </c>
      <c r="D3787" s="39">
        <f t="shared" si="121"/>
        <v>15.754004999999998</v>
      </c>
      <c r="E3787" s="45">
        <v>0</v>
      </c>
      <c r="F3787" s="27">
        <v>15.754004999999998</v>
      </c>
      <c r="G3787" s="46">
        <v>0</v>
      </c>
      <c r="H3787" s="46">
        <v>0</v>
      </c>
      <c r="I3787" s="46">
        <v>0</v>
      </c>
      <c r="J3787" s="231"/>
      <c r="K3787" s="167">
        <v>388.59878999999995</v>
      </c>
    </row>
    <row r="3788" spans="1:11" s="49" customFormat="1" ht="15" customHeight="1" x14ac:dyDescent="0.25">
      <c r="A3788" s="135" t="str">
        <f>Лист4!A3790</f>
        <v>г. Астрахань, ул. Украинская д.13</v>
      </c>
      <c r="B3788" s="56"/>
      <c r="C3788" s="39">
        <f t="shared" si="120"/>
        <v>1950.7866166216213</v>
      </c>
      <c r="D3788" s="39">
        <f t="shared" si="121"/>
        <v>16.215913378378382</v>
      </c>
      <c r="E3788" s="45">
        <v>0</v>
      </c>
      <c r="F3788" s="27">
        <v>16.215913378378382</v>
      </c>
      <c r="G3788" s="46">
        <v>0</v>
      </c>
      <c r="H3788" s="46">
        <v>0</v>
      </c>
      <c r="I3788" s="46">
        <v>0</v>
      </c>
      <c r="J3788" s="231">
        <f>621.68+362.18+583.15</f>
        <v>1567.0099999999998</v>
      </c>
      <c r="K3788" s="167">
        <v>399.99253000000004</v>
      </c>
    </row>
    <row r="3789" spans="1:11" s="49" customFormat="1" ht="22.5" customHeight="1" x14ac:dyDescent="0.25">
      <c r="A3789" s="135" t="str">
        <f>Лист4!A3791</f>
        <v>г. Астрахань, ул. Адм. Нахимова д.115</v>
      </c>
      <c r="B3789" s="56"/>
      <c r="C3789" s="39">
        <f t="shared" si="120"/>
        <v>1196.8430566216214</v>
      </c>
      <c r="D3789" s="39">
        <f t="shared" si="121"/>
        <v>50.570833378378367</v>
      </c>
      <c r="E3789" s="45">
        <v>0</v>
      </c>
      <c r="F3789" s="27">
        <v>50.570833378378367</v>
      </c>
      <c r="G3789" s="46">
        <v>0</v>
      </c>
      <c r="H3789" s="46">
        <v>0</v>
      </c>
      <c r="I3789" s="46">
        <v>0</v>
      </c>
      <c r="J3789" s="231"/>
      <c r="K3789" s="167">
        <v>1247.4138899999998</v>
      </c>
    </row>
    <row r="3790" spans="1:11" s="49" customFormat="1" ht="22.5" customHeight="1" x14ac:dyDescent="0.25">
      <c r="A3790" s="135" t="str">
        <f>Лист4!A3792</f>
        <v>г. Астрахань, ул. Б. Хмельницкого д.34</v>
      </c>
      <c r="B3790" s="56"/>
      <c r="C3790" s="39">
        <f t="shared" si="120"/>
        <v>736.24573527027019</v>
      </c>
      <c r="D3790" s="39">
        <f t="shared" si="121"/>
        <v>31.108974729729724</v>
      </c>
      <c r="E3790" s="45">
        <v>0</v>
      </c>
      <c r="F3790" s="27">
        <v>31.108974729729724</v>
      </c>
      <c r="G3790" s="46">
        <v>0</v>
      </c>
      <c r="H3790" s="46">
        <v>0</v>
      </c>
      <c r="I3790" s="46">
        <v>0</v>
      </c>
      <c r="J3790" s="231"/>
      <c r="K3790" s="167">
        <v>767.35470999999995</v>
      </c>
    </row>
    <row r="3791" spans="1:11" s="49" customFormat="1" ht="22.5" customHeight="1" x14ac:dyDescent="0.25">
      <c r="A3791" s="135" t="str">
        <f>Лист4!A3793</f>
        <v>г. Астрахань, ул. Ветошникова д.64/1</v>
      </c>
      <c r="B3791" s="56"/>
      <c r="C3791" s="39">
        <f t="shared" si="120"/>
        <v>1432.6520464864864</v>
      </c>
      <c r="D3791" s="39">
        <f t="shared" si="121"/>
        <v>60.534593513513506</v>
      </c>
      <c r="E3791" s="45">
        <v>0</v>
      </c>
      <c r="F3791" s="27">
        <v>60.534593513513506</v>
      </c>
      <c r="G3791" s="46">
        <v>0</v>
      </c>
      <c r="H3791" s="46">
        <v>0</v>
      </c>
      <c r="I3791" s="46">
        <v>0</v>
      </c>
      <c r="J3791" s="231"/>
      <c r="K3791" s="167">
        <v>1493.1866399999999</v>
      </c>
    </row>
    <row r="3792" spans="1:11" s="49" customFormat="1" ht="22.5" customHeight="1" x14ac:dyDescent="0.25">
      <c r="A3792" s="135" t="str">
        <f>Лист4!A3794</f>
        <v>г. Астрахань, ул. Космонавтов д.8</v>
      </c>
      <c r="B3792" s="56"/>
      <c r="C3792" s="39">
        <f t="shared" si="120"/>
        <v>413.74585094594596</v>
      </c>
      <c r="D3792" s="39">
        <f t="shared" si="121"/>
        <v>17.482219054054056</v>
      </c>
      <c r="E3792" s="45">
        <v>0</v>
      </c>
      <c r="F3792" s="27">
        <v>17.482219054054056</v>
      </c>
      <c r="G3792" s="46">
        <v>0</v>
      </c>
      <c r="H3792" s="46">
        <v>0</v>
      </c>
      <c r="I3792" s="46">
        <v>0</v>
      </c>
      <c r="J3792" s="231"/>
      <c r="K3792" s="167">
        <v>431.22807</v>
      </c>
    </row>
    <row r="3793" spans="1:11" s="49" customFormat="1" ht="22.5" customHeight="1" x14ac:dyDescent="0.25">
      <c r="A3793" s="135" t="str">
        <f>Лист4!A3795</f>
        <v>г. Астрахань, ул. М. Луконина д.4</v>
      </c>
      <c r="B3793" s="56"/>
      <c r="C3793" s="39">
        <f t="shared" si="120"/>
        <v>1304.9502663513513</v>
      </c>
      <c r="D3793" s="39">
        <f t="shared" si="121"/>
        <v>55.138743648648649</v>
      </c>
      <c r="E3793" s="45">
        <v>0</v>
      </c>
      <c r="F3793" s="27">
        <v>55.138743648648649</v>
      </c>
      <c r="G3793" s="46">
        <v>0</v>
      </c>
      <c r="H3793" s="46">
        <v>0</v>
      </c>
      <c r="I3793" s="46">
        <v>0</v>
      </c>
      <c r="J3793" s="231"/>
      <c r="K3793" s="167">
        <v>1360.0890099999999</v>
      </c>
    </row>
    <row r="3794" spans="1:11" s="49" customFormat="1" ht="22.5" customHeight="1" x14ac:dyDescent="0.25">
      <c r="A3794" s="135" t="str">
        <f>Лист4!A3796</f>
        <v>г. Астрахань, ул. Куликова д.11</v>
      </c>
      <c r="B3794" s="56"/>
      <c r="C3794" s="39">
        <f t="shared" si="120"/>
        <v>604.02095770270262</v>
      </c>
      <c r="D3794" s="39">
        <f t="shared" si="121"/>
        <v>25.522012297297298</v>
      </c>
      <c r="E3794" s="45">
        <v>0</v>
      </c>
      <c r="F3794" s="27">
        <v>25.522012297297298</v>
      </c>
      <c r="G3794" s="46">
        <v>0</v>
      </c>
      <c r="H3794" s="46">
        <v>0</v>
      </c>
      <c r="I3794" s="46">
        <v>0</v>
      </c>
      <c r="J3794" s="231"/>
      <c r="K3794" s="167">
        <v>629.54296999999997</v>
      </c>
    </row>
    <row r="3795" spans="1:11" s="49" customFormat="1" ht="22.5" customHeight="1" x14ac:dyDescent="0.25">
      <c r="A3795" s="135" t="str">
        <f>Лист4!A3797</f>
        <v>г. Астрахань, ул. Кубанская д.72</v>
      </c>
      <c r="B3795" s="56"/>
      <c r="C3795" s="39">
        <f t="shared" si="120"/>
        <v>5814.4330790540535</v>
      </c>
      <c r="D3795" s="39">
        <f t="shared" si="121"/>
        <v>245.68027094594595</v>
      </c>
      <c r="E3795" s="45">
        <v>0</v>
      </c>
      <c r="F3795" s="27">
        <v>245.68027094594595</v>
      </c>
      <c r="G3795" s="46">
        <v>0</v>
      </c>
      <c r="H3795" s="46">
        <v>0</v>
      </c>
      <c r="I3795" s="46">
        <v>0</v>
      </c>
      <c r="J3795" s="231"/>
      <c r="K3795" s="167">
        <v>6060.1133499999996</v>
      </c>
    </row>
    <row r="3796" spans="1:11" s="49" customFormat="1" ht="22.5" customHeight="1" x14ac:dyDescent="0.25">
      <c r="A3796" s="135" t="str">
        <f>Лист4!A3798</f>
        <v>г. Астрахань, ул. Космонавтов д.6 корп.1</v>
      </c>
      <c r="B3796" s="56"/>
      <c r="C3796" s="39">
        <f t="shared" si="120"/>
        <v>242.28291378378378</v>
      </c>
      <c r="D3796" s="39">
        <f t="shared" si="121"/>
        <v>10.237306216216215</v>
      </c>
      <c r="E3796" s="45">
        <v>0</v>
      </c>
      <c r="F3796" s="27">
        <v>10.237306216216215</v>
      </c>
      <c r="G3796" s="46">
        <v>0</v>
      </c>
      <c r="H3796" s="46">
        <v>0</v>
      </c>
      <c r="I3796" s="46">
        <v>0</v>
      </c>
      <c r="J3796" s="231"/>
      <c r="K3796" s="167">
        <v>252.52021999999999</v>
      </c>
    </row>
    <row r="3797" spans="1:11" s="49" customFormat="1" ht="22.5" customHeight="1" x14ac:dyDescent="0.25">
      <c r="A3797" s="135" t="str">
        <f>Лист4!A3799</f>
        <v>г. Астрахань, ул. Космонавтов д.4</v>
      </c>
      <c r="B3797" s="56"/>
      <c r="C3797" s="39">
        <f t="shared" si="120"/>
        <v>701.83792635135137</v>
      </c>
      <c r="D3797" s="39">
        <f t="shared" si="121"/>
        <v>29.655123648648654</v>
      </c>
      <c r="E3797" s="45">
        <v>0</v>
      </c>
      <c r="F3797" s="27">
        <v>29.655123648648654</v>
      </c>
      <c r="G3797" s="46">
        <v>0</v>
      </c>
      <c r="H3797" s="46">
        <v>0</v>
      </c>
      <c r="I3797" s="46">
        <v>0</v>
      </c>
      <c r="J3797" s="231"/>
      <c r="K3797" s="167">
        <v>731.49305000000004</v>
      </c>
    </row>
    <row r="3798" spans="1:11" s="49" customFormat="1" ht="22.5" customHeight="1" x14ac:dyDescent="0.25">
      <c r="A3798" s="135" t="str">
        <f>Лист4!A3800</f>
        <v>г. Астрахань, ул. Б. Хмельницкого д.53</v>
      </c>
      <c r="B3798" s="56"/>
      <c r="C3798" s="39">
        <f t="shared" si="120"/>
        <v>1063.1523017567567</v>
      </c>
      <c r="D3798" s="39">
        <f t="shared" si="121"/>
        <v>44.921928243243244</v>
      </c>
      <c r="E3798" s="45">
        <v>0</v>
      </c>
      <c r="F3798" s="27">
        <v>44.921928243243244</v>
      </c>
      <c r="G3798" s="46">
        <v>0</v>
      </c>
      <c r="H3798" s="46">
        <v>0</v>
      </c>
      <c r="I3798" s="46">
        <v>0</v>
      </c>
      <c r="J3798" s="231"/>
      <c r="K3798" s="167">
        <v>1108.0742299999999</v>
      </c>
    </row>
    <row r="3799" spans="1:11" s="49" customFormat="1" ht="22.5" customHeight="1" x14ac:dyDescent="0.25">
      <c r="A3799" s="135" t="str">
        <f>Лист4!A3801</f>
        <v xml:space="preserve">г. Астрахань, ул. Б. Хмельницкого д.45 </v>
      </c>
      <c r="B3799" s="56"/>
      <c r="C3799" s="39">
        <f t="shared" si="120"/>
        <v>805.83709527027031</v>
      </c>
      <c r="D3799" s="39">
        <f t="shared" si="121"/>
        <v>34.049454729729732</v>
      </c>
      <c r="E3799" s="45">
        <v>0</v>
      </c>
      <c r="F3799" s="27">
        <v>34.049454729729732</v>
      </c>
      <c r="G3799" s="46">
        <v>0</v>
      </c>
      <c r="H3799" s="46">
        <v>0</v>
      </c>
      <c r="I3799" s="46">
        <v>0</v>
      </c>
      <c r="J3799" s="231"/>
      <c r="K3799" s="167">
        <v>839.88655000000006</v>
      </c>
    </row>
    <row r="3800" spans="1:11" s="49" customFormat="1" ht="22.5" customHeight="1" x14ac:dyDescent="0.25">
      <c r="A3800" s="135" t="str">
        <f>Лист4!A3802</f>
        <v>г. Астрахань, пл. Шаумяна д.5</v>
      </c>
      <c r="B3800" s="56"/>
      <c r="C3800" s="39">
        <f t="shared" ref="C3800:C3862" si="122">K3800+J3800-F3800</f>
        <v>468.8422635135135</v>
      </c>
      <c r="D3800" s="39">
        <f t="shared" ref="D3800:D3862" si="123">F3800</f>
        <v>19.810236486486485</v>
      </c>
      <c r="E3800" s="45">
        <v>0</v>
      </c>
      <c r="F3800" s="27">
        <v>19.810236486486485</v>
      </c>
      <c r="G3800" s="46">
        <v>0</v>
      </c>
      <c r="H3800" s="46">
        <v>0</v>
      </c>
      <c r="I3800" s="46">
        <v>0</v>
      </c>
      <c r="J3800" s="231"/>
      <c r="K3800" s="167">
        <v>488.65249999999997</v>
      </c>
    </row>
    <row r="3801" spans="1:11" s="49" customFormat="1" ht="22.5" customHeight="1" x14ac:dyDescent="0.25">
      <c r="A3801" s="135" t="str">
        <f>Лист4!A3803</f>
        <v>г. Астрахань, ул. Н. Островского д.160 корп.3</v>
      </c>
      <c r="B3801" s="56"/>
      <c r="C3801" s="39">
        <f t="shared" si="122"/>
        <v>1265.5272572972974</v>
      </c>
      <c r="D3801" s="39">
        <f t="shared" si="123"/>
        <v>53.472982702702708</v>
      </c>
      <c r="E3801" s="45">
        <v>0</v>
      </c>
      <c r="F3801" s="27">
        <v>53.472982702702708</v>
      </c>
      <c r="G3801" s="46">
        <v>0</v>
      </c>
      <c r="H3801" s="46">
        <v>0</v>
      </c>
      <c r="I3801" s="46">
        <v>0</v>
      </c>
      <c r="J3801" s="231"/>
      <c r="K3801" s="167">
        <v>1319.0002400000001</v>
      </c>
    </row>
    <row r="3802" spans="1:11" s="49" customFormat="1" ht="22.5" customHeight="1" x14ac:dyDescent="0.25">
      <c r="A3802" s="135" t="str">
        <f>Лист4!A3804</f>
        <v>г. Астрахань, ул. Н. Островского д.4 корп.1</v>
      </c>
      <c r="B3802" s="56"/>
      <c r="C3802" s="39">
        <f t="shared" si="122"/>
        <v>251.52957959459462</v>
      </c>
      <c r="D3802" s="39">
        <f t="shared" si="123"/>
        <v>10.628010405405405</v>
      </c>
      <c r="E3802" s="45">
        <v>0</v>
      </c>
      <c r="F3802" s="27">
        <v>10.628010405405405</v>
      </c>
      <c r="G3802" s="46">
        <v>0</v>
      </c>
      <c r="H3802" s="46">
        <v>0</v>
      </c>
      <c r="I3802" s="46">
        <v>0</v>
      </c>
      <c r="J3802" s="231"/>
      <c r="K3802" s="167">
        <v>262.15759000000003</v>
      </c>
    </row>
    <row r="3803" spans="1:11" s="49" customFormat="1" ht="22.5" customHeight="1" x14ac:dyDescent="0.25">
      <c r="A3803" s="135" t="str">
        <f>Лист4!A3805</f>
        <v>г. Астрахань, ул. Рождественского д.7</v>
      </c>
      <c r="B3803" s="56"/>
      <c r="C3803" s="39">
        <f t="shared" si="122"/>
        <v>625.27199648648639</v>
      </c>
      <c r="D3803" s="39">
        <f t="shared" si="123"/>
        <v>26.419943513513509</v>
      </c>
      <c r="E3803" s="45">
        <v>0</v>
      </c>
      <c r="F3803" s="27">
        <v>26.419943513513509</v>
      </c>
      <c r="G3803" s="46">
        <v>0</v>
      </c>
      <c r="H3803" s="46">
        <v>0</v>
      </c>
      <c r="I3803" s="46">
        <v>0</v>
      </c>
      <c r="J3803" s="231"/>
      <c r="K3803" s="167">
        <v>651.69193999999993</v>
      </c>
    </row>
    <row r="3804" spans="1:11" s="49" customFormat="1" ht="22.5" customHeight="1" x14ac:dyDescent="0.25">
      <c r="A3804" s="135" t="str">
        <f>Лист4!A3806</f>
        <v>г. Астрахань, ул. Куликова д.13 корп.3</v>
      </c>
      <c r="B3804" s="56"/>
      <c r="C3804" s="39">
        <f t="shared" si="122"/>
        <v>615.99702662162156</v>
      </c>
      <c r="D3804" s="39">
        <f t="shared" si="123"/>
        <v>26.028043378378371</v>
      </c>
      <c r="E3804" s="45">
        <v>0</v>
      </c>
      <c r="F3804" s="27">
        <v>26.028043378378371</v>
      </c>
      <c r="G3804" s="46">
        <v>0</v>
      </c>
      <c r="H3804" s="46">
        <v>0</v>
      </c>
      <c r="I3804" s="46">
        <v>0</v>
      </c>
      <c r="J3804" s="231"/>
      <c r="K3804" s="167">
        <v>642.02506999999991</v>
      </c>
    </row>
    <row r="3805" spans="1:11" s="49" customFormat="1" ht="22.5" customHeight="1" x14ac:dyDescent="0.25">
      <c r="A3805" s="135" t="str">
        <f>Лист4!A3807</f>
        <v>г. Астрахань, ул. Кубанская д.17 корп.1</v>
      </c>
      <c r="B3805" s="56"/>
      <c r="C3805" s="39">
        <f t="shared" si="122"/>
        <v>877.37450770270277</v>
      </c>
      <c r="D3805" s="39">
        <f t="shared" si="123"/>
        <v>37.072162297297297</v>
      </c>
      <c r="E3805" s="45">
        <v>0</v>
      </c>
      <c r="F3805" s="27">
        <v>37.072162297297297</v>
      </c>
      <c r="G3805" s="46">
        <v>0</v>
      </c>
      <c r="H3805" s="46">
        <v>0</v>
      </c>
      <c r="I3805" s="46">
        <v>0</v>
      </c>
      <c r="J3805" s="231"/>
      <c r="K3805" s="167">
        <v>914.44667000000004</v>
      </c>
    </row>
    <row r="3806" spans="1:11" s="49" customFormat="1" ht="22.5" customHeight="1" x14ac:dyDescent="0.25">
      <c r="A3806" s="135" t="str">
        <f>Лист4!A3808</f>
        <v>г. Астрахань, пер. Ленинградский д.66</v>
      </c>
      <c r="B3806" s="56"/>
      <c r="C3806" s="39">
        <f t="shared" si="122"/>
        <v>1488.5365686486487</v>
      </c>
      <c r="D3806" s="39">
        <f t="shared" si="123"/>
        <v>62.895911351351344</v>
      </c>
      <c r="E3806" s="45">
        <v>0</v>
      </c>
      <c r="F3806" s="27">
        <v>62.895911351351344</v>
      </c>
      <c r="G3806" s="46">
        <v>0</v>
      </c>
      <c r="H3806" s="46">
        <v>0</v>
      </c>
      <c r="I3806" s="46">
        <v>0</v>
      </c>
      <c r="J3806" s="231"/>
      <c r="K3806" s="167">
        <v>1551.4324799999999</v>
      </c>
    </row>
    <row r="3807" spans="1:11" s="49" customFormat="1" ht="22.5" customHeight="1" x14ac:dyDescent="0.25">
      <c r="A3807" s="135" t="str">
        <f>Лист4!A3809</f>
        <v>г. Астрахань, ул. Парковая д.10</v>
      </c>
      <c r="B3807" s="56"/>
      <c r="C3807" s="39">
        <f t="shared" si="122"/>
        <v>85.762214459459457</v>
      </c>
      <c r="D3807" s="39">
        <f t="shared" si="123"/>
        <v>3.6237555405405404</v>
      </c>
      <c r="E3807" s="45">
        <v>0</v>
      </c>
      <c r="F3807" s="27">
        <v>3.6237555405405404</v>
      </c>
      <c r="G3807" s="46">
        <v>0</v>
      </c>
      <c r="H3807" s="46">
        <v>0</v>
      </c>
      <c r="I3807" s="46">
        <v>0</v>
      </c>
      <c r="J3807" s="231"/>
      <c r="K3807" s="167">
        <v>89.38597</v>
      </c>
    </row>
    <row r="3808" spans="1:11" s="49" customFormat="1" ht="22.5" customHeight="1" x14ac:dyDescent="0.25">
      <c r="A3808" s="135" t="str">
        <f>Лист4!A3810</f>
        <v>г. Астрахань, ул. В. Барсовой д.13 корп.2</v>
      </c>
      <c r="B3808" s="56"/>
      <c r="C3808" s="39">
        <f t="shared" si="122"/>
        <v>1303.2587777027029</v>
      </c>
      <c r="D3808" s="39">
        <f t="shared" si="123"/>
        <v>55.067272297297301</v>
      </c>
      <c r="E3808" s="45">
        <v>0</v>
      </c>
      <c r="F3808" s="27">
        <v>55.067272297297301</v>
      </c>
      <c r="G3808" s="46">
        <v>0</v>
      </c>
      <c r="H3808" s="46">
        <v>0</v>
      </c>
      <c r="I3808" s="46">
        <v>0</v>
      </c>
      <c r="J3808" s="231"/>
      <c r="K3808" s="167">
        <v>1358.3260500000001</v>
      </c>
    </row>
    <row r="3809" spans="1:11" s="49" customFormat="1" ht="22.5" customHeight="1" x14ac:dyDescent="0.25">
      <c r="A3809" s="135" t="str">
        <f>Лист4!A3811</f>
        <v>г. Астрахань, ул. 2-я Зеленгинская д.3 корп.1</v>
      </c>
      <c r="B3809" s="56"/>
      <c r="C3809" s="39">
        <f t="shared" si="122"/>
        <v>1108.0270413513513</v>
      </c>
      <c r="D3809" s="39">
        <f t="shared" si="123"/>
        <v>34.66381864864865</v>
      </c>
      <c r="E3809" s="45">
        <v>0</v>
      </c>
      <c r="F3809" s="27">
        <v>34.66381864864865</v>
      </c>
      <c r="G3809" s="46">
        <v>0</v>
      </c>
      <c r="H3809" s="46">
        <v>0</v>
      </c>
      <c r="I3809" s="46">
        <v>0</v>
      </c>
      <c r="J3809" s="231">
        <v>287.64999999999998</v>
      </c>
      <c r="K3809" s="167">
        <v>855.04085999999995</v>
      </c>
    </row>
    <row r="3810" spans="1:11" s="49" customFormat="1" ht="22.5" customHeight="1" x14ac:dyDescent="0.25">
      <c r="A3810" s="135" t="str">
        <f>Лист4!A3812</f>
        <v>г. Астрахань, ул. Н. Островского д.67</v>
      </c>
      <c r="B3810" s="56"/>
      <c r="C3810" s="39">
        <f t="shared" si="122"/>
        <v>435.32184905405404</v>
      </c>
      <c r="D3810" s="39">
        <f t="shared" si="123"/>
        <v>18.393880945945945</v>
      </c>
      <c r="E3810" s="45">
        <v>0</v>
      </c>
      <c r="F3810" s="27">
        <v>18.393880945945945</v>
      </c>
      <c r="G3810" s="46">
        <v>0</v>
      </c>
      <c r="H3810" s="46">
        <v>0</v>
      </c>
      <c r="I3810" s="46">
        <v>0</v>
      </c>
      <c r="J3810" s="231"/>
      <c r="K3810" s="167">
        <v>453.71573000000001</v>
      </c>
    </row>
    <row r="3811" spans="1:11" s="49" customFormat="1" ht="22.5" customHeight="1" x14ac:dyDescent="0.25">
      <c r="A3811" s="135" t="str">
        <f>Лист4!A3813</f>
        <v>г. Астрахань, ул. Куликова д.56 корп.1</v>
      </c>
      <c r="B3811" s="56"/>
      <c r="C3811" s="39">
        <f t="shared" si="122"/>
        <v>1237.9657960810812</v>
      </c>
      <c r="D3811" s="39">
        <f t="shared" si="123"/>
        <v>52.308413918918916</v>
      </c>
      <c r="E3811" s="45">
        <v>0</v>
      </c>
      <c r="F3811" s="27">
        <v>52.308413918918916</v>
      </c>
      <c r="G3811" s="46">
        <v>0</v>
      </c>
      <c r="H3811" s="46">
        <v>0</v>
      </c>
      <c r="I3811" s="46">
        <v>0</v>
      </c>
      <c r="J3811" s="231"/>
      <c r="K3811" s="167">
        <v>1290.27421</v>
      </c>
    </row>
    <row r="3812" spans="1:11" s="49" customFormat="1" ht="22.5" customHeight="1" x14ac:dyDescent="0.25">
      <c r="A3812" s="135" t="str">
        <f>Лист4!A3814</f>
        <v>г. Астрахань, ул. Боевая д.78</v>
      </c>
      <c r="B3812" s="56"/>
      <c r="C3812" s="39">
        <f t="shared" si="122"/>
        <v>1639.4407650000001</v>
      </c>
      <c r="D3812" s="39">
        <f t="shared" si="123"/>
        <v>69.272144999999995</v>
      </c>
      <c r="E3812" s="45">
        <v>0</v>
      </c>
      <c r="F3812" s="27">
        <v>69.272144999999995</v>
      </c>
      <c r="G3812" s="46">
        <v>0</v>
      </c>
      <c r="H3812" s="46">
        <v>0</v>
      </c>
      <c r="I3812" s="46">
        <v>0</v>
      </c>
      <c r="J3812" s="231"/>
      <c r="K3812" s="167">
        <v>1708.71291</v>
      </c>
    </row>
    <row r="3813" spans="1:11" s="49" customFormat="1" ht="22.5" customHeight="1" x14ac:dyDescent="0.25">
      <c r="A3813" s="135" t="str">
        <f>Лист4!A3815</f>
        <v>г. Астрахань, ул. Боевая д.65</v>
      </c>
      <c r="B3813" s="56"/>
      <c r="C3813" s="39">
        <f t="shared" si="122"/>
        <v>649.5770235135135</v>
      </c>
      <c r="D3813" s="39">
        <f t="shared" si="123"/>
        <v>27.446916486486487</v>
      </c>
      <c r="E3813" s="45">
        <v>0</v>
      </c>
      <c r="F3813" s="27">
        <v>27.446916486486487</v>
      </c>
      <c r="G3813" s="46">
        <v>0</v>
      </c>
      <c r="H3813" s="46">
        <v>0</v>
      </c>
      <c r="I3813" s="46">
        <v>0</v>
      </c>
      <c r="J3813" s="231"/>
      <c r="K3813" s="167">
        <v>677.02393999999993</v>
      </c>
    </row>
    <row r="3814" spans="1:11" s="49" customFormat="1" ht="22.5" customHeight="1" x14ac:dyDescent="0.25">
      <c r="A3814" s="135" t="str">
        <f>Лист4!A3816</f>
        <v>г. Астрахань, ул. Краснодарская  д.47 корп.1</v>
      </c>
      <c r="B3814" s="56"/>
      <c r="C3814" s="39">
        <f t="shared" si="122"/>
        <v>1176.3476497297297</v>
      </c>
      <c r="D3814" s="39">
        <f t="shared" si="123"/>
        <v>49.704830270270264</v>
      </c>
      <c r="E3814" s="45">
        <v>0</v>
      </c>
      <c r="F3814" s="27">
        <v>49.704830270270264</v>
      </c>
      <c r="G3814" s="46">
        <v>0</v>
      </c>
      <c r="H3814" s="46">
        <v>0</v>
      </c>
      <c r="I3814" s="46">
        <v>0</v>
      </c>
      <c r="J3814" s="231"/>
      <c r="K3814" s="167">
        <v>1226.0524800000001</v>
      </c>
    </row>
    <row r="3815" spans="1:11" s="49" customFormat="1" ht="22.5" customHeight="1" x14ac:dyDescent="0.25">
      <c r="A3815" s="135" t="str">
        <f>Лист4!A3817</f>
        <v>г. Астрахань, ул. Комс. Набережная д.15</v>
      </c>
      <c r="B3815" s="56"/>
      <c r="C3815" s="39">
        <f t="shared" si="122"/>
        <v>1727.2820321621621</v>
      </c>
      <c r="D3815" s="39">
        <f t="shared" si="123"/>
        <v>72.983747837837839</v>
      </c>
      <c r="E3815" s="45">
        <v>0</v>
      </c>
      <c r="F3815" s="27">
        <v>72.983747837837839</v>
      </c>
      <c r="G3815" s="46">
        <v>0</v>
      </c>
      <c r="H3815" s="46">
        <v>0</v>
      </c>
      <c r="I3815" s="46">
        <v>0</v>
      </c>
      <c r="J3815" s="231"/>
      <c r="K3815" s="167">
        <v>1800.2657799999999</v>
      </c>
    </row>
    <row r="3816" spans="1:11" s="49" customFormat="1" ht="22.5" customHeight="1" x14ac:dyDescent="0.25">
      <c r="A3816" s="135" t="str">
        <f>Лист4!A3818</f>
        <v>г. Астрахань, ул. Савушкина д.28</v>
      </c>
      <c r="B3816" s="56"/>
      <c r="C3816" s="39">
        <f t="shared" si="122"/>
        <v>689.74122459459454</v>
      </c>
      <c r="D3816" s="39">
        <f t="shared" si="123"/>
        <v>29.143995405405406</v>
      </c>
      <c r="E3816" s="45">
        <v>0</v>
      </c>
      <c r="F3816" s="27">
        <v>29.143995405405406</v>
      </c>
      <c r="G3816" s="46">
        <v>0</v>
      </c>
      <c r="H3816" s="46">
        <v>0</v>
      </c>
      <c r="I3816" s="46">
        <v>0</v>
      </c>
      <c r="J3816" s="231"/>
      <c r="K3816" s="167">
        <v>718.88522</v>
      </c>
    </row>
    <row r="3817" spans="1:11" s="49" customFormat="1" ht="22.5" customHeight="1" x14ac:dyDescent="0.25">
      <c r="A3817" s="135" t="str">
        <f>Лист4!A3819</f>
        <v>г. Астрахань, ул.Савушкина д.22</v>
      </c>
      <c r="B3817" s="56"/>
      <c r="C3817" s="39">
        <f t="shared" si="122"/>
        <v>753.80977283783784</v>
      </c>
      <c r="D3817" s="39">
        <f t="shared" si="123"/>
        <v>31.851117162162161</v>
      </c>
      <c r="E3817" s="45">
        <v>0</v>
      </c>
      <c r="F3817" s="27">
        <v>31.851117162162161</v>
      </c>
      <c r="G3817" s="46">
        <v>0</v>
      </c>
      <c r="H3817" s="46">
        <v>0</v>
      </c>
      <c r="I3817" s="46">
        <v>0</v>
      </c>
      <c r="J3817" s="231"/>
      <c r="K3817" s="167">
        <v>785.66088999999999</v>
      </c>
    </row>
    <row r="3818" spans="1:11" s="49" customFormat="1" ht="22.5" customHeight="1" x14ac:dyDescent="0.25">
      <c r="A3818" s="135" t="str">
        <f>Лист4!A3820</f>
        <v>г. Астрахань, ул. Джона Рида д.29</v>
      </c>
      <c r="B3818" s="56"/>
      <c r="C3818" s="39">
        <f t="shared" si="122"/>
        <v>1590.5710524324325</v>
      </c>
      <c r="D3818" s="39">
        <f t="shared" si="123"/>
        <v>67.207227567567571</v>
      </c>
      <c r="E3818" s="45">
        <v>0</v>
      </c>
      <c r="F3818" s="27">
        <v>67.207227567567571</v>
      </c>
      <c r="G3818" s="46">
        <v>0</v>
      </c>
      <c r="H3818" s="46">
        <v>0</v>
      </c>
      <c r="I3818" s="46">
        <v>0</v>
      </c>
      <c r="J3818" s="231"/>
      <c r="K3818" s="167">
        <v>1657.77828</v>
      </c>
    </row>
    <row r="3819" spans="1:11" s="49" customFormat="1" ht="22.5" customHeight="1" x14ac:dyDescent="0.25">
      <c r="A3819" s="135" t="str">
        <f>Лист4!A3821</f>
        <v>г. Астрахань, ул. Космонавтов д.12 корп.1</v>
      </c>
      <c r="B3819" s="56"/>
      <c r="C3819" s="39">
        <f t="shared" si="122"/>
        <v>376.43203121621622</v>
      </c>
      <c r="D3819" s="39">
        <f t="shared" si="123"/>
        <v>15.905578783783783</v>
      </c>
      <c r="E3819" s="45">
        <v>0</v>
      </c>
      <c r="F3819" s="27">
        <v>15.905578783783783</v>
      </c>
      <c r="G3819" s="46">
        <v>0</v>
      </c>
      <c r="H3819" s="46">
        <v>0</v>
      </c>
      <c r="I3819" s="46">
        <v>0</v>
      </c>
      <c r="J3819" s="231"/>
      <c r="K3819" s="167">
        <v>392.33760999999998</v>
      </c>
    </row>
    <row r="3820" spans="1:11" s="49" customFormat="1" ht="22.5" customHeight="1" x14ac:dyDescent="0.25">
      <c r="A3820" s="135" t="str">
        <f>Лист4!A3822</f>
        <v>г. Астрахань, ул. Красноармейская д.25 А</v>
      </c>
      <c r="B3820" s="56"/>
      <c r="C3820" s="39">
        <f t="shared" si="122"/>
        <v>853.08873702702704</v>
      </c>
      <c r="D3820" s="39">
        <f t="shared" si="123"/>
        <v>36.046002972972971</v>
      </c>
      <c r="E3820" s="45">
        <v>0</v>
      </c>
      <c r="F3820" s="27">
        <v>36.046002972972971</v>
      </c>
      <c r="G3820" s="46">
        <v>0</v>
      </c>
      <c r="H3820" s="46">
        <v>0</v>
      </c>
      <c r="I3820" s="46">
        <v>0</v>
      </c>
      <c r="J3820" s="231"/>
      <c r="K3820" s="167">
        <v>889.13473999999997</v>
      </c>
    </row>
    <row r="3821" spans="1:11" s="49" customFormat="1" ht="22.5" customHeight="1" x14ac:dyDescent="0.25">
      <c r="A3821" s="135" t="str">
        <f>Лист4!A3823</f>
        <v>г. Астрахань, ул. Куликова д.15</v>
      </c>
      <c r="B3821" s="56"/>
      <c r="C3821" s="39">
        <f t="shared" si="122"/>
        <v>935.94592891891887</v>
      </c>
      <c r="D3821" s="39">
        <f t="shared" si="123"/>
        <v>39.547011081081081</v>
      </c>
      <c r="E3821" s="45">
        <v>0</v>
      </c>
      <c r="F3821" s="27">
        <v>39.547011081081081</v>
      </c>
      <c r="G3821" s="46">
        <v>0</v>
      </c>
      <c r="H3821" s="46">
        <v>0</v>
      </c>
      <c r="I3821" s="46">
        <v>0</v>
      </c>
      <c r="J3821" s="231"/>
      <c r="K3821" s="167">
        <v>975.49293999999998</v>
      </c>
    </row>
    <row r="3822" spans="1:11" s="49" customFormat="1" ht="22.5" customHeight="1" x14ac:dyDescent="0.25">
      <c r="A3822" s="135" t="str">
        <f>Лист4!A3824</f>
        <v>г. Астрахань, ул. Боевая/Ахшарумова д.45/8</v>
      </c>
      <c r="B3822" s="56"/>
      <c r="C3822" s="39">
        <f t="shared" si="122"/>
        <v>1169.5029906756758</v>
      </c>
      <c r="D3822" s="39">
        <f t="shared" si="123"/>
        <v>49.415619324324325</v>
      </c>
      <c r="E3822" s="45">
        <v>0</v>
      </c>
      <c r="F3822" s="27">
        <v>49.415619324324325</v>
      </c>
      <c r="G3822" s="46">
        <v>0</v>
      </c>
      <c r="H3822" s="46">
        <v>0</v>
      </c>
      <c r="I3822" s="46">
        <v>0</v>
      </c>
      <c r="J3822" s="231"/>
      <c r="K3822" s="167">
        <v>1218.9186100000002</v>
      </c>
    </row>
    <row r="3823" spans="1:11" s="49" customFormat="1" ht="22.5" customHeight="1" x14ac:dyDescent="0.25">
      <c r="A3823" s="135" t="str">
        <f>Лист4!A3825</f>
        <v>г. Астрахань, ул. Звездная д.13</v>
      </c>
      <c r="B3823" s="56"/>
      <c r="C3823" s="39">
        <f t="shared" si="122"/>
        <v>1347.5225208108106</v>
      </c>
      <c r="D3823" s="39">
        <f t="shared" si="123"/>
        <v>15.392219189189188</v>
      </c>
      <c r="E3823" s="45">
        <v>0</v>
      </c>
      <c r="F3823" s="27">
        <v>15.392219189189188</v>
      </c>
      <c r="G3823" s="46">
        <v>0</v>
      </c>
      <c r="H3823" s="46">
        <v>0</v>
      </c>
      <c r="I3823" s="46">
        <v>0</v>
      </c>
      <c r="J3823" s="231">
        <v>983.24</v>
      </c>
      <c r="K3823" s="167">
        <v>379.67473999999999</v>
      </c>
    </row>
    <row r="3824" spans="1:11" s="49" customFormat="1" ht="22.5" customHeight="1" x14ac:dyDescent="0.25">
      <c r="A3824" s="135" t="str">
        <f>Лист4!A3826</f>
        <v>г. Астрахань, ул. Космонавтов д.6</v>
      </c>
      <c r="B3824" s="56"/>
      <c r="C3824" s="39">
        <f t="shared" si="122"/>
        <v>267.74977905405404</v>
      </c>
      <c r="D3824" s="39">
        <f t="shared" si="123"/>
        <v>11.313370945945946</v>
      </c>
      <c r="E3824" s="45">
        <v>0</v>
      </c>
      <c r="F3824" s="27">
        <v>11.313370945945946</v>
      </c>
      <c r="G3824" s="46">
        <v>0</v>
      </c>
      <c r="H3824" s="46">
        <v>0</v>
      </c>
      <c r="I3824" s="46">
        <v>0</v>
      </c>
      <c r="J3824" s="231"/>
      <c r="K3824" s="167">
        <v>279.06315000000001</v>
      </c>
    </row>
    <row r="3825" spans="1:11" s="49" customFormat="1" ht="22.5" customHeight="1" x14ac:dyDescent="0.25">
      <c r="A3825" s="135" t="str">
        <f>Лист4!A3827</f>
        <v>г. Астрахань, ул. Космонавтов д.12</v>
      </c>
      <c r="B3825" s="56"/>
      <c r="C3825" s="39">
        <f t="shared" si="122"/>
        <v>998.04013986486484</v>
      </c>
      <c r="D3825" s="39">
        <f t="shared" si="123"/>
        <v>42.170710135135131</v>
      </c>
      <c r="E3825" s="45">
        <v>0</v>
      </c>
      <c r="F3825" s="27">
        <v>42.170710135135131</v>
      </c>
      <c r="G3825" s="46">
        <v>0</v>
      </c>
      <c r="H3825" s="46">
        <v>0</v>
      </c>
      <c r="I3825" s="46">
        <v>0</v>
      </c>
      <c r="J3825" s="231"/>
      <c r="K3825" s="167">
        <v>1040.2108499999999</v>
      </c>
    </row>
    <row r="3826" spans="1:11" s="49" customFormat="1" ht="22.5" customHeight="1" x14ac:dyDescent="0.25">
      <c r="A3826" s="135" t="str">
        <f>Лист4!A3828</f>
        <v>г. Астрахань, ул. Косм. Комарова д.144 А</v>
      </c>
      <c r="B3826" s="56"/>
      <c r="C3826" s="39">
        <f t="shared" si="122"/>
        <v>1437.7870927027027</v>
      </c>
      <c r="D3826" s="39">
        <f t="shared" si="123"/>
        <v>60.751567297297299</v>
      </c>
      <c r="E3826" s="45">
        <v>0</v>
      </c>
      <c r="F3826" s="27">
        <v>60.751567297297299</v>
      </c>
      <c r="G3826" s="46">
        <v>0</v>
      </c>
      <c r="H3826" s="46">
        <v>0</v>
      </c>
      <c r="I3826" s="46">
        <v>0</v>
      </c>
      <c r="J3826" s="231"/>
      <c r="K3826" s="167">
        <v>1498.5386599999999</v>
      </c>
    </row>
    <row r="3827" spans="1:11" s="49" customFormat="1" ht="22.5" customHeight="1" x14ac:dyDescent="0.25">
      <c r="A3827" s="135" t="str">
        <f>Лист4!A3829</f>
        <v>г. Астрахань, ул. Моздокская д.64</v>
      </c>
      <c r="B3827" s="56"/>
      <c r="C3827" s="39">
        <f t="shared" si="122"/>
        <v>234.93860662162163</v>
      </c>
      <c r="D3827" s="39">
        <f t="shared" si="123"/>
        <v>9.9269833783783792</v>
      </c>
      <c r="E3827" s="45">
        <v>0</v>
      </c>
      <c r="F3827" s="27">
        <v>9.9269833783783792</v>
      </c>
      <c r="G3827" s="46">
        <v>0</v>
      </c>
      <c r="H3827" s="46">
        <v>0</v>
      </c>
      <c r="I3827" s="46">
        <v>0</v>
      </c>
      <c r="J3827" s="231"/>
      <c r="K3827" s="167">
        <v>244.86559</v>
      </c>
    </row>
    <row r="3828" spans="1:11" s="49" customFormat="1" ht="22.5" customHeight="1" x14ac:dyDescent="0.25">
      <c r="A3828" s="135" t="str">
        <f>Лист4!A3830</f>
        <v>г. Астрахань, ул. Сун-Ят-Сена д.61 корп.2</v>
      </c>
      <c r="B3828" s="56"/>
      <c r="C3828" s="39">
        <f t="shared" si="122"/>
        <v>1409.8982927027027</v>
      </c>
      <c r="D3828" s="39">
        <f t="shared" si="123"/>
        <v>59.573167297297296</v>
      </c>
      <c r="E3828" s="45">
        <v>0</v>
      </c>
      <c r="F3828" s="27">
        <v>59.573167297297296</v>
      </c>
      <c r="G3828" s="46">
        <v>0</v>
      </c>
      <c r="H3828" s="46">
        <v>0</v>
      </c>
      <c r="I3828" s="46">
        <v>0</v>
      </c>
      <c r="J3828" s="231"/>
      <c r="K3828" s="167">
        <v>1469.47146</v>
      </c>
    </row>
    <row r="3829" spans="1:11" s="49" customFormat="1" ht="22.5" customHeight="1" x14ac:dyDescent="0.25">
      <c r="A3829" s="135" t="str">
        <f>Лист4!A3831</f>
        <v>г. Астрахань, ул.Космонавтов д.1</v>
      </c>
      <c r="B3829" s="56"/>
      <c r="C3829" s="39">
        <f t="shared" si="122"/>
        <v>606.31275824324314</v>
      </c>
      <c r="D3829" s="39">
        <f t="shared" si="123"/>
        <v>11.252651756756755</v>
      </c>
      <c r="E3829" s="45">
        <v>0</v>
      </c>
      <c r="F3829" s="27">
        <v>11.252651756756755</v>
      </c>
      <c r="G3829" s="46">
        <v>0</v>
      </c>
      <c r="H3829" s="46">
        <v>0</v>
      </c>
      <c r="I3829" s="46">
        <v>0</v>
      </c>
      <c r="J3829" s="231">
        <v>340</v>
      </c>
      <c r="K3829" s="167">
        <v>277.56540999999999</v>
      </c>
    </row>
    <row r="3830" spans="1:11" s="49" customFormat="1" ht="22.5" customHeight="1" x14ac:dyDescent="0.25">
      <c r="A3830" s="135" t="str">
        <f>Лист4!A3832</f>
        <v>г. Астрахань, ул. Космонавтов д.12 корп.2</v>
      </c>
      <c r="B3830" s="56"/>
      <c r="C3830" s="39">
        <f t="shared" si="122"/>
        <v>344.48189689189189</v>
      </c>
      <c r="D3830" s="39">
        <f t="shared" si="123"/>
        <v>14.555573108108106</v>
      </c>
      <c r="E3830" s="45">
        <v>0</v>
      </c>
      <c r="F3830" s="27">
        <v>14.555573108108106</v>
      </c>
      <c r="G3830" s="46">
        <v>0</v>
      </c>
      <c r="H3830" s="46">
        <v>0</v>
      </c>
      <c r="I3830" s="46">
        <v>0</v>
      </c>
      <c r="J3830" s="231"/>
      <c r="K3830" s="167">
        <v>359.03746999999998</v>
      </c>
    </row>
    <row r="3831" spans="1:11" s="49" customFormat="1" ht="22.5" customHeight="1" x14ac:dyDescent="0.25">
      <c r="A3831" s="135" t="str">
        <f>Лист4!A3833</f>
        <v>г. Астрахань, ул. Краснодарская д.45</v>
      </c>
      <c r="B3831" s="56"/>
      <c r="C3831" s="39">
        <f t="shared" si="122"/>
        <v>1116.5303512162161</v>
      </c>
      <c r="D3831" s="39">
        <f t="shared" si="123"/>
        <v>47.177338783783782</v>
      </c>
      <c r="E3831" s="45">
        <v>0</v>
      </c>
      <c r="F3831" s="27">
        <v>47.177338783783782</v>
      </c>
      <c r="G3831" s="46">
        <v>0</v>
      </c>
      <c r="H3831" s="46">
        <v>0</v>
      </c>
      <c r="I3831" s="46">
        <v>0</v>
      </c>
      <c r="J3831" s="231"/>
      <c r="K3831" s="167">
        <v>1163.70769</v>
      </c>
    </row>
    <row r="3832" spans="1:11" s="49" customFormat="1" ht="22.5" customHeight="1" x14ac:dyDescent="0.25">
      <c r="A3832" s="135" t="str">
        <f>Лист4!A3834</f>
        <v>г. Астрахань, ул. Комс. Набережная д.22</v>
      </c>
      <c r="B3832" s="56"/>
      <c r="C3832" s="39">
        <f t="shared" si="122"/>
        <v>920.44449310810808</v>
      </c>
      <c r="D3832" s="39">
        <f t="shared" si="123"/>
        <v>8.3046968918918918</v>
      </c>
      <c r="E3832" s="45">
        <v>0</v>
      </c>
      <c r="F3832" s="27">
        <v>8.3046968918918918</v>
      </c>
      <c r="G3832" s="46">
        <v>0</v>
      </c>
      <c r="H3832" s="46">
        <v>0</v>
      </c>
      <c r="I3832" s="46">
        <v>0</v>
      </c>
      <c r="J3832" s="231">
        <f>565.3+158.6</f>
        <v>723.9</v>
      </c>
      <c r="K3832" s="167">
        <v>204.84918999999999</v>
      </c>
    </row>
    <row r="3833" spans="1:11" s="49" customFormat="1" ht="22.5" customHeight="1" x14ac:dyDescent="0.25">
      <c r="A3833" s="135" t="str">
        <f>Лист4!A3835</f>
        <v>г. Астрахань, ул. Латышева д.6 А</v>
      </c>
      <c r="B3833" s="56"/>
      <c r="C3833" s="39">
        <f t="shared" si="122"/>
        <v>492.90774229729726</v>
      </c>
      <c r="D3833" s="39">
        <f t="shared" si="123"/>
        <v>20.827087702702702</v>
      </c>
      <c r="E3833" s="45">
        <v>0</v>
      </c>
      <c r="F3833" s="27">
        <v>20.827087702702702</v>
      </c>
      <c r="G3833" s="46">
        <v>0</v>
      </c>
      <c r="H3833" s="46">
        <v>0</v>
      </c>
      <c r="I3833" s="46">
        <v>0</v>
      </c>
      <c r="J3833" s="231"/>
      <c r="K3833" s="167">
        <v>513.73482999999999</v>
      </c>
    </row>
    <row r="3834" spans="1:11" s="49" customFormat="1" ht="15.75" x14ac:dyDescent="0.25">
      <c r="A3834" s="135" t="str">
        <f>Лист4!A3836</f>
        <v>г. Астрахань, ул. Джона Рида д.3</v>
      </c>
      <c r="B3834" s="56"/>
      <c r="C3834" s="39">
        <f t="shared" si="122"/>
        <v>179.58843621621622</v>
      </c>
      <c r="D3834" s="39">
        <f t="shared" si="123"/>
        <v>7.5882437837837831</v>
      </c>
      <c r="E3834" s="45">
        <v>0</v>
      </c>
      <c r="F3834" s="27">
        <v>7.5882437837837831</v>
      </c>
      <c r="G3834" s="46">
        <v>0</v>
      </c>
      <c r="H3834" s="46">
        <v>0</v>
      </c>
      <c r="I3834" s="46">
        <v>0</v>
      </c>
      <c r="J3834" s="231"/>
      <c r="K3834" s="167">
        <v>187.17668</v>
      </c>
    </row>
    <row r="3835" spans="1:11" s="49" customFormat="1" ht="22.5" customHeight="1" x14ac:dyDescent="0.25">
      <c r="A3835" s="135" t="str">
        <f>Лист4!A3837</f>
        <v>г. Астрахань, ул. Космонавтов д.5</v>
      </c>
      <c r="B3835" s="56"/>
      <c r="C3835" s="39">
        <f t="shared" si="122"/>
        <v>250.69826554054055</v>
      </c>
      <c r="D3835" s="39">
        <f t="shared" si="123"/>
        <v>10.59288445945946</v>
      </c>
      <c r="E3835" s="45">
        <v>0</v>
      </c>
      <c r="F3835" s="27">
        <v>10.59288445945946</v>
      </c>
      <c r="G3835" s="46">
        <v>0</v>
      </c>
      <c r="H3835" s="46">
        <v>0</v>
      </c>
      <c r="I3835" s="46">
        <v>0</v>
      </c>
      <c r="J3835" s="231"/>
      <c r="K3835" s="167">
        <v>261.29115000000002</v>
      </c>
    </row>
    <row r="3836" spans="1:11" s="49" customFormat="1" ht="22.5" customHeight="1" x14ac:dyDescent="0.25">
      <c r="A3836" s="135" t="str">
        <f>Лист4!A3838</f>
        <v>г. Астрахань, пл. Шаумяна д.2 А</v>
      </c>
      <c r="B3836" s="56"/>
      <c r="C3836" s="39">
        <f t="shared" si="122"/>
        <v>353.10682337837841</v>
      </c>
      <c r="D3836" s="39">
        <f t="shared" si="123"/>
        <v>14.920006621621623</v>
      </c>
      <c r="E3836" s="45">
        <v>0</v>
      </c>
      <c r="F3836" s="27">
        <v>14.920006621621623</v>
      </c>
      <c r="G3836" s="46">
        <v>0</v>
      </c>
      <c r="H3836" s="46">
        <v>0</v>
      </c>
      <c r="I3836" s="46">
        <v>0</v>
      </c>
      <c r="J3836" s="231"/>
      <c r="K3836" s="167">
        <v>368.02683000000002</v>
      </c>
    </row>
    <row r="3837" spans="1:11" s="49" customFormat="1" ht="22.5" customHeight="1" x14ac:dyDescent="0.25">
      <c r="A3837" s="135" t="str">
        <f>Лист4!A3839</f>
        <v>г. Астрахань, пл. Шаумяна д.3</v>
      </c>
      <c r="B3837" s="56"/>
      <c r="C3837" s="39">
        <f t="shared" si="122"/>
        <v>432.13257702702703</v>
      </c>
      <c r="D3837" s="39">
        <f t="shared" si="123"/>
        <v>18.259122972972975</v>
      </c>
      <c r="E3837" s="45">
        <v>0</v>
      </c>
      <c r="F3837" s="27">
        <v>18.259122972972975</v>
      </c>
      <c r="G3837" s="46">
        <v>0</v>
      </c>
      <c r="H3837" s="46">
        <v>0</v>
      </c>
      <c r="I3837" s="46">
        <v>0</v>
      </c>
      <c r="J3837" s="231"/>
      <c r="K3837" s="167">
        <v>450.39170000000001</v>
      </c>
    </row>
    <row r="3838" spans="1:11" s="49" customFormat="1" ht="22.5" customHeight="1" x14ac:dyDescent="0.25">
      <c r="A3838" s="135" t="str">
        <f>Лист4!A3840</f>
        <v>г. Астрахань, ул. Жилая д.13</v>
      </c>
      <c r="B3838" s="56"/>
      <c r="C3838" s="39">
        <f t="shared" si="122"/>
        <v>1858.9710187837838</v>
      </c>
      <c r="D3838" s="39">
        <f t="shared" si="123"/>
        <v>78.548071216216215</v>
      </c>
      <c r="E3838" s="45">
        <v>0</v>
      </c>
      <c r="F3838" s="27">
        <v>78.548071216216215</v>
      </c>
      <c r="G3838" s="46">
        <v>0</v>
      </c>
      <c r="H3838" s="46">
        <v>0</v>
      </c>
      <c r="I3838" s="46">
        <v>0</v>
      </c>
      <c r="J3838" s="231"/>
      <c r="K3838" s="167">
        <v>1937.51909</v>
      </c>
    </row>
    <row r="3839" spans="1:11" s="49" customFormat="1" ht="22.5" customHeight="1" x14ac:dyDescent="0.25">
      <c r="A3839" s="135" t="str">
        <f>Лист4!A3841</f>
        <v>г. Астрахань, ул. Таганская д.26</v>
      </c>
      <c r="B3839" s="56"/>
      <c r="C3839" s="39">
        <f t="shared" si="122"/>
        <v>514.36344337837829</v>
      </c>
      <c r="D3839" s="39">
        <f t="shared" si="123"/>
        <v>21.733666621621619</v>
      </c>
      <c r="E3839" s="45">
        <v>0</v>
      </c>
      <c r="F3839" s="27">
        <v>21.733666621621619</v>
      </c>
      <c r="G3839" s="46">
        <v>0</v>
      </c>
      <c r="H3839" s="46">
        <v>0</v>
      </c>
      <c r="I3839" s="46">
        <v>0</v>
      </c>
      <c r="J3839" s="231"/>
      <c r="K3839" s="167">
        <v>536.09710999999993</v>
      </c>
    </row>
    <row r="3840" spans="1:11" s="49" customFormat="1" ht="22.5" customHeight="1" x14ac:dyDescent="0.25">
      <c r="A3840" s="135" t="str">
        <f>Лист4!A3842</f>
        <v>г. Астрахань, ул. Тренева д.27</v>
      </c>
      <c r="B3840" s="56"/>
      <c r="C3840" s="39">
        <f t="shared" si="122"/>
        <v>1349.5342790540542</v>
      </c>
      <c r="D3840" s="39">
        <f t="shared" si="123"/>
        <v>21.301870945945943</v>
      </c>
      <c r="E3840" s="45">
        <v>0</v>
      </c>
      <c r="F3840" s="27">
        <v>21.301870945945943</v>
      </c>
      <c r="G3840" s="46">
        <v>0</v>
      </c>
      <c r="H3840" s="46">
        <v>0</v>
      </c>
      <c r="I3840" s="46">
        <v>0</v>
      </c>
      <c r="J3840" s="231">
        <v>845.39</v>
      </c>
      <c r="K3840" s="167">
        <v>525.44614999999999</v>
      </c>
    </row>
    <row r="3841" spans="1:11" s="49" customFormat="1" ht="22.5" customHeight="1" x14ac:dyDescent="0.25">
      <c r="A3841" s="135" t="str">
        <f>Лист4!A3843</f>
        <v>г. Астрахань, ул. Аксакова д.6/2</v>
      </c>
      <c r="B3841" s="56"/>
      <c r="C3841" s="39">
        <f t="shared" si="122"/>
        <v>902.91327486486489</v>
      </c>
      <c r="D3841" s="39">
        <f t="shared" si="123"/>
        <v>38.151265135135141</v>
      </c>
      <c r="E3841" s="45">
        <v>0</v>
      </c>
      <c r="F3841" s="27">
        <v>38.151265135135141</v>
      </c>
      <c r="G3841" s="46">
        <v>0</v>
      </c>
      <c r="H3841" s="46">
        <v>0</v>
      </c>
      <c r="I3841" s="46">
        <v>0</v>
      </c>
      <c r="J3841" s="231"/>
      <c r="K3841" s="167">
        <v>941.06454000000008</v>
      </c>
    </row>
    <row r="3842" spans="1:11" s="49" customFormat="1" ht="22.5" customHeight="1" x14ac:dyDescent="0.25">
      <c r="A3842" s="135" t="str">
        <f>Лист4!A3844</f>
        <v>г. Астрахань, ул. Яблочкова д.15</v>
      </c>
      <c r="B3842" s="56"/>
      <c r="C3842" s="39">
        <f t="shared" si="122"/>
        <v>682.43507513513509</v>
      </c>
      <c r="D3842" s="39">
        <f t="shared" si="123"/>
        <v>28.835284864864864</v>
      </c>
      <c r="E3842" s="45">
        <v>0</v>
      </c>
      <c r="F3842" s="27">
        <v>28.835284864864864</v>
      </c>
      <c r="G3842" s="46">
        <v>0</v>
      </c>
      <c r="H3842" s="46">
        <v>0</v>
      </c>
      <c r="I3842" s="46">
        <v>0</v>
      </c>
      <c r="J3842" s="231"/>
      <c r="K3842" s="167">
        <v>711.27035999999998</v>
      </c>
    </row>
    <row r="3843" spans="1:11" s="49" customFormat="1" ht="22.5" customHeight="1" x14ac:dyDescent="0.25">
      <c r="A3843" s="135" t="str">
        <f>Лист4!A3845</f>
        <v>г. Астрахань, ул. Савушкина д.32</v>
      </c>
      <c r="B3843" s="56"/>
      <c r="C3843" s="39">
        <f t="shared" si="122"/>
        <v>895.74607702702713</v>
      </c>
      <c r="D3843" s="39">
        <f t="shared" si="123"/>
        <v>5.864622972972974</v>
      </c>
      <c r="E3843" s="45">
        <v>0</v>
      </c>
      <c r="F3843" s="27">
        <v>5.864622972972974</v>
      </c>
      <c r="G3843" s="46">
        <v>0</v>
      </c>
      <c r="H3843" s="46">
        <v>0</v>
      </c>
      <c r="I3843" s="46">
        <v>0</v>
      </c>
      <c r="J3843" s="231">
        <v>756.95</v>
      </c>
      <c r="K3843" s="167">
        <v>144.66070000000002</v>
      </c>
    </row>
    <row r="3844" spans="1:11" s="49" customFormat="1" ht="15.75" x14ac:dyDescent="0.25">
      <c r="A3844" s="135" t="str">
        <f>Лист4!A3846</f>
        <v>г. Астрахань, ул. Савушкина д.30</v>
      </c>
      <c r="B3844" s="56"/>
      <c r="C3844" s="39">
        <f t="shared" si="122"/>
        <v>810.22405567567557</v>
      </c>
      <c r="D3844" s="39">
        <f t="shared" si="123"/>
        <v>5.3756643243243243</v>
      </c>
      <c r="E3844" s="45">
        <v>0</v>
      </c>
      <c r="F3844" s="27">
        <v>5.3756643243243243</v>
      </c>
      <c r="G3844" s="46">
        <v>0</v>
      </c>
      <c r="H3844" s="46">
        <v>0</v>
      </c>
      <c r="I3844" s="46">
        <v>0</v>
      </c>
      <c r="J3844" s="231">
        <v>683</v>
      </c>
      <c r="K3844" s="167">
        <v>132.59971999999999</v>
      </c>
    </row>
    <row r="3845" spans="1:11" s="49" customFormat="1" ht="22.5" customHeight="1" x14ac:dyDescent="0.25">
      <c r="A3845" s="135" t="str">
        <f>Лист4!A3847</f>
        <v>г. Астрахань, ул. Жилая д.10 корп.2</v>
      </c>
      <c r="B3845" s="56"/>
      <c r="C3845" s="39">
        <f t="shared" si="122"/>
        <v>2061.1992825675675</v>
      </c>
      <c r="D3845" s="39">
        <f t="shared" si="123"/>
        <v>87.092927432432433</v>
      </c>
      <c r="E3845" s="45">
        <v>0</v>
      </c>
      <c r="F3845" s="27">
        <v>87.092927432432433</v>
      </c>
      <c r="G3845" s="46">
        <v>0</v>
      </c>
      <c r="H3845" s="46">
        <v>0</v>
      </c>
      <c r="I3845" s="46">
        <v>0</v>
      </c>
      <c r="J3845" s="231"/>
      <c r="K3845" s="167">
        <v>2148.2922100000001</v>
      </c>
    </row>
    <row r="3846" spans="1:11" s="49" customFormat="1" ht="22.5" customHeight="1" x14ac:dyDescent="0.25">
      <c r="A3846" s="135" t="str">
        <f>Лист4!A3848</f>
        <v>г. Астрахань, ул. Адмирала Нахимова д.93-А</v>
      </c>
      <c r="B3846" s="56"/>
      <c r="C3846" s="39">
        <f t="shared" si="122"/>
        <v>1333.9671699999999</v>
      </c>
      <c r="D3846" s="39">
        <f t="shared" si="123"/>
        <v>56.364810000000006</v>
      </c>
      <c r="E3846" s="45">
        <v>0</v>
      </c>
      <c r="F3846" s="27">
        <v>56.364810000000006</v>
      </c>
      <c r="G3846" s="46">
        <v>0</v>
      </c>
      <c r="H3846" s="46">
        <v>0</v>
      </c>
      <c r="I3846" s="46">
        <v>0</v>
      </c>
      <c r="J3846" s="231"/>
      <c r="K3846" s="167">
        <v>1390.3319799999999</v>
      </c>
    </row>
    <row r="3847" spans="1:11" s="49" customFormat="1" ht="22.5" customHeight="1" x14ac:dyDescent="0.25">
      <c r="A3847" s="135" t="str">
        <f>Лист4!A3849</f>
        <v>г. Астрахань, ул. Звездная д.19</v>
      </c>
      <c r="B3847" s="56"/>
      <c r="C3847" s="39">
        <f t="shared" si="122"/>
        <v>575.23751905405391</v>
      </c>
      <c r="D3847" s="39">
        <f t="shared" si="123"/>
        <v>8.4991909459459443</v>
      </c>
      <c r="E3847" s="45">
        <v>0</v>
      </c>
      <c r="F3847" s="27">
        <v>8.4991909459459443</v>
      </c>
      <c r="G3847" s="46">
        <v>0</v>
      </c>
      <c r="H3847" s="46">
        <v>0</v>
      </c>
      <c r="I3847" s="46">
        <v>0</v>
      </c>
      <c r="J3847" s="231">
        <v>374.09</v>
      </c>
      <c r="K3847" s="167">
        <v>209.64670999999998</v>
      </c>
    </row>
    <row r="3848" spans="1:11" s="49" customFormat="1" ht="22.5" customHeight="1" x14ac:dyDescent="0.25">
      <c r="A3848" s="135" t="str">
        <f>Лист4!A3850</f>
        <v>г. Астрахань, ул. Звездная д.17 корп.1</v>
      </c>
      <c r="B3848" s="56"/>
      <c r="C3848" s="39">
        <f t="shared" si="122"/>
        <v>249.27603000000002</v>
      </c>
      <c r="D3848" s="39">
        <f t="shared" si="123"/>
        <v>10.532790000000002</v>
      </c>
      <c r="E3848" s="45">
        <v>0</v>
      </c>
      <c r="F3848" s="27">
        <v>10.532790000000002</v>
      </c>
      <c r="G3848" s="46">
        <v>0</v>
      </c>
      <c r="H3848" s="46">
        <v>0</v>
      </c>
      <c r="I3848" s="46">
        <v>0</v>
      </c>
      <c r="J3848" s="231"/>
      <c r="K3848" s="167">
        <v>259.80882000000003</v>
      </c>
    </row>
    <row r="3849" spans="1:11" s="49" customFormat="1" ht="22.5" customHeight="1" x14ac:dyDescent="0.25">
      <c r="A3849" s="135" t="str">
        <f>Лист4!A3851</f>
        <v>г. Астрахань, ул. Звездная д.7</v>
      </c>
      <c r="B3849" s="56"/>
      <c r="C3849" s="39">
        <f t="shared" si="122"/>
        <v>1218.281640945946</v>
      </c>
      <c r="D3849" s="39">
        <f t="shared" si="123"/>
        <v>51.476689054054056</v>
      </c>
      <c r="E3849" s="45">
        <v>0</v>
      </c>
      <c r="F3849" s="27">
        <v>51.476689054054056</v>
      </c>
      <c r="G3849" s="46">
        <v>0</v>
      </c>
      <c r="H3849" s="46">
        <v>0</v>
      </c>
      <c r="I3849" s="46">
        <v>0</v>
      </c>
      <c r="J3849" s="231"/>
      <c r="K3849" s="167">
        <v>1269.7583300000001</v>
      </c>
    </row>
    <row r="3850" spans="1:11" s="49" customFormat="1" ht="22.5" customHeight="1" x14ac:dyDescent="0.25">
      <c r="A3850" s="135" t="str">
        <f>Лист4!A3852</f>
        <v>г. Астрахань, ул. Б. Хмельницкого д.51</v>
      </c>
      <c r="B3850" s="56"/>
      <c r="C3850" s="39">
        <f t="shared" si="122"/>
        <v>847.26795810810802</v>
      </c>
      <c r="D3850" s="39">
        <f t="shared" si="123"/>
        <v>7.9579418918918909</v>
      </c>
      <c r="E3850" s="45">
        <v>0</v>
      </c>
      <c r="F3850" s="27">
        <v>7.9579418918918909</v>
      </c>
      <c r="G3850" s="46">
        <v>0</v>
      </c>
      <c r="H3850" s="46">
        <v>0</v>
      </c>
      <c r="I3850" s="46">
        <v>0</v>
      </c>
      <c r="J3850" s="231">
        <v>658.93</v>
      </c>
      <c r="K3850" s="167">
        <v>196.29589999999999</v>
      </c>
    </row>
    <row r="3851" spans="1:11" s="49" customFormat="1" ht="22.5" customHeight="1" x14ac:dyDescent="0.25">
      <c r="A3851" s="135" t="str">
        <f>Лист4!A3853</f>
        <v>г. Астрахань, ул. Б. Алексеева д.61</v>
      </c>
      <c r="B3851" s="56"/>
      <c r="C3851" s="39">
        <f t="shared" si="122"/>
        <v>716.9781486486487</v>
      </c>
      <c r="D3851" s="39">
        <f t="shared" si="123"/>
        <v>30.294851351351355</v>
      </c>
      <c r="E3851" s="45">
        <v>0</v>
      </c>
      <c r="F3851" s="27">
        <v>30.294851351351355</v>
      </c>
      <c r="G3851" s="46">
        <v>0</v>
      </c>
      <c r="H3851" s="46">
        <v>0</v>
      </c>
      <c r="I3851" s="46">
        <v>0</v>
      </c>
      <c r="J3851" s="231"/>
      <c r="K3851" s="167">
        <v>747.27300000000002</v>
      </c>
    </row>
    <row r="3852" spans="1:11" s="49" customFormat="1" ht="22.5" customHeight="1" x14ac:dyDescent="0.25">
      <c r="A3852" s="135" t="str">
        <f>Лист4!A3854</f>
        <v>г. Астрахань, ул. Аксакова д.13 корп.1</v>
      </c>
      <c r="B3852" s="56"/>
      <c r="C3852" s="39">
        <f t="shared" si="122"/>
        <v>1134.7643313513515</v>
      </c>
      <c r="D3852" s="39">
        <f t="shared" si="123"/>
        <v>47.947788648648654</v>
      </c>
      <c r="E3852" s="45">
        <v>0</v>
      </c>
      <c r="F3852" s="27">
        <v>47.947788648648654</v>
      </c>
      <c r="G3852" s="46">
        <v>0</v>
      </c>
      <c r="H3852" s="46">
        <v>0</v>
      </c>
      <c r="I3852" s="46">
        <v>0</v>
      </c>
      <c r="J3852" s="231"/>
      <c r="K3852" s="167">
        <v>1182.7121200000001</v>
      </c>
    </row>
    <row r="3853" spans="1:11" s="49" customFormat="1" ht="22.5" customHeight="1" x14ac:dyDescent="0.25">
      <c r="A3853" s="135" t="str">
        <f>Лист4!A3855</f>
        <v>г. Астрахань, ул. Кубанская д.23</v>
      </c>
      <c r="B3853" s="56"/>
      <c r="C3853" s="39">
        <f t="shared" si="122"/>
        <v>2900.7298883783783</v>
      </c>
      <c r="D3853" s="39">
        <f t="shared" si="123"/>
        <v>122.56605162162163</v>
      </c>
      <c r="E3853" s="45">
        <v>0</v>
      </c>
      <c r="F3853" s="27">
        <v>122.56605162162163</v>
      </c>
      <c r="G3853" s="46">
        <v>0</v>
      </c>
      <c r="H3853" s="46">
        <v>0</v>
      </c>
      <c r="I3853" s="46">
        <v>0</v>
      </c>
      <c r="J3853" s="231"/>
      <c r="K3853" s="167">
        <v>3023.29594</v>
      </c>
    </row>
    <row r="3854" spans="1:11" s="49" customFormat="1" ht="22.5" customHeight="1" x14ac:dyDescent="0.25">
      <c r="A3854" s="135" t="str">
        <f>Лист4!A3856</f>
        <v>г. Астрахань, ул. Куликова д.40</v>
      </c>
      <c r="B3854" s="56"/>
      <c r="C3854" s="39">
        <f t="shared" si="122"/>
        <v>445.90136716216216</v>
      </c>
      <c r="D3854" s="39">
        <f t="shared" si="123"/>
        <v>18.840902837837838</v>
      </c>
      <c r="E3854" s="45">
        <v>0</v>
      </c>
      <c r="F3854" s="27">
        <v>18.840902837837838</v>
      </c>
      <c r="G3854" s="46">
        <v>0</v>
      </c>
      <c r="H3854" s="46">
        <v>0</v>
      </c>
      <c r="I3854" s="46">
        <v>0</v>
      </c>
      <c r="J3854" s="231"/>
      <c r="K3854" s="167">
        <v>464.74227000000002</v>
      </c>
    </row>
    <row r="3855" spans="1:11" s="49" customFormat="1" ht="22.5" customHeight="1" x14ac:dyDescent="0.25">
      <c r="A3855" s="135" t="str">
        <f>Лист4!A3857</f>
        <v>г. Знаменск, ул. Янгеля д.4 В</v>
      </c>
      <c r="B3855" s="56"/>
      <c r="C3855" s="39">
        <f t="shared" si="122"/>
        <v>688.74843351351342</v>
      </c>
      <c r="D3855" s="39">
        <f t="shared" si="123"/>
        <v>29.102046486486486</v>
      </c>
      <c r="E3855" s="45">
        <v>0</v>
      </c>
      <c r="F3855" s="27">
        <v>29.102046486486486</v>
      </c>
      <c r="G3855" s="46">
        <v>0</v>
      </c>
      <c r="H3855" s="46">
        <v>0</v>
      </c>
      <c r="I3855" s="46">
        <v>0</v>
      </c>
      <c r="J3855" s="231"/>
      <c r="K3855" s="167">
        <v>717.85047999999995</v>
      </c>
    </row>
    <row r="3856" spans="1:11" s="49" customFormat="1" ht="22.5" customHeight="1" x14ac:dyDescent="0.25">
      <c r="A3856" s="135" t="str">
        <f>Лист4!A3858</f>
        <v>г. Астрахань, ул. 2-я Зеленгинская д.1 корп.3</v>
      </c>
      <c r="B3856" s="56"/>
      <c r="C3856" s="39">
        <f t="shared" si="122"/>
        <v>2364.3522521621621</v>
      </c>
      <c r="D3856" s="39">
        <f t="shared" si="123"/>
        <v>99.902207837837835</v>
      </c>
      <c r="E3856" s="45">
        <v>0</v>
      </c>
      <c r="F3856" s="27">
        <v>99.902207837837835</v>
      </c>
      <c r="G3856" s="46">
        <v>0</v>
      </c>
      <c r="H3856" s="46">
        <v>0</v>
      </c>
      <c r="I3856" s="46">
        <v>0</v>
      </c>
      <c r="J3856" s="231"/>
      <c r="K3856" s="167">
        <v>2464.2544600000001</v>
      </c>
    </row>
    <row r="3857" spans="1:11" s="49" customFormat="1" ht="22.5" customHeight="1" x14ac:dyDescent="0.25">
      <c r="A3857" s="135" t="str">
        <f>Лист4!A3859</f>
        <v>г. Астрахань, ул. Б. Алексеева д.4</v>
      </c>
      <c r="B3857" s="56"/>
      <c r="C3857" s="39">
        <f t="shared" si="122"/>
        <v>687.63795513513514</v>
      </c>
      <c r="D3857" s="39">
        <f t="shared" si="123"/>
        <v>29.055124864864865</v>
      </c>
      <c r="E3857" s="45">
        <v>0</v>
      </c>
      <c r="F3857" s="27">
        <v>29.055124864864865</v>
      </c>
      <c r="G3857" s="46">
        <v>0</v>
      </c>
      <c r="H3857" s="46">
        <v>0</v>
      </c>
      <c r="I3857" s="46">
        <v>0</v>
      </c>
      <c r="J3857" s="231"/>
      <c r="K3857" s="167">
        <v>716.69308000000001</v>
      </c>
    </row>
    <row r="3858" spans="1:11" s="49" customFormat="1" ht="22.5" customHeight="1" x14ac:dyDescent="0.25">
      <c r="A3858" s="135" t="str">
        <f>Лист4!A3860</f>
        <v>г. Астрахань, ул. Адм. Нахимова д.267</v>
      </c>
      <c r="B3858" s="56"/>
      <c r="C3858" s="39">
        <f t="shared" si="122"/>
        <v>2633.8538314864863</v>
      </c>
      <c r="D3858" s="39">
        <f t="shared" si="123"/>
        <v>111.28959851351352</v>
      </c>
      <c r="E3858" s="45">
        <v>0</v>
      </c>
      <c r="F3858" s="27">
        <v>111.28959851351352</v>
      </c>
      <c r="G3858" s="46">
        <v>0</v>
      </c>
      <c r="H3858" s="46">
        <v>0</v>
      </c>
      <c r="I3858" s="46">
        <v>0</v>
      </c>
      <c r="J3858" s="231"/>
      <c r="K3858" s="167">
        <v>2745.1434300000001</v>
      </c>
    </row>
    <row r="3859" spans="1:11" s="49" customFormat="1" ht="22.5" customHeight="1" x14ac:dyDescent="0.25">
      <c r="A3859" s="135" t="str">
        <f>Лист4!A3861</f>
        <v>г. Астрахань, ул. Кубанская д.66</v>
      </c>
      <c r="B3859" s="56"/>
      <c r="C3859" s="39">
        <f t="shared" si="122"/>
        <v>2948.0598220270272</v>
      </c>
      <c r="D3859" s="39">
        <f t="shared" si="123"/>
        <v>124.56590797297298</v>
      </c>
      <c r="E3859" s="45">
        <v>0</v>
      </c>
      <c r="F3859" s="27">
        <v>124.56590797297298</v>
      </c>
      <c r="G3859" s="46">
        <v>0</v>
      </c>
      <c r="H3859" s="46">
        <v>0</v>
      </c>
      <c r="I3859" s="46">
        <v>0</v>
      </c>
      <c r="J3859" s="231"/>
      <c r="K3859" s="167">
        <v>3072.6257300000002</v>
      </c>
    </row>
    <row r="3860" spans="1:11" s="49" customFormat="1" ht="22.5" customHeight="1" x14ac:dyDescent="0.25">
      <c r="A3860" s="135" t="str">
        <f>Лист4!A3862</f>
        <v>г. Астрахань, ул. Мелиоративная д.2 лит. А</v>
      </c>
      <c r="B3860" s="56"/>
      <c r="C3860" s="39">
        <f t="shared" si="122"/>
        <v>721.25269405405402</v>
      </c>
      <c r="D3860" s="39">
        <f t="shared" si="123"/>
        <v>30.475465945945942</v>
      </c>
      <c r="E3860" s="45">
        <v>0</v>
      </c>
      <c r="F3860" s="27">
        <v>30.475465945945942</v>
      </c>
      <c r="G3860" s="46">
        <v>0</v>
      </c>
      <c r="H3860" s="46">
        <v>0</v>
      </c>
      <c r="I3860" s="46">
        <v>0</v>
      </c>
      <c r="J3860" s="231"/>
      <c r="K3860" s="167">
        <v>751.72816</v>
      </c>
    </row>
    <row r="3861" spans="1:11" s="49" customFormat="1" ht="22.5" customHeight="1" x14ac:dyDescent="0.25">
      <c r="A3861" s="135" t="str">
        <f>Лист4!A3863</f>
        <v>г. Астрахань, ул. Куликова д.23</v>
      </c>
      <c r="B3861" s="56"/>
      <c r="C3861" s="39">
        <f t="shared" si="122"/>
        <v>2593.8370993243248</v>
      </c>
      <c r="D3861" s="39">
        <f t="shared" si="123"/>
        <v>109.59875067567569</v>
      </c>
      <c r="E3861" s="45">
        <v>0</v>
      </c>
      <c r="F3861" s="27">
        <v>109.59875067567569</v>
      </c>
      <c r="G3861" s="46">
        <v>0</v>
      </c>
      <c r="H3861" s="46">
        <v>0</v>
      </c>
      <c r="I3861" s="46">
        <v>0</v>
      </c>
      <c r="J3861" s="231"/>
      <c r="K3861" s="167">
        <v>2703.4358500000003</v>
      </c>
    </row>
    <row r="3862" spans="1:11" s="49" customFormat="1" ht="22.5" customHeight="1" x14ac:dyDescent="0.25">
      <c r="A3862" s="135" t="str">
        <f>Лист4!A3864</f>
        <v>г. Астрахань, ул. Краснодарская д.47</v>
      </c>
      <c r="B3862" s="56"/>
      <c r="C3862" s="39">
        <f t="shared" si="122"/>
        <v>1251.4649493243244</v>
      </c>
      <c r="D3862" s="39">
        <f t="shared" si="123"/>
        <v>52.878800675675677</v>
      </c>
      <c r="E3862" s="45">
        <v>0</v>
      </c>
      <c r="F3862" s="27">
        <v>52.878800675675677</v>
      </c>
      <c r="G3862" s="46">
        <v>0</v>
      </c>
      <c r="H3862" s="46">
        <v>0</v>
      </c>
      <c r="I3862" s="46">
        <v>0</v>
      </c>
      <c r="J3862" s="231"/>
      <c r="K3862" s="167">
        <v>1304.34375</v>
      </c>
    </row>
    <row r="3863" spans="1:11" s="49" customFormat="1" ht="22.5" customHeight="1" x14ac:dyDescent="0.25">
      <c r="A3863" s="135" t="str">
        <f>Лист4!A3865</f>
        <v>г. Астрахань,ул. 1-я Перевозная д.133</v>
      </c>
      <c r="B3863" s="56"/>
      <c r="C3863" s="39">
        <f t="shared" ref="C3863:C3918" si="124">K3863+J3863-F3863</f>
        <v>964.36508932432434</v>
      </c>
      <c r="D3863" s="39">
        <f t="shared" ref="D3863:D3918" si="125">F3863</f>
        <v>40.747820675675676</v>
      </c>
      <c r="E3863" s="45">
        <v>0</v>
      </c>
      <c r="F3863" s="27">
        <v>40.747820675675676</v>
      </c>
      <c r="G3863" s="46">
        <v>0</v>
      </c>
      <c r="H3863" s="46">
        <v>0</v>
      </c>
      <c r="I3863" s="46">
        <v>0</v>
      </c>
      <c r="J3863" s="231"/>
      <c r="K3863" s="167">
        <v>1005.1129100000001</v>
      </c>
    </row>
    <row r="3864" spans="1:11" s="49" customFormat="1" ht="22.5" customHeight="1" x14ac:dyDescent="0.25">
      <c r="A3864" s="135" t="str">
        <f>Лист4!A3866</f>
        <v>г. Астрахань, ул. Хибинская д.8 корп.1</v>
      </c>
      <c r="B3864" s="56"/>
      <c r="C3864" s="39">
        <f t="shared" si="124"/>
        <v>832.79931648648653</v>
      </c>
      <c r="D3864" s="39">
        <f t="shared" si="125"/>
        <v>35.188703513513516</v>
      </c>
      <c r="E3864" s="45">
        <v>0</v>
      </c>
      <c r="F3864" s="27">
        <v>35.188703513513516</v>
      </c>
      <c r="G3864" s="46">
        <v>0</v>
      </c>
      <c r="H3864" s="46">
        <v>0</v>
      </c>
      <c r="I3864" s="46">
        <v>0</v>
      </c>
      <c r="J3864" s="231"/>
      <c r="K3864" s="167">
        <v>867.98802000000001</v>
      </c>
    </row>
    <row r="3865" spans="1:11" s="49" customFormat="1" ht="22.5" customHeight="1" x14ac:dyDescent="0.25">
      <c r="A3865" s="135" t="str">
        <f>Лист4!A3867</f>
        <v>г. Астрахань, ул. Бульварная д.11</v>
      </c>
      <c r="B3865" s="56"/>
      <c r="C3865" s="39">
        <f t="shared" si="124"/>
        <v>967.43476472972975</v>
      </c>
      <c r="D3865" s="39">
        <f t="shared" si="125"/>
        <v>40.877525270270276</v>
      </c>
      <c r="E3865" s="45">
        <v>0</v>
      </c>
      <c r="F3865" s="27">
        <v>40.877525270270276</v>
      </c>
      <c r="G3865" s="46">
        <v>0</v>
      </c>
      <c r="H3865" s="46">
        <v>0</v>
      </c>
      <c r="I3865" s="46">
        <v>0</v>
      </c>
      <c r="J3865" s="231"/>
      <c r="K3865" s="167">
        <v>1008.3122900000001</v>
      </c>
    </row>
    <row r="3866" spans="1:11" s="49" customFormat="1" ht="22.5" customHeight="1" x14ac:dyDescent="0.25">
      <c r="A3866" s="135" t="str">
        <f>Лист4!A3868</f>
        <v xml:space="preserve">г. Астрахань, ул. Б. Алексеева д.2а </v>
      </c>
      <c r="B3866" s="56"/>
      <c r="C3866" s="39">
        <f t="shared" si="124"/>
        <v>1309.2140105405406</v>
      </c>
      <c r="D3866" s="39">
        <f t="shared" si="125"/>
        <v>37.230169459459461</v>
      </c>
      <c r="E3866" s="45">
        <v>0</v>
      </c>
      <c r="F3866" s="27">
        <v>37.230169459459461</v>
      </c>
      <c r="G3866" s="46">
        <v>0</v>
      </c>
      <c r="H3866" s="46">
        <v>0</v>
      </c>
      <c r="I3866" s="46">
        <v>0</v>
      </c>
      <c r="J3866" s="231">
        <v>428.1</v>
      </c>
      <c r="K3866" s="167">
        <v>918.34418000000005</v>
      </c>
    </row>
    <row r="3867" spans="1:11" s="49" customFormat="1" ht="22.5" customHeight="1" x14ac:dyDescent="0.25">
      <c r="A3867" s="135" t="str">
        <f>Лист4!A3869</f>
        <v>г. Астрахань, ул. 11-ой Красной Армии д.2 корп.1</v>
      </c>
      <c r="B3867" s="56"/>
      <c r="C3867" s="39">
        <f t="shared" si="124"/>
        <v>3333.1235822972972</v>
      </c>
      <c r="D3867" s="39">
        <f t="shared" si="125"/>
        <v>140.83620770270272</v>
      </c>
      <c r="E3867" s="45">
        <v>0</v>
      </c>
      <c r="F3867" s="27">
        <v>140.83620770270272</v>
      </c>
      <c r="G3867" s="46">
        <v>0</v>
      </c>
      <c r="H3867" s="46">
        <v>0</v>
      </c>
      <c r="I3867" s="46">
        <v>0</v>
      </c>
      <c r="J3867" s="231"/>
      <c r="K3867" s="167">
        <v>3473.9597899999999</v>
      </c>
    </row>
    <row r="3868" spans="1:11" s="49" customFormat="1" ht="22.5" customHeight="1" x14ac:dyDescent="0.25">
      <c r="A3868" s="135" t="str">
        <f>Лист4!A3870</f>
        <v>г. Астрахань, ул. Б. Хмельницкого д.54</v>
      </c>
      <c r="B3868" s="56"/>
      <c r="C3868" s="39">
        <f t="shared" si="124"/>
        <v>1066.3631136486486</v>
      </c>
      <c r="D3868" s="39">
        <f t="shared" si="125"/>
        <v>45.05759635135135</v>
      </c>
      <c r="E3868" s="45">
        <v>0</v>
      </c>
      <c r="F3868" s="27">
        <v>45.05759635135135</v>
      </c>
      <c r="G3868" s="46">
        <v>0</v>
      </c>
      <c r="H3868" s="46">
        <v>0</v>
      </c>
      <c r="I3868" s="46">
        <v>0</v>
      </c>
      <c r="J3868" s="231"/>
      <c r="K3868" s="167">
        <v>1111.4207099999999</v>
      </c>
    </row>
    <row r="3869" spans="1:11" s="49" customFormat="1" ht="22.5" customHeight="1" x14ac:dyDescent="0.25">
      <c r="A3869" s="135" t="str">
        <f>Лист4!A3871</f>
        <v>г. Астрахань, ул. Красного Знамени д.6 лит.А</v>
      </c>
      <c r="B3869" s="56"/>
      <c r="C3869" s="39">
        <f t="shared" si="124"/>
        <v>141.5908481081081</v>
      </c>
      <c r="D3869" s="39">
        <f t="shared" si="125"/>
        <v>5.9827118918918911</v>
      </c>
      <c r="E3869" s="45">
        <v>0</v>
      </c>
      <c r="F3869" s="27">
        <v>5.9827118918918911</v>
      </c>
      <c r="G3869" s="46">
        <v>0</v>
      </c>
      <c r="H3869" s="46">
        <v>0</v>
      </c>
      <c r="I3869" s="46">
        <v>0</v>
      </c>
      <c r="J3869" s="231"/>
      <c r="K3869" s="167">
        <v>147.57355999999999</v>
      </c>
    </row>
    <row r="3870" spans="1:11" s="47" customFormat="1" ht="24" customHeight="1" x14ac:dyDescent="0.25">
      <c r="A3870" s="135" t="str">
        <f>Лист4!A3872</f>
        <v>г. Астрахань, ул. Дзержинского д.44</v>
      </c>
      <c r="B3870" s="56"/>
      <c r="C3870" s="39">
        <f t="shared" si="124"/>
        <v>1306.4686493243244</v>
      </c>
      <c r="D3870" s="39">
        <f t="shared" si="125"/>
        <v>55.202900675675671</v>
      </c>
      <c r="E3870" s="45">
        <v>0</v>
      </c>
      <c r="F3870" s="27">
        <v>55.202900675675671</v>
      </c>
      <c r="G3870" s="46">
        <v>0</v>
      </c>
      <c r="H3870" s="46">
        <v>0</v>
      </c>
      <c r="I3870" s="46">
        <v>0</v>
      </c>
      <c r="J3870" s="231"/>
      <c r="K3870" s="167">
        <v>1361.67155</v>
      </c>
    </row>
    <row r="3871" spans="1:11" s="47" customFormat="1" ht="24" customHeight="1" x14ac:dyDescent="0.25">
      <c r="A3871" s="135" t="str">
        <f>Лист4!A3873</f>
        <v>г. Астрахань, ул. Адмиралтейская д.4</v>
      </c>
      <c r="B3871" s="56"/>
      <c r="C3871" s="39">
        <f t="shared" si="124"/>
        <v>1235.2775825675674</v>
      </c>
      <c r="D3871" s="39">
        <f t="shared" si="125"/>
        <v>52.194827432432426</v>
      </c>
      <c r="E3871" s="45">
        <v>0</v>
      </c>
      <c r="F3871" s="27">
        <v>52.194827432432426</v>
      </c>
      <c r="G3871" s="46">
        <v>0</v>
      </c>
      <c r="H3871" s="46">
        <v>0</v>
      </c>
      <c r="I3871" s="46">
        <v>0</v>
      </c>
      <c r="J3871" s="231"/>
      <c r="K3871" s="167">
        <v>1287.4724099999999</v>
      </c>
    </row>
    <row r="3872" spans="1:11" s="47" customFormat="1" ht="24" customHeight="1" x14ac:dyDescent="0.25">
      <c r="A3872" s="135" t="str">
        <f>Лист4!A3874</f>
        <v>г. Астрахань, ул. Ген. Герасименко д.8</v>
      </c>
      <c r="B3872" s="56"/>
      <c r="C3872" s="39">
        <f t="shared" si="124"/>
        <v>1932.4805233783782</v>
      </c>
      <c r="D3872" s="39">
        <f t="shared" si="125"/>
        <v>81.654106621621608</v>
      </c>
      <c r="E3872" s="45">
        <v>0</v>
      </c>
      <c r="F3872" s="27">
        <v>81.654106621621608</v>
      </c>
      <c r="G3872" s="46">
        <v>0</v>
      </c>
      <c r="H3872" s="46">
        <v>0</v>
      </c>
      <c r="I3872" s="46">
        <v>0</v>
      </c>
      <c r="J3872" s="231"/>
      <c r="K3872" s="167">
        <v>2014.1346299999998</v>
      </c>
    </row>
    <row r="3873" spans="1:11" s="47" customFormat="1" ht="24" customHeight="1" x14ac:dyDescent="0.25">
      <c r="A3873" s="135" t="str">
        <f>Лист4!A3875</f>
        <v>г. Астрахань, ул. Космонавтов д.18 корп.2</v>
      </c>
      <c r="B3873" s="56"/>
      <c r="C3873" s="39">
        <f t="shared" si="124"/>
        <v>882.029852972973</v>
      </c>
      <c r="D3873" s="39">
        <f t="shared" si="125"/>
        <v>37.268867027027028</v>
      </c>
      <c r="E3873" s="45">
        <v>0</v>
      </c>
      <c r="F3873" s="27">
        <v>37.268867027027028</v>
      </c>
      <c r="G3873" s="46">
        <v>0</v>
      </c>
      <c r="H3873" s="46">
        <v>0</v>
      </c>
      <c r="I3873" s="46">
        <v>0</v>
      </c>
      <c r="J3873" s="231"/>
      <c r="K3873" s="167">
        <v>919.29872</v>
      </c>
    </row>
    <row r="3874" spans="1:11" s="47" customFormat="1" ht="24" customHeight="1" x14ac:dyDescent="0.25">
      <c r="A3874" s="135" t="str">
        <f>Лист4!A3876</f>
        <v>г. Астрахань, ул.1-ая Перевозная д.118</v>
      </c>
      <c r="B3874" s="56"/>
      <c r="C3874" s="39">
        <f t="shared" si="124"/>
        <v>1806.7967071621622</v>
      </c>
      <c r="D3874" s="39">
        <f t="shared" si="125"/>
        <v>76.343522837837838</v>
      </c>
      <c r="E3874" s="45">
        <v>0</v>
      </c>
      <c r="F3874" s="27">
        <v>76.343522837837838</v>
      </c>
      <c r="G3874" s="46">
        <v>0</v>
      </c>
      <c r="H3874" s="46">
        <v>0</v>
      </c>
      <c r="I3874" s="46">
        <v>0</v>
      </c>
      <c r="J3874" s="231"/>
      <c r="K3874" s="167">
        <v>1883.14023</v>
      </c>
    </row>
    <row r="3875" spans="1:11" s="47" customFormat="1" ht="24" customHeight="1" x14ac:dyDescent="0.25">
      <c r="A3875" s="135" t="str">
        <f>Лист4!A3877</f>
        <v>г. Астрахань, ул. Свердлова/Коммунистическая/Сов.Милиции д.39/17/42</v>
      </c>
      <c r="B3875" s="56"/>
      <c r="C3875" s="39">
        <f t="shared" si="124"/>
        <v>338.08945986486486</v>
      </c>
      <c r="D3875" s="39">
        <f t="shared" si="125"/>
        <v>14.285470135135135</v>
      </c>
      <c r="E3875" s="45">
        <v>0</v>
      </c>
      <c r="F3875" s="27">
        <v>14.285470135135135</v>
      </c>
      <c r="G3875" s="46">
        <v>0</v>
      </c>
      <c r="H3875" s="46">
        <v>0</v>
      </c>
      <c r="I3875" s="46">
        <v>0</v>
      </c>
      <c r="J3875" s="231"/>
      <c r="K3875" s="167">
        <v>352.37493000000001</v>
      </c>
    </row>
    <row r="3876" spans="1:11" s="47" customFormat="1" ht="24" customHeight="1" x14ac:dyDescent="0.25">
      <c r="A3876" s="135" t="str">
        <f>Лист4!A3878</f>
        <v>г .Астрахнь, ул. Сахалинская д.7а</v>
      </c>
      <c r="B3876" s="56"/>
      <c r="C3876" s="39">
        <f t="shared" si="124"/>
        <v>1433.1333670270271</v>
      </c>
      <c r="D3876" s="39">
        <f t="shared" si="125"/>
        <v>42.668592972972974</v>
      </c>
      <c r="E3876" s="45">
        <v>0</v>
      </c>
      <c r="F3876" s="27">
        <v>42.668592972972974</v>
      </c>
      <c r="G3876" s="46">
        <v>0</v>
      </c>
      <c r="H3876" s="46">
        <v>0</v>
      </c>
      <c r="I3876" s="46">
        <v>0</v>
      </c>
      <c r="J3876" s="231">
        <v>423.31</v>
      </c>
      <c r="K3876" s="167">
        <v>1052.4919600000001</v>
      </c>
    </row>
    <row r="3877" spans="1:11" s="47" customFormat="1" ht="24" customHeight="1" x14ac:dyDescent="0.25">
      <c r="A3877" s="135" t="str">
        <f>Лист4!A3879</f>
        <v>г. Астрахань, ул. Жилая д.12 корп.2</v>
      </c>
      <c r="B3877" s="56"/>
      <c r="C3877" s="39">
        <f t="shared" si="124"/>
        <v>993.35339148648632</v>
      </c>
      <c r="D3877" s="39">
        <f t="shared" si="125"/>
        <v>41.972678513513507</v>
      </c>
      <c r="E3877" s="45">
        <v>0</v>
      </c>
      <c r="F3877" s="27">
        <v>41.972678513513507</v>
      </c>
      <c r="G3877" s="46">
        <v>0</v>
      </c>
      <c r="H3877" s="46">
        <v>0</v>
      </c>
      <c r="I3877" s="46">
        <v>0</v>
      </c>
      <c r="J3877" s="231"/>
      <c r="K3877" s="167">
        <v>1035.3260699999998</v>
      </c>
    </row>
    <row r="3878" spans="1:11" s="47" customFormat="1" ht="24" customHeight="1" x14ac:dyDescent="0.25">
      <c r="A3878" s="135" t="str">
        <f>Лист4!A3880</f>
        <v>г. Астрахань, ул. Космонавтов д.18 корп.1</v>
      </c>
      <c r="B3878" s="56"/>
      <c r="C3878" s="39">
        <f t="shared" si="124"/>
        <v>4285.5798704054059</v>
      </c>
      <c r="D3878" s="39">
        <f t="shared" si="125"/>
        <v>181.08083959459458</v>
      </c>
      <c r="E3878" s="45">
        <v>0</v>
      </c>
      <c r="F3878" s="27">
        <v>181.08083959459458</v>
      </c>
      <c r="G3878" s="46">
        <v>0</v>
      </c>
      <c r="H3878" s="46">
        <v>0</v>
      </c>
      <c r="I3878" s="46">
        <v>0</v>
      </c>
      <c r="J3878" s="231"/>
      <c r="K3878" s="167">
        <v>4466.6607100000001</v>
      </c>
    </row>
    <row r="3879" spans="1:11" s="47" customFormat="1" ht="31.5" customHeight="1" x14ac:dyDescent="0.25">
      <c r="A3879" s="135" t="str">
        <f>Лист4!A3881</f>
        <v>г. Астрахань, ул. Куликова д.34</v>
      </c>
      <c r="B3879" s="56"/>
      <c r="C3879" s="39">
        <f t="shared" si="124"/>
        <v>1129.4843108108109</v>
      </c>
      <c r="D3879" s="39">
        <f t="shared" si="125"/>
        <v>47.724689189189192</v>
      </c>
      <c r="E3879" s="45">
        <v>0</v>
      </c>
      <c r="F3879" s="27">
        <v>47.724689189189192</v>
      </c>
      <c r="G3879" s="46">
        <v>0</v>
      </c>
      <c r="H3879" s="46">
        <v>0</v>
      </c>
      <c r="I3879" s="46">
        <v>0</v>
      </c>
      <c r="J3879" s="231"/>
      <c r="K3879" s="167">
        <v>1177.2090000000001</v>
      </c>
    </row>
    <row r="3880" spans="1:11" s="47" customFormat="1" ht="30.75" customHeight="1" x14ac:dyDescent="0.25">
      <c r="A3880" s="135" t="str">
        <f>Лист4!A3882</f>
        <v>г. Астрахань, ул. 28 Армии д.16 корп.2</v>
      </c>
      <c r="B3880" s="56"/>
      <c r="C3880" s="39">
        <f t="shared" si="124"/>
        <v>887.61218959459461</v>
      </c>
      <c r="D3880" s="39">
        <f t="shared" si="125"/>
        <v>37.504740405405407</v>
      </c>
      <c r="E3880" s="45">
        <v>0</v>
      </c>
      <c r="F3880" s="27">
        <v>37.504740405405407</v>
      </c>
      <c r="G3880" s="46">
        <v>0</v>
      </c>
      <c r="H3880" s="46">
        <v>0</v>
      </c>
      <c r="I3880" s="46">
        <v>0</v>
      </c>
      <c r="J3880" s="231"/>
      <c r="K3880" s="167">
        <v>925.11693000000002</v>
      </c>
    </row>
    <row r="3881" spans="1:11" s="47" customFormat="1" ht="30" customHeight="1" x14ac:dyDescent="0.25">
      <c r="A3881" s="135" t="str">
        <f>Лист4!A3883</f>
        <v>р.п. Ильинка, ул. Молодежная д.30</v>
      </c>
      <c r="B3881" s="56"/>
      <c r="C3881" s="39">
        <f t="shared" si="124"/>
        <v>144.88565108108108</v>
      </c>
      <c r="D3881" s="39">
        <f t="shared" si="125"/>
        <v>6.1219289189189183</v>
      </c>
      <c r="E3881" s="45">
        <v>0</v>
      </c>
      <c r="F3881" s="27">
        <v>6.1219289189189183</v>
      </c>
      <c r="G3881" s="46">
        <v>0</v>
      </c>
      <c r="H3881" s="46">
        <v>0</v>
      </c>
      <c r="I3881" s="46">
        <v>0</v>
      </c>
      <c r="J3881" s="231"/>
      <c r="K3881" s="167">
        <v>151.00757999999999</v>
      </c>
    </row>
    <row r="3882" spans="1:11" s="47" customFormat="1" ht="24" customHeight="1" x14ac:dyDescent="0.25">
      <c r="A3882" s="135" t="str">
        <f>Лист4!A3884</f>
        <v>г. Астрахань, ул. М. Луконина, д.12 корп.2</v>
      </c>
      <c r="B3882" s="56"/>
      <c r="C3882" s="39">
        <f t="shared" si="124"/>
        <v>1143.7138909459461</v>
      </c>
      <c r="D3882" s="39">
        <f t="shared" si="125"/>
        <v>48.325939054054061</v>
      </c>
      <c r="E3882" s="45">
        <v>0</v>
      </c>
      <c r="F3882" s="27">
        <v>48.325939054054061</v>
      </c>
      <c r="G3882" s="46">
        <v>0</v>
      </c>
      <c r="H3882" s="46">
        <v>0</v>
      </c>
      <c r="I3882" s="46">
        <v>0</v>
      </c>
      <c r="J3882" s="231"/>
      <c r="K3882" s="167">
        <v>1192.0398300000002</v>
      </c>
    </row>
    <row r="3883" spans="1:11" s="47" customFormat="1" ht="30" customHeight="1" x14ac:dyDescent="0.25">
      <c r="A3883" s="135" t="str">
        <f>Лист4!A3885</f>
        <v>г. Астрахань, ул. Александрова д.5 а</v>
      </c>
      <c r="B3883" s="56"/>
      <c r="C3883" s="39">
        <f t="shared" si="124"/>
        <v>878.07396324324327</v>
      </c>
      <c r="D3883" s="39">
        <f t="shared" si="125"/>
        <v>37.101716756756758</v>
      </c>
      <c r="E3883" s="45">
        <v>0</v>
      </c>
      <c r="F3883" s="27">
        <v>37.101716756756758</v>
      </c>
      <c r="G3883" s="46">
        <v>0</v>
      </c>
      <c r="H3883" s="46">
        <v>0</v>
      </c>
      <c r="I3883" s="46">
        <v>0</v>
      </c>
      <c r="J3883" s="231"/>
      <c r="K3883" s="167">
        <v>915.17568000000006</v>
      </c>
    </row>
    <row r="3884" spans="1:11" s="47" customFormat="1" ht="24" customHeight="1" x14ac:dyDescent="0.25">
      <c r="A3884" s="135" t="str">
        <f>Лист4!A3886</f>
        <v>г. Астрахань, ул. Красная Набережная д.56</v>
      </c>
      <c r="B3884" s="56"/>
      <c r="C3884" s="39">
        <f t="shared" si="124"/>
        <v>445.09295540540541</v>
      </c>
      <c r="D3884" s="39">
        <f t="shared" si="125"/>
        <v>18.806744594594594</v>
      </c>
      <c r="E3884" s="45">
        <v>0</v>
      </c>
      <c r="F3884" s="27">
        <v>18.806744594594594</v>
      </c>
      <c r="G3884" s="46">
        <v>0</v>
      </c>
      <c r="H3884" s="46">
        <v>0</v>
      </c>
      <c r="I3884" s="46">
        <v>0</v>
      </c>
      <c r="J3884" s="231"/>
      <c r="K3884" s="167">
        <v>463.8997</v>
      </c>
    </row>
    <row r="3885" spans="1:11" s="47" customFormat="1" ht="19.5" customHeight="1" x14ac:dyDescent="0.25">
      <c r="A3885" s="135" t="str">
        <f>Лист4!A3887</f>
        <v>г. Астрахань, ул. Татищева корп.18</v>
      </c>
      <c r="B3885" s="56"/>
      <c r="C3885" s="39">
        <f t="shared" si="124"/>
        <v>517.77583770270269</v>
      </c>
      <c r="D3885" s="39">
        <f t="shared" si="125"/>
        <v>21.877852297297295</v>
      </c>
      <c r="E3885" s="45">
        <v>0</v>
      </c>
      <c r="F3885" s="27">
        <v>21.877852297297295</v>
      </c>
      <c r="G3885" s="46">
        <v>0</v>
      </c>
      <c r="H3885" s="46">
        <v>0</v>
      </c>
      <c r="I3885" s="46">
        <v>0</v>
      </c>
      <c r="J3885" s="231"/>
      <c r="K3885" s="167">
        <v>539.65368999999998</v>
      </c>
    </row>
    <row r="3886" spans="1:11" s="47" customFormat="1" ht="32.25" customHeight="1" x14ac:dyDescent="0.25">
      <c r="A3886" s="135" t="str">
        <f>Лист4!A3888</f>
        <v>г. Астрахань, ул. Наб. Прив. Затона д.15 корп.2</v>
      </c>
      <c r="B3886" s="56"/>
      <c r="C3886" s="39">
        <f t="shared" si="124"/>
        <v>1947.3288205405406</v>
      </c>
      <c r="D3886" s="39">
        <f t="shared" si="125"/>
        <v>82.281499459459468</v>
      </c>
      <c r="E3886" s="45">
        <v>0</v>
      </c>
      <c r="F3886" s="27">
        <v>82.281499459459468</v>
      </c>
      <c r="G3886" s="46">
        <v>0</v>
      </c>
      <c r="H3886" s="46">
        <v>0</v>
      </c>
      <c r="I3886" s="46">
        <v>0</v>
      </c>
      <c r="J3886" s="231"/>
      <c r="K3886" s="167">
        <v>2029.61032</v>
      </c>
    </row>
    <row r="3887" spans="1:11" s="47" customFormat="1" ht="20.25" customHeight="1" x14ac:dyDescent="0.25">
      <c r="A3887" s="135" t="str">
        <f>Лист4!A3889</f>
        <v>г. Астрахань, ул. Победы д.56</v>
      </c>
      <c r="B3887" s="56"/>
      <c r="C3887" s="39">
        <f t="shared" si="124"/>
        <v>801.38135594594598</v>
      </c>
      <c r="D3887" s="39">
        <f t="shared" si="125"/>
        <v>33.861184054054057</v>
      </c>
      <c r="E3887" s="45">
        <v>0</v>
      </c>
      <c r="F3887" s="27">
        <v>33.861184054054057</v>
      </c>
      <c r="G3887" s="46">
        <v>0</v>
      </c>
      <c r="H3887" s="46">
        <v>0</v>
      </c>
      <c r="I3887" s="46">
        <v>0</v>
      </c>
      <c r="J3887" s="231"/>
      <c r="K3887" s="167">
        <v>835.24254000000008</v>
      </c>
    </row>
    <row r="3888" spans="1:11" s="47" customFormat="1" ht="29.25" customHeight="1" x14ac:dyDescent="0.25">
      <c r="A3888" s="135" t="str">
        <f>Лист4!A3890</f>
        <v>г. Астрахань, ул. Сун-Ят-Сена д.63</v>
      </c>
      <c r="B3888" s="56"/>
      <c r="C3888" s="39">
        <f t="shared" si="124"/>
        <v>851.07178054054066</v>
      </c>
      <c r="D3888" s="39">
        <f t="shared" si="125"/>
        <v>35.960779459459459</v>
      </c>
      <c r="E3888" s="45">
        <v>0</v>
      </c>
      <c r="F3888" s="27">
        <v>35.960779459459459</v>
      </c>
      <c r="G3888" s="46">
        <v>0</v>
      </c>
      <c r="H3888" s="46">
        <v>0</v>
      </c>
      <c r="I3888" s="46">
        <v>0</v>
      </c>
      <c r="J3888" s="231"/>
      <c r="K3888" s="167">
        <v>887.0325600000001</v>
      </c>
    </row>
    <row r="3889" spans="1:81" s="47" customFormat="1" ht="29.25" customHeight="1" x14ac:dyDescent="0.25">
      <c r="A3889" s="135" t="str">
        <f>Лист4!A3891</f>
        <v>г. Астрахань, ул. Генерала Герасименко д.4</v>
      </c>
      <c r="B3889" s="56"/>
      <c r="C3889" s="39">
        <f t="shared" si="124"/>
        <v>2499.560190675676</v>
      </c>
      <c r="D3889" s="39">
        <f t="shared" si="125"/>
        <v>105.61521932432433</v>
      </c>
      <c r="E3889" s="45">
        <v>0</v>
      </c>
      <c r="F3889" s="27">
        <v>105.61521932432433</v>
      </c>
      <c r="G3889" s="46">
        <v>0</v>
      </c>
      <c r="H3889" s="46">
        <v>0</v>
      </c>
      <c r="I3889" s="46">
        <v>0</v>
      </c>
      <c r="J3889" s="231"/>
      <c r="K3889" s="167">
        <v>2605.1754100000003</v>
      </c>
    </row>
    <row r="3890" spans="1:81" s="47" customFormat="1" ht="24" customHeight="1" x14ac:dyDescent="0.25">
      <c r="A3890" s="135" t="str">
        <f>Лист4!A3892</f>
        <v>г. Астрахань, ул. Проспект Бумажников д.17 корп.1</v>
      </c>
      <c r="B3890" s="56"/>
      <c r="C3890" s="39">
        <f t="shared" si="124"/>
        <v>1290.0988317567567</v>
      </c>
      <c r="D3890" s="39">
        <f t="shared" si="125"/>
        <v>54.511218243243235</v>
      </c>
      <c r="E3890" s="45">
        <v>0</v>
      </c>
      <c r="F3890" s="27">
        <v>54.511218243243235</v>
      </c>
      <c r="G3890" s="46">
        <v>0</v>
      </c>
      <c r="H3890" s="46">
        <v>0</v>
      </c>
      <c r="I3890" s="46">
        <v>0</v>
      </c>
      <c r="J3890" s="231"/>
      <c r="K3890" s="167">
        <v>1344.61005</v>
      </c>
    </row>
    <row r="3891" spans="1:81" s="47" customFormat="1" ht="24" customHeight="1" x14ac:dyDescent="0.25">
      <c r="A3891" s="135" t="str">
        <f>Лист4!A3893</f>
        <v>г. Астрахань, ул. 2-я Зеленгинская д.3 корп.3</v>
      </c>
      <c r="B3891" s="56"/>
      <c r="C3891" s="39">
        <f t="shared" si="124"/>
        <v>690.92385432432422</v>
      </c>
      <c r="D3891" s="39">
        <f t="shared" si="125"/>
        <v>29.193965675675674</v>
      </c>
      <c r="E3891" s="45">
        <v>0</v>
      </c>
      <c r="F3891" s="27">
        <v>29.193965675675674</v>
      </c>
      <c r="G3891" s="46">
        <v>0</v>
      </c>
      <c r="H3891" s="46">
        <v>0</v>
      </c>
      <c r="I3891" s="46">
        <v>0</v>
      </c>
      <c r="J3891" s="231"/>
      <c r="K3891" s="167">
        <v>720.11781999999994</v>
      </c>
    </row>
    <row r="3892" spans="1:81" s="47" customFormat="1" ht="30.75" customHeight="1" x14ac:dyDescent="0.25">
      <c r="A3892" s="135" t="str">
        <f>Лист4!A3894</f>
        <v>г. Астрахань, ул. Космонавтов д.14 корп.1</v>
      </c>
      <c r="B3892" s="56"/>
      <c r="C3892" s="39">
        <f t="shared" si="124"/>
        <v>381.78806972972973</v>
      </c>
      <c r="D3892" s="39">
        <f t="shared" si="125"/>
        <v>16.131890270270272</v>
      </c>
      <c r="E3892" s="45">
        <v>0</v>
      </c>
      <c r="F3892" s="27">
        <v>16.131890270270272</v>
      </c>
      <c r="G3892" s="46">
        <v>0</v>
      </c>
      <c r="H3892" s="46">
        <v>0</v>
      </c>
      <c r="I3892" s="46">
        <v>0</v>
      </c>
      <c r="J3892" s="231"/>
      <c r="K3892" s="167">
        <v>397.91996</v>
      </c>
    </row>
    <row r="3893" spans="1:81" s="47" customFormat="1" ht="31.5" customHeight="1" x14ac:dyDescent="0.25">
      <c r="A3893" s="135" t="str">
        <f>Лист4!A3895</f>
        <v>г. Астрахань, ул. Звездная д.9 корп.1</v>
      </c>
      <c r="B3893" s="56"/>
      <c r="C3893" s="39">
        <f t="shared" si="124"/>
        <v>19.943094054054054</v>
      </c>
      <c r="D3893" s="39">
        <f t="shared" si="125"/>
        <v>0.84266594594594602</v>
      </c>
      <c r="E3893" s="45">
        <v>0</v>
      </c>
      <c r="F3893" s="27">
        <v>0.84266594594594602</v>
      </c>
      <c r="G3893" s="46">
        <v>0</v>
      </c>
      <c r="H3893" s="46">
        <v>0</v>
      </c>
      <c r="I3893" s="46">
        <v>0</v>
      </c>
      <c r="J3893" s="231"/>
      <c r="K3893" s="167">
        <v>20.78576</v>
      </c>
    </row>
    <row r="3894" spans="1:81" s="47" customFormat="1" ht="33" customHeight="1" x14ac:dyDescent="0.25">
      <c r="A3894" s="135" t="str">
        <f>Лист4!A3896</f>
        <v>г. Астрахань, ул. Б. Хмельницкого д.45 корп.1</v>
      </c>
      <c r="B3894" s="56"/>
      <c r="C3894" s="39">
        <f t="shared" si="124"/>
        <v>731.91629918918909</v>
      </c>
      <c r="D3894" s="39">
        <f t="shared" si="125"/>
        <v>30.926040810810807</v>
      </c>
      <c r="E3894" s="45">
        <v>0</v>
      </c>
      <c r="F3894" s="27">
        <v>30.926040810810807</v>
      </c>
      <c r="G3894" s="46">
        <v>0</v>
      </c>
      <c r="H3894" s="46">
        <v>0</v>
      </c>
      <c r="I3894" s="46">
        <v>0</v>
      </c>
      <c r="J3894" s="231"/>
      <c r="K3894" s="167">
        <v>762.84233999999992</v>
      </c>
    </row>
    <row r="3895" spans="1:81" s="47" customFormat="1" ht="30" customHeight="1" x14ac:dyDescent="0.25">
      <c r="A3895" s="135" t="str">
        <f>Лист4!A3897</f>
        <v>г. Астрахань, ул. Красноармейская д.29 А</v>
      </c>
      <c r="B3895" s="56"/>
      <c r="C3895" s="39">
        <f t="shared" si="124"/>
        <v>703.36520013513507</v>
      </c>
      <c r="D3895" s="39">
        <f t="shared" si="125"/>
        <v>16.951909864864863</v>
      </c>
      <c r="E3895" s="45">
        <v>0</v>
      </c>
      <c r="F3895" s="27">
        <v>16.951909864864863</v>
      </c>
      <c r="G3895" s="46">
        <v>0</v>
      </c>
      <c r="H3895" s="46">
        <v>0</v>
      </c>
      <c r="I3895" s="46">
        <v>0</v>
      </c>
      <c r="J3895" s="231">
        <v>302.17</v>
      </c>
      <c r="K3895" s="167">
        <v>418.14711</v>
      </c>
    </row>
    <row r="3896" spans="1:81" s="47" customFormat="1" ht="30" customHeight="1" x14ac:dyDescent="0.25">
      <c r="A3896" s="135" t="str">
        <f>Лист4!A3898</f>
        <v>г. Астрахань, ул. В. Барсовой д.15 корп.1</v>
      </c>
      <c r="B3896" s="56"/>
      <c r="C3896" s="39">
        <f t="shared" si="124"/>
        <v>1496.152777027027</v>
      </c>
      <c r="D3896" s="39">
        <f t="shared" si="125"/>
        <v>63.217722972972979</v>
      </c>
      <c r="E3896" s="45">
        <v>0</v>
      </c>
      <c r="F3896" s="27">
        <v>63.217722972972979</v>
      </c>
      <c r="G3896" s="46">
        <v>0</v>
      </c>
      <c r="H3896" s="46">
        <v>0</v>
      </c>
      <c r="I3896" s="46">
        <v>0</v>
      </c>
      <c r="J3896" s="231"/>
      <c r="K3896" s="167">
        <v>1559.3705</v>
      </c>
    </row>
    <row r="3897" spans="1:81" s="47" customFormat="1" ht="30" customHeight="1" x14ac:dyDescent="0.25">
      <c r="A3897" s="135" t="str">
        <f>Лист4!A3899</f>
        <v>г. Астрахань, ул. Луконина д.8</v>
      </c>
      <c r="B3897" s="56"/>
      <c r="C3897" s="39">
        <f t="shared" si="124"/>
        <v>852.22413932432437</v>
      </c>
      <c r="D3897" s="39">
        <f t="shared" si="125"/>
        <v>36.009470675675679</v>
      </c>
      <c r="E3897" s="45">
        <v>0</v>
      </c>
      <c r="F3897" s="27">
        <v>36.009470675675679</v>
      </c>
      <c r="G3897" s="46">
        <v>0</v>
      </c>
      <c r="H3897" s="46">
        <v>0</v>
      </c>
      <c r="I3897" s="46">
        <v>0</v>
      </c>
      <c r="J3897" s="231"/>
      <c r="K3897" s="167">
        <v>888.23361</v>
      </c>
    </row>
    <row r="3898" spans="1:81" s="47" customFormat="1" ht="30" customHeight="1" x14ac:dyDescent="0.25">
      <c r="A3898" s="135" t="str">
        <f>Лист4!A3900</f>
        <v>г. Астрахань, ул. Маркина д.48/2а</v>
      </c>
      <c r="B3898" s="56"/>
      <c r="C3898" s="39">
        <f t="shared" si="124"/>
        <v>717.3544486486486</v>
      </c>
      <c r="D3898" s="39">
        <f t="shared" si="125"/>
        <v>30.31075135135135</v>
      </c>
      <c r="E3898" s="45">
        <v>0</v>
      </c>
      <c r="F3898" s="27">
        <v>30.31075135135135</v>
      </c>
      <c r="G3898" s="46">
        <v>0</v>
      </c>
      <c r="H3898" s="46">
        <v>0</v>
      </c>
      <c r="I3898" s="46">
        <v>0</v>
      </c>
      <c r="J3898" s="231"/>
      <c r="K3898" s="167">
        <v>747.66519999999991</v>
      </c>
    </row>
    <row r="3899" spans="1:81" s="47" customFormat="1" ht="30" customHeight="1" x14ac:dyDescent="0.25">
      <c r="A3899" s="135" t="str">
        <f>Лист4!A3901</f>
        <v>г. Ахтубинск, ул. Волгоградская д.17</v>
      </c>
      <c r="B3899" s="56"/>
      <c r="C3899" s="39">
        <f t="shared" si="124"/>
        <v>384.39766513513513</v>
      </c>
      <c r="D3899" s="39">
        <f t="shared" si="125"/>
        <v>16.242154864864865</v>
      </c>
      <c r="E3899" s="45">
        <v>0</v>
      </c>
      <c r="F3899" s="27">
        <v>16.242154864864865</v>
      </c>
      <c r="G3899" s="46">
        <v>0</v>
      </c>
      <c r="H3899" s="46">
        <v>0</v>
      </c>
      <c r="I3899" s="46">
        <v>0</v>
      </c>
      <c r="J3899" s="231"/>
      <c r="K3899" s="167">
        <v>400.63981999999999</v>
      </c>
    </row>
    <row r="3900" spans="1:81" s="47" customFormat="1" ht="30" customHeight="1" x14ac:dyDescent="0.25">
      <c r="A3900" s="135" t="str">
        <f>Лист4!A3902</f>
        <v>г. Астрахань, ул. Безжонова д.78</v>
      </c>
      <c r="B3900" s="56"/>
      <c r="C3900" s="39">
        <f t="shared" si="124"/>
        <v>1515.7046994594596</v>
      </c>
      <c r="D3900" s="39">
        <f t="shared" si="125"/>
        <v>64.043860540540535</v>
      </c>
      <c r="E3900" s="45">
        <v>0</v>
      </c>
      <c r="F3900" s="27">
        <v>64.043860540540535</v>
      </c>
      <c r="G3900" s="46">
        <v>0</v>
      </c>
      <c r="H3900" s="46">
        <v>0</v>
      </c>
      <c r="I3900" s="46">
        <v>0</v>
      </c>
      <c r="J3900" s="231"/>
      <c r="K3900" s="167">
        <v>1579.74856</v>
      </c>
    </row>
    <row r="3901" spans="1:81" s="47" customFormat="1" ht="23.25" customHeight="1" x14ac:dyDescent="0.25">
      <c r="A3901" s="135" t="str">
        <f>Лист4!A3903</f>
        <v>г. Астрахань, ул. Промышленная д.14</v>
      </c>
      <c r="B3901" s="56"/>
      <c r="C3901" s="39">
        <f t="shared" si="124"/>
        <v>398.05666432432434</v>
      </c>
      <c r="D3901" s="39">
        <f t="shared" si="125"/>
        <v>16.819295675675676</v>
      </c>
      <c r="E3901" s="45">
        <v>0</v>
      </c>
      <c r="F3901" s="27">
        <v>16.819295675675676</v>
      </c>
      <c r="G3901" s="46">
        <v>0</v>
      </c>
      <c r="H3901" s="46">
        <v>0</v>
      </c>
      <c r="I3901" s="46">
        <v>0</v>
      </c>
      <c r="J3901" s="231"/>
      <c r="K3901" s="167">
        <v>414.87596000000002</v>
      </c>
    </row>
    <row r="3902" spans="1:81" s="41" customFormat="1" ht="23.25" customHeight="1" x14ac:dyDescent="0.25">
      <c r="A3902" s="135" t="str">
        <f>Лист4!A3904</f>
        <v>г.Астрахань, ул. Нариманова д. 2 Д</v>
      </c>
      <c r="B3902" s="79"/>
      <c r="C3902" s="39">
        <f t="shared" si="124"/>
        <v>1252.5831417567567</v>
      </c>
      <c r="D3902" s="39">
        <f t="shared" si="125"/>
        <v>52.926048243243244</v>
      </c>
      <c r="E3902" s="45">
        <v>0</v>
      </c>
      <c r="F3902" s="27">
        <v>52.926048243243244</v>
      </c>
      <c r="G3902" s="46">
        <v>0</v>
      </c>
      <c r="H3902" s="46">
        <v>0</v>
      </c>
      <c r="I3902" s="46">
        <v>0</v>
      </c>
      <c r="J3902" s="231"/>
      <c r="K3902" s="167">
        <v>1305.50919</v>
      </c>
      <c r="L3902" s="258"/>
      <c r="M3902" s="258"/>
      <c r="N3902" s="258"/>
      <c r="O3902" s="258"/>
      <c r="P3902" s="258"/>
      <c r="Q3902" s="258"/>
      <c r="R3902" s="258"/>
      <c r="S3902" s="258"/>
      <c r="T3902" s="258"/>
      <c r="U3902" s="258"/>
      <c r="V3902" s="258"/>
      <c r="W3902" s="258"/>
      <c r="X3902" s="258"/>
      <c r="Y3902" s="258"/>
      <c r="Z3902" s="258"/>
      <c r="AA3902" s="258"/>
      <c r="AB3902" s="258"/>
      <c r="AC3902" s="258"/>
      <c r="AD3902" s="258"/>
      <c r="AE3902" s="258"/>
      <c r="AF3902" s="258"/>
      <c r="AG3902" s="258"/>
      <c r="AH3902" s="258"/>
      <c r="AI3902" s="258"/>
      <c r="AJ3902" s="258"/>
      <c r="AK3902" s="258"/>
      <c r="AL3902" s="258"/>
      <c r="AM3902" s="258"/>
      <c r="AN3902" s="258"/>
      <c r="AO3902" s="258"/>
      <c r="AP3902" s="258"/>
      <c r="AQ3902" s="258"/>
      <c r="AR3902" s="258"/>
      <c r="AS3902" s="258"/>
      <c r="AT3902" s="258"/>
      <c r="AU3902" s="258"/>
      <c r="AV3902" s="258"/>
      <c r="AW3902" s="258"/>
      <c r="AX3902" s="258"/>
      <c r="AY3902" s="258"/>
      <c r="AZ3902" s="258"/>
      <c r="BA3902" s="258"/>
      <c r="BB3902" s="258"/>
      <c r="BC3902" s="258"/>
      <c r="BD3902" s="258"/>
      <c r="BE3902" s="258"/>
      <c r="BF3902" s="258"/>
      <c r="BG3902" s="258"/>
      <c r="BH3902" s="258"/>
      <c r="BI3902" s="258"/>
      <c r="BJ3902" s="258"/>
      <c r="BK3902" s="258"/>
      <c r="BL3902" s="258"/>
      <c r="BM3902" s="258"/>
      <c r="BN3902" s="258"/>
      <c r="BO3902" s="258"/>
      <c r="BP3902" s="258"/>
      <c r="BQ3902" s="258"/>
      <c r="BR3902" s="258"/>
      <c r="BS3902" s="258"/>
      <c r="BT3902" s="258"/>
      <c r="BU3902" s="258"/>
      <c r="BV3902" s="258"/>
      <c r="BW3902" s="258"/>
      <c r="BX3902" s="258"/>
      <c r="BY3902" s="258"/>
      <c r="BZ3902" s="258"/>
      <c r="CA3902" s="258"/>
      <c r="CB3902" s="258"/>
      <c r="CC3902" s="258"/>
    </row>
    <row r="3903" spans="1:81" s="41" customFormat="1" ht="15.75" customHeight="1" x14ac:dyDescent="0.25">
      <c r="A3903" s="135" t="str">
        <f>Лист4!A3905</f>
        <v>г.Астрахань ул. Комсомольская Набережная д. 14</v>
      </c>
      <c r="B3903" s="233"/>
      <c r="C3903" s="39">
        <f t="shared" si="124"/>
        <v>803.94068527027036</v>
      </c>
      <c r="D3903" s="39">
        <f t="shared" si="125"/>
        <v>33.969324729729735</v>
      </c>
      <c r="E3903" s="45">
        <v>0</v>
      </c>
      <c r="F3903" s="27">
        <v>33.969324729729735</v>
      </c>
      <c r="G3903" s="46">
        <v>0</v>
      </c>
      <c r="H3903" s="46">
        <v>0</v>
      </c>
      <c r="I3903" s="46">
        <v>0</v>
      </c>
      <c r="J3903" s="231"/>
      <c r="K3903" s="167">
        <v>837.91001000000006</v>
      </c>
      <c r="L3903" s="258"/>
      <c r="M3903" s="258"/>
      <c r="N3903" s="258"/>
      <c r="O3903" s="258"/>
      <c r="P3903" s="258"/>
      <c r="Q3903" s="258"/>
      <c r="R3903" s="258"/>
      <c r="S3903" s="258"/>
      <c r="T3903" s="258"/>
      <c r="U3903" s="258"/>
      <c r="V3903" s="258"/>
      <c r="W3903" s="258"/>
      <c r="X3903" s="258"/>
      <c r="Y3903" s="258"/>
      <c r="Z3903" s="258"/>
      <c r="AA3903" s="258"/>
      <c r="AB3903" s="258"/>
      <c r="AC3903" s="258"/>
      <c r="AD3903" s="258"/>
      <c r="AE3903" s="258"/>
      <c r="AF3903" s="258"/>
      <c r="AG3903" s="258"/>
      <c r="AH3903" s="258"/>
      <c r="AI3903" s="258"/>
      <c r="AJ3903" s="258"/>
      <c r="AK3903" s="258"/>
      <c r="AL3903" s="258"/>
      <c r="AM3903" s="258"/>
      <c r="AN3903" s="258"/>
      <c r="AO3903" s="258"/>
      <c r="AP3903" s="258"/>
      <c r="AQ3903" s="258"/>
      <c r="AR3903" s="258"/>
      <c r="AS3903" s="258"/>
      <c r="AT3903" s="258"/>
      <c r="AU3903" s="258"/>
      <c r="AV3903" s="258"/>
      <c r="AW3903" s="258"/>
      <c r="AX3903" s="258"/>
      <c r="AY3903" s="258"/>
      <c r="AZ3903" s="258"/>
      <c r="BA3903" s="258"/>
      <c r="BB3903" s="258"/>
      <c r="BC3903" s="258"/>
      <c r="BD3903" s="258"/>
      <c r="BE3903" s="258"/>
      <c r="BF3903" s="258"/>
      <c r="BG3903" s="258"/>
      <c r="BH3903" s="258"/>
      <c r="BI3903" s="258"/>
      <c r="BJ3903" s="258"/>
      <c r="BK3903" s="258"/>
      <c r="BL3903" s="258"/>
      <c r="BM3903" s="258"/>
      <c r="BN3903" s="258"/>
      <c r="BO3903" s="258"/>
      <c r="BP3903" s="258"/>
      <c r="BQ3903" s="258"/>
      <c r="BR3903" s="258"/>
      <c r="BS3903" s="258"/>
      <c r="BT3903" s="258"/>
      <c r="BU3903" s="258"/>
      <c r="BV3903" s="258"/>
      <c r="BW3903" s="258"/>
      <c r="BX3903" s="258"/>
      <c r="BY3903" s="258"/>
      <c r="BZ3903" s="258"/>
      <c r="CA3903" s="258"/>
      <c r="CB3903" s="258"/>
      <c r="CC3903" s="258"/>
    </row>
    <row r="3904" spans="1:81" s="41" customFormat="1" ht="15.75" customHeight="1" x14ac:dyDescent="0.25">
      <c r="A3904" s="135" t="str">
        <f>Лист4!A3906</f>
        <v>Астрахань ул. Нариманова д. 1А</v>
      </c>
      <c r="B3904" s="233"/>
      <c r="C3904" s="39">
        <f t="shared" si="124"/>
        <v>1362.4979251351351</v>
      </c>
      <c r="D3904" s="39">
        <f t="shared" si="125"/>
        <v>57.570334864864861</v>
      </c>
      <c r="E3904" s="45">
        <v>0</v>
      </c>
      <c r="F3904" s="27">
        <v>57.570334864864861</v>
      </c>
      <c r="G3904" s="46">
        <v>0</v>
      </c>
      <c r="H3904" s="46">
        <v>0</v>
      </c>
      <c r="I3904" s="46">
        <v>0</v>
      </c>
      <c r="J3904" s="231"/>
      <c r="K3904" s="167">
        <v>1420.06826</v>
      </c>
      <c r="L3904" s="258"/>
      <c r="M3904" s="258"/>
      <c r="N3904" s="258"/>
      <c r="O3904" s="258"/>
      <c r="P3904" s="258"/>
      <c r="Q3904" s="258"/>
      <c r="R3904" s="258"/>
      <c r="S3904" s="258"/>
      <c r="T3904" s="258"/>
      <c r="U3904" s="258"/>
      <c r="V3904" s="258"/>
      <c r="W3904" s="258"/>
      <c r="X3904" s="258"/>
      <c r="Y3904" s="258"/>
      <c r="Z3904" s="258"/>
      <c r="AA3904" s="258"/>
      <c r="AB3904" s="258"/>
      <c r="AC3904" s="258"/>
      <c r="AD3904" s="258"/>
      <c r="AE3904" s="258"/>
      <c r="AF3904" s="258"/>
      <c r="AG3904" s="258"/>
      <c r="AH3904" s="258"/>
      <c r="AI3904" s="258"/>
      <c r="AJ3904" s="258"/>
      <c r="AK3904" s="258"/>
      <c r="AL3904" s="258"/>
      <c r="AM3904" s="258"/>
      <c r="AN3904" s="258"/>
      <c r="AO3904" s="258"/>
      <c r="AP3904" s="258"/>
      <c r="AQ3904" s="258"/>
      <c r="AR3904" s="258"/>
      <c r="AS3904" s="258"/>
      <c r="AT3904" s="258"/>
      <c r="AU3904" s="258"/>
      <c r="AV3904" s="258"/>
      <c r="AW3904" s="258"/>
      <c r="AX3904" s="258"/>
      <c r="AY3904" s="258"/>
      <c r="AZ3904" s="258"/>
      <c r="BA3904" s="258"/>
      <c r="BB3904" s="258"/>
      <c r="BC3904" s="258"/>
      <c r="BD3904" s="258"/>
      <c r="BE3904" s="258"/>
      <c r="BF3904" s="258"/>
      <c r="BG3904" s="258"/>
      <c r="BH3904" s="258"/>
      <c r="BI3904" s="258"/>
      <c r="BJ3904" s="258"/>
      <c r="BK3904" s="258"/>
      <c r="BL3904" s="258"/>
      <c r="BM3904" s="258"/>
      <c r="BN3904" s="258"/>
      <c r="BO3904" s="258"/>
      <c r="BP3904" s="258"/>
      <c r="BQ3904" s="258"/>
      <c r="BR3904" s="258"/>
      <c r="BS3904" s="258"/>
      <c r="BT3904" s="258"/>
      <c r="BU3904" s="258"/>
      <c r="BV3904" s="258"/>
      <c r="BW3904" s="258"/>
      <c r="BX3904" s="258"/>
      <c r="BY3904" s="258"/>
      <c r="BZ3904" s="258"/>
      <c r="CA3904" s="258"/>
      <c r="CB3904" s="258"/>
      <c r="CC3904" s="258"/>
    </row>
    <row r="3905" spans="1:82" s="41" customFormat="1" ht="15.75" customHeight="1" x14ac:dyDescent="0.25">
      <c r="A3905" s="135" t="str">
        <f>Лист4!A3907</f>
        <v>Астрахань ул. Нариманова д. 2А</v>
      </c>
      <c r="B3905" s="233"/>
      <c r="C3905" s="39">
        <f t="shared" si="124"/>
        <v>779.1924263513514</v>
      </c>
      <c r="D3905" s="39">
        <f t="shared" si="125"/>
        <v>32.92362364864865</v>
      </c>
      <c r="E3905" s="45">
        <v>0</v>
      </c>
      <c r="F3905" s="27">
        <v>32.92362364864865</v>
      </c>
      <c r="G3905" s="46">
        <v>0</v>
      </c>
      <c r="H3905" s="46">
        <v>0</v>
      </c>
      <c r="I3905" s="46">
        <v>0</v>
      </c>
      <c r="J3905" s="231"/>
      <c r="K3905" s="167">
        <v>812.11605000000009</v>
      </c>
      <c r="L3905" s="258"/>
      <c r="M3905" s="258"/>
      <c r="N3905" s="258"/>
      <c r="O3905" s="258"/>
      <c r="P3905" s="258"/>
      <c r="Q3905" s="258"/>
      <c r="R3905" s="258"/>
      <c r="S3905" s="258"/>
      <c r="T3905" s="258"/>
      <c r="U3905" s="258"/>
      <c r="V3905" s="258"/>
      <c r="W3905" s="258"/>
      <c r="X3905" s="258"/>
      <c r="Y3905" s="258"/>
      <c r="Z3905" s="258"/>
      <c r="AA3905" s="258"/>
      <c r="AB3905" s="258"/>
      <c r="AC3905" s="258"/>
      <c r="AD3905" s="258"/>
      <c r="AE3905" s="258"/>
      <c r="AF3905" s="258"/>
      <c r="AG3905" s="258"/>
      <c r="AH3905" s="258"/>
      <c r="AI3905" s="258"/>
      <c r="AJ3905" s="258"/>
      <c r="AK3905" s="258"/>
      <c r="AL3905" s="258"/>
      <c r="AM3905" s="258"/>
      <c r="AN3905" s="258"/>
      <c r="AO3905" s="258"/>
      <c r="AP3905" s="258"/>
      <c r="AQ3905" s="258"/>
      <c r="AR3905" s="258"/>
      <c r="AS3905" s="258"/>
      <c r="AT3905" s="258"/>
      <c r="AU3905" s="258"/>
      <c r="AV3905" s="258"/>
      <c r="AW3905" s="258"/>
      <c r="AX3905" s="258"/>
      <c r="AY3905" s="258"/>
      <c r="AZ3905" s="258"/>
      <c r="BA3905" s="258"/>
      <c r="BB3905" s="258"/>
      <c r="BC3905" s="258"/>
      <c r="BD3905" s="258"/>
      <c r="BE3905" s="258"/>
      <c r="BF3905" s="258"/>
      <c r="BG3905" s="258"/>
      <c r="BH3905" s="258"/>
      <c r="BI3905" s="258"/>
      <c r="BJ3905" s="258"/>
      <c r="BK3905" s="258"/>
      <c r="BL3905" s="258"/>
      <c r="BM3905" s="258"/>
      <c r="BN3905" s="258"/>
      <c r="BO3905" s="258"/>
      <c r="BP3905" s="258"/>
      <c r="BQ3905" s="258"/>
      <c r="BR3905" s="258"/>
      <c r="BS3905" s="258"/>
      <c r="BT3905" s="258"/>
      <c r="BU3905" s="258"/>
      <c r="BV3905" s="258"/>
      <c r="BW3905" s="258"/>
      <c r="BX3905" s="258"/>
      <c r="BY3905" s="258"/>
      <c r="BZ3905" s="258"/>
      <c r="CA3905" s="258"/>
      <c r="CB3905" s="258"/>
      <c r="CC3905" s="258"/>
    </row>
    <row r="3906" spans="1:82" s="41" customFormat="1" ht="15.75" customHeight="1" x14ac:dyDescent="0.25">
      <c r="A3906" s="135" t="str">
        <f>Лист4!A3908</f>
        <v>Астрахань ул. Красноармейская д. 17</v>
      </c>
      <c r="B3906" s="233"/>
      <c r="C3906" s="39">
        <f t="shared" si="124"/>
        <v>1270.4809177027028</v>
      </c>
      <c r="D3906" s="39">
        <f t="shared" si="125"/>
        <v>53.682292297297295</v>
      </c>
      <c r="E3906" s="45">
        <v>0</v>
      </c>
      <c r="F3906" s="27">
        <v>53.682292297297295</v>
      </c>
      <c r="G3906" s="46">
        <v>0</v>
      </c>
      <c r="H3906" s="46">
        <v>0</v>
      </c>
      <c r="I3906" s="46">
        <v>0</v>
      </c>
      <c r="J3906" s="231"/>
      <c r="K3906" s="167">
        <v>1324.1632099999999</v>
      </c>
      <c r="L3906" s="258"/>
      <c r="M3906" s="258"/>
      <c r="N3906" s="258"/>
      <c r="O3906" s="258"/>
      <c r="P3906" s="258"/>
      <c r="Q3906" s="258"/>
      <c r="R3906" s="258"/>
      <c r="S3906" s="258"/>
      <c r="T3906" s="258"/>
      <c r="U3906" s="258"/>
      <c r="V3906" s="258"/>
      <c r="W3906" s="258"/>
      <c r="X3906" s="258"/>
      <c r="Y3906" s="258"/>
      <c r="Z3906" s="258"/>
      <c r="AA3906" s="258"/>
      <c r="AB3906" s="258"/>
      <c r="AC3906" s="258"/>
      <c r="AD3906" s="258"/>
      <c r="AE3906" s="258"/>
      <c r="AF3906" s="258"/>
      <c r="AG3906" s="258"/>
      <c r="AH3906" s="258"/>
      <c r="AI3906" s="258"/>
      <c r="AJ3906" s="258"/>
      <c r="AK3906" s="258"/>
      <c r="AL3906" s="258"/>
      <c r="AM3906" s="258"/>
      <c r="AN3906" s="258"/>
      <c r="AO3906" s="258"/>
      <c r="AP3906" s="258"/>
      <c r="AQ3906" s="258"/>
      <c r="AR3906" s="258"/>
      <c r="AS3906" s="258"/>
      <c r="AT3906" s="258"/>
      <c r="AU3906" s="258"/>
      <c r="AV3906" s="258"/>
      <c r="AW3906" s="258"/>
      <c r="AX3906" s="258"/>
      <c r="AY3906" s="258"/>
      <c r="AZ3906" s="258"/>
      <c r="BA3906" s="258"/>
      <c r="BB3906" s="258"/>
      <c r="BC3906" s="258"/>
      <c r="BD3906" s="258"/>
      <c r="BE3906" s="258"/>
      <c r="BF3906" s="258"/>
      <c r="BG3906" s="258"/>
      <c r="BH3906" s="258"/>
      <c r="BI3906" s="258"/>
      <c r="BJ3906" s="258"/>
      <c r="BK3906" s="258"/>
      <c r="BL3906" s="258"/>
      <c r="BM3906" s="258"/>
      <c r="BN3906" s="258"/>
      <c r="BO3906" s="258"/>
      <c r="BP3906" s="258"/>
      <c r="BQ3906" s="258"/>
      <c r="BR3906" s="258"/>
      <c r="BS3906" s="258"/>
      <c r="BT3906" s="258"/>
      <c r="BU3906" s="258"/>
      <c r="BV3906" s="258"/>
      <c r="BW3906" s="258"/>
      <c r="BX3906" s="258"/>
      <c r="BY3906" s="258"/>
      <c r="BZ3906" s="258"/>
      <c r="CA3906" s="258"/>
      <c r="CB3906" s="258"/>
      <c r="CC3906" s="258"/>
    </row>
    <row r="3907" spans="1:82" s="41" customFormat="1" ht="17.25" customHeight="1" x14ac:dyDescent="0.25">
      <c r="A3907" s="135" t="str">
        <f>Лист4!A3909</f>
        <v>Астрахань ул. Ботвина д. 20</v>
      </c>
      <c r="B3907" s="233"/>
      <c r="C3907" s="39">
        <f t="shared" si="124"/>
        <v>1054.6112052702701</v>
      </c>
      <c r="D3907" s="39">
        <f t="shared" si="125"/>
        <v>5.2956847297297305</v>
      </c>
      <c r="E3907" s="45">
        <v>0</v>
      </c>
      <c r="F3907" s="27">
        <v>5.2956847297297305</v>
      </c>
      <c r="G3907" s="46">
        <v>0</v>
      </c>
      <c r="H3907" s="46">
        <v>0</v>
      </c>
      <c r="I3907" s="46">
        <v>0</v>
      </c>
      <c r="J3907" s="231">
        <v>929.28</v>
      </c>
      <c r="K3907" s="167">
        <v>130.62689</v>
      </c>
      <c r="L3907" s="258"/>
      <c r="M3907" s="258"/>
      <c r="N3907" s="258"/>
      <c r="O3907" s="258"/>
      <c r="P3907" s="258"/>
      <c r="Q3907" s="258"/>
      <c r="R3907" s="258"/>
      <c r="S3907" s="258"/>
      <c r="T3907" s="258"/>
      <c r="U3907" s="258"/>
      <c r="V3907" s="258"/>
      <c r="W3907" s="258"/>
      <c r="X3907" s="258"/>
      <c r="Y3907" s="258"/>
      <c r="Z3907" s="258"/>
      <c r="AA3907" s="258"/>
      <c r="AB3907" s="258"/>
      <c r="AC3907" s="258"/>
      <c r="AD3907" s="258"/>
      <c r="AE3907" s="258"/>
      <c r="AF3907" s="258"/>
      <c r="AG3907" s="258"/>
      <c r="AH3907" s="258"/>
      <c r="AI3907" s="258"/>
      <c r="AJ3907" s="258"/>
      <c r="AK3907" s="258"/>
      <c r="AL3907" s="258"/>
      <c r="AM3907" s="258"/>
      <c r="AN3907" s="258"/>
      <c r="AO3907" s="258"/>
      <c r="AP3907" s="258"/>
      <c r="AQ3907" s="258"/>
      <c r="AR3907" s="258"/>
      <c r="AS3907" s="258"/>
      <c r="AT3907" s="258"/>
      <c r="AU3907" s="258"/>
      <c r="AV3907" s="258"/>
      <c r="AW3907" s="258"/>
      <c r="AX3907" s="258"/>
      <c r="AY3907" s="258"/>
      <c r="AZ3907" s="258"/>
      <c r="BA3907" s="258"/>
      <c r="BB3907" s="258"/>
      <c r="BC3907" s="258"/>
      <c r="BD3907" s="258"/>
      <c r="BE3907" s="258"/>
      <c r="BF3907" s="258"/>
      <c r="BG3907" s="258"/>
      <c r="BH3907" s="258"/>
      <c r="BI3907" s="258"/>
      <c r="BJ3907" s="258"/>
      <c r="BK3907" s="258"/>
      <c r="BL3907" s="258"/>
      <c r="BM3907" s="258"/>
      <c r="BN3907" s="258"/>
      <c r="BO3907" s="258"/>
      <c r="BP3907" s="258"/>
      <c r="BQ3907" s="258"/>
      <c r="BR3907" s="258"/>
      <c r="BS3907" s="258"/>
      <c r="BT3907" s="258"/>
      <c r="BU3907" s="258"/>
      <c r="BV3907" s="258"/>
      <c r="BW3907" s="258"/>
      <c r="BX3907" s="258"/>
      <c r="BY3907" s="258"/>
      <c r="BZ3907" s="258"/>
      <c r="CA3907" s="258"/>
      <c r="CB3907" s="258"/>
      <c r="CC3907" s="258"/>
    </row>
    <row r="3908" spans="1:82" s="41" customFormat="1" ht="17.25" customHeight="1" x14ac:dyDescent="0.25">
      <c r="A3908" s="135" t="str">
        <f>Лист4!A3910</f>
        <v>Астрахань ул. Победы д. 54, кор. 6</v>
      </c>
      <c r="B3908" s="233"/>
      <c r="C3908" s="39">
        <f t="shared" si="124"/>
        <v>847.34389675675675</v>
      </c>
      <c r="D3908" s="39">
        <f t="shared" si="125"/>
        <v>35.803263243243237</v>
      </c>
      <c r="E3908" s="45">
        <v>0</v>
      </c>
      <c r="F3908" s="27">
        <v>35.803263243243237</v>
      </c>
      <c r="G3908" s="46">
        <v>0</v>
      </c>
      <c r="H3908" s="46">
        <v>0</v>
      </c>
      <c r="I3908" s="46">
        <v>0</v>
      </c>
      <c r="J3908" s="231"/>
      <c r="K3908" s="167">
        <v>883.14715999999999</v>
      </c>
      <c r="L3908" s="258"/>
      <c r="M3908" s="258"/>
      <c r="N3908" s="258"/>
      <c r="O3908" s="258"/>
      <c r="P3908" s="258"/>
      <c r="Q3908" s="258"/>
      <c r="R3908" s="258"/>
      <c r="S3908" s="258"/>
      <c r="T3908" s="258"/>
      <c r="U3908" s="258"/>
      <c r="V3908" s="258"/>
      <c r="W3908" s="258"/>
      <c r="X3908" s="258"/>
      <c r="Y3908" s="258"/>
      <c r="Z3908" s="258"/>
      <c r="AA3908" s="258"/>
      <c r="AB3908" s="258"/>
      <c r="AC3908" s="258"/>
      <c r="AD3908" s="258"/>
      <c r="AE3908" s="258"/>
      <c r="AF3908" s="258"/>
      <c r="AG3908" s="258"/>
      <c r="AH3908" s="258"/>
      <c r="AI3908" s="258"/>
      <c r="AJ3908" s="258"/>
      <c r="AK3908" s="258"/>
      <c r="AL3908" s="258"/>
      <c r="AM3908" s="258"/>
      <c r="AN3908" s="258"/>
      <c r="AO3908" s="258"/>
      <c r="AP3908" s="258"/>
      <c r="AQ3908" s="258"/>
      <c r="AR3908" s="258"/>
      <c r="AS3908" s="258"/>
      <c r="AT3908" s="258"/>
      <c r="AU3908" s="258"/>
      <c r="AV3908" s="258"/>
      <c r="AW3908" s="258"/>
      <c r="AX3908" s="258"/>
      <c r="AY3908" s="258"/>
      <c r="AZ3908" s="258"/>
      <c r="BA3908" s="258"/>
      <c r="BB3908" s="258"/>
      <c r="BC3908" s="258"/>
      <c r="BD3908" s="258"/>
      <c r="BE3908" s="258"/>
      <c r="BF3908" s="258"/>
      <c r="BG3908" s="258"/>
      <c r="BH3908" s="258"/>
      <c r="BI3908" s="258"/>
      <c r="BJ3908" s="258"/>
      <c r="BK3908" s="258"/>
      <c r="BL3908" s="258"/>
      <c r="BM3908" s="258"/>
      <c r="BN3908" s="258"/>
      <c r="BO3908" s="258"/>
      <c r="BP3908" s="258"/>
      <c r="BQ3908" s="258"/>
      <c r="BR3908" s="258"/>
      <c r="BS3908" s="258"/>
      <c r="BT3908" s="258"/>
      <c r="BU3908" s="258"/>
      <c r="BV3908" s="258"/>
      <c r="BW3908" s="258"/>
      <c r="BX3908" s="258"/>
      <c r="BY3908" s="258"/>
      <c r="BZ3908" s="258"/>
      <c r="CA3908" s="258"/>
      <c r="CB3908" s="258"/>
      <c r="CC3908" s="258"/>
    </row>
    <row r="3909" spans="1:82" s="41" customFormat="1" ht="17.25" customHeight="1" x14ac:dyDescent="0.25">
      <c r="A3909" s="135" t="str">
        <f>Лист4!A3911</f>
        <v>Астрахань, ул. Ботвина, д.14 А</v>
      </c>
      <c r="B3909" s="233"/>
      <c r="C3909" s="39">
        <f t="shared" si="124"/>
        <v>1035.6231422972974</v>
      </c>
      <c r="D3909" s="39">
        <f t="shared" si="125"/>
        <v>14.579287702702704</v>
      </c>
      <c r="E3909" s="45">
        <v>0</v>
      </c>
      <c r="F3909" s="27">
        <v>14.579287702702704</v>
      </c>
      <c r="G3909" s="46">
        <v>0</v>
      </c>
      <c r="H3909" s="46">
        <v>0</v>
      </c>
      <c r="I3909" s="46">
        <v>0</v>
      </c>
      <c r="J3909" s="231">
        <v>690.58</v>
      </c>
      <c r="K3909" s="167">
        <v>359.62243000000001</v>
      </c>
      <c r="L3909" s="258"/>
      <c r="M3909" s="258"/>
      <c r="N3909" s="258"/>
      <c r="O3909" s="258"/>
      <c r="P3909" s="258"/>
      <c r="Q3909" s="258"/>
      <c r="R3909" s="258"/>
      <c r="S3909" s="258"/>
      <c r="T3909" s="258"/>
      <c r="U3909" s="258"/>
      <c r="V3909" s="258"/>
      <c r="W3909" s="258"/>
      <c r="X3909" s="258"/>
      <c r="Y3909" s="258"/>
      <c r="Z3909" s="258"/>
      <c r="AA3909" s="258"/>
      <c r="AB3909" s="258"/>
      <c r="AC3909" s="258"/>
      <c r="AD3909" s="258"/>
      <c r="AE3909" s="258"/>
      <c r="AF3909" s="258"/>
      <c r="AG3909" s="258"/>
      <c r="AH3909" s="258"/>
      <c r="AI3909" s="258"/>
      <c r="AJ3909" s="258"/>
      <c r="AK3909" s="258"/>
      <c r="AL3909" s="258"/>
      <c r="AM3909" s="258"/>
      <c r="AN3909" s="258"/>
      <c r="AO3909" s="258"/>
      <c r="AP3909" s="258"/>
      <c r="AQ3909" s="258"/>
      <c r="AR3909" s="258"/>
      <c r="AS3909" s="258"/>
      <c r="AT3909" s="258"/>
      <c r="AU3909" s="258"/>
      <c r="AV3909" s="258"/>
      <c r="AW3909" s="258"/>
      <c r="AX3909" s="258"/>
      <c r="AY3909" s="258"/>
      <c r="AZ3909" s="258"/>
      <c r="BA3909" s="258"/>
      <c r="BB3909" s="258"/>
      <c r="BC3909" s="258"/>
      <c r="BD3909" s="258"/>
      <c r="BE3909" s="258"/>
      <c r="BF3909" s="258"/>
      <c r="BG3909" s="258"/>
      <c r="BH3909" s="258"/>
      <c r="BI3909" s="258"/>
      <c r="BJ3909" s="258"/>
      <c r="BK3909" s="258"/>
      <c r="BL3909" s="258"/>
      <c r="BM3909" s="258"/>
      <c r="BN3909" s="258"/>
      <c r="BO3909" s="258"/>
      <c r="BP3909" s="258"/>
      <c r="BQ3909" s="258"/>
      <c r="BR3909" s="258"/>
      <c r="BS3909" s="258"/>
      <c r="BT3909" s="258"/>
      <c r="BU3909" s="258"/>
      <c r="BV3909" s="258"/>
      <c r="BW3909" s="258"/>
      <c r="BX3909" s="258"/>
      <c r="BY3909" s="258"/>
      <c r="BZ3909" s="258"/>
      <c r="CA3909" s="258"/>
      <c r="CB3909" s="258"/>
      <c r="CC3909" s="258"/>
    </row>
    <row r="3910" spans="1:82" s="41" customFormat="1" ht="17.25" customHeight="1" x14ac:dyDescent="0.25">
      <c r="A3910" s="135" t="str">
        <f>Лист4!A3912</f>
        <v>Астрахань, ул. Энергетическая, д.5</v>
      </c>
      <c r="B3910" s="233"/>
      <c r="C3910" s="39">
        <f t="shared" si="124"/>
        <v>587.94218256756767</v>
      </c>
      <c r="D3910" s="39">
        <f t="shared" si="125"/>
        <v>24.842627432432437</v>
      </c>
      <c r="E3910" s="45">
        <v>0</v>
      </c>
      <c r="F3910" s="27">
        <v>24.842627432432437</v>
      </c>
      <c r="G3910" s="46">
        <v>0</v>
      </c>
      <c r="H3910" s="46">
        <v>0</v>
      </c>
      <c r="I3910" s="46">
        <v>0</v>
      </c>
      <c r="J3910" s="231"/>
      <c r="K3910" s="167">
        <v>612.78481000000011</v>
      </c>
      <c r="L3910" s="258"/>
      <c r="M3910" s="258"/>
      <c r="N3910" s="258"/>
      <c r="O3910" s="258"/>
      <c r="P3910" s="258"/>
      <c r="Q3910" s="258"/>
      <c r="R3910" s="258"/>
      <c r="S3910" s="258"/>
      <c r="T3910" s="258"/>
      <c r="U3910" s="258"/>
      <c r="V3910" s="258"/>
      <c r="W3910" s="258"/>
      <c r="X3910" s="258"/>
      <c r="Y3910" s="258"/>
      <c r="Z3910" s="258"/>
      <c r="AA3910" s="258"/>
      <c r="AB3910" s="258"/>
      <c r="AC3910" s="258"/>
      <c r="AD3910" s="258"/>
      <c r="AE3910" s="258"/>
      <c r="AF3910" s="258"/>
      <c r="AG3910" s="258"/>
      <c r="AH3910" s="258"/>
      <c r="AI3910" s="258"/>
      <c r="AJ3910" s="258"/>
      <c r="AK3910" s="258"/>
      <c r="AL3910" s="258"/>
      <c r="AM3910" s="258"/>
      <c r="AN3910" s="258"/>
      <c r="AO3910" s="258"/>
      <c r="AP3910" s="258"/>
      <c r="AQ3910" s="258"/>
      <c r="AR3910" s="258"/>
      <c r="AS3910" s="258"/>
      <c r="AT3910" s="258"/>
      <c r="AU3910" s="258"/>
      <c r="AV3910" s="258"/>
      <c r="AW3910" s="258"/>
      <c r="AX3910" s="258"/>
      <c r="AY3910" s="258"/>
      <c r="AZ3910" s="258"/>
      <c r="BA3910" s="258"/>
      <c r="BB3910" s="258"/>
      <c r="BC3910" s="258"/>
      <c r="BD3910" s="258"/>
      <c r="BE3910" s="258"/>
      <c r="BF3910" s="258"/>
      <c r="BG3910" s="258"/>
      <c r="BH3910" s="258"/>
      <c r="BI3910" s="258"/>
      <c r="BJ3910" s="258"/>
      <c r="BK3910" s="258"/>
      <c r="BL3910" s="258"/>
      <c r="BM3910" s="258"/>
      <c r="BN3910" s="258"/>
      <c r="BO3910" s="258"/>
      <c r="BP3910" s="258"/>
      <c r="BQ3910" s="258"/>
      <c r="BR3910" s="258"/>
      <c r="BS3910" s="258"/>
      <c r="BT3910" s="258"/>
      <c r="BU3910" s="258"/>
      <c r="BV3910" s="258"/>
      <c r="BW3910" s="258"/>
      <c r="BX3910" s="258"/>
      <c r="BY3910" s="258"/>
      <c r="BZ3910" s="258"/>
      <c r="CA3910" s="258"/>
      <c r="CB3910" s="258"/>
      <c r="CC3910" s="258"/>
    </row>
    <row r="3911" spans="1:82" s="41" customFormat="1" ht="15.75" x14ac:dyDescent="0.25">
      <c r="A3911" s="135" t="str">
        <f>Лист4!A3913</f>
        <v>г. Астрахань, ул. 11 Красной Армии д.4 корп.2</v>
      </c>
      <c r="B3911" s="233"/>
      <c r="C3911" s="39">
        <f t="shared" si="124"/>
        <v>1652.2311802702702</v>
      </c>
      <c r="D3911" s="39">
        <f t="shared" si="125"/>
        <v>19.108359729729731</v>
      </c>
      <c r="E3911" s="45">
        <v>0</v>
      </c>
      <c r="F3911" s="27">
        <v>19.108359729729731</v>
      </c>
      <c r="G3911" s="46">
        <v>0</v>
      </c>
      <c r="H3911" s="46">
        <v>0</v>
      </c>
      <c r="I3911" s="46">
        <v>0</v>
      </c>
      <c r="J3911" s="231">
        <v>1200</v>
      </c>
      <c r="K3911" s="167">
        <v>471.33954</v>
      </c>
      <c r="L3911" s="258"/>
      <c r="M3911" s="258"/>
      <c r="N3911" s="258"/>
      <c r="O3911" s="258"/>
      <c r="P3911" s="258"/>
      <c r="Q3911" s="258"/>
      <c r="R3911" s="258"/>
      <c r="S3911" s="258"/>
      <c r="T3911" s="258"/>
      <c r="U3911" s="258"/>
      <c r="V3911" s="258"/>
      <c r="W3911" s="258"/>
      <c r="X3911" s="258"/>
      <c r="Y3911" s="258"/>
      <c r="Z3911" s="258"/>
      <c r="AA3911" s="258"/>
      <c r="AB3911" s="258"/>
      <c r="AC3911" s="258"/>
      <c r="AD3911" s="258"/>
      <c r="AE3911" s="258"/>
      <c r="AF3911" s="258"/>
      <c r="AG3911" s="258"/>
      <c r="AH3911" s="258"/>
      <c r="AI3911" s="258"/>
      <c r="AJ3911" s="258"/>
      <c r="AK3911" s="258"/>
      <c r="AL3911" s="258"/>
      <c r="AM3911" s="258"/>
      <c r="AN3911" s="258"/>
      <c r="AO3911" s="258"/>
      <c r="AP3911" s="258"/>
      <c r="AQ3911" s="258"/>
      <c r="AR3911" s="258"/>
      <c r="AS3911" s="258"/>
      <c r="AT3911" s="258"/>
      <c r="AU3911" s="258"/>
      <c r="AV3911" s="258"/>
      <c r="AW3911" s="258"/>
      <c r="AX3911" s="258"/>
      <c r="AY3911" s="258"/>
      <c r="AZ3911" s="258"/>
      <c r="BA3911" s="258"/>
      <c r="BB3911" s="258"/>
      <c r="BC3911" s="258"/>
      <c r="BD3911" s="258"/>
      <c r="BE3911" s="258"/>
      <c r="BF3911" s="258"/>
      <c r="BG3911" s="258"/>
      <c r="BH3911" s="258"/>
      <c r="BI3911" s="258"/>
      <c r="BJ3911" s="258"/>
      <c r="BK3911" s="258"/>
      <c r="BL3911" s="258"/>
      <c r="BM3911" s="258"/>
      <c r="BN3911" s="258"/>
      <c r="BO3911" s="258"/>
      <c r="BP3911" s="258"/>
      <c r="BQ3911" s="258"/>
      <c r="BR3911" s="258"/>
      <c r="BS3911" s="258"/>
      <c r="BT3911" s="258"/>
      <c r="BU3911" s="258"/>
      <c r="BV3911" s="258"/>
      <c r="BW3911" s="258"/>
      <c r="BX3911" s="258"/>
      <c r="BY3911" s="258"/>
      <c r="BZ3911" s="258"/>
      <c r="CA3911" s="258"/>
      <c r="CB3911" s="258"/>
      <c r="CC3911" s="258"/>
    </row>
    <row r="3912" spans="1:82" s="41" customFormat="1" ht="15.75" x14ac:dyDescent="0.25">
      <c r="A3912" s="135" t="str">
        <f>Лист4!A3914</f>
        <v>г. Ахтубинск, ул. Агурина д.18</v>
      </c>
      <c r="B3912" s="233"/>
      <c r="C3912" s="39">
        <f t="shared" si="124"/>
        <v>1463.4604336486486</v>
      </c>
      <c r="D3912" s="39">
        <f t="shared" si="125"/>
        <v>61.836356351351355</v>
      </c>
      <c r="E3912" s="45">
        <v>0</v>
      </c>
      <c r="F3912" s="27">
        <v>61.836356351351355</v>
      </c>
      <c r="G3912" s="46">
        <v>0</v>
      </c>
      <c r="H3912" s="46">
        <v>0</v>
      </c>
      <c r="I3912" s="46">
        <v>0</v>
      </c>
      <c r="J3912" s="231"/>
      <c r="K3912" s="167">
        <v>1525.2967900000001</v>
      </c>
      <c r="L3912" s="258"/>
      <c r="M3912" s="258"/>
      <c r="N3912" s="258"/>
      <c r="O3912" s="258"/>
      <c r="P3912" s="258"/>
      <c r="Q3912" s="258"/>
      <c r="R3912" s="258"/>
      <c r="S3912" s="258"/>
      <c r="T3912" s="258"/>
      <c r="U3912" s="258"/>
      <c r="V3912" s="258"/>
      <c r="W3912" s="258"/>
      <c r="X3912" s="258"/>
      <c r="Y3912" s="258"/>
      <c r="Z3912" s="258"/>
      <c r="AA3912" s="258"/>
      <c r="AB3912" s="258"/>
      <c r="AC3912" s="258"/>
      <c r="AD3912" s="258"/>
      <c r="AE3912" s="258"/>
      <c r="AF3912" s="258"/>
      <c r="AG3912" s="258"/>
      <c r="AH3912" s="258"/>
      <c r="AI3912" s="258"/>
      <c r="AJ3912" s="258"/>
      <c r="AK3912" s="258"/>
      <c r="AL3912" s="258"/>
      <c r="AM3912" s="258"/>
      <c r="AN3912" s="258"/>
      <c r="AO3912" s="258"/>
      <c r="AP3912" s="258"/>
      <c r="AQ3912" s="258"/>
      <c r="AR3912" s="258"/>
      <c r="AS3912" s="258"/>
      <c r="AT3912" s="258"/>
      <c r="AU3912" s="258"/>
      <c r="AV3912" s="258"/>
      <c r="AW3912" s="258"/>
      <c r="AX3912" s="258"/>
      <c r="AY3912" s="258"/>
      <c r="AZ3912" s="258"/>
      <c r="BA3912" s="258"/>
      <c r="BB3912" s="258"/>
      <c r="BC3912" s="258"/>
      <c r="BD3912" s="258"/>
      <c r="BE3912" s="258"/>
      <c r="BF3912" s="258"/>
      <c r="BG3912" s="258"/>
      <c r="BH3912" s="258"/>
      <c r="BI3912" s="258"/>
      <c r="BJ3912" s="258"/>
      <c r="BK3912" s="258"/>
      <c r="BL3912" s="258"/>
      <c r="BM3912" s="258"/>
      <c r="BN3912" s="258"/>
      <c r="BO3912" s="258"/>
      <c r="BP3912" s="258"/>
      <c r="BQ3912" s="258"/>
      <c r="BR3912" s="258"/>
      <c r="BS3912" s="258"/>
      <c r="BT3912" s="258"/>
      <c r="BU3912" s="258"/>
      <c r="BV3912" s="258"/>
      <c r="BW3912" s="258"/>
      <c r="BX3912" s="258"/>
      <c r="BY3912" s="258"/>
      <c r="BZ3912" s="258"/>
      <c r="CA3912" s="258"/>
      <c r="CB3912" s="258"/>
      <c r="CC3912" s="258"/>
    </row>
    <row r="3913" spans="1:82" s="41" customFormat="1" ht="15.75" x14ac:dyDescent="0.25">
      <c r="A3913" s="135" t="str">
        <f>Лист4!A3915</f>
        <v>г. Ахтубинск, ул. Буденного д.5</v>
      </c>
      <c r="B3913" s="233"/>
      <c r="C3913" s="39">
        <f t="shared" si="124"/>
        <v>837.64530635135134</v>
      </c>
      <c r="D3913" s="39">
        <f t="shared" si="125"/>
        <v>35.393463648648648</v>
      </c>
      <c r="E3913" s="45">
        <v>0</v>
      </c>
      <c r="F3913" s="27">
        <v>35.393463648648648</v>
      </c>
      <c r="G3913" s="46">
        <v>0</v>
      </c>
      <c r="H3913" s="46">
        <v>0</v>
      </c>
      <c r="I3913" s="46">
        <v>0</v>
      </c>
      <c r="J3913" s="231"/>
      <c r="K3913" s="167">
        <v>873.03877</v>
      </c>
      <c r="L3913" s="258"/>
      <c r="M3913" s="258"/>
      <c r="N3913" s="258"/>
      <c r="O3913" s="258"/>
      <c r="P3913" s="258"/>
      <c r="Q3913" s="258"/>
      <c r="R3913" s="258"/>
      <c r="S3913" s="258"/>
      <c r="T3913" s="258"/>
      <c r="U3913" s="258"/>
      <c r="V3913" s="258"/>
      <c r="W3913" s="258"/>
      <c r="X3913" s="258"/>
      <c r="Y3913" s="258"/>
      <c r="Z3913" s="258"/>
      <c r="AA3913" s="258"/>
      <c r="AB3913" s="258"/>
      <c r="AC3913" s="258"/>
      <c r="AD3913" s="258"/>
      <c r="AE3913" s="258"/>
      <c r="AF3913" s="258"/>
      <c r="AG3913" s="258"/>
      <c r="AH3913" s="258"/>
      <c r="AI3913" s="258"/>
      <c r="AJ3913" s="258"/>
      <c r="AK3913" s="258"/>
      <c r="AL3913" s="258"/>
      <c r="AM3913" s="258"/>
      <c r="AN3913" s="258"/>
      <c r="AO3913" s="258"/>
      <c r="AP3913" s="258"/>
      <c r="AQ3913" s="258"/>
      <c r="AR3913" s="258"/>
      <c r="AS3913" s="258"/>
      <c r="AT3913" s="258"/>
      <c r="AU3913" s="258"/>
      <c r="AV3913" s="258"/>
      <c r="AW3913" s="258"/>
      <c r="AX3913" s="258"/>
      <c r="AY3913" s="258"/>
      <c r="AZ3913" s="258"/>
      <c r="BA3913" s="258"/>
      <c r="BB3913" s="258"/>
      <c r="BC3913" s="258"/>
      <c r="BD3913" s="258"/>
      <c r="BE3913" s="258"/>
      <c r="BF3913" s="258"/>
      <c r="BG3913" s="258"/>
      <c r="BH3913" s="258"/>
      <c r="BI3913" s="258"/>
      <c r="BJ3913" s="258"/>
      <c r="BK3913" s="258"/>
      <c r="BL3913" s="258"/>
      <c r="BM3913" s="258"/>
      <c r="BN3913" s="258"/>
      <c r="BO3913" s="258"/>
      <c r="BP3913" s="258"/>
      <c r="BQ3913" s="258"/>
      <c r="BR3913" s="258"/>
      <c r="BS3913" s="258"/>
      <c r="BT3913" s="258"/>
      <c r="BU3913" s="258"/>
      <c r="BV3913" s="258"/>
      <c r="BW3913" s="258"/>
      <c r="BX3913" s="258"/>
      <c r="BY3913" s="258"/>
      <c r="BZ3913" s="258"/>
      <c r="CA3913" s="258"/>
      <c r="CB3913" s="258"/>
      <c r="CC3913" s="258"/>
    </row>
    <row r="3914" spans="1:82" s="41" customFormat="1" ht="15.75" x14ac:dyDescent="0.25">
      <c r="A3914" s="135" t="str">
        <f>Лист4!A3916</f>
        <v>г. Астрахань, ул. 11 Красной Армии д.11 корп.1</v>
      </c>
      <c r="B3914" s="233"/>
      <c r="C3914" s="39">
        <f t="shared" si="124"/>
        <v>532.18964364864871</v>
      </c>
      <c r="D3914" s="39">
        <f t="shared" si="125"/>
        <v>22.486886351351352</v>
      </c>
      <c r="E3914" s="45">
        <v>0</v>
      </c>
      <c r="F3914" s="27">
        <v>22.486886351351352</v>
      </c>
      <c r="G3914" s="46">
        <v>0</v>
      </c>
      <c r="H3914" s="46">
        <v>0</v>
      </c>
      <c r="I3914" s="46">
        <v>0</v>
      </c>
      <c r="J3914" s="231"/>
      <c r="K3914" s="167">
        <v>554.67653000000007</v>
      </c>
      <c r="L3914" s="258"/>
      <c r="M3914" s="258"/>
      <c r="N3914" s="258"/>
      <c r="O3914" s="258"/>
      <c r="P3914" s="258"/>
      <c r="Q3914" s="258"/>
      <c r="R3914" s="258"/>
      <c r="S3914" s="258"/>
      <c r="T3914" s="258"/>
      <c r="U3914" s="258"/>
      <c r="V3914" s="258"/>
      <c r="W3914" s="258"/>
      <c r="X3914" s="258"/>
      <c r="Y3914" s="258"/>
      <c r="Z3914" s="258"/>
      <c r="AA3914" s="258"/>
      <c r="AB3914" s="258"/>
      <c r="AC3914" s="258"/>
      <c r="AD3914" s="258"/>
      <c r="AE3914" s="258"/>
      <c r="AF3914" s="258"/>
      <c r="AG3914" s="258"/>
      <c r="AH3914" s="258"/>
      <c r="AI3914" s="258"/>
      <c r="AJ3914" s="258"/>
      <c r="AK3914" s="258"/>
      <c r="AL3914" s="258"/>
      <c r="AM3914" s="258"/>
      <c r="AN3914" s="258"/>
      <c r="AO3914" s="258"/>
      <c r="AP3914" s="258"/>
      <c r="AQ3914" s="258"/>
      <c r="AR3914" s="258"/>
      <c r="AS3914" s="258"/>
      <c r="AT3914" s="258"/>
      <c r="AU3914" s="258"/>
      <c r="AV3914" s="258"/>
      <c r="AW3914" s="258"/>
      <c r="AX3914" s="258"/>
      <c r="AY3914" s="258"/>
      <c r="AZ3914" s="258"/>
      <c r="BA3914" s="258"/>
      <c r="BB3914" s="258"/>
      <c r="BC3914" s="258"/>
      <c r="BD3914" s="258"/>
      <c r="BE3914" s="258"/>
      <c r="BF3914" s="258"/>
      <c r="BG3914" s="258"/>
      <c r="BH3914" s="258"/>
      <c r="BI3914" s="258"/>
      <c r="BJ3914" s="258"/>
      <c r="BK3914" s="258"/>
      <c r="BL3914" s="258"/>
      <c r="BM3914" s="258"/>
      <c r="BN3914" s="258"/>
      <c r="BO3914" s="258"/>
      <c r="BP3914" s="258"/>
      <c r="BQ3914" s="258"/>
      <c r="BR3914" s="258"/>
      <c r="BS3914" s="258"/>
      <c r="BT3914" s="258"/>
      <c r="BU3914" s="258"/>
      <c r="BV3914" s="258"/>
      <c r="BW3914" s="258"/>
      <c r="BX3914" s="258"/>
      <c r="BY3914" s="258"/>
      <c r="BZ3914" s="258"/>
      <c r="CA3914" s="258"/>
      <c r="CB3914" s="258"/>
      <c r="CC3914" s="258"/>
    </row>
    <row r="3915" spans="1:82" s="41" customFormat="1" ht="15.75" x14ac:dyDescent="0.25">
      <c r="A3915" s="135" t="str">
        <f>Лист4!A3917</f>
        <v>г. Камызяк, ул. М. Горького д.73</v>
      </c>
      <c r="B3915" s="233"/>
      <c r="C3915" s="39">
        <f t="shared" si="124"/>
        <v>1268.592027972973</v>
      </c>
      <c r="D3915" s="39">
        <f t="shared" si="125"/>
        <v>10.696142027027026</v>
      </c>
      <c r="E3915" s="45">
        <v>0</v>
      </c>
      <c r="F3915" s="27">
        <v>10.696142027027026</v>
      </c>
      <c r="G3915" s="46">
        <v>0</v>
      </c>
      <c r="H3915" s="46">
        <v>0</v>
      </c>
      <c r="I3915" s="46">
        <v>0</v>
      </c>
      <c r="J3915" s="231">
        <v>1015.45</v>
      </c>
      <c r="K3915" s="167">
        <v>263.83816999999999</v>
      </c>
      <c r="L3915" s="258"/>
      <c r="M3915" s="258"/>
      <c r="N3915" s="258"/>
      <c r="O3915" s="258"/>
      <c r="P3915" s="258"/>
      <c r="Q3915" s="258"/>
      <c r="R3915" s="258"/>
      <c r="S3915" s="258"/>
      <c r="T3915" s="258"/>
      <c r="U3915" s="258"/>
      <c r="V3915" s="258"/>
      <c r="W3915" s="258"/>
      <c r="X3915" s="258"/>
      <c r="Y3915" s="258"/>
      <c r="Z3915" s="258"/>
      <c r="AA3915" s="258"/>
      <c r="AB3915" s="258"/>
      <c r="AC3915" s="258"/>
      <c r="AD3915" s="258"/>
      <c r="AE3915" s="258"/>
      <c r="AF3915" s="258"/>
      <c r="AG3915" s="258"/>
      <c r="AH3915" s="258"/>
      <c r="AI3915" s="258"/>
      <c r="AJ3915" s="258"/>
      <c r="AK3915" s="258"/>
      <c r="AL3915" s="258"/>
      <c r="AM3915" s="258"/>
      <c r="AN3915" s="258"/>
      <c r="AO3915" s="258"/>
      <c r="AP3915" s="258"/>
      <c r="AQ3915" s="258"/>
      <c r="AR3915" s="258"/>
      <c r="AS3915" s="258"/>
      <c r="AT3915" s="258"/>
      <c r="AU3915" s="258"/>
      <c r="AV3915" s="258"/>
      <c r="AW3915" s="258"/>
      <c r="AX3915" s="258"/>
      <c r="AY3915" s="258"/>
      <c r="AZ3915" s="258"/>
      <c r="BA3915" s="258"/>
      <c r="BB3915" s="258"/>
      <c r="BC3915" s="258"/>
      <c r="BD3915" s="258"/>
      <c r="BE3915" s="258"/>
      <c r="BF3915" s="258"/>
      <c r="BG3915" s="258"/>
      <c r="BH3915" s="258"/>
      <c r="BI3915" s="258"/>
      <c r="BJ3915" s="258"/>
      <c r="BK3915" s="258"/>
      <c r="BL3915" s="258"/>
      <c r="BM3915" s="258"/>
      <c r="BN3915" s="258"/>
      <c r="BO3915" s="258"/>
      <c r="BP3915" s="258"/>
      <c r="BQ3915" s="258"/>
      <c r="BR3915" s="258"/>
      <c r="BS3915" s="258"/>
      <c r="BT3915" s="258"/>
      <c r="BU3915" s="258"/>
      <c r="BV3915" s="258"/>
      <c r="BW3915" s="258"/>
      <c r="BX3915" s="258"/>
      <c r="BY3915" s="258"/>
      <c r="BZ3915" s="258"/>
      <c r="CA3915" s="258"/>
      <c r="CB3915" s="258"/>
      <c r="CC3915" s="258"/>
    </row>
    <row r="3916" spans="1:82" s="41" customFormat="1" ht="15.75" x14ac:dyDescent="0.25">
      <c r="A3916" s="135" t="str">
        <f>Лист4!A3918</f>
        <v>г. Астрахань, ул. 11 Красной Армии д.1</v>
      </c>
      <c r="B3916" s="233"/>
      <c r="C3916" s="39">
        <f t="shared" si="124"/>
        <v>555.57155554054054</v>
      </c>
      <c r="D3916" s="39">
        <f t="shared" si="125"/>
        <v>23.474854459459461</v>
      </c>
      <c r="E3916" s="45">
        <v>0</v>
      </c>
      <c r="F3916" s="27">
        <v>23.474854459459461</v>
      </c>
      <c r="G3916" s="46">
        <v>0</v>
      </c>
      <c r="H3916" s="46">
        <v>0</v>
      </c>
      <c r="I3916" s="46">
        <v>0</v>
      </c>
      <c r="J3916" s="231"/>
      <c r="K3916" s="167">
        <v>579.04641000000004</v>
      </c>
      <c r="L3916" s="258"/>
      <c r="M3916" s="258"/>
      <c r="N3916" s="258"/>
      <c r="O3916" s="258"/>
      <c r="P3916" s="258"/>
      <c r="Q3916" s="258"/>
      <c r="R3916" s="258"/>
      <c r="S3916" s="258"/>
      <c r="T3916" s="258"/>
      <c r="U3916" s="258"/>
      <c r="V3916" s="258"/>
      <c r="W3916" s="258"/>
      <c r="X3916" s="258"/>
      <c r="Y3916" s="258"/>
      <c r="Z3916" s="258"/>
      <c r="AA3916" s="258"/>
      <c r="AB3916" s="258"/>
      <c r="AC3916" s="258"/>
      <c r="AD3916" s="258"/>
      <c r="AE3916" s="258"/>
      <c r="AF3916" s="258"/>
      <c r="AG3916" s="258"/>
      <c r="AH3916" s="258"/>
      <c r="AI3916" s="258"/>
      <c r="AJ3916" s="258"/>
      <c r="AK3916" s="258"/>
      <c r="AL3916" s="258"/>
      <c r="AM3916" s="258"/>
      <c r="AN3916" s="258"/>
      <c r="AO3916" s="258"/>
      <c r="AP3916" s="258"/>
      <c r="AQ3916" s="258"/>
      <c r="AR3916" s="258"/>
      <c r="AS3916" s="258"/>
      <c r="AT3916" s="258"/>
      <c r="AU3916" s="258"/>
      <c r="AV3916" s="258"/>
      <c r="AW3916" s="258"/>
      <c r="AX3916" s="258"/>
      <c r="AY3916" s="258"/>
      <c r="AZ3916" s="258"/>
      <c r="BA3916" s="258"/>
      <c r="BB3916" s="258"/>
      <c r="BC3916" s="258"/>
      <c r="BD3916" s="258"/>
      <c r="BE3916" s="258"/>
      <c r="BF3916" s="258"/>
      <c r="BG3916" s="258"/>
      <c r="BH3916" s="258"/>
      <c r="BI3916" s="258"/>
      <c r="BJ3916" s="258"/>
      <c r="BK3916" s="258"/>
      <c r="BL3916" s="258"/>
      <c r="BM3916" s="258"/>
      <c r="BN3916" s="258"/>
      <c r="BO3916" s="258"/>
      <c r="BP3916" s="258"/>
      <c r="BQ3916" s="258"/>
      <c r="BR3916" s="258"/>
      <c r="BS3916" s="258"/>
      <c r="BT3916" s="258"/>
      <c r="BU3916" s="258"/>
      <c r="BV3916" s="258"/>
      <c r="BW3916" s="258"/>
      <c r="BX3916" s="258"/>
      <c r="BY3916" s="258"/>
      <c r="BZ3916" s="258"/>
      <c r="CA3916" s="258"/>
      <c r="CB3916" s="258"/>
      <c r="CC3916" s="258"/>
    </row>
    <row r="3917" spans="1:82" s="41" customFormat="1" ht="16.5" customHeight="1" x14ac:dyDescent="0.25">
      <c r="A3917" s="238" t="str">
        <f>Лист4!A3919</f>
        <v>г. Астрахань, ул. Зеленая д.1 корп.2</v>
      </c>
      <c r="B3917" s="239"/>
      <c r="C3917" s="240">
        <f t="shared" si="124"/>
        <v>784.60864216216214</v>
      </c>
      <c r="D3917" s="240">
        <f t="shared" si="125"/>
        <v>33.152477837837836</v>
      </c>
      <c r="E3917" s="241">
        <v>0</v>
      </c>
      <c r="F3917" s="242">
        <v>33.152477837837836</v>
      </c>
      <c r="G3917" s="243">
        <v>0</v>
      </c>
      <c r="H3917" s="243">
        <v>0</v>
      </c>
      <c r="I3917" s="243">
        <v>0</v>
      </c>
      <c r="J3917" s="244"/>
      <c r="K3917" s="167">
        <v>817.76112000000001</v>
      </c>
      <c r="L3917" s="258"/>
      <c r="M3917" s="258"/>
      <c r="N3917" s="258"/>
      <c r="O3917" s="258"/>
      <c r="P3917" s="258"/>
      <c r="Q3917" s="258"/>
      <c r="R3917" s="258"/>
      <c r="S3917" s="258"/>
      <c r="T3917" s="258"/>
      <c r="U3917" s="258"/>
      <c r="V3917" s="258"/>
      <c r="W3917" s="258"/>
      <c r="X3917" s="258"/>
      <c r="Y3917" s="258"/>
      <c r="Z3917" s="258"/>
      <c r="AA3917" s="258"/>
      <c r="AB3917" s="258"/>
      <c r="AC3917" s="258"/>
      <c r="AD3917" s="258"/>
      <c r="AE3917" s="258"/>
      <c r="AF3917" s="258"/>
      <c r="AG3917" s="258"/>
      <c r="AH3917" s="258"/>
      <c r="AI3917" s="258"/>
      <c r="AJ3917" s="258"/>
      <c r="AK3917" s="258"/>
      <c r="AL3917" s="258"/>
      <c r="AM3917" s="258"/>
      <c r="AN3917" s="258"/>
      <c r="AO3917" s="258"/>
      <c r="AP3917" s="258"/>
      <c r="AQ3917" s="258"/>
      <c r="AR3917" s="258"/>
      <c r="AS3917" s="258"/>
      <c r="AT3917" s="258"/>
      <c r="AU3917" s="258"/>
      <c r="AV3917" s="258"/>
      <c r="AW3917" s="258"/>
      <c r="AX3917" s="258"/>
      <c r="AY3917" s="258"/>
      <c r="AZ3917" s="258"/>
      <c r="BA3917" s="258"/>
      <c r="BB3917" s="258"/>
      <c r="BC3917" s="258"/>
      <c r="BD3917" s="258"/>
      <c r="BE3917" s="258"/>
      <c r="BF3917" s="258"/>
      <c r="BG3917" s="258"/>
      <c r="BH3917" s="258"/>
      <c r="BI3917" s="258"/>
      <c r="BJ3917" s="258"/>
      <c r="BK3917" s="258"/>
      <c r="BL3917" s="258"/>
      <c r="BM3917" s="258"/>
      <c r="BN3917" s="258"/>
      <c r="BO3917" s="258"/>
      <c r="BP3917" s="258"/>
      <c r="BQ3917" s="258"/>
      <c r="BR3917" s="258"/>
      <c r="BS3917" s="258"/>
      <c r="BT3917" s="258"/>
      <c r="BU3917" s="258"/>
      <c r="BV3917" s="258"/>
      <c r="BW3917" s="258"/>
      <c r="BX3917" s="258"/>
      <c r="BY3917" s="258"/>
      <c r="BZ3917" s="258"/>
      <c r="CA3917" s="258"/>
      <c r="CB3917" s="258"/>
      <c r="CC3917" s="258"/>
    </row>
    <row r="3918" spans="1:82" s="264" customFormat="1" ht="15.75" x14ac:dyDescent="0.25">
      <c r="A3918" s="232" t="str">
        <f>Лист4!A3920</f>
        <v>г. Ахтубинск, Щербакова д.5</v>
      </c>
      <c r="B3918" s="233"/>
      <c r="C3918" s="234">
        <f t="shared" si="124"/>
        <v>916.03299067567571</v>
      </c>
      <c r="D3918" s="234">
        <f t="shared" si="125"/>
        <v>38.705619324324324</v>
      </c>
      <c r="E3918" s="235">
        <v>0</v>
      </c>
      <c r="F3918" s="236">
        <v>38.705619324324324</v>
      </c>
      <c r="G3918" s="237">
        <v>0</v>
      </c>
      <c r="H3918" s="237">
        <v>0</v>
      </c>
      <c r="I3918" s="237">
        <v>0</v>
      </c>
      <c r="J3918" s="231"/>
      <c r="K3918" s="167">
        <v>954.73860999999999</v>
      </c>
      <c r="L3918" s="258"/>
      <c r="M3918" s="258"/>
      <c r="N3918" s="258"/>
      <c r="O3918" s="258"/>
      <c r="P3918" s="258"/>
      <c r="Q3918" s="258"/>
      <c r="R3918" s="258"/>
      <c r="S3918" s="258"/>
      <c r="T3918" s="258"/>
      <c r="U3918" s="258"/>
      <c r="V3918" s="258"/>
      <c r="W3918" s="258"/>
      <c r="X3918" s="258"/>
      <c r="Y3918" s="258"/>
      <c r="Z3918" s="258"/>
      <c r="AA3918" s="258"/>
      <c r="AB3918" s="258"/>
      <c r="AC3918" s="258"/>
      <c r="AD3918" s="258"/>
      <c r="AE3918" s="258"/>
      <c r="AF3918" s="258"/>
      <c r="AG3918" s="258"/>
      <c r="AH3918" s="258"/>
      <c r="AI3918" s="258"/>
      <c r="AJ3918" s="258"/>
      <c r="AK3918" s="258"/>
      <c r="AL3918" s="258"/>
      <c r="AM3918" s="258"/>
      <c r="AN3918" s="258"/>
      <c r="AO3918" s="258"/>
      <c r="AP3918" s="258"/>
      <c r="AQ3918" s="258"/>
      <c r="AR3918" s="258"/>
      <c r="AS3918" s="258"/>
      <c r="AT3918" s="258"/>
      <c r="AU3918" s="258"/>
      <c r="AV3918" s="258"/>
      <c r="AW3918" s="258"/>
      <c r="AX3918" s="258"/>
      <c r="AY3918" s="258"/>
      <c r="AZ3918" s="258"/>
      <c r="BA3918" s="258"/>
      <c r="BB3918" s="258"/>
      <c r="BC3918" s="258"/>
      <c r="BD3918" s="258"/>
      <c r="BE3918" s="258"/>
      <c r="BF3918" s="258"/>
      <c r="BG3918" s="258"/>
      <c r="BH3918" s="258"/>
      <c r="BI3918" s="258"/>
      <c r="BJ3918" s="258"/>
      <c r="BK3918" s="258"/>
      <c r="BL3918" s="258"/>
      <c r="BM3918" s="258"/>
      <c r="BN3918" s="258"/>
      <c r="BO3918" s="258"/>
      <c r="BP3918" s="258"/>
      <c r="BQ3918" s="258"/>
      <c r="BR3918" s="258"/>
      <c r="BS3918" s="258"/>
      <c r="BT3918" s="258"/>
      <c r="BU3918" s="258"/>
      <c r="BV3918" s="258"/>
      <c r="BW3918" s="258"/>
      <c r="BX3918" s="258"/>
      <c r="BY3918" s="258"/>
      <c r="BZ3918" s="258"/>
      <c r="CA3918" s="258"/>
      <c r="CB3918" s="258"/>
      <c r="CC3918" s="258"/>
      <c r="CD3918" s="269"/>
    </row>
    <row r="3919" spans="1:82" s="258" customFormat="1" ht="15" x14ac:dyDescent="0.25">
      <c r="A3919" s="250"/>
      <c r="B3919" s="251"/>
      <c r="C3919" s="252"/>
      <c r="D3919" s="252"/>
      <c r="E3919" s="253"/>
      <c r="F3919" s="254"/>
      <c r="G3919" s="255"/>
      <c r="H3919" s="255"/>
      <c r="I3919" s="255"/>
      <c r="J3919" s="256"/>
      <c r="K3919" s="257"/>
    </row>
    <row r="3920" spans="1:82" s="258" customFormat="1" ht="15" x14ac:dyDescent="0.25">
      <c r="A3920" s="250"/>
      <c r="B3920" s="251"/>
      <c r="C3920" s="252"/>
      <c r="D3920" s="252"/>
      <c r="E3920" s="253"/>
      <c r="F3920" s="254"/>
      <c r="G3920" s="255"/>
      <c r="H3920" s="255"/>
      <c r="I3920" s="255"/>
      <c r="J3920" s="256"/>
      <c r="K3920" s="257"/>
    </row>
    <row r="3921" spans="1:82" s="258" customFormat="1" x14ac:dyDescent="0.25">
      <c r="A3921" s="250"/>
      <c r="B3921" s="250"/>
      <c r="C3921" s="252"/>
      <c r="D3921" s="252"/>
      <c r="E3921" s="252"/>
      <c r="F3921" s="259"/>
      <c r="G3921" s="259"/>
      <c r="H3921" s="259"/>
      <c r="I3921" s="259"/>
      <c r="J3921" s="256"/>
      <c r="K3921" s="259"/>
    </row>
    <row r="3922" spans="1:82" s="258" customFormat="1" x14ac:dyDescent="0.25">
      <c r="A3922" s="250"/>
      <c r="B3922" s="250"/>
      <c r="C3922" s="252"/>
      <c r="D3922" s="252"/>
      <c r="E3922" s="252"/>
      <c r="F3922" s="259"/>
      <c r="G3922" s="259"/>
      <c r="H3922" s="259"/>
      <c r="I3922" s="259"/>
      <c r="J3922" s="256"/>
      <c r="K3922" s="259"/>
    </row>
    <row r="3923" spans="1:82" s="264" customFormat="1" ht="15" x14ac:dyDescent="0.25">
      <c r="A3923" s="65" t="s">
        <v>3859</v>
      </c>
      <c r="B3923" s="260">
        <v>49874.03</v>
      </c>
      <c r="C3923" s="261"/>
      <c r="D3923" s="234"/>
      <c r="E3923" s="234"/>
      <c r="F3923" s="262"/>
      <c r="G3923" s="262"/>
      <c r="H3923" s="262"/>
      <c r="I3923" s="262"/>
      <c r="J3923" s="271"/>
      <c r="K3923" s="262"/>
      <c r="L3923" s="258"/>
      <c r="M3923" s="258"/>
      <c r="N3923" s="258"/>
      <c r="O3923" s="258"/>
      <c r="P3923" s="258"/>
      <c r="Q3923" s="258"/>
      <c r="R3923" s="258"/>
      <c r="S3923" s="258"/>
      <c r="T3923" s="258"/>
      <c r="U3923" s="258"/>
      <c r="V3923" s="258"/>
      <c r="W3923" s="258"/>
      <c r="X3923" s="258"/>
      <c r="Y3923" s="258"/>
      <c r="Z3923" s="258"/>
      <c r="AA3923" s="258"/>
      <c r="AB3923" s="258"/>
      <c r="AC3923" s="258"/>
      <c r="AD3923" s="258"/>
      <c r="AE3923" s="258"/>
      <c r="AF3923" s="258"/>
      <c r="AG3923" s="258"/>
      <c r="AH3923" s="258"/>
      <c r="AI3923" s="258"/>
      <c r="AJ3923" s="258"/>
      <c r="AK3923" s="258"/>
      <c r="AL3923" s="258"/>
      <c r="AM3923" s="258"/>
      <c r="AN3923" s="258"/>
      <c r="AO3923" s="258"/>
      <c r="AP3923" s="258"/>
      <c r="AQ3923" s="258"/>
      <c r="AR3923" s="258"/>
      <c r="AS3923" s="258"/>
      <c r="AT3923" s="258"/>
      <c r="AU3923" s="258"/>
      <c r="AV3923" s="258"/>
      <c r="AW3923" s="258"/>
      <c r="AX3923" s="258"/>
      <c r="AY3923" s="258"/>
      <c r="AZ3923" s="258"/>
      <c r="BA3923" s="258"/>
      <c r="BB3923" s="258"/>
      <c r="BC3923" s="258"/>
      <c r="BD3923" s="258"/>
      <c r="BE3923" s="258"/>
      <c r="BF3923" s="258"/>
      <c r="BG3923" s="258"/>
      <c r="BH3923" s="258"/>
      <c r="BI3923" s="258"/>
      <c r="BJ3923" s="258"/>
      <c r="BK3923" s="258"/>
      <c r="BL3923" s="258"/>
      <c r="BM3923" s="258"/>
      <c r="BN3923" s="258"/>
      <c r="BO3923" s="258"/>
      <c r="BP3923" s="258"/>
      <c r="BQ3923" s="258"/>
      <c r="BR3923" s="258"/>
      <c r="BS3923" s="258"/>
      <c r="BT3923" s="258"/>
      <c r="BU3923" s="258"/>
      <c r="BV3923" s="258"/>
      <c r="BW3923" s="258"/>
      <c r="BX3923" s="258"/>
      <c r="BY3923" s="258"/>
      <c r="BZ3923" s="258"/>
      <c r="CA3923" s="258"/>
      <c r="CB3923" s="258"/>
      <c r="CC3923" s="258"/>
      <c r="CD3923" s="269"/>
    </row>
    <row r="3924" spans="1:82" s="41" customFormat="1" ht="15" x14ac:dyDescent="0.25">
      <c r="A3924" s="245" t="s">
        <v>3860</v>
      </c>
      <c r="B3924" s="246">
        <v>275178.84000000003</v>
      </c>
      <c r="C3924" s="247"/>
      <c r="D3924" s="248"/>
      <c r="E3924" s="248"/>
      <c r="F3924" s="249"/>
      <c r="G3924" s="249"/>
      <c r="H3924" s="249"/>
      <c r="I3924" s="249"/>
      <c r="J3924" s="278"/>
      <c r="K3924" s="262"/>
      <c r="L3924" s="258"/>
      <c r="M3924" s="258"/>
      <c r="N3924" s="258"/>
      <c r="O3924" s="258"/>
      <c r="P3924" s="258"/>
      <c r="Q3924" s="258"/>
      <c r="R3924" s="258"/>
      <c r="S3924" s="258"/>
      <c r="T3924" s="258"/>
      <c r="U3924" s="258"/>
      <c r="V3924" s="258"/>
      <c r="W3924" s="258"/>
      <c r="X3924" s="258"/>
      <c r="Y3924" s="258"/>
      <c r="Z3924" s="258"/>
      <c r="AA3924" s="258"/>
      <c r="AB3924" s="258"/>
      <c r="AC3924" s="258"/>
      <c r="AD3924" s="258"/>
      <c r="AE3924" s="258"/>
      <c r="AF3924" s="258"/>
      <c r="AG3924" s="258"/>
      <c r="AH3924" s="258"/>
      <c r="AI3924" s="258"/>
      <c r="AJ3924" s="258"/>
      <c r="AK3924" s="258"/>
      <c r="AL3924" s="258"/>
      <c r="AM3924" s="258"/>
      <c r="AN3924" s="258"/>
      <c r="AO3924" s="258"/>
      <c r="AP3924" s="258"/>
      <c r="AQ3924" s="258"/>
      <c r="AR3924" s="258"/>
      <c r="AS3924" s="258"/>
      <c r="AT3924" s="258"/>
      <c r="AU3924" s="258"/>
      <c r="AV3924" s="258"/>
      <c r="AW3924" s="258"/>
      <c r="AX3924" s="258"/>
      <c r="AY3924" s="258"/>
      <c r="AZ3924" s="258"/>
      <c r="BA3924" s="258"/>
      <c r="BB3924" s="258"/>
      <c r="BC3924" s="258"/>
      <c r="BD3924" s="258"/>
      <c r="BE3924" s="258"/>
      <c r="BF3924" s="258"/>
      <c r="BG3924" s="258"/>
      <c r="BH3924" s="258"/>
      <c r="BI3924" s="258"/>
      <c r="BJ3924" s="258"/>
      <c r="BK3924" s="258"/>
      <c r="BL3924" s="258"/>
      <c r="BM3924" s="258"/>
      <c r="BN3924" s="258"/>
      <c r="BO3924" s="258"/>
      <c r="BP3924" s="258"/>
      <c r="BQ3924" s="258"/>
      <c r="BR3924" s="258"/>
      <c r="BS3924" s="258"/>
      <c r="BT3924" s="258"/>
      <c r="BU3924" s="258"/>
      <c r="BV3924" s="258"/>
      <c r="BW3924" s="258"/>
      <c r="BX3924" s="258"/>
      <c r="BY3924" s="258"/>
      <c r="BZ3924" s="258"/>
      <c r="CA3924" s="258"/>
      <c r="CB3924" s="258"/>
      <c r="CC3924" s="258"/>
    </row>
    <row r="3925" spans="1:82" s="41" customFormat="1" x14ac:dyDescent="0.2">
      <c r="A3925" s="65" t="s">
        <v>4090</v>
      </c>
      <c r="B3925" s="260">
        <v>523653.74</v>
      </c>
      <c r="C3925" s="290"/>
      <c r="D3925" s="234"/>
      <c r="E3925" s="234"/>
      <c r="F3925" s="262"/>
      <c r="G3925" s="262"/>
      <c r="H3925" s="262"/>
      <c r="I3925" s="262"/>
      <c r="J3925" s="263"/>
      <c r="K3925" s="262"/>
      <c r="L3925" s="258"/>
      <c r="M3925" s="258"/>
      <c r="N3925" s="258"/>
      <c r="O3925" s="258"/>
      <c r="P3925" s="258"/>
      <c r="Q3925" s="258"/>
      <c r="R3925" s="258"/>
      <c r="S3925" s="258"/>
      <c r="T3925" s="258"/>
      <c r="U3925" s="258"/>
      <c r="V3925" s="258"/>
      <c r="W3925" s="258"/>
      <c r="X3925" s="258"/>
      <c r="Y3925" s="258"/>
      <c r="Z3925" s="258"/>
      <c r="AA3925" s="258"/>
      <c r="AB3925" s="258"/>
      <c r="AC3925" s="258"/>
      <c r="AD3925" s="258"/>
      <c r="AE3925" s="258"/>
      <c r="AF3925" s="258"/>
      <c r="AG3925" s="258"/>
      <c r="AH3925" s="258"/>
      <c r="AI3925" s="258"/>
      <c r="AJ3925" s="258"/>
      <c r="AK3925" s="258"/>
      <c r="AL3925" s="258"/>
      <c r="AM3925" s="258"/>
      <c r="AN3925" s="258"/>
      <c r="AO3925" s="258"/>
      <c r="AP3925" s="258"/>
      <c r="AQ3925" s="258"/>
      <c r="AR3925" s="258"/>
      <c r="AS3925" s="258"/>
      <c r="AT3925" s="258"/>
      <c r="AU3925" s="258"/>
      <c r="AV3925" s="258"/>
      <c r="AW3925" s="258"/>
      <c r="AX3925" s="258"/>
      <c r="AY3925" s="258"/>
      <c r="AZ3925" s="258"/>
      <c r="BA3925" s="258"/>
      <c r="BB3925" s="258"/>
      <c r="BC3925" s="258"/>
      <c r="BD3925" s="258"/>
      <c r="BE3925" s="258"/>
      <c r="BF3925" s="258"/>
      <c r="BG3925" s="258"/>
      <c r="BH3925" s="258"/>
      <c r="BI3925" s="258"/>
      <c r="BJ3925" s="258"/>
      <c r="BK3925" s="258"/>
      <c r="BL3925" s="258"/>
      <c r="BM3925" s="258"/>
      <c r="BN3925" s="258"/>
      <c r="BO3925" s="258"/>
      <c r="BP3925" s="258"/>
      <c r="BQ3925" s="258"/>
      <c r="BR3925" s="258"/>
      <c r="BS3925" s="258"/>
      <c r="BT3925" s="258"/>
      <c r="BU3925" s="258"/>
      <c r="BV3925" s="258"/>
      <c r="BW3925" s="258"/>
      <c r="BX3925" s="258"/>
      <c r="BY3925" s="258"/>
      <c r="BZ3925" s="258"/>
      <c r="CA3925" s="258"/>
      <c r="CB3925" s="258"/>
      <c r="CC3925" s="258"/>
    </row>
    <row r="3926" spans="1:82" s="258" customFormat="1" x14ac:dyDescent="0.25">
      <c r="A3926" s="250"/>
      <c r="B3926" s="250"/>
      <c r="C3926" s="252"/>
      <c r="D3926" s="252"/>
      <c r="E3926" s="252"/>
      <c r="F3926" s="259"/>
      <c r="G3926" s="259"/>
      <c r="H3926" s="259"/>
      <c r="I3926" s="259"/>
      <c r="J3926" s="256"/>
      <c r="K3926" s="259"/>
    </row>
    <row r="3927" spans="1:82" s="258" customFormat="1" x14ac:dyDescent="0.25">
      <c r="A3927" s="250"/>
      <c r="B3927" s="250"/>
      <c r="C3927" s="252"/>
      <c r="D3927" s="252"/>
      <c r="E3927" s="252"/>
      <c r="F3927" s="259"/>
      <c r="G3927" s="259"/>
      <c r="H3927" s="259"/>
      <c r="I3927" s="259"/>
      <c r="J3927" s="256"/>
      <c r="K3927" s="259"/>
    </row>
    <row r="3928" spans="1:82" s="258" customFormat="1" x14ac:dyDescent="0.25">
      <c r="A3928" s="250"/>
      <c r="B3928" s="250"/>
      <c r="C3928" s="252"/>
      <c r="D3928" s="252"/>
      <c r="E3928" s="252"/>
      <c r="F3928" s="259"/>
      <c r="G3928" s="259"/>
      <c r="H3928" s="259"/>
      <c r="I3928" s="259"/>
      <c r="J3928" s="256"/>
      <c r="K3928" s="259"/>
    </row>
    <row r="3929" spans="1:82" s="258" customFormat="1" x14ac:dyDescent="0.25">
      <c r="A3929" s="250"/>
      <c r="B3929" s="250"/>
      <c r="C3929" s="252"/>
      <c r="D3929" s="252"/>
      <c r="E3929" s="252"/>
      <c r="F3929" s="259"/>
      <c r="G3929" s="259"/>
      <c r="H3929" s="259"/>
      <c r="I3929" s="259"/>
      <c r="J3929" s="256"/>
      <c r="K3929" s="259"/>
    </row>
    <row r="3930" spans="1:82" s="258" customFormat="1" x14ac:dyDescent="0.25">
      <c r="A3930" s="250"/>
      <c r="B3930" s="250"/>
      <c r="C3930" s="252"/>
      <c r="D3930" s="252"/>
      <c r="E3930" s="252"/>
      <c r="F3930" s="259"/>
      <c r="G3930" s="259"/>
      <c r="H3930" s="259"/>
      <c r="I3930" s="259"/>
      <c r="J3930" s="256"/>
      <c r="K3930" s="259"/>
    </row>
    <row r="3931" spans="1:82" s="258" customFormat="1" x14ac:dyDescent="0.25">
      <c r="A3931" s="250"/>
      <c r="B3931" s="250"/>
      <c r="C3931" s="252"/>
      <c r="D3931" s="252"/>
      <c r="E3931" s="252"/>
      <c r="F3931" s="259"/>
      <c r="G3931" s="259"/>
      <c r="H3931" s="259"/>
      <c r="I3931" s="259"/>
      <c r="J3931" s="256"/>
      <c r="K3931" s="259"/>
    </row>
    <row r="3932" spans="1:82" s="258" customFormat="1" x14ac:dyDescent="0.25">
      <c r="A3932" s="250"/>
      <c r="B3932" s="250"/>
      <c r="C3932" s="252"/>
      <c r="D3932" s="252"/>
      <c r="E3932" s="252"/>
      <c r="F3932" s="259"/>
      <c r="G3932" s="259"/>
      <c r="H3932" s="259"/>
      <c r="I3932" s="259"/>
      <c r="J3932" s="256"/>
      <c r="K3932" s="259"/>
    </row>
    <row r="3933" spans="1:82" s="258" customFormat="1" x14ac:dyDescent="0.25">
      <c r="A3933" s="250"/>
      <c r="B3933" s="250"/>
      <c r="C3933" s="252"/>
      <c r="D3933" s="252"/>
      <c r="E3933" s="252"/>
      <c r="F3933" s="259"/>
      <c r="G3933" s="259"/>
      <c r="H3933" s="259"/>
      <c r="I3933" s="259"/>
      <c r="J3933" s="256"/>
      <c r="K3933" s="259"/>
    </row>
    <row r="3934" spans="1:82" s="258" customFormat="1" x14ac:dyDescent="0.25">
      <c r="A3934" s="250"/>
      <c r="B3934" s="250"/>
      <c r="C3934" s="252"/>
      <c r="D3934" s="252"/>
      <c r="E3934" s="252"/>
      <c r="F3934" s="259"/>
      <c r="G3934" s="259"/>
      <c r="H3934" s="259"/>
      <c r="I3934" s="259"/>
      <c r="J3934" s="256"/>
      <c r="K3934" s="259"/>
    </row>
    <row r="3935" spans="1:82" s="258" customFormat="1" x14ac:dyDescent="0.25">
      <c r="A3935" s="250"/>
      <c r="B3935" s="250"/>
      <c r="C3935" s="252"/>
      <c r="D3935" s="252"/>
      <c r="E3935" s="252"/>
      <c r="F3935" s="259"/>
      <c r="G3935" s="259"/>
      <c r="H3935" s="259"/>
      <c r="I3935" s="259"/>
      <c r="J3935" s="256"/>
      <c r="K3935" s="259"/>
    </row>
    <row r="3936" spans="1:82" s="258" customFormat="1" x14ac:dyDescent="0.25">
      <c r="A3936" s="250"/>
      <c r="B3936" s="250"/>
      <c r="C3936" s="252"/>
      <c r="D3936" s="252"/>
      <c r="E3936" s="252"/>
      <c r="F3936" s="259"/>
      <c r="G3936" s="259"/>
      <c r="H3936" s="259"/>
      <c r="I3936" s="259"/>
      <c r="J3936" s="256"/>
      <c r="K3936" s="259"/>
    </row>
    <row r="3937" spans="1:11" s="258" customFormat="1" x14ac:dyDescent="0.25">
      <c r="A3937" s="250"/>
      <c r="B3937" s="250"/>
      <c r="C3937" s="252"/>
      <c r="D3937" s="252"/>
      <c r="E3937" s="252"/>
      <c r="F3937" s="259"/>
      <c r="G3937" s="259"/>
      <c r="H3937" s="259"/>
      <c r="I3937" s="259"/>
      <c r="J3937" s="256"/>
      <c r="K3937" s="259"/>
    </row>
    <row r="3938" spans="1:11" s="258" customFormat="1" x14ac:dyDescent="0.25">
      <c r="A3938" s="250"/>
      <c r="B3938" s="250"/>
      <c r="C3938" s="252"/>
      <c r="D3938" s="252"/>
      <c r="E3938" s="252"/>
      <c r="F3938" s="259"/>
      <c r="G3938" s="259"/>
      <c r="H3938" s="259"/>
      <c r="I3938" s="259"/>
      <c r="J3938" s="256"/>
      <c r="K3938" s="259"/>
    </row>
    <row r="3939" spans="1:11" s="258" customFormat="1" x14ac:dyDescent="0.25">
      <c r="A3939" s="250"/>
      <c r="B3939" s="250"/>
      <c r="C3939" s="252"/>
      <c r="D3939" s="252"/>
      <c r="E3939" s="252"/>
      <c r="F3939" s="259"/>
      <c r="G3939" s="259"/>
      <c r="H3939" s="259"/>
      <c r="I3939" s="259"/>
      <c r="J3939" s="256"/>
      <c r="K3939" s="259"/>
    </row>
    <row r="3940" spans="1:11" s="258" customFormat="1" x14ac:dyDescent="0.25">
      <c r="A3940" s="250"/>
      <c r="B3940" s="250"/>
      <c r="C3940" s="252"/>
      <c r="D3940" s="252"/>
      <c r="E3940" s="252"/>
      <c r="F3940" s="259"/>
      <c r="G3940" s="259"/>
      <c r="H3940" s="259"/>
      <c r="I3940" s="259"/>
      <c r="J3940" s="256"/>
      <c r="K3940" s="259"/>
    </row>
    <row r="3941" spans="1:11" s="258" customFormat="1" x14ac:dyDescent="0.25">
      <c r="A3941" s="250"/>
      <c r="B3941" s="250"/>
      <c r="C3941" s="252"/>
      <c r="D3941" s="252"/>
      <c r="E3941" s="252"/>
      <c r="F3941" s="259"/>
      <c r="G3941" s="259"/>
      <c r="H3941" s="259"/>
      <c r="I3941" s="259"/>
      <c r="J3941" s="256"/>
      <c r="K3941" s="259"/>
    </row>
    <row r="3942" spans="1:11" s="258" customFormat="1" x14ac:dyDescent="0.25">
      <c r="A3942" s="250"/>
      <c r="B3942" s="250"/>
      <c r="C3942" s="252"/>
      <c r="D3942" s="252"/>
      <c r="E3942" s="252"/>
      <c r="F3942" s="259"/>
      <c r="G3942" s="259"/>
      <c r="H3942" s="259"/>
      <c r="I3942" s="259"/>
      <c r="J3942" s="256"/>
      <c r="K3942" s="259"/>
    </row>
    <row r="3943" spans="1:11" s="258" customFormat="1" x14ac:dyDescent="0.25">
      <c r="A3943" s="250"/>
      <c r="B3943" s="250"/>
      <c r="C3943" s="252"/>
      <c r="D3943" s="252"/>
      <c r="E3943" s="252"/>
      <c r="F3943" s="259"/>
      <c r="G3943" s="259"/>
      <c r="H3943" s="259"/>
      <c r="I3943" s="259"/>
      <c r="J3943" s="256"/>
      <c r="K3943" s="259"/>
    </row>
    <row r="3944" spans="1:11" s="258" customFormat="1" x14ac:dyDescent="0.25">
      <c r="A3944" s="250"/>
      <c r="B3944" s="250"/>
      <c r="C3944" s="252"/>
      <c r="D3944" s="252"/>
      <c r="E3944" s="252"/>
      <c r="F3944" s="259"/>
      <c r="G3944" s="259"/>
      <c r="H3944" s="259"/>
      <c r="I3944" s="259"/>
      <c r="J3944" s="256"/>
      <c r="K3944" s="259"/>
    </row>
    <row r="3945" spans="1:11" s="258" customFormat="1" x14ac:dyDescent="0.25">
      <c r="A3945" s="250"/>
      <c r="B3945" s="250"/>
      <c r="C3945" s="252"/>
      <c r="D3945" s="252"/>
      <c r="E3945" s="252"/>
      <c r="F3945" s="259"/>
      <c r="G3945" s="259"/>
      <c r="H3945" s="259"/>
      <c r="I3945" s="259"/>
      <c r="J3945" s="256"/>
      <c r="K3945" s="259"/>
    </row>
    <row r="3946" spans="1:11" s="258" customFormat="1" x14ac:dyDescent="0.25">
      <c r="A3946" s="250"/>
      <c r="B3946" s="250"/>
      <c r="C3946" s="252"/>
      <c r="D3946" s="252"/>
      <c r="E3946" s="252"/>
      <c r="F3946" s="259"/>
      <c r="G3946" s="259"/>
      <c r="H3946" s="259"/>
      <c r="I3946" s="259"/>
      <c r="J3946" s="256"/>
      <c r="K3946" s="259"/>
    </row>
    <row r="3947" spans="1:11" s="258" customFormat="1" x14ac:dyDescent="0.25">
      <c r="A3947" s="250"/>
      <c r="B3947" s="250"/>
      <c r="C3947" s="252"/>
      <c r="D3947" s="252"/>
      <c r="E3947" s="252"/>
      <c r="F3947" s="259"/>
      <c r="G3947" s="259"/>
      <c r="H3947" s="259"/>
      <c r="I3947" s="259"/>
      <c r="J3947" s="256"/>
      <c r="K3947" s="259"/>
    </row>
    <row r="3948" spans="1:11" s="258" customFormat="1" x14ac:dyDescent="0.25">
      <c r="A3948" s="250"/>
      <c r="B3948" s="250"/>
      <c r="C3948" s="252"/>
      <c r="D3948" s="252"/>
      <c r="E3948" s="252"/>
      <c r="F3948" s="259"/>
      <c r="G3948" s="259"/>
      <c r="H3948" s="259"/>
      <c r="I3948" s="259"/>
      <c r="J3948" s="256"/>
      <c r="K3948" s="259"/>
    </row>
    <row r="3949" spans="1:11" s="258" customFormat="1" x14ac:dyDescent="0.25">
      <c r="A3949" s="250"/>
      <c r="B3949" s="250"/>
      <c r="C3949" s="252"/>
      <c r="D3949" s="252"/>
      <c r="E3949" s="252"/>
      <c r="F3949" s="259"/>
      <c r="G3949" s="259"/>
      <c r="H3949" s="259"/>
      <c r="I3949" s="259"/>
      <c r="J3949" s="256"/>
      <c r="K3949" s="259"/>
    </row>
    <row r="3950" spans="1:11" s="258" customFormat="1" x14ac:dyDescent="0.25">
      <c r="A3950" s="250"/>
      <c r="B3950" s="250"/>
      <c r="C3950" s="252"/>
      <c r="D3950" s="252"/>
      <c r="E3950" s="252"/>
      <c r="F3950" s="259"/>
      <c r="G3950" s="259"/>
      <c r="H3950" s="259"/>
      <c r="I3950" s="259"/>
      <c r="J3950" s="256"/>
      <c r="K3950" s="259"/>
    </row>
    <row r="3951" spans="1:11" s="258" customFormat="1" x14ac:dyDescent="0.25">
      <c r="A3951" s="250"/>
      <c r="B3951" s="250"/>
      <c r="C3951" s="252"/>
      <c r="D3951" s="252"/>
      <c r="E3951" s="252"/>
      <c r="F3951" s="259"/>
      <c r="G3951" s="259"/>
      <c r="H3951" s="259"/>
      <c r="I3951" s="259"/>
      <c r="J3951" s="256"/>
      <c r="K3951" s="259"/>
    </row>
    <row r="3952" spans="1:11" s="258" customFormat="1" x14ac:dyDescent="0.25">
      <c r="A3952" s="250"/>
      <c r="B3952" s="250"/>
      <c r="C3952" s="252"/>
      <c r="D3952" s="252"/>
      <c r="E3952" s="252"/>
      <c r="F3952" s="259"/>
      <c r="G3952" s="259"/>
      <c r="H3952" s="259"/>
      <c r="I3952" s="259"/>
      <c r="J3952" s="256"/>
      <c r="K3952" s="259"/>
    </row>
    <row r="3953" spans="1:11" s="258" customFormat="1" x14ac:dyDescent="0.25">
      <c r="A3953" s="250"/>
      <c r="B3953" s="250"/>
      <c r="C3953" s="252"/>
      <c r="D3953" s="252"/>
      <c r="E3953" s="252"/>
      <c r="F3953" s="259"/>
      <c r="G3953" s="259"/>
      <c r="H3953" s="259"/>
      <c r="I3953" s="259"/>
      <c r="J3953" s="256"/>
      <c r="K3953" s="259"/>
    </row>
    <row r="3954" spans="1:11" s="258" customFormat="1" x14ac:dyDescent="0.25">
      <c r="A3954" s="250"/>
      <c r="B3954" s="250"/>
      <c r="C3954" s="252"/>
      <c r="D3954" s="252"/>
      <c r="E3954" s="252"/>
      <c r="F3954" s="259"/>
      <c r="G3954" s="259"/>
      <c r="H3954" s="259"/>
      <c r="I3954" s="259"/>
      <c r="J3954" s="256"/>
      <c r="K3954" s="259"/>
    </row>
    <row r="3955" spans="1:11" s="258" customFormat="1" x14ac:dyDescent="0.25">
      <c r="A3955" s="250"/>
      <c r="B3955" s="250"/>
      <c r="C3955" s="252"/>
      <c r="D3955" s="252"/>
      <c r="E3955" s="252"/>
      <c r="F3955" s="259"/>
      <c r="G3955" s="259"/>
      <c r="H3955" s="259"/>
      <c r="I3955" s="259"/>
      <c r="J3955" s="256"/>
      <c r="K3955" s="259"/>
    </row>
    <row r="3956" spans="1:11" s="258" customFormat="1" x14ac:dyDescent="0.25">
      <c r="A3956" s="250"/>
      <c r="B3956" s="250"/>
      <c r="C3956" s="252"/>
      <c r="D3956" s="252"/>
      <c r="E3956" s="252"/>
      <c r="F3956" s="259"/>
      <c r="G3956" s="259"/>
      <c r="H3956" s="259"/>
      <c r="I3956" s="259"/>
      <c r="J3956" s="256"/>
      <c r="K3956" s="259"/>
    </row>
    <row r="3957" spans="1:11" s="258" customFormat="1" x14ac:dyDescent="0.25">
      <c r="A3957" s="250"/>
      <c r="B3957" s="250"/>
      <c r="C3957" s="252"/>
      <c r="D3957" s="252"/>
      <c r="E3957" s="252"/>
      <c r="F3957" s="259"/>
      <c r="G3957" s="259"/>
      <c r="H3957" s="259"/>
      <c r="I3957" s="259"/>
      <c r="J3957" s="256"/>
      <c r="K3957" s="259"/>
    </row>
    <row r="3958" spans="1:11" s="258" customFormat="1" x14ac:dyDescent="0.25">
      <c r="A3958" s="250"/>
      <c r="B3958" s="250"/>
      <c r="C3958" s="252"/>
      <c r="D3958" s="252"/>
      <c r="E3958" s="252"/>
      <c r="F3958" s="259"/>
      <c r="G3958" s="259"/>
      <c r="H3958" s="259"/>
      <c r="I3958" s="259"/>
      <c r="J3958" s="256"/>
      <c r="K3958" s="259"/>
    </row>
    <row r="3959" spans="1:11" s="258" customFormat="1" x14ac:dyDescent="0.25">
      <c r="A3959" s="250"/>
      <c r="B3959" s="250"/>
      <c r="C3959" s="252"/>
      <c r="D3959" s="252"/>
      <c r="E3959" s="252"/>
      <c r="F3959" s="259"/>
      <c r="G3959" s="259"/>
      <c r="H3959" s="259"/>
      <c r="I3959" s="259"/>
      <c r="J3959" s="256"/>
      <c r="K3959" s="259"/>
    </row>
    <row r="3960" spans="1:11" s="258" customFormat="1" x14ac:dyDescent="0.25">
      <c r="A3960" s="250"/>
      <c r="B3960" s="250"/>
      <c r="C3960" s="252"/>
      <c r="D3960" s="252"/>
      <c r="E3960" s="252"/>
      <c r="F3960" s="259"/>
      <c r="G3960" s="259"/>
      <c r="H3960" s="259"/>
      <c r="I3960" s="259"/>
      <c r="J3960" s="256"/>
      <c r="K3960" s="259"/>
    </row>
    <row r="3961" spans="1:11" s="258" customFormat="1" x14ac:dyDescent="0.25">
      <c r="A3961" s="250"/>
      <c r="B3961" s="250"/>
      <c r="C3961" s="252"/>
      <c r="D3961" s="252"/>
      <c r="E3961" s="252"/>
      <c r="F3961" s="259"/>
      <c r="G3961" s="259"/>
      <c r="H3961" s="259"/>
      <c r="I3961" s="259"/>
      <c r="J3961" s="256"/>
      <c r="K3961" s="259"/>
    </row>
    <row r="3962" spans="1:11" s="258" customFormat="1" x14ac:dyDescent="0.25">
      <c r="A3962" s="250"/>
      <c r="B3962" s="250"/>
      <c r="C3962" s="252"/>
      <c r="D3962" s="252"/>
      <c r="E3962" s="252"/>
      <c r="F3962" s="259"/>
      <c r="G3962" s="259"/>
      <c r="H3962" s="259"/>
      <c r="I3962" s="259"/>
      <c r="J3962" s="256"/>
      <c r="K3962" s="259"/>
    </row>
    <row r="3963" spans="1:11" s="258" customFormat="1" x14ac:dyDescent="0.25">
      <c r="A3963" s="250"/>
      <c r="B3963" s="250"/>
      <c r="C3963" s="252"/>
      <c r="D3963" s="252"/>
      <c r="E3963" s="252"/>
      <c r="F3963" s="259"/>
      <c r="G3963" s="259"/>
      <c r="H3963" s="259"/>
      <c r="I3963" s="259"/>
      <c r="J3963" s="256"/>
      <c r="K3963" s="259"/>
    </row>
    <row r="3964" spans="1:11" s="258" customFormat="1" x14ac:dyDescent="0.25">
      <c r="A3964" s="250"/>
      <c r="B3964" s="250"/>
      <c r="C3964" s="252"/>
      <c r="D3964" s="252"/>
      <c r="E3964" s="252"/>
      <c r="F3964" s="259"/>
      <c r="G3964" s="259"/>
      <c r="H3964" s="259"/>
      <c r="I3964" s="259"/>
      <c r="J3964" s="256"/>
      <c r="K3964" s="259"/>
    </row>
    <row r="3965" spans="1:11" s="258" customFormat="1" x14ac:dyDescent="0.25">
      <c r="A3965" s="250"/>
      <c r="B3965" s="250"/>
      <c r="C3965" s="252"/>
      <c r="D3965" s="252"/>
      <c r="E3965" s="252"/>
      <c r="F3965" s="259"/>
      <c r="G3965" s="259"/>
      <c r="H3965" s="259"/>
      <c r="I3965" s="259"/>
      <c r="J3965" s="256"/>
      <c r="K3965" s="259"/>
    </row>
    <row r="3966" spans="1:11" s="258" customFormat="1" x14ac:dyDescent="0.25">
      <c r="A3966" s="250"/>
      <c r="B3966" s="250"/>
      <c r="C3966" s="252"/>
      <c r="D3966" s="252"/>
      <c r="E3966" s="252"/>
      <c r="F3966" s="259"/>
      <c r="G3966" s="259"/>
      <c r="H3966" s="259"/>
      <c r="I3966" s="259"/>
      <c r="J3966" s="256"/>
      <c r="K3966" s="259"/>
    </row>
    <row r="3967" spans="1:11" s="258" customFormat="1" x14ac:dyDescent="0.25">
      <c r="A3967" s="250"/>
      <c r="B3967" s="250"/>
      <c r="C3967" s="252"/>
      <c r="D3967" s="252"/>
      <c r="E3967" s="252"/>
      <c r="F3967" s="259"/>
      <c r="G3967" s="259"/>
      <c r="H3967" s="259"/>
      <c r="I3967" s="259"/>
      <c r="J3967" s="256"/>
      <c r="K3967" s="259"/>
    </row>
    <row r="3968" spans="1:11" s="258" customFormat="1" x14ac:dyDescent="0.25">
      <c r="A3968" s="250"/>
      <c r="B3968" s="250"/>
      <c r="C3968" s="252"/>
      <c r="D3968" s="252"/>
      <c r="E3968" s="252"/>
      <c r="F3968" s="259"/>
      <c r="G3968" s="259"/>
      <c r="H3968" s="259"/>
      <c r="I3968" s="259"/>
      <c r="J3968" s="256"/>
      <c r="K3968" s="259"/>
    </row>
    <row r="3969" spans="1:11" s="258" customFormat="1" x14ac:dyDescent="0.25">
      <c r="A3969" s="250"/>
      <c r="B3969" s="250"/>
      <c r="C3969" s="252"/>
      <c r="D3969" s="252"/>
      <c r="E3969" s="252"/>
      <c r="F3969" s="259"/>
      <c r="G3969" s="259"/>
      <c r="H3969" s="259"/>
      <c r="I3969" s="259"/>
      <c r="J3969" s="256"/>
      <c r="K3969" s="259"/>
    </row>
    <row r="3970" spans="1:11" s="258" customFormat="1" x14ac:dyDescent="0.25">
      <c r="A3970" s="250"/>
      <c r="B3970" s="250"/>
      <c r="C3970" s="252"/>
      <c r="D3970" s="252"/>
      <c r="E3970" s="252"/>
      <c r="F3970" s="259"/>
      <c r="G3970" s="259"/>
      <c r="H3970" s="259"/>
      <c r="I3970" s="259"/>
      <c r="J3970" s="256"/>
      <c r="K3970" s="259"/>
    </row>
    <row r="3971" spans="1:11" s="258" customFormat="1" x14ac:dyDescent="0.25">
      <c r="A3971" s="250"/>
      <c r="B3971" s="250"/>
      <c r="C3971" s="252"/>
      <c r="D3971" s="252"/>
      <c r="E3971" s="252"/>
      <c r="F3971" s="259"/>
      <c r="G3971" s="259"/>
      <c r="H3971" s="259"/>
      <c r="I3971" s="259"/>
      <c r="J3971" s="256"/>
      <c r="K3971" s="259"/>
    </row>
    <row r="3972" spans="1:11" s="258" customFormat="1" x14ac:dyDescent="0.25">
      <c r="A3972" s="250"/>
      <c r="B3972" s="250"/>
      <c r="C3972" s="252"/>
      <c r="D3972" s="252"/>
      <c r="E3972" s="252"/>
      <c r="F3972" s="259"/>
      <c r="G3972" s="259"/>
      <c r="H3972" s="259"/>
      <c r="I3972" s="259"/>
      <c r="J3972" s="256"/>
      <c r="K3972" s="259"/>
    </row>
    <row r="3973" spans="1:11" s="258" customFormat="1" x14ac:dyDescent="0.25">
      <c r="A3973" s="250"/>
      <c r="B3973" s="250"/>
      <c r="C3973" s="252"/>
      <c r="D3973" s="252"/>
      <c r="E3973" s="252"/>
      <c r="F3973" s="259"/>
      <c r="G3973" s="259"/>
      <c r="H3973" s="259"/>
      <c r="I3973" s="259"/>
      <c r="J3973" s="256"/>
      <c r="K3973" s="259"/>
    </row>
    <row r="3974" spans="1:11" s="258" customFormat="1" x14ac:dyDescent="0.25">
      <c r="A3974" s="250"/>
      <c r="B3974" s="250"/>
      <c r="C3974" s="252"/>
      <c r="D3974" s="252"/>
      <c r="E3974" s="252"/>
      <c r="F3974" s="259"/>
      <c r="G3974" s="259"/>
      <c r="H3974" s="259"/>
      <c r="I3974" s="259"/>
      <c r="J3974" s="256"/>
      <c r="K3974" s="259"/>
    </row>
    <row r="3975" spans="1:11" s="258" customFormat="1" x14ac:dyDescent="0.25">
      <c r="A3975" s="250"/>
      <c r="B3975" s="250"/>
      <c r="C3975" s="252"/>
      <c r="D3975" s="252"/>
      <c r="E3975" s="252"/>
      <c r="F3975" s="259"/>
      <c r="G3975" s="259"/>
      <c r="H3975" s="259"/>
      <c r="I3975" s="259"/>
      <c r="J3975" s="256"/>
      <c r="K3975" s="259"/>
    </row>
    <row r="3976" spans="1:11" s="258" customFormat="1" x14ac:dyDescent="0.25">
      <c r="A3976" s="250"/>
      <c r="B3976" s="250"/>
      <c r="C3976" s="252"/>
      <c r="D3976" s="252"/>
      <c r="E3976" s="252"/>
      <c r="F3976" s="259"/>
      <c r="G3976" s="259"/>
      <c r="H3976" s="259"/>
      <c r="I3976" s="259"/>
      <c r="J3976" s="256"/>
      <c r="K3976" s="259"/>
    </row>
    <row r="3977" spans="1:11" s="258" customFormat="1" x14ac:dyDescent="0.25">
      <c r="A3977" s="250"/>
      <c r="B3977" s="250"/>
      <c r="C3977" s="252"/>
      <c r="D3977" s="252"/>
      <c r="E3977" s="252"/>
      <c r="F3977" s="259"/>
      <c r="G3977" s="259"/>
      <c r="H3977" s="259"/>
      <c r="I3977" s="259"/>
      <c r="J3977" s="256"/>
      <c r="K3977" s="259"/>
    </row>
    <row r="3978" spans="1:11" s="258" customFormat="1" x14ac:dyDescent="0.25">
      <c r="A3978" s="250"/>
      <c r="B3978" s="250"/>
      <c r="C3978" s="252"/>
      <c r="D3978" s="252"/>
      <c r="E3978" s="252"/>
      <c r="F3978" s="259"/>
      <c r="G3978" s="259"/>
      <c r="H3978" s="259"/>
      <c r="I3978" s="259"/>
      <c r="J3978" s="256"/>
      <c r="K3978" s="259"/>
    </row>
    <row r="3979" spans="1:11" s="258" customFormat="1" x14ac:dyDescent="0.25">
      <c r="A3979" s="250"/>
      <c r="B3979" s="250"/>
      <c r="C3979" s="252"/>
      <c r="D3979" s="252"/>
      <c r="E3979" s="252"/>
      <c r="F3979" s="259"/>
      <c r="G3979" s="259"/>
      <c r="H3979" s="259"/>
      <c r="I3979" s="259"/>
      <c r="J3979" s="256"/>
      <c r="K3979" s="259"/>
    </row>
    <row r="3980" spans="1:11" s="258" customFormat="1" x14ac:dyDescent="0.25">
      <c r="A3980" s="250"/>
      <c r="B3980" s="250"/>
      <c r="C3980" s="252"/>
      <c r="D3980" s="252"/>
      <c r="E3980" s="252"/>
      <c r="F3980" s="259"/>
      <c r="G3980" s="259"/>
      <c r="H3980" s="259"/>
      <c r="I3980" s="259"/>
      <c r="J3980" s="256"/>
      <c r="K3980" s="259"/>
    </row>
    <row r="3981" spans="1:11" s="258" customFormat="1" x14ac:dyDescent="0.25">
      <c r="A3981" s="250"/>
      <c r="B3981" s="250"/>
      <c r="C3981" s="252"/>
      <c r="D3981" s="252"/>
      <c r="E3981" s="252"/>
      <c r="F3981" s="259"/>
      <c r="G3981" s="259"/>
      <c r="H3981" s="259"/>
      <c r="I3981" s="259"/>
      <c r="J3981" s="256"/>
      <c r="K3981" s="259"/>
    </row>
    <row r="3982" spans="1:11" s="258" customFormat="1" x14ac:dyDescent="0.25">
      <c r="A3982" s="250"/>
      <c r="B3982" s="250"/>
      <c r="C3982" s="252"/>
      <c r="D3982" s="252"/>
      <c r="E3982" s="252"/>
      <c r="F3982" s="259"/>
      <c r="G3982" s="259"/>
      <c r="H3982" s="259"/>
      <c r="I3982" s="259"/>
      <c r="J3982" s="256"/>
      <c r="K3982" s="259"/>
    </row>
    <row r="3983" spans="1:11" s="258" customFormat="1" x14ac:dyDescent="0.25">
      <c r="A3983" s="250"/>
      <c r="B3983" s="250"/>
      <c r="C3983" s="252"/>
      <c r="D3983" s="252"/>
      <c r="E3983" s="252"/>
      <c r="F3983" s="259"/>
      <c r="G3983" s="259"/>
      <c r="H3983" s="259"/>
      <c r="I3983" s="259"/>
      <c r="J3983" s="256"/>
      <c r="K3983" s="259"/>
    </row>
    <row r="3984" spans="1:11" s="258" customFormat="1" x14ac:dyDescent="0.25">
      <c r="A3984" s="250"/>
      <c r="B3984" s="250"/>
      <c r="C3984" s="252"/>
      <c r="D3984" s="252"/>
      <c r="E3984" s="252"/>
      <c r="F3984" s="259"/>
      <c r="G3984" s="259"/>
      <c r="H3984" s="259"/>
      <c r="I3984" s="259"/>
      <c r="J3984" s="256"/>
      <c r="K3984" s="259"/>
    </row>
    <row r="3985" spans="1:11" s="258" customFormat="1" x14ac:dyDescent="0.25">
      <c r="A3985" s="250"/>
      <c r="B3985" s="250"/>
      <c r="C3985" s="252"/>
      <c r="D3985" s="252"/>
      <c r="E3985" s="252"/>
      <c r="F3985" s="259"/>
      <c r="G3985" s="259"/>
      <c r="H3985" s="259"/>
      <c r="I3985" s="259"/>
      <c r="J3985" s="256"/>
      <c r="K3985" s="259"/>
    </row>
    <row r="3986" spans="1:11" s="258" customFormat="1" x14ac:dyDescent="0.25">
      <c r="A3986" s="250"/>
      <c r="B3986" s="250"/>
      <c r="C3986" s="252"/>
      <c r="D3986" s="252"/>
      <c r="E3986" s="252"/>
      <c r="F3986" s="259"/>
      <c r="G3986" s="259"/>
      <c r="H3986" s="259"/>
      <c r="I3986" s="259"/>
      <c r="J3986" s="256"/>
      <c r="K3986" s="259"/>
    </row>
    <row r="3987" spans="1:11" s="258" customFormat="1" x14ac:dyDescent="0.25">
      <c r="A3987" s="250"/>
      <c r="B3987" s="250"/>
      <c r="C3987" s="252"/>
      <c r="D3987" s="252"/>
      <c r="E3987" s="252"/>
      <c r="F3987" s="259"/>
      <c r="G3987" s="259"/>
      <c r="H3987" s="259"/>
      <c r="I3987" s="259"/>
      <c r="J3987" s="256"/>
      <c r="K3987" s="259"/>
    </row>
    <row r="3988" spans="1:11" s="258" customFormat="1" x14ac:dyDescent="0.25">
      <c r="A3988" s="250"/>
      <c r="B3988" s="250"/>
      <c r="C3988" s="252"/>
      <c r="D3988" s="252"/>
      <c r="E3988" s="252"/>
      <c r="F3988" s="259"/>
      <c r="G3988" s="259"/>
      <c r="H3988" s="259"/>
      <c r="I3988" s="259"/>
      <c r="J3988" s="256"/>
      <c r="K3988" s="259"/>
    </row>
    <row r="3989" spans="1:11" s="258" customFormat="1" x14ac:dyDescent="0.25">
      <c r="A3989" s="250"/>
      <c r="B3989" s="250"/>
      <c r="C3989" s="252"/>
      <c r="D3989" s="252"/>
      <c r="E3989" s="252"/>
      <c r="F3989" s="259"/>
      <c r="G3989" s="259"/>
      <c r="H3989" s="259"/>
      <c r="I3989" s="259"/>
      <c r="J3989" s="256"/>
      <c r="K3989" s="259"/>
    </row>
    <row r="3990" spans="1:11" s="258" customFormat="1" x14ac:dyDescent="0.25">
      <c r="A3990" s="250"/>
      <c r="B3990" s="250"/>
      <c r="C3990" s="252"/>
      <c r="D3990" s="252"/>
      <c r="E3990" s="252"/>
      <c r="F3990" s="259"/>
      <c r="G3990" s="259"/>
      <c r="H3990" s="259"/>
      <c r="I3990" s="259"/>
      <c r="J3990" s="256"/>
      <c r="K3990" s="259"/>
    </row>
    <row r="3991" spans="1:11" s="258" customFormat="1" x14ac:dyDescent="0.25">
      <c r="A3991" s="250"/>
      <c r="B3991" s="250"/>
      <c r="C3991" s="252"/>
      <c r="D3991" s="252"/>
      <c r="E3991" s="252"/>
      <c r="F3991" s="259"/>
      <c r="G3991" s="259"/>
      <c r="H3991" s="259"/>
      <c r="I3991" s="259"/>
      <c r="J3991" s="256"/>
      <c r="K3991" s="259"/>
    </row>
    <row r="3992" spans="1:11" s="258" customFormat="1" x14ac:dyDescent="0.25">
      <c r="A3992" s="250"/>
      <c r="B3992" s="250"/>
      <c r="C3992" s="252"/>
      <c r="D3992" s="252"/>
      <c r="E3992" s="252"/>
      <c r="F3992" s="259"/>
      <c r="G3992" s="259"/>
      <c r="H3992" s="259"/>
      <c r="I3992" s="259"/>
      <c r="J3992" s="256"/>
      <c r="K3992" s="259"/>
    </row>
    <row r="3993" spans="1:11" s="258" customFormat="1" x14ac:dyDescent="0.25">
      <c r="A3993" s="250"/>
      <c r="B3993" s="250"/>
      <c r="C3993" s="252"/>
      <c r="D3993" s="252"/>
      <c r="E3993" s="252"/>
      <c r="F3993" s="259"/>
      <c r="G3993" s="259"/>
      <c r="H3993" s="259"/>
      <c r="I3993" s="259"/>
      <c r="J3993" s="256"/>
      <c r="K3993" s="259"/>
    </row>
    <row r="3994" spans="1:11" s="258" customFormat="1" x14ac:dyDescent="0.25">
      <c r="A3994" s="250"/>
      <c r="B3994" s="250"/>
      <c r="C3994" s="252"/>
      <c r="D3994" s="252"/>
      <c r="E3994" s="252"/>
      <c r="F3994" s="259"/>
      <c r="G3994" s="259"/>
      <c r="H3994" s="259"/>
      <c r="I3994" s="259"/>
      <c r="J3994" s="256"/>
      <c r="K3994" s="259"/>
    </row>
    <row r="3995" spans="1:11" s="258" customFormat="1" x14ac:dyDescent="0.25">
      <c r="A3995" s="250"/>
      <c r="B3995" s="250"/>
      <c r="C3995" s="252"/>
      <c r="D3995" s="252"/>
      <c r="E3995" s="252"/>
      <c r="F3995" s="259"/>
      <c r="G3995" s="259"/>
      <c r="H3995" s="259"/>
      <c r="I3995" s="259"/>
      <c r="J3995" s="256"/>
      <c r="K3995" s="259"/>
    </row>
    <row r="3996" spans="1:11" s="258" customFormat="1" x14ac:dyDescent="0.25">
      <c r="A3996" s="250"/>
      <c r="B3996" s="250"/>
      <c r="C3996" s="252"/>
      <c r="D3996" s="252"/>
      <c r="E3996" s="252"/>
      <c r="F3996" s="259"/>
      <c r="G3996" s="259"/>
      <c r="H3996" s="259"/>
      <c r="I3996" s="259"/>
      <c r="J3996" s="256"/>
      <c r="K3996" s="259"/>
    </row>
    <row r="3997" spans="1:11" s="258" customFormat="1" x14ac:dyDescent="0.25">
      <c r="A3997" s="250"/>
      <c r="B3997" s="250"/>
      <c r="C3997" s="252"/>
      <c r="D3997" s="252"/>
      <c r="E3997" s="252"/>
      <c r="F3997" s="259"/>
      <c r="G3997" s="259"/>
      <c r="H3997" s="259"/>
      <c r="I3997" s="259"/>
      <c r="J3997" s="256"/>
      <c r="K3997" s="259"/>
    </row>
    <row r="3998" spans="1:11" s="258" customFormat="1" x14ac:dyDescent="0.25">
      <c r="A3998" s="250"/>
      <c r="B3998" s="250"/>
      <c r="C3998" s="252"/>
      <c r="D3998" s="252"/>
      <c r="E3998" s="252"/>
      <c r="F3998" s="259"/>
      <c r="G3998" s="259"/>
      <c r="H3998" s="259"/>
      <c r="I3998" s="259"/>
      <c r="J3998" s="256"/>
      <c r="K3998" s="259"/>
    </row>
    <row r="3999" spans="1:11" s="258" customFormat="1" x14ac:dyDescent="0.25">
      <c r="A3999" s="250"/>
      <c r="B3999" s="250"/>
      <c r="C3999" s="252"/>
      <c r="D3999" s="252"/>
      <c r="E3999" s="252"/>
      <c r="F3999" s="259"/>
      <c r="G3999" s="259"/>
      <c r="H3999" s="259"/>
      <c r="I3999" s="259"/>
      <c r="J3999" s="256"/>
      <c r="K3999" s="259"/>
    </row>
    <row r="4000" spans="1:11" s="258" customFormat="1" x14ac:dyDescent="0.25">
      <c r="A4000" s="250"/>
      <c r="B4000" s="250"/>
      <c r="C4000" s="252"/>
      <c r="D4000" s="252"/>
      <c r="E4000" s="252"/>
      <c r="F4000" s="259"/>
      <c r="G4000" s="259"/>
      <c r="H4000" s="259"/>
      <c r="I4000" s="259"/>
      <c r="J4000" s="256"/>
      <c r="K4000" s="259"/>
    </row>
    <row r="4001" spans="1:11" s="258" customFormat="1" x14ac:dyDescent="0.25">
      <c r="A4001" s="250"/>
      <c r="B4001" s="250"/>
      <c r="C4001" s="252"/>
      <c r="D4001" s="252"/>
      <c r="E4001" s="252"/>
      <c r="F4001" s="259"/>
      <c r="G4001" s="259"/>
      <c r="H4001" s="259"/>
      <c r="I4001" s="259"/>
      <c r="J4001" s="256"/>
      <c r="K4001" s="259"/>
    </row>
    <row r="4002" spans="1:11" s="258" customFormat="1" x14ac:dyDescent="0.25">
      <c r="A4002" s="250"/>
      <c r="B4002" s="250"/>
      <c r="C4002" s="252"/>
      <c r="D4002" s="252"/>
      <c r="E4002" s="252"/>
      <c r="F4002" s="259"/>
      <c r="G4002" s="259"/>
      <c r="H4002" s="259"/>
      <c r="I4002" s="259"/>
      <c r="J4002" s="256"/>
      <c r="K4002" s="259"/>
    </row>
    <row r="4003" spans="1:11" s="258" customFormat="1" x14ac:dyDescent="0.25">
      <c r="A4003" s="250"/>
      <c r="B4003" s="250"/>
      <c r="C4003" s="252"/>
      <c r="D4003" s="252"/>
      <c r="E4003" s="252"/>
      <c r="F4003" s="259"/>
      <c r="G4003" s="259"/>
      <c r="H4003" s="259"/>
      <c r="I4003" s="259"/>
      <c r="J4003" s="256"/>
      <c r="K4003" s="259"/>
    </row>
    <row r="4004" spans="1:11" s="258" customFormat="1" x14ac:dyDescent="0.25">
      <c r="A4004" s="250"/>
      <c r="B4004" s="250"/>
      <c r="C4004" s="252"/>
      <c r="D4004" s="252"/>
      <c r="E4004" s="252"/>
      <c r="F4004" s="259"/>
      <c r="G4004" s="259"/>
      <c r="H4004" s="259"/>
      <c r="I4004" s="259"/>
      <c r="J4004" s="256"/>
      <c r="K4004" s="259"/>
    </row>
    <row r="4005" spans="1:11" s="258" customFormat="1" x14ac:dyDescent="0.25">
      <c r="A4005" s="250"/>
      <c r="B4005" s="250"/>
      <c r="C4005" s="252"/>
      <c r="D4005" s="252"/>
      <c r="E4005" s="252"/>
      <c r="F4005" s="259"/>
      <c r="G4005" s="259"/>
      <c r="H4005" s="259"/>
      <c r="I4005" s="259"/>
      <c r="J4005" s="256"/>
      <c r="K4005" s="259"/>
    </row>
    <row r="4006" spans="1:11" s="258" customFormat="1" x14ac:dyDescent="0.25">
      <c r="A4006" s="250"/>
      <c r="B4006" s="250"/>
      <c r="C4006" s="252"/>
      <c r="D4006" s="252"/>
      <c r="E4006" s="252"/>
      <c r="F4006" s="259"/>
      <c r="G4006" s="259"/>
      <c r="H4006" s="259"/>
      <c r="I4006" s="259"/>
      <c r="J4006" s="256"/>
      <c r="K4006" s="259"/>
    </row>
    <row r="4007" spans="1:11" s="258" customFormat="1" x14ac:dyDescent="0.25">
      <c r="A4007" s="250"/>
      <c r="B4007" s="250"/>
      <c r="C4007" s="252"/>
      <c r="D4007" s="252"/>
      <c r="E4007" s="252"/>
      <c r="F4007" s="259"/>
      <c r="G4007" s="259"/>
      <c r="H4007" s="259"/>
      <c r="I4007" s="259"/>
      <c r="J4007" s="256"/>
      <c r="K4007" s="259"/>
    </row>
    <row r="4008" spans="1:11" s="258" customFormat="1" x14ac:dyDescent="0.25">
      <c r="A4008" s="250"/>
      <c r="B4008" s="250"/>
      <c r="C4008" s="252"/>
      <c r="D4008" s="252"/>
      <c r="E4008" s="252"/>
      <c r="F4008" s="259"/>
      <c r="G4008" s="259"/>
      <c r="H4008" s="259"/>
      <c r="I4008" s="259"/>
      <c r="J4008" s="256"/>
      <c r="K4008" s="259"/>
    </row>
    <row r="4009" spans="1:11" s="258" customFormat="1" x14ac:dyDescent="0.25">
      <c r="A4009" s="250"/>
      <c r="B4009" s="250"/>
      <c r="C4009" s="252"/>
      <c r="D4009" s="252"/>
      <c r="E4009" s="252"/>
      <c r="F4009" s="259"/>
      <c r="G4009" s="259"/>
      <c r="H4009" s="259"/>
      <c r="I4009" s="259"/>
      <c r="J4009" s="256"/>
      <c r="K4009" s="259"/>
    </row>
    <row r="4010" spans="1:11" s="258" customFormat="1" x14ac:dyDescent="0.25">
      <c r="A4010" s="250"/>
      <c r="B4010" s="250"/>
      <c r="C4010" s="252"/>
      <c r="D4010" s="252"/>
      <c r="E4010" s="252"/>
      <c r="F4010" s="259"/>
      <c r="G4010" s="259"/>
      <c r="H4010" s="259"/>
      <c r="I4010" s="259"/>
      <c r="J4010" s="256"/>
      <c r="K4010" s="259"/>
    </row>
    <row r="4011" spans="1:11" s="258" customFormat="1" x14ac:dyDescent="0.25">
      <c r="A4011" s="250"/>
      <c r="B4011" s="250"/>
      <c r="C4011" s="252"/>
      <c r="D4011" s="252"/>
      <c r="E4011" s="252"/>
      <c r="F4011" s="259"/>
      <c r="G4011" s="259"/>
      <c r="H4011" s="259"/>
      <c r="I4011" s="259"/>
      <c r="J4011" s="256"/>
      <c r="K4011" s="259"/>
    </row>
    <row r="4012" spans="1:11" s="258" customFormat="1" x14ac:dyDescent="0.25">
      <c r="A4012" s="250"/>
      <c r="B4012" s="250"/>
      <c r="C4012" s="252"/>
      <c r="D4012" s="252"/>
      <c r="E4012" s="252"/>
      <c r="F4012" s="259"/>
      <c r="G4012" s="259"/>
      <c r="H4012" s="259"/>
      <c r="I4012" s="259"/>
      <c r="J4012" s="256"/>
      <c r="K4012" s="259"/>
    </row>
    <row r="4013" spans="1:11" s="258" customFormat="1" x14ac:dyDescent="0.25">
      <c r="A4013" s="250"/>
      <c r="B4013" s="250"/>
      <c r="C4013" s="252"/>
      <c r="D4013" s="252"/>
      <c r="E4013" s="252"/>
      <c r="F4013" s="259"/>
      <c r="G4013" s="259"/>
      <c r="H4013" s="259"/>
      <c r="I4013" s="259"/>
      <c r="J4013" s="256"/>
      <c r="K4013" s="259"/>
    </row>
    <row r="4014" spans="1:11" s="258" customFormat="1" x14ac:dyDescent="0.25">
      <c r="A4014" s="250"/>
      <c r="B4014" s="250"/>
      <c r="C4014" s="252"/>
      <c r="D4014" s="252"/>
      <c r="E4014" s="252"/>
      <c r="F4014" s="259"/>
      <c r="G4014" s="259"/>
      <c r="H4014" s="259"/>
      <c r="I4014" s="259"/>
      <c r="J4014" s="256"/>
      <c r="K4014" s="259"/>
    </row>
    <row r="4015" spans="1:11" s="258" customFormat="1" x14ac:dyDescent="0.25">
      <c r="A4015" s="250"/>
      <c r="B4015" s="250"/>
      <c r="C4015" s="252"/>
      <c r="D4015" s="252"/>
      <c r="E4015" s="252"/>
      <c r="F4015" s="259"/>
      <c r="G4015" s="259"/>
      <c r="H4015" s="259"/>
      <c r="I4015" s="259"/>
      <c r="J4015" s="256"/>
      <c r="K4015" s="259"/>
    </row>
    <row r="4016" spans="1:11" s="258" customFormat="1" x14ac:dyDescent="0.25">
      <c r="A4016" s="250"/>
      <c r="B4016" s="250"/>
      <c r="C4016" s="252"/>
      <c r="D4016" s="252"/>
      <c r="E4016" s="252"/>
      <c r="F4016" s="259"/>
      <c r="G4016" s="259"/>
      <c r="H4016" s="259"/>
      <c r="I4016" s="259"/>
      <c r="J4016" s="256"/>
      <c r="K4016" s="259"/>
    </row>
    <row r="4017" spans="1:11" s="258" customFormat="1" x14ac:dyDescent="0.25">
      <c r="A4017" s="250"/>
      <c r="B4017" s="250"/>
      <c r="C4017" s="252"/>
      <c r="D4017" s="252"/>
      <c r="E4017" s="252"/>
      <c r="F4017" s="259"/>
      <c r="G4017" s="259"/>
      <c r="H4017" s="259"/>
      <c r="I4017" s="259"/>
      <c r="J4017" s="256"/>
      <c r="K4017" s="259"/>
    </row>
    <row r="4018" spans="1:11" s="258" customFormat="1" x14ac:dyDescent="0.25">
      <c r="A4018" s="250"/>
      <c r="B4018" s="250"/>
      <c r="C4018" s="252"/>
      <c r="D4018" s="252"/>
      <c r="E4018" s="252"/>
      <c r="F4018" s="259"/>
      <c r="G4018" s="259"/>
      <c r="H4018" s="259"/>
      <c r="I4018" s="259"/>
      <c r="J4018" s="256"/>
      <c r="K4018" s="259"/>
    </row>
    <row r="4019" spans="1:11" s="33" customFormat="1" x14ac:dyDescent="0.25">
      <c r="A4019" s="250"/>
      <c r="B4019" s="250"/>
      <c r="C4019" s="252"/>
      <c r="D4019" s="252"/>
      <c r="E4019" s="252"/>
      <c r="F4019" s="259"/>
      <c r="G4019" s="259"/>
      <c r="H4019" s="259"/>
      <c r="I4019" s="259"/>
      <c r="J4019" s="256"/>
      <c r="K4019" s="259"/>
    </row>
    <row r="4020" spans="1:11" s="33" customFormat="1" x14ac:dyDescent="0.25">
      <c r="A4020" s="250"/>
      <c r="B4020" s="250"/>
      <c r="C4020" s="252"/>
      <c r="D4020" s="252"/>
      <c r="E4020" s="252"/>
      <c r="F4020" s="259"/>
      <c r="G4020" s="259"/>
      <c r="H4020" s="259"/>
      <c r="I4020" s="259"/>
      <c r="J4020" s="256"/>
      <c r="K4020" s="259"/>
    </row>
    <row r="4021" spans="1:11" s="33" customFormat="1" x14ac:dyDescent="0.25">
      <c r="A4021" s="250"/>
      <c r="B4021" s="250"/>
      <c r="C4021" s="252"/>
      <c r="D4021" s="252"/>
      <c r="E4021" s="252"/>
      <c r="F4021" s="259"/>
      <c r="G4021" s="259"/>
      <c r="H4021" s="259"/>
      <c r="I4021" s="259"/>
      <c r="J4021" s="256"/>
      <c r="K4021" s="259"/>
    </row>
    <row r="4022" spans="1:11" s="33" customFormat="1" x14ac:dyDescent="0.25">
      <c r="A4022" s="250"/>
      <c r="B4022" s="250"/>
      <c r="C4022" s="252"/>
      <c r="D4022" s="252"/>
      <c r="E4022" s="252"/>
      <c r="F4022" s="259"/>
      <c r="G4022" s="259"/>
      <c r="H4022" s="259"/>
      <c r="I4022" s="259"/>
      <c r="J4022" s="256"/>
      <c r="K4022" s="259"/>
    </row>
    <row r="4023" spans="1:11" s="33" customFormat="1" x14ac:dyDescent="0.25">
      <c r="A4023" s="250"/>
      <c r="B4023" s="250"/>
      <c r="C4023" s="252"/>
      <c r="D4023" s="252"/>
      <c r="E4023" s="252"/>
      <c r="F4023" s="259"/>
      <c r="G4023" s="259"/>
      <c r="H4023" s="259"/>
      <c r="I4023" s="259"/>
      <c r="J4023" s="256"/>
      <c r="K4023" s="259"/>
    </row>
    <row r="4024" spans="1:11" s="33" customFormat="1" x14ac:dyDescent="0.25">
      <c r="A4024" s="250"/>
      <c r="B4024" s="250"/>
      <c r="C4024" s="252"/>
      <c r="D4024" s="252"/>
      <c r="E4024" s="252"/>
      <c r="F4024" s="259"/>
      <c r="G4024" s="259"/>
      <c r="H4024" s="259"/>
      <c r="I4024" s="259"/>
      <c r="J4024" s="256"/>
      <c r="K4024" s="259"/>
    </row>
    <row r="4025" spans="1:11" s="33" customFormat="1" x14ac:dyDescent="0.25">
      <c r="A4025" s="250"/>
      <c r="B4025" s="250"/>
      <c r="C4025" s="252"/>
      <c r="D4025" s="252"/>
      <c r="E4025" s="252"/>
      <c r="F4025" s="259"/>
      <c r="G4025" s="259"/>
      <c r="H4025" s="259"/>
      <c r="I4025" s="259"/>
      <c r="J4025" s="256"/>
      <c r="K4025" s="259"/>
    </row>
    <row r="4026" spans="1:11" s="33" customFormat="1" x14ac:dyDescent="0.25">
      <c r="A4026" s="250"/>
      <c r="B4026" s="250"/>
      <c r="C4026" s="252"/>
      <c r="D4026" s="252"/>
      <c r="E4026" s="252"/>
      <c r="F4026" s="259"/>
      <c r="G4026" s="259"/>
      <c r="H4026" s="259"/>
      <c r="I4026" s="259"/>
      <c r="J4026" s="256"/>
      <c r="K4026" s="259"/>
    </row>
    <row r="4027" spans="1:11" s="33" customFormat="1" x14ac:dyDescent="0.25">
      <c r="A4027" s="250"/>
      <c r="B4027" s="250"/>
      <c r="C4027" s="252"/>
      <c r="D4027" s="252"/>
      <c r="E4027" s="252"/>
      <c r="F4027" s="259"/>
      <c r="G4027" s="259"/>
      <c r="H4027" s="259"/>
      <c r="I4027" s="259"/>
      <c r="J4027" s="256"/>
      <c r="K4027" s="259"/>
    </row>
    <row r="4028" spans="1:11" s="33" customFormat="1" x14ac:dyDescent="0.25">
      <c r="A4028" s="250"/>
      <c r="B4028" s="250"/>
      <c r="C4028" s="252"/>
      <c r="D4028" s="252"/>
      <c r="E4028" s="252"/>
      <c r="F4028" s="259"/>
      <c r="G4028" s="259"/>
      <c r="H4028" s="259"/>
      <c r="I4028" s="259"/>
      <c r="J4028" s="256"/>
      <c r="K4028" s="259"/>
    </row>
    <row r="4029" spans="1:11" s="33" customFormat="1" x14ac:dyDescent="0.25">
      <c r="A4029" s="250"/>
      <c r="B4029" s="250"/>
      <c r="C4029" s="252"/>
      <c r="D4029" s="252"/>
      <c r="E4029" s="252"/>
      <c r="F4029" s="259"/>
      <c r="G4029" s="259"/>
      <c r="H4029" s="259"/>
      <c r="I4029" s="259"/>
      <c r="J4029" s="256"/>
      <c r="K4029" s="259"/>
    </row>
    <row r="4030" spans="1:11" s="33" customFormat="1" x14ac:dyDescent="0.25">
      <c r="A4030" s="250"/>
      <c r="B4030" s="250"/>
      <c r="C4030" s="252"/>
      <c r="D4030" s="252"/>
      <c r="E4030" s="252"/>
      <c r="F4030" s="259"/>
      <c r="G4030" s="259"/>
      <c r="H4030" s="259"/>
      <c r="I4030" s="259"/>
      <c r="J4030" s="256"/>
      <c r="K4030" s="259"/>
    </row>
    <row r="4031" spans="1:11" s="33" customFormat="1" x14ac:dyDescent="0.25">
      <c r="A4031" s="250"/>
      <c r="B4031" s="250"/>
      <c r="C4031" s="252"/>
      <c r="D4031" s="252"/>
      <c r="E4031" s="252"/>
      <c r="F4031" s="259"/>
      <c r="G4031" s="259"/>
      <c r="H4031" s="259"/>
      <c r="I4031" s="259"/>
      <c r="J4031" s="256"/>
      <c r="K4031" s="259"/>
    </row>
    <row r="4032" spans="1:11" s="33" customFormat="1" x14ac:dyDescent="0.25">
      <c r="A4032" s="250"/>
      <c r="B4032" s="250"/>
      <c r="C4032" s="252"/>
      <c r="D4032" s="252"/>
      <c r="E4032" s="252"/>
      <c r="F4032" s="259"/>
      <c r="G4032" s="259"/>
      <c r="H4032" s="259"/>
      <c r="I4032" s="259"/>
      <c r="J4032" s="256"/>
      <c r="K4032" s="259"/>
    </row>
    <row r="4033" spans="1:11" s="33" customFormat="1" x14ac:dyDescent="0.25">
      <c r="A4033" s="250"/>
      <c r="B4033" s="250"/>
      <c r="C4033" s="252"/>
      <c r="D4033" s="252"/>
      <c r="E4033" s="252"/>
      <c r="F4033" s="259"/>
      <c r="G4033" s="259"/>
      <c r="H4033" s="259"/>
      <c r="I4033" s="259"/>
      <c r="J4033" s="256"/>
      <c r="K4033" s="259"/>
    </row>
    <row r="4034" spans="1:11" s="33" customFormat="1" x14ac:dyDescent="0.25">
      <c r="A4034" s="250"/>
      <c r="B4034" s="250"/>
      <c r="C4034" s="252"/>
      <c r="D4034" s="252"/>
      <c r="E4034" s="252"/>
      <c r="F4034" s="259"/>
      <c r="G4034" s="259"/>
      <c r="H4034" s="259"/>
      <c r="I4034" s="259"/>
      <c r="J4034" s="256"/>
      <c r="K4034" s="259"/>
    </row>
    <row r="4035" spans="1:11" s="33" customFormat="1" x14ac:dyDescent="0.25">
      <c r="A4035" s="250"/>
      <c r="B4035" s="250"/>
      <c r="C4035" s="252"/>
      <c r="D4035" s="252"/>
      <c r="E4035" s="252"/>
      <c r="F4035" s="259"/>
      <c r="G4035" s="259"/>
      <c r="H4035" s="259"/>
      <c r="I4035" s="259"/>
      <c r="J4035" s="256"/>
      <c r="K4035" s="259"/>
    </row>
    <row r="4036" spans="1:11" s="33" customFormat="1" x14ac:dyDescent="0.25">
      <c r="A4036" s="250"/>
      <c r="B4036" s="250"/>
      <c r="C4036" s="252"/>
      <c r="D4036" s="252"/>
      <c r="E4036" s="252"/>
      <c r="F4036" s="259"/>
      <c r="G4036" s="259"/>
      <c r="H4036" s="259"/>
      <c r="I4036" s="259"/>
      <c r="J4036" s="256"/>
      <c r="K4036" s="259"/>
    </row>
    <row r="4037" spans="1:11" s="33" customFormat="1" x14ac:dyDescent="0.25">
      <c r="A4037" s="250"/>
      <c r="B4037" s="250"/>
      <c r="C4037" s="252"/>
      <c r="D4037" s="252"/>
      <c r="E4037" s="252"/>
      <c r="F4037" s="259"/>
      <c r="G4037" s="259"/>
      <c r="H4037" s="259"/>
      <c r="I4037" s="259"/>
      <c r="J4037" s="256"/>
      <c r="K4037" s="259"/>
    </row>
    <row r="4038" spans="1:11" s="33" customFormat="1" x14ac:dyDescent="0.25">
      <c r="A4038" s="250"/>
      <c r="B4038" s="250"/>
      <c r="C4038" s="252"/>
      <c r="D4038" s="252"/>
      <c r="E4038" s="252"/>
      <c r="F4038" s="259"/>
      <c r="G4038" s="259"/>
      <c r="H4038" s="259"/>
      <c r="I4038" s="259"/>
      <c r="J4038" s="256"/>
      <c r="K4038" s="259"/>
    </row>
    <row r="4039" spans="1:11" s="33" customFormat="1" x14ac:dyDescent="0.25">
      <c r="A4039" s="250"/>
      <c r="B4039" s="250"/>
      <c r="C4039" s="252"/>
      <c r="D4039" s="252"/>
      <c r="E4039" s="252"/>
      <c r="F4039" s="259"/>
      <c r="G4039" s="259"/>
      <c r="H4039" s="259"/>
      <c r="I4039" s="259"/>
      <c r="J4039" s="256"/>
      <c r="K4039" s="259"/>
    </row>
    <row r="4040" spans="1:11" s="33" customFormat="1" x14ac:dyDescent="0.25">
      <c r="A4040" s="250"/>
      <c r="B4040" s="250"/>
      <c r="C4040" s="252"/>
      <c r="D4040" s="252"/>
      <c r="E4040" s="252"/>
      <c r="F4040" s="259"/>
      <c r="G4040" s="259"/>
      <c r="H4040" s="259"/>
      <c r="I4040" s="259"/>
      <c r="J4040" s="256"/>
      <c r="K4040" s="259"/>
    </row>
    <row r="4041" spans="1:11" s="33" customFormat="1" x14ac:dyDescent="0.25">
      <c r="A4041" s="250"/>
      <c r="B4041" s="250"/>
      <c r="C4041" s="252"/>
      <c r="D4041" s="252"/>
      <c r="E4041" s="252"/>
      <c r="F4041" s="259"/>
      <c r="G4041" s="259"/>
      <c r="H4041" s="259"/>
      <c r="I4041" s="259"/>
      <c r="J4041" s="256"/>
      <c r="K4041" s="259"/>
    </row>
    <row r="4042" spans="1:11" s="33" customFormat="1" x14ac:dyDescent="0.25">
      <c r="A4042" s="250"/>
      <c r="B4042" s="250"/>
      <c r="C4042" s="252"/>
      <c r="D4042" s="252"/>
      <c r="E4042" s="252"/>
      <c r="F4042" s="259"/>
      <c r="G4042" s="259"/>
      <c r="H4042" s="259"/>
      <c r="I4042" s="259"/>
      <c r="J4042" s="256"/>
      <c r="K4042" s="259"/>
    </row>
    <row r="4043" spans="1:11" s="33" customFormat="1" x14ac:dyDescent="0.25">
      <c r="A4043" s="250"/>
      <c r="B4043" s="250"/>
      <c r="C4043" s="252"/>
      <c r="D4043" s="252"/>
      <c r="E4043" s="252"/>
      <c r="F4043" s="259"/>
      <c r="G4043" s="259"/>
      <c r="H4043" s="259"/>
      <c r="I4043" s="259"/>
      <c r="J4043" s="256"/>
      <c r="K4043" s="259"/>
    </row>
    <row r="4044" spans="1:11" s="33" customFormat="1" x14ac:dyDescent="0.25">
      <c r="A4044" s="250"/>
      <c r="B4044" s="250"/>
      <c r="C4044" s="252"/>
      <c r="D4044" s="252"/>
      <c r="E4044" s="252"/>
      <c r="F4044" s="259"/>
      <c r="G4044" s="259"/>
      <c r="H4044" s="259"/>
      <c r="I4044" s="259"/>
      <c r="J4044" s="256"/>
      <c r="K4044" s="259"/>
    </row>
    <row r="4045" spans="1:11" s="33" customFormat="1" x14ac:dyDescent="0.25">
      <c r="A4045" s="250"/>
      <c r="B4045" s="250"/>
      <c r="C4045" s="252"/>
      <c r="D4045" s="252"/>
      <c r="E4045" s="252"/>
      <c r="F4045" s="259"/>
      <c r="G4045" s="259"/>
      <c r="H4045" s="259"/>
      <c r="I4045" s="259"/>
      <c r="J4045" s="256"/>
      <c r="K4045" s="259"/>
    </row>
    <row r="4046" spans="1:11" s="33" customFormat="1" x14ac:dyDescent="0.25">
      <c r="A4046" s="250"/>
      <c r="B4046" s="250"/>
      <c r="C4046" s="252"/>
      <c r="D4046" s="252"/>
      <c r="E4046" s="252"/>
      <c r="F4046" s="259"/>
      <c r="G4046" s="259"/>
      <c r="H4046" s="259"/>
      <c r="I4046" s="259"/>
      <c r="J4046" s="256"/>
      <c r="K4046" s="259"/>
    </row>
    <row r="4047" spans="1:11" s="33" customFormat="1" x14ac:dyDescent="0.25">
      <c r="A4047" s="250"/>
      <c r="B4047" s="250"/>
      <c r="C4047" s="252"/>
      <c r="D4047" s="252"/>
      <c r="E4047" s="252"/>
      <c r="F4047" s="259"/>
      <c r="G4047" s="259"/>
      <c r="H4047" s="259"/>
      <c r="I4047" s="259"/>
      <c r="J4047" s="256"/>
      <c r="K4047" s="259"/>
    </row>
    <row r="4048" spans="1:11" s="33" customFormat="1" x14ac:dyDescent="0.25">
      <c r="A4048" s="250"/>
      <c r="B4048" s="250"/>
      <c r="C4048" s="252"/>
      <c r="D4048" s="252"/>
      <c r="E4048" s="252"/>
      <c r="F4048" s="259"/>
      <c r="G4048" s="259"/>
      <c r="H4048" s="259"/>
      <c r="I4048" s="259"/>
      <c r="J4048" s="256"/>
      <c r="K4048" s="259"/>
    </row>
    <row r="4049" spans="1:11" s="33" customFormat="1" x14ac:dyDescent="0.25">
      <c r="A4049" s="250"/>
      <c r="B4049" s="250"/>
      <c r="C4049" s="252"/>
      <c r="D4049" s="252"/>
      <c r="E4049" s="252"/>
      <c r="F4049" s="259"/>
      <c r="G4049" s="259"/>
      <c r="H4049" s="259"/>
      <c r="I4049" s="259"/>
      <c r="J4049" s="256"/>
      <c r="K4049" s="259"/>
    </row>
    <row r="4050" spans="1:11" s="33" customFormat="1" x14ac:dyDescent="0.25">
      <c r="A4050" s="250"/>
      <c r="B4050" s="250"/>
      <c r="C4050" s="252"/>
      <c r="D4050" s="252"/>
      <c r="E4050" s="252"/>
      <c r="F4050" s="259"/>
      <c r="G4050" s="259"/>
      <c r="H4050" s="259"/>
      <c r="I4050" s="259"/>
      <c r="J4050" s="256"/>
      <c r="K4050" s="259"/>
    </row>
    <row r="4051" spans="1:11" s="33" customFormat="1" x14ac:dyDescent="0.25">
      <c r="A4051" s="250"/>
      <c r="B4051" s="250"/>
      <c r="C4051" s="252"/>
      <c r="D4051" s="252"/>
      <c r="E4051" s="252"/>
      <c r="F4051" s="259"/>
      <c r="G4051" s="259"/>
      <c r="H4051" s="259"/>
      <c r="I4051" s="259"/>
      <c r="J4051" s="256"/>
      <c r="K4051" s="259"/>
    </row>
    <row r="4052" spans="1:11" s="33" customFormat="1" x14ac:dyDescent="0.25">
      <c r="A4052" s="250"/>
      <c r="B4052" s="250"/>
      <c r="C4052" s="252"/>
      <c r="D4052" s="252"/>
      <c r="E4052" s="252"/>
      <c r="F4052" s="259"/>
      <c r="G4052" s="259"/>
      <c r="H4052" s="259"/>
      <c r="I4052" s="259"/>
      <c r="J4052" s="256"/>
      <c r="K4052" s="287"/>
    </row>
    <row r="4053" spans="1:11" s="33" customFormat="1" x14ac:dyDescent="0.25">
      <c r="A4053" s="250"/>
      <c r="B4053" s="250"/>
      <c r="C4053" s="252"/>
      <c r="D4053" s="252"/>
      <c r="E4053" s="252"/>
      <c r="F4053" s="259"/>
      <c r="G4053" s="259"/>
      <c r="H4053" s="259"/>
      <c r="I4053" s="259"/>
      <c r="J4053" s="256"/>
      <c r="K4053" s="287"/>
    </row>
    <row r="4054" spans="1:11" s="33" customFormat="1" x14ac:dyDescent="0.25">
      <c r="A4054" s="250"/>
      <c r="B4054" s="288"/>
      <c r="C4054" s="252"/>
      <c r="D4054" s="252"/>
      <c r="E4054" s="289"/>
      <c r="F4054" s="259"/>
      <c r="G4054" s="259"/>
      <c r="H4054" s="259"/>
      <c r="I4054" s="259"/>
      <c r="J4054" s="256"/>
      <c r="K4054" s="287"/>
    </row>
    <row r="4055" spans="1:11" s="33" customFormat="1" x14ac:dyDescent="0.25">
      <c r="A4055" s="288"/>
      <c r="B4055" s="288"/>
      <c r="C4055" s="289"/>
      <c r="D4055" s="289"/>
      <c r="E4055" s="289"/>
      <c r="F4055" s="259"/>
      <c r="G4055" s="287"/>
      <c r="H4055" s="287"/>
      <c r="I4055" s="287"/>
      <c r="J4055" s="256"/>
      <c r="K4055" s="287"/>
    </row>
    <row r="4056" spans="1:11" s="33" customFormat="1" x14ac:dyDescent="0.25">
      <c r="A4056" s="288"/>
      <c r="B4056" s="288"/>
      <c r="C4056" s="289"/>
      <c r="D4056" s="289"/>
      <c r="E4056" s="289"/>
      <c r="F4056" s="259"/>
      <c r="G4056" s="287"/>
      <c r="H4056" s="287"/>
      <c r="I4056" s="287"/>
      <c r="J4056" s="256"/>
      <c r="K4056" s="287"/>
    </row>
    <row r="4057" spans="1:11" s="33" customFormat="1" x14ac:dyDescent="0.25">
      <c r="A4057" s="288"/>
      <c r="B4057" s="288"/>
      <c r="C4057" s="289"/>
      <c r="D4057" s="289"/>
      <c r="E4057" s="289"/>
      <c r="F4057" s="259"/>
      <c r="G4057" s="287"/>
      <c r="H4057" s="287"/>
      <c r="I4057" s="287"/>
      <c r="J4057" s="256"/>
      <c r="K4057" s="287"/>
    </row>
    <row r="4058" spans="1:11" s="33" customFormat="1" x14ac:dyDescent="0.25">
      <c r="A4058" s="288"/>
      <c r="B4058" s="288"/>
      <c r="C4058" s="289"/>
      <c r="D4058" s="289"/>
      <c r="E4058" s="289"/>
      <c r="F4058" s="259"/>
      <c r="G4058" s="287"/>
      <c r="H4058" s="287"/>
      <c r="I4058" s="287"/>
      <c r="J4058" s="256"/>
      <c r="K4058" s="287"/>
    </row>
    <row r="4059" spans="1:11" s="33" customFormat="1" x14ac:dyDescent="0.25">
      <c r="A4059" s="288"/>
      <c r="B4059" s="288"/>
      <c r="C4059" s="289"/>
      <c r="D4059" s="289"/>
      <c r="E4059" s="289"/>
      <c r="F4059" s="259"/>
      <c r="G4059" s="287"/>
      <c r="H4059" s="287"/>
      <c r="I4059" s="287"/>
      <c r="J4059" s="256"/>
      <c r="K4059" s="287"/>
    </row>
    <row r="4060" spans="1:11" s="33" customFormat="1" x14ac:dyDescent="0.25">
      <c r="A4060" s="288"/>
      <c r="B4060" s="288"/>
      <c r="C4060" s="289"/>
      <c r="D4060" s="289"/>
      <c r="E4060" s="289"/>
      <c r="F4060" s="259"/>
      <c r="G4060" s="287"/>
      <c r="H4060" s="287"/>
      <c r="I4060" s="287"/>
      <c r="J4060" s="256"/>
      <c r="K4060" s="287"/>
    </row>
    <row r="4061" spans="1:11" s="33" customFormat="1" x14ac:dyDescent="0.25">
      <c r="A4061" s="288"/>
      <c r="B4061" s="288"/>
      <c r="C4061" s="289"/>
      <c r="D4061" s="289"/>
      <c r="E4061" s="289"/>
      <c r="F4061" s="259"/>
      <c r="G4061" s="287"/>
      <c r="H4061" s="287"/>
      <c r="I4061" s="287"/>
      <c r="J4061" s="256"/>
      <c r="K4061" s="287"/>
    </row>
    <row r="4062" spans="1:11" s="33" customFormat="1" x14ac:dyDescent="0.25">
      <c r="A4062" s="288"/>
      <c r="B4062" s="288"/>
      <c r="C4062" s="289"/>
      <c r="D4062" s="289"/>
      <c r="E4062" s="289"/>
      <c r="F4062" s="259"/>
      <c r="G4062" s="287"/>
      <c r="H4062" s="287"/>
      <c r="I4062" s="287"/>
      <c r="J4062" s="256"/>
      <c r="K4062" s="287"/>
    </row>
    <row r="4063" spans="1:11" s="33" customFormat="1" x14ac:dyDescent="0.25">
      <c r="A4063" s="288"/>
      <c r="B4063" s="288"/>
      <c r="C4063" s="289"/>
      <c r="D4063" s="289"/>
      <c r="E4063" s="289"/>
      <c r="F4063" s="259"/>
      <c r="G4063" s="287"/>
      <c r="H4063" s="287"/>
      <c r="I4063" s="287"/>
      <c r="J4063" s="256"/>
      <c r="K4063" s="287"/>
    </row>
    <row r="4064" spans="1:11" s="33" customFormat="1" x14ac:dyDescent="0.25">
      <c r="A4064" s="288"/>
      <c r="B4064" s="288"/>
      <c r="C4064" s="289"/>
      <c r="D4064" s="289"/>
      <c r="E4064" s="289"/>
      <c r="F4064" s="259"/>
      <c r="G4064" s="287"/>
      <c r="H4064" s="287"/>
      <c r="I4064" s="287"/>
      <c r="J4064" s="256"/>
      <c r="K4064" s="287"/>
    </row>
    <row r="4065" spans="1:11" s="33" customFormat="1" x14ac:dyDescent="0.25">
      <c r="A4065" s="288"/>
      <c r="B4065" s="288"/>
      <c r="C4065" s="289"/>
      <c r="D4065" s="289"/>
      <c r="E4065" s="289"/>
      <c r="F4065" s="259"/>
      <c r="G4065" s="287"/>
      <c r="H4065" s="287"/>
      <c r="I4065" s="287"/>
      <c r="J4065" s="256"/>
      <c r="K4065" s="287"/>
    </row>
    <row r="4066" spans="1:11" s="33" customFormat="1" x14ac:dyDescent="0.25">
      <c r="A4066" s="288"/>
      <c r="B4066" s="288"/>
      <c r="C4066" s="289"/>
      <c r="D4066" s="289"/>
      <c r="E4066" s="289"/>
      <c r="F4066" s="259"/>
      <c r="G4066" s="287"/>
      <c r="H4066" s="287"/>
      <c r="I4066" s="287"/>
      <c r="J4066" s="256"/>
      <c r="K4066" s="287"/>
    </row>
    <row r="4067" spans="1:11" s="33" customFormat="1" x14ac:dyDescent="0.25">
      <c r="A4067" s="288"/>
      <c r="B4067" s="288"/>
      <c r="C4067" s="289"/>
      <c r="D4067" s="289"/>
      <c r="E4067" s="289"/>
      <c r="F4067" s="259"/>
      <c r="G4067" s="287"/>
      <c r="H4067" s="287"/>
      <c r="I4067" s="287"/>
      <c r="J4067" s="256"/>
      <c r="K4067" s="287"/>
    </row>
    <row r="4068" spans="1:11" s="33" customFormat="1" x14ac:dyDescent="0.25">
      <c r="A4068" s="288"/>
      <c r="B4068" s="288"/>
      <c r="C4068" s="289"/>
      <c r="D4068" s="289"/>
      <c r="E4068" s="289"/>
      <c r="F4068" s="259"/>
      <c r="G4068" s="287"/>
      <c r="H4068" s="287"/>
      <c r="I4068" s="287"/>
      <c r="J4068" s="256"/>
      <c r="K4068" s="287"/>
    </row>
    <row r="4069" spans="1:11" s="33" customFormat="1" x14ac:dyDescent="0.25">
      <c r="A4069" s="288"/>
      <c r="B4069" s="288"/>
      <c r="C4069" s="289"/>
      <c r="D4069" s="289"/>
      <c r="E4069" s="289"/>
      <c r="F4069" s="259"/>
      <c r="G4069" s="287"/>
      <c r="H4069" s="287"/>
      <c r="I4069" s="287"/>
      <c r="J4069" s="256"/>
      <c r="K4069" s="287"/>
    </row>
    <row r="4070" spans="1:11" s="33" customFormat="1" x14ac:dyDescent="0.25">
      <c r="A4070" s="288"/>
      <c r="B4070" s="288"/>
      <c r="C4070" s="289"/>
      <c r="D4070" s="289"/>
      <c r="E4070" s="289"/>
      <c r="F4070" s="259"/>
      <c r="G4070" s="287"/>
      <c r="H4070" s="287"/>
      <c r="I4070" s="287"/>
      <c r="J4070" s="256"/>
      <c r="K4070" s="287"/>
    </row>
    <row r="4071" spans="1:11" s="33" customFormat="1" x14ac:dyDescent="0.25">
      <c r="A4071" s="288"/>
      <c r="B4071" s="288"/>
      <c r="C4071" s="289"/>
      <c r="D4071" s="289"/>
      <c r="E4071" s="289"/>
      <c r="F4071" s="259"/>
      <c r="G4071" s="287"/>
      <c r="H4071" s="287"/>
      <c r="I4071" s="287"/>
      <c r="J4071" s="256"/>
      <c r="K4071" s="287"/>
    </row>
    <row r="4072" spans="1:11" s="33" customFormat="1" x14ac:dyDescent="0.25">
      <c r="A4072" s="288"/>
      <c r="B4072" s="288"/>
      <c r="C4072" s="289"/>
      <c r="D4072" s="289"/>
      <c r="E4072" s="289"/>
      <c r="F4072" s="259"/>
      <c r="G4072" s="287"/>
      <c r="H4072" s="287"/>
      <c r="I4072" s="287"/>
      <c r="J4072" s="256"/>
      <c r="K4072" s="287"/>
    </row>
    <row r="4073" spans="1:11" s="33" customFormat="1" x14ac:dyDescent="0.25">
      <c r="A4073" s="288"/>
      <c r="B4073" s="288"/>
      <c r="C4073" s="289"/>
      <c r="D4073" s="289"/>
      <c r="E4073" s="289"/>
      <c r="F4073" s="259"/>
      <c r="G4073" s="287"/>
      <c r="H4073" s="287"/>
      <c r="I4073" s="287"/>
      <c r="J4073" s="256"/>
      <c r="K4073" s="287"/>
    </row>
    <row r="4074" spans="1:11" s="33" customFormat="1" x14ac:dyDescent="0.25">
      <c r="A4074" s="288"/>
      <c r="B4074" s="288"/>
      <c r="C4074" s="289"/>
      <c r="D4074" s="289"/>
      <c r="E4074" s="289"/>
      <c r="F4074" s="259"/>
      <c r="G4074" s="287"/>
      <c r="H4074" s="287"/>
      <c r="I4074" s="287"/>
      <c r="J4074" s="256"/>
      <c r="K4074" s="287"/>
    </row>
    <row r="4075" spans="1:11" s="33" customFormat="1" x14ac:dyDescent="0.25">
      <c r="A4075" s="288"/>
      <c r="B4075" s="288"/>
      <c r="C4075" s="289"/>
      <c r="D4075" s="289"/>
      <c r="E4075" s="289"/>
      <c r="F4075" s="259"/>
      <c r="G4075" s="287"/>
      <c r="H4075" s="287"/>
      <c r="I4075" s="287"/>
      <c r="J4075" s="256"/>
      <c r="K4075" s="287"/>
    </row>
    <row r="4076" spans="1:11" s="33" customFormat="1" x14ac:dyDescent="0.25">
      <c r="A4076" s="288"/>
      <c r="B4076" s="288"/>
      <c r="C4076" s="289"/>
      <c r="D4076" s="289"/>
      <c r="E4076" s="289"/>
      <c r="F4076" s="259"/>
      <c r="G4076" s="287"/>
      <c r="H4076" s="287"/>
      <c r="I4076" s="287"/>
      <c r="J4076" s="256"/>
      <c r="K4076" s="287"/>
    </row>
    <row r="4077" spans="1:11" s="33" customFormat="1" x14ac:dyDescent="0.25">
      <c r="A4077" s="288"/>
      <c r="B4077" s="288"/>
      <c r="C4077" s="289"/>
      <c r="D4077" s="289"/>
      <c r="E4077" s="289"/>
      <c r="F4077" s="259"/>
      <c r="G4077" s="287"/>
      <c r="H4077" s="287"/>
      <c r="I4077" s="287"/>
      <c r="J4077" s="256"/>
      <c r="K4077" s="287"/>
    </row>
    <row r="4078" spans="1:11" s="33" customFormat="1" x14ac:dyDescent="0.25">
      <c r="A4078" s="288"/>
      <c r="B4078" s="288"/>
      <c r="C4078" s="289"/>
      <c r="D4078" s="289"/>
      <c r="E4078" s="289"/>
      <c r="F4078" s="259"/>
      <c r="G4078" s="287"/>
      <c r="H4078" s="287"/>
      <c r="I4078" s="287"/>
      <c r="J4078" s="256"/>
      <c r="K4078" s="287"/>
    </row>
    <row r="4079" spans="1:11" s="33" customFormat="1" x14ac:dyDescent="0.25">
      <c r="A4079" s="288"/>
      <c r="B4079" s="288"/>
      <c r="C4079" s="289"/>
      <c r="D4079" s="289"/>
      <c r="E4079" s="289"/>
      <c r="F4079" s="259"/>
      <c r="G4079" s="287"/>
      <c r="H4079" s="287"/>
      <c r="I4079" s="287"/>
      <c r="J4079" s="256"/>
      <c r="K4079" s="287"/>
    </row>
    <row r="4080" spans="1:11" s="33" customFormat="1" x14ac:dyDescent="0.25">
      <c r="A4080" s="288"/>
      <c r="B4080" s="288"/>
      <c r="C4080" s="289"/>
      <c r="D4080" s="289"/>
      <c r="E4080" s="289"/>
      <c r="F4080" s="259"/>
      <c r="G4080" s="287"/>
      <c r="H4080" s="287"/>
      <c r="I4080" s="287"/>
      <c r="J4080" s="256"/>
      <c r="K4080" s="287"/>
    </row>
    <row r="4081" spans="1:11" s="33" customFormat="1" x14ac:dyDescent="0.25">
      <c r="A4081" s="288"/>
      <c r="B4081" s="288"/>
      <c r="C4081" s="289"/>
      <c r="D4081" s="289"/>
      <c r="E4081" s="289"/>
      <c r="F4081" s="259"/>
      <c r="G4081" s="287"/>
      <c r="H4081" s="287"/>
      <c r="I4081" s="287"/>
      <c r="J4081" s="256"/>
      <c r="K4081" s="287"/>
    </row>
    <row r="4082" spans="1:11" s="33" customFormat="1" x14ac:dyDescent="0.25">
      <c r="A4082" s="288"/>
      <c r="B4082" s="288"/>
      <c r="C4082" s="289"/>
      <c r="D4082" s="289"/>
      <c r="E4082" s="289"/>
      <c r="F4082" s="259"/>
      <c r="G4082" s="287"/>
      <c r="H4082" s="287"/>
      <c r="I4082" s="287"/>
      <c r="J4082" s="256"/>
      <c r="K4082" s="287"/>
    </row>
    <row r="4083" spans="1:11" s="33" customFormat="1" x14ac:dyDescent="0.25">
      <c r="A4083" s="288"/>
      <c r="B4083" s="288"/>
      <c r="C4083" s="289"/>
      <c r="D4083" s="289"/>
      <c r="E4083" s="289"/>
      <c r="F4083" s="259"/>
      <c r="G4083" s="287"/>
      <c r="H4083" s="287"/>
      <c r="I4083" s="287"/>
      <c r="J4083" s="256"/>
      <c r="K4083" s="287"/>
    </row>
    <row r="4084" spans="1:11" s="33" customFormat="1" x14ac:dyDescent="0.25">
      <c r="A4084" s="288"/>
      <c r="B4084" s="288"/>
      <c r="C4084" s="289"/>
      <c r="D4084" s="289"/>
      <c r="E4084" s="289"/>
      <c r="F4084" s="259"/>
      <c r="G4084" s="287"/>
      <c r="H4084" s="287"/>
      <c r="I4084" s="287"/>
      <c r="J4084" s="256"/>
      <c r="K4084" s="287"/>
    </row>
    <row r="4085" spans="1:11" s="33" customFormat="1" x14ac:dyDescent="0.25">
      <c r="A4085" s="288"/>
      <c r="B4085" s="288"/>
      <c r="C4085" s="289"/>
      <c r="D4085" s="289"/>
      <c r="E4085" s="289"/>
      <c r="F4085" s="259"/>
      <c r="G4085" s="287"/>
      <c r="H4085" s="287"/>
      <c r="I4085" s="287"/>
      <c r="J4085" s="256"/>
      <c r="K4085" s="287"/>
    </row>
    <row r="4086" spans="1:11" s="33" customFormat="1" x14ac:dyDescent="0.25">
      <c r="A4086" s="288"/>
      <c r="B4086" s="288"/>
      <c r="C4086" s="289"/>
      <c r="D4086" s="289"/>
      <c r="E4086" s="289"/>
      <c r="F4086" s="259"/>
      <c r="G4086" s="287"/>
      <c r="H4086" s="287"/>
      <c r="I4086" s="287"/>
      <c r="J4086" s="256"/>
      <c r="K4086" s="287"/>
    </row>
    <row r="4087" spans="1:11" s="33" customFormat="1" x14ac:dyDescent="0.25">
      <c r="A4087" s="288"/>
      <c r="B4087" s="288"/>
      <c r="C4087" s="289"/>
      <c r="D4087" s="289"/>
      <c r="E4087" s="289"/>
      <c r="F4087" s="259"/>
      <c r="G4087" s="287"/>
      <c r="H4087" s="287"/>
      <c r="I4087" s="287"/>
      <c r="J4087" s="256"/>
      <c r="K4087" s="287"/>
    </row>
    <row r="4088" spans="1:11" s="33" customFormat="1" x14ac:dyDescent="0.25">
      <c r="A4088" s="288"/>
      <c r="B4088" s="288"/>
      <c r="C4088" s="289"/>
      <c r="D4088" s="289"/>
      <c r="E4088" s="289"/>
      <c r="F4088" s="259"/>
      <c r="G4088" s="287"/>
      <c r="H4088" s="287"/>
      <c r="I4088" s="287"/>
      <c r="J4088" s="256"/>
      <c r="K4088" s="287"/>
    </row>
    <row r="4089" spans="1:11" s="33" customFormat="1" x14ac:dyDescent="0.25">
      <c r="A4089" s="288"/>
      <c r="B4089" s="288"/>
      <c r="C4089" s="289"/>
      <c r="D4089" s="289"/>
      <c r="E4089" s="289"/>
      <c r="F4089" s="259"/>
      <c r="G4089" s="287"/>
      <c r="H4089" s="287"/>
      <c r="I4089" s="287"/>
      <c r="J4089" s="256"/>
      <c r="K4089" s="287"/>
    </row>
    <row r="4090" spans="1:11" s="33" customFormat="1" x14ac:dyDescent="0.25">
      <c r="A4090" s="288"/>
      <c r="B4090" s="288"/>
      <c r="C4090" s="289"/>
      <c r="D4090" s="289"/>
      <c r="E4090" s="289"/>
      <c r="F4090" s="259"/>
      <c r="G4090" s="287"/>
      <c r="H4090" s="287"/>
      <c r="I4090" s="287"/>
      <c r="J4090" s="256"/>
      <c r="K4090" s="287"/>
    </row>
    <row r="4091" spans="1:11" s="33" customFormat="1" x14ac:dyDescent="0.25">
      <c r="A4091" s="288"/>
      <c r="B4091" s="288"/>
      <c r="C4091" s="289"/>
      <c r="D4091" s="289"/>
      <c r="E4091" s="289"/>
      <c r="F4091" s="259"/>
      <c r="G4091" s="287"/>
      <c r="H4091" s="287"/>
      <c r="I4091" s="287"/>
      <c r="J4091" s="256"/>
      <c r="K4091" s="287"/>
    </row>
    <row r="4092" spans="1:11" s="33" customFormat="1" x14ac:dyDescent="0.25">
      <c r="A4092" s="288"/>
      <c r="B4092" s="288"/>
      <c r="C4092" s="289"/>
      <c r="D4092" s="289"/>
      <c r="E4092" s="289"/>
      <c r="F4092" s="259"/>
      <c r="G4092" s="287"/>
      <c r="H4092" s="287"/>
      <c r="I4092" s="287"/>
      <c r="J4092" s="256"/>
      <c r="K4092" s="287"/>
    </row>
    <row r="4093" spans="1:11" s="33" customFormat="1" x14ac:dyDescent="0.25">
      <c r="A4093" s="288"/>
      <c r="B4093" s="288"/>
      <c r="C4093" s="289"/>
      <c r="D4093" s="289"/>
      <c r="E4093" s="289"/>
      <c r="F4093" s="259"/>
      <c r="G4093" s="287"/>
      <c r="H4093" s="287"/>
      <c r="I4093" s="287"/>
      <c r="J4093" s="256"/>
      <c r="K4093" s="287"/>
    </row>
    <row r="4094" spans="1:11" s="33" customFormat="1" x14ac:dyDescent="0.25">
      <c r="A4094" s="288"/>
      <c r="B4094" s="288"/>
      <c r="C4094" s="289"/>
      <c r="D4094" s="289"/>
      <c r="E4094" s="289"/>
      <c r="F4094" s="259"/>
      <c r="G4094" s="287"/>
      <c r="H4094" s="287"/>
      <c r="I4094" s="287"/>
      <c r="J4094" s="256"/>
      <c r="K4094" s="287"/>
    </row>
    <row r="4095" spans="1:11" s="33" customFormat="1" x14ac:dyDescent="0.25">
      <c r="A4095" s="288"/>
      <c r="B4095" s="288"/>
      <c r="C4095" s="289"/>
      <c r="D4095" s="289"/>
      <c r="E4095" s="289"/>
      <c r="F4095" s="259"/>
      <c r="G4095" s="287"/>
      <c r="H4095" s="287"/>
      <c r="I4095" s="287"/>
      <c r="J4095" s="256"/>
      <c r="K4095" s="287"/>
    </row>
    <row r="4096" spans="1:11" s="33" customFormat="1" x14ac:dyDescent="0.25">
      <c r="A4096" s="288"/>
      <c r="B4096" s="288"/>
      <c r="C4096" s="289"/>
      <c r="D4096" s="289"/>
      <c r="E4096" s="289"/>
      <c r="F4096" s="259"/>
      <c r="G4096" s="287"/>
      <c r="H4096" s="287"/>
      <c r="I4096" s="287"/>
      <c r="J4096" s="256"/>
      <c r="K4096" s="287"/>
    </row>
    <row r="4097" spans="1:11" s="33" customFormat="1" x14ac:dyDescent="0.25">
      <c r="A4097" s="288"/>
      <c r="B4097" s="288"/>
      <c r="C4097" s="289"/>
      <c r="D4097" s="289"/>
      <c r="E4097" s="289"/>
      <c r="F4097" s="259"/>
      <c r="G4097" s="287"/>
      <c r="H4097" s="287"/>
      <c r="I4097" s="287"/>
      <c r="J4097" s="256"/>
      <c r="K4097" s="287"/>
    </row>
    <row r="4098" spans="1:11" s="33" customFormat="1" x14ac:dyDescent="0.25">
      <c r="A4098" s="288"/>
      <c r="B4098" s="288"/>
      <c r="C4098" s="289"/>
      <c r="D4098" s="289"/>
      <c r="E4098" s="289"/>
      <c r="F4098" s="259"/>
      <c r="G4098" s="287"/>
      <c r="H4098" s="287"/>
      <c r="I4098" s="287"/>
      <c r="J4098" s="256"/>
      <c r="K4098" s="287"/>
    </row>
    <row r="4099" spans="1:11" s="33" customFormat="1" x14ac:dyDescent="0.25">
      <c r="A4099" s="288"/>
      <c r="B4099" s="288"/>
      <c r="C4099" s="289"/>
      <c r="D4099" s="289"/>
      <c r="E4099" s="289"/>
      <c r="F4099" s="259"/>
      <c r="G4099" s="287"/>
      <c r="H4099" s="287"/>
      <c r="I4099" s="287"/>
      <c r="J4099" s="256"/>
      <c r="K4099" s="287"/>
    </row>
    <row r="4100" spans="1:11" s="33" customFormat="1" x14ac:dyDescent="0.25">
      <c r="A4100" s="288"/>
      <c r="B4100" s="288"/>
      <c r="C4100" s="289"/>
      <c r="D4100" s="289"/>
      <c r="E4100" s="289"/>
      <c r="F4100" s="259"/>
      <c r="G4100" s="287"/>
      <c r="H4100" s="287"/>
      <c r="I4100" s="287"/>
      <c r="J4100" s="256"/>
      <c r="K4100" s="287"/>
    </row>
    <row r="4101" spans="1:11" s="33" customFormat="1" x14ac:dyDescent="0.25">
      <c r="A4101" s="288"/>
      <c r="B4101" s="288"/>
      <c r="C4101" s="289"/>
      <c r="D4101" s="289"/>
      <c r="E4101" s="289"/>
      <c r="F4101" s="259"/>
      <c r="G4101" s="287"/>
      <c r="H4101" s="287"/>
      <c r="I4101" s="287"/>
      <c r="J4101" s="256"/>
      <c r="K4101" s="287"/>
    </row>
    <row r="4102" spans="1:11" s="33" customFormat="1" x14ac:dyDescent="0.25">
      <c r="A4102" s="288"/>
      <c r="B4102" s="288"/>
      <c r="C4102" s="289"/>
      <c r="D4102" s="289"/>
      <c r="E4102" s="289"/>
      <c r="F4102" s="259"/>
      <c r="G4102" s="287"/>
      <c r="H4102" s="287"/>
      <c r="I4102" s="287"/>
      <c r="J4102" s="256"/>
      <c r="K4102" s="287"/>
    </row>
    <row r="4103" spans="1:11" s="33" customFormat="1" x14ac:dyDescent="0.25">
      <c r="A4103" s="288"/>
      <c r="B4103" s="288"/>
      <c r="C4103" s="289"/>
      <c r="D4103" s="289"/>
      <c r="E4103" s="289"/>
      <c r="F4103" s="259"/>
      <c r="G4103" s="287"/>
      <c r="H4103" s="287"/>
      <c r="I4103" s="287"/>
      <c r="J4103" s="256"/>
      <c r="K4103" s="287"/>
    </row>
    <row r="4104" spans="1:11" s="33" customFormat="1" x14ac:dyDescent="0.25">
      <c r="A4104" s="288"/>
      <c r="B4104" s="288"/>
      <c r="C4104" s="289"/>
      <c r="D4104" s="289"/>
      <c r="E4104" s="289"/>
      <c r="F4104" s="259"/>
      <c r="G4104" s="287"/>
      <c r="H4104" s="287"/>
      <c r="I4104" s="287"/>
      <c r="J4104" s="256"/>
      <c r="K4104" s="287"/>
    </row>
    <row r="4105" spans="1:11" s="33" customFormat="1" x14ac:dyDescent="0.25">
      <c r="A4105" s="288"/>
      <c r="B4105" s="288"/>
      <c r="C4105" s="289"/>
      <c r="D4105" s="289"/>
      <c r="E4105" s="289"/>
      <c r="F4105" s="259"/>
      <c r="G4105" s="287"/>
      <c r="H4105" s="287"/>
      <c r="I4105" s="287"/>
      <c r="J4105" s="256"/>
      <c r="K4105" s="287"/>
    </row>
    <row r="4106" spans="1:11" s="33" customFormat="1" x14ac:dyDescent="0.25">
      <c r="A4106" s="288"/>
      <c r="B4106" s="288"/>
      <c r="C4106" s="289"/>
      <c r="D4106" s="289"/>
      <c r="E4106" s="289"/>
      <c r="F4106" s="259"/>
      <c r="G4106" s="287"/>
      <c r="H4106" s="287"/>
      <c r="I4106" s="287"/>
      <c r="J4106" s="256"/>
      <c r="K4106" s="287"/>
    </row>
    <row r="4107" spans="1:11" s="33" customFormat="1" x14ac:dyDescent="0.25">
      <c r="A4107" s="288"/>
      <c r="B4107" s="288"/>
      <c r="C4107" s="289"/>
      <c r="D4107" s="289"/>
      <c r="E4107" s="289"/>
      <c r="F4107" s="259"/>
      <c r="G4107" s="287"/>
      <c r="H4107" s="287"/>
      <c r="I4107" s="287"/>
      <c r="J4107" s="256"/>
      <c r="K4107" s="287"/>
    </row>
    <row r="4108" spans="1:11" s="33" customFormat="1" x14ac:dyDescent="0.25">
      <c r="A4108" s="288"/>
      <c r="B4108" s="288"/>
      <c r="C4108" s="289"/>
      <c r="D4108" s="289"/>
      <c r="E4108" s="289"/>
      <c r="F4108" s="259"/>
      <c r="G4108" s="287"/>
      <c r="H4108" s="287"/>
      <c r="I4108" s="287"/>
      <c r="J4108" s="256"/>
      <c r="K4108" s="287"/>
    </row>
    <row r="4109" spans="1:11" s="33" customFormat="1" x14ac:dyDescent="0.25">
      <c r="A4109" s="288"/>
      <c r="B4109" s="288"/>
      <c r="C4109" s="289"/>
      <c r="D4109" s="289"/>
      <c r="E4109" s="289"/>
      <c r="F4109" s="259"/>
      <c r="G4109" s="287"/>
      <c r="H4109" s="287"/>
      <c r="I4109" s="287"/>
      <c r="J4109" s="256"/>
      <c r="K4109" s="287"/>
    </row>
    <row r="4110" spans="1:11" s="33" customFormat="1" x14ac:dyDescent="0.25">
      <c r="A4110" s="288"/>
      <c r="B4110" s="288"/>
      <c r="C4110" s="289"/>
      <c r="D4110" s="289"/>
      <c r="E4110" s="289"/>
      <c r="F4110" s="259"/>
      <c r="G4110" s="287"/>
      <c r="H4110" s="287"/>
      <c r="I4110" s="287"/>
      <c r="J4110" s="256"/>
      <c r="K4110" s="287"/>
    </row>
    <row r="4111" spans="1:11" s="33" customFormat="1" x14ac:dyDescent="0.25">
      <c r="A4111" s="288"/>
      <c r="B4111" s="288"/>
      <c r="C4111" s="289"/>
      <c r="D4111" s="289"/>
      <c r="E4111" s="289"/>
      <c r="F4111" s="259"/>
      <c r="G4111" s="287"/>
      <c r="H4111" s="287"/>
      <c r="I4111" s="287"/>
      <c r="J4111" s="256"/>
      <c r="K4111" s="287"/>
    </row>
    <row r="4112" spans="1:11" s="33" customFormat="1" x14ac:dyDescent="0.25">
      <c r="A4112" s="288"/>
      <c r="B4112" s="288"/>
      <c r="C4112" s="289"/>
      <c r="D4112" s="289"/>
      <c r="E4112" s="289"/>
      <c r="F4112" s="259"/>
      <c r="G4112" s="287"/>
      <c r="H4112" s="287"/>
      <c r="I4112" s="287"/>
      <c r="J4112" s="256"/>
      <c r="K4112" s="287"/>
    </row>
    <row r="4113" spans="1:11" s="33" customFormat="1" x14ac:dyDescent="0.25">
      <c r="A4113" s="288"/>
      <c r="B4113" s="288"/>
      <c r="C4113" s="289"/>
      <c r="D4113" s="289"/>
      <c r="E4113" s="289"/>
      <c r="F4113" s="259"/>
      <c r="G4113" s="287"/>
      <c r="H4113" s="287"/>
      <c r="I4113" s="287"/>
      <c r="J4113" s="256"/>
      <c r="K4113" s="287"/>
    </row>
    <row r="4114" spans="1:11" s="33" customFormat="1" x14ac:dyDescent="0.25">
      <c r="A4114" s="288"/>
      <c r="B4114" s="288"/>
      <c r="C4114" s="289"/>
      <c r="D4114" s="289"/>
      <c r="E4114" s="289"/>
      <c r="F4114" s="259"/>
      <c r="G4114" s="287"/>
      <c r="H4114" s="287"/>
      <c r="I4114" s="287"/>
      <c r="J4114" s="256"/>
      <c r="K4114" s="287"/>
    </row>
    <row r="4115" spans="1:11" s="33" customFormat="1" x14ac:dyDescent="0.25">
      <c r="A4115" s="288"/>
      <c r="B4115" s="288"/>
      <c r="C4115" s="289"/>
      <c r="D4115" s="289"/>
      <c r="E4115" s="289"/>
      <c r="F4115" s="259"/>
      <c r="G4115" s="287"/>
      <c r="H4115" s="287"/>
      <c r="I4115" s="287"/>
      <c r="J4115" s="256"/>
      <c r="K4115" s="287"/>
    </row>
    <row r="4116" spans="1:11" s="33" customFormat="1" x14ac:dyDescent="0.25">
      <c r="A4116" s="288"/>
      <c r="B4116" s="288"/>
      <c r="C4116" s="289"/>
      <c r="D4116" s="289"/>
      <c r="E4116" s="289"/>
      <c r="F4116" s="259"/>
      <c r="G4116" s="287"/>
      <c r="H4116" s="287"/>
      <c r="I4116" s="287"/>
      <c r="J4116" s="256"/>
      <c r="K4116" s="287"/>
    </row>
    <row r="4117" spans="1:11" s="33" customFormat="1" x14ac:dyDescent="0.25">
      <c r="A4117" s="288"/>
      <c r="B4117" s="288"/>
      <c r="C4117" s="289"/>
      <c r="D4117" s="289"/>
      <c r="E4117" s="289"/>
      <c r="F4117" s="259"/>
      <c r="G4117" s="287"/>
      <c r="H4117" s="287"/>
      <c r="I4117" s="287"/>
      <c r="J4117" s="256"/>
      <c r="K4117" s="287"/>
    </row>
    <row r="4118" spans="1:11" s="33" customFormat="1" x14ac:dyDescent="0.25">
      <c r="A4118" s="288"/>
      <c r="B4118" s="288"/>
      <c r="C4118" s="289"/>
      <c r="D4118" s="289"/>
      <c r="E4118" s="289"/>
      <c r="F4118" s="259"/>
      <c r="G4118" s="287"/>
      <c r="H4118" s="287"/>
      <c r="I4118" s="287"/>
      <c r="J4118" s="256"/>
      <c r="K4118" s="287"/>
    </row>
    <row r="4119" spans="1:11" s="33" customFormat="1" x14ac:dyDescent="0.25">
      <c r="A4119" s="288"/>
      <c r="B4119" s="288"/>
      <c r="C4119" s="289"/>
      <c r="D4119" s="289"/>
      <c r="E4119" s="289"/>
      <c r="F4119" s="259"/>
      <c r="G4119" s="287"/>
      <c r="H4119" s="287"/>
      <c r="I4119" s="287"/>
      <c r="J4119" s="256"/>
      <c r="K4119" s="287"/>
    </row>
    <row r="4120" spans="1:11" s="33" customFormat="1" x14ac:dyDescent="0.25">
      <c r="A4120" s="288"/>
      <c r="B4120" s="288"/>
      <c r="C4120" s="289"/>
      <c r="D4120" s="289"/>
      <c r="E4120" s="289"/>
      <c r="F4120" s="259"/>
      <c r="G4120" s="287"/>
      <c r="H4120" s="287"/>
      <c r="I4120" s="287"/>
      <c r="J4120" s="256"/>
      <c r="K4120" s="287"/>
    </row>
    <row r="4121" spans="1:11" s="33" customFormat="1" x14ac:dyDescent="0.25">
      <c r="A4121" s="288"/>
      <c r="B4121" s="288"/>
      <c r="C4121" s="289"/>
      <c r="D4121" s="289"/>
      <c r="E4121" s="289"/>
      <c r="F4121" s="259"/>
      <c r="G4121" s="287"/>
      <c r="H4121" s="287"/>
      <c r="I4121" s="287"/>
      <c r="J4121" s="256"/>
      <c r="K4121" s="287"/>
    </row>
    <row r="4122" spans="1:11" s="33" customFormat="1" x14ac:dyDescent="0.25">
      <c r="A4122" s="288"/>
      <c r="B4122" s="288"/>
      <c r="C4122" s="289"/>
      <c r="D4122" s="289"/>
      <c r="E4122" s="289"/>
      <c r="F4122" s="259"/>
      <c r="G4122" s="287"/>
      <c r="H4122" s="287"/>
      <c r="I4122" s="287"/>
      <c r="J4122" s="256"/>
      <c r="K4122" s="287"/>
    </row>
    <row r="4123" spans="1:11" s="33" customFormat="1" x14ac:dyDescent="0.25">
      <c r="A4123" s="288"/>
      <c r="B4123" s="288"/>
      <c r="C4123" s="289"/>
      <c r="D4123" s="289"/>
      <c r="E4123" s="289"/>
      <c r="F4123" s="259"/>
      <c r="G4123" s="287"/>
      <c r="H4123" s="287"/>
      <c r="I4123" s="287"/>
      <c r="J4123" s="256"/>
      <c r="K4123" s="287"/>
    </row>
    <row r="4124" spans="1:11" s="33" customFormat="1" x14ac:dyDescent="0.25">
      <c r="A4124" s="288"/>
      <c r="B4124" s="288"/>
      <c r="C4124" s="289"/>
      <c r="D4124" s="289"/>
      <c r="E4124" s="289"/>
      <c r="F4124" s="259"/>
      <c r="G4124" s="287"/>
      <c r="H4124" s="287"/>
      <c r="I4124" s="287"/>
      <c r="J4124" s="256"/>
      <c r="K4124" s="287"/>
    </row>
    <row r="4125" spans="1:11" s="33" customFormat="1" x14ac:dyDescent="0.25">
      <c r="A4125" s="288"/>
      <c r="B4125" s="288"/>
      <c r="C4125" s="289"/>
      <c r="D4125" s="289"/>
      <c r="E4125" s="289"/>
      <c r="F4125" s="259"/>
      <c r="G4125" s="287"/>
      <c r="H4125" s="287"/>
      <c r="I4125" s="287"/>
      <c r="J4125" s="256"/>
      <c r="K4125" s="287"/>
    </row>
    <row r="4126" spans="1:11" s="33" customFormat="1" x14ac:dyDescent="0.25">
      <c r="A4126" s="288"/>
      <c r="B4126" s="288"/>
      <c r="C4126" s="289"/>
      <c r="D4126" s="289"/>
      <c r="E4126" s="289"/>
      <c r="F4126" s="259"/>
      <c r="G4126" s="287"/>
      <c r="H4126" s="287"/>
      <c r="I4126" s="287"/>
      <c r="J4126" s="256"/>
      <c r="K4126" s="287"/>
    </row>
    <row r="4127" spans="1:11" s="33" customFormat="1" x14ac:dyDescent="0.25">
      <c r="A4127" s="288"/>
      <c r="B4127" s="288"/>
      <c r="C4127" s="289"/>
      <c r="D4127" s="289"/>
      <c r="E4127" s="289"/>
      <c r="F4127" s="259"/>
      <c r="G4127" s="287"/>
      <c r="H4127" s="287"/>
      <c r="I4127" s="287"/>
      <c r="J4127" s="256"/>
      <c r="K4127" s="287"/>
    </row>
    <row r="4128" spans="1:11" s="33" customFormat="1" x14ac:dyDescent="0.25">
      <c r="A4128" s="288"/>
      <c r="B4128" s="288"/>
      <c r="C4128" s="289"/>
      <c r="D4128" s="289"/>
      <c r="E4128" s="289"/>
      <c r="F4128" s="259"/>
      <c r="G4128" s="287"/>
      <c r="H4128" s="287"/>
      <c r="I4128" s="287"/>
      <c r="J4128" s="256"/>
      <c r="K4128" s="287"/>
    </row>
    <row r="4129" spans="1:11" s="33" customFormat="1" x14ac:dyDescent="0.25">
      <c r="A4129" s="288"/>
      <c r="B4129" s="288"/>
      <c r="C4129" s="289"/>
      <c r="D4129" s="289"/>
      <c r="E4129" s="289"/>
      <c r="F4129" s="259"/>
      <c r="G4129" s="287"/>
      <c r="H4129" s="287"/>
      <c r="I4129" s="287"/>
      <c r="J4129" s="256"/>
      <c r="K4129" s="287"/>
    </row>
    <row r="4130" spans="1:11" s="33" customFormat="1" x14ac:dyDescent="0.25">
      <c r="A4130" s="288"/>
      <c r="B4130" s="288"/>
      <c r="C4130" s="289"/>
      <c r="D4130" s="289"/>
      <c r="E4130" s="289"/>
      <c r="F4130" s="259"/>
      <c r="G4130" s="287"/>
      <c r="H4130" s="287"/>
      <c r="I4130" s="287"/>
      <c r="J4130" s="256"/>
      <c r="K4130" s="287"/>
    </row>
    <row r="4131" spans="1:11" s="33" customFormat="1" x14ac:dyDescent="0.25">
      <c r="A4131" s="288"/>
      <c r="B4131" s="288"/>
      <c r="C4131" s="289"/>
      <c r="D4131" s="289"/>
      <c r="E4131" s="289"/>
      <c r="F4131" s="259"/>
      <c r="G4131" s="287"/>
      <c r="H4131" s="287"/>
      <c r="I4131" s="287"/>
      <c r="J4131" s="256"/>
      <c r="K4131" s="287"/>
    </row>
    <row r="4132" spans="1:11" s="33" customFormat="1" x14ac:dyDescent="0.25">
      <c r="A4132" s="288"/>
      <c r="B4132" s="288"/>
      <c r="C4132" s="289"/>
      <c r="D4132" s="289"/>
      <c r="E4132" s="289"/>
      <c r="F4132" s="259"/>
      <c r="G4132" s="287"/>
      <c r="H4132" s="287"/>
      <c r="I4132" s="287"/>
      <c r="J4132" s="256"/>
      <c r="K4132" s="287"/>
    </row>
    <row r="4133" spans="1:11" s="33" customFormat="1" x14ac:dyDescent="0.25">
      <c r="A4133" s="288"/>
      <c r="B4133" s="288"/>
      <c r="C4133" s="289"/>
      <c r="D4133" s="289"/>
      <c r="E4133" s="289"/>
      <c r="F4133" s="259"/>
      <c r="G4133" s="287"/>
      <c r="H4133" s="287"/>
      <c r="I4133" s="287"/>
      <c r="J4133" s="256"/>
      <c r="K4133" s="287"/>
    </row>
    <row r="4134" spans="1:11" s="33" customFormat="1" x14ac:dyDescent="0.25">
      <c r="A4134" s="288"/>
      <c r="B4134" s="288"/>
      <c r="C4134" s="289"/>
      <c r="D4134" s="289"/>
      <c r="E4134" s="289"/>
      <c r="F4134" s="259"/>
      <c r="G4134" s="287"/>
      <c r="H4134" s="287"/>
      <c r="I4134" s="287"/>
      <c r="J4134" s="256"/>
      <c r="K4134" s="287"/>
    </row>
    <row r="4135" spans="1:11" s="33" customFormat="1" x14ac:dyDescent="0.25">
      <c r="A4135" s="288"/>
      <c r="B4135" s="288"/>
      <c r="C4135" s="289"/>
      <c r="D4135" s="289"/>
      <c r="E4135" s="289"/>
      <c r="F4135" s="259"/>
      <c r="G4135" s="287"/>
      <c r="H4135" s="287"/>
      <c r="I4135" s="287"/>
      <c r="J4135" s="256"/>
      <c r="K4135" s="287"/>
    </row>
    <row r="4136" spans="1:11" s="33" customFormat="1" x14ac:dyDescent="0.25">
      <c r="A4136" s="288"/>
      <c r="B4136" s="288"/>
      <c r="C4136" s="289"/>
      <c r="D4136" s="289"/>
      <c r="E4136" s="289"/>
      <c r="F4136" s="259"/>
      <c r="G4136" s="287"/>
      <c r="H4136" s="287"/>
      <c r="I4136" s="287"/>
      <c r="J4136" s="256"/>
      <c r="K4136" s="287"/>
    </row>
    <row r="4137" spans="1:11" s="33" customFormat="1" x14ac:dyDescent="0.25">
      <c r="A4137" s="288"/>
      <c r="B4137" s="288"/>
      <c r="C4137" s="289"/>
      <c r="D4137" s="289"/>
      <c r="E4137" s="289"/>
      <c r="F4137" s="259"/>
      <c r="G4137" s="287"/>
      <c r="H4137" s="287"/>
      <c r="I4137" s="287"/>
      <c r="J4137" s="256"/>
      <c r="K4137" s="287"/>
    </row>
    <row r="4138" spans="1:11" s="33" customFormat="1" x14ac:dyDescent="0.25">
      <c r="A4138" s="288"/>
      <c r="B4138" s="288"/>
      <c r="C4138" s="289"/>
      <c r="D4138" s="289"/>
      <c r="E4138" s="289"/>
      <c r="F4138" s="259"/>
      <c r="G4138" s="287"/>
      <c r="H4138" s="287"/>
      <c r="I4138" s="287"/>
      <c r="J4138" s="256"/>
      <c r="K4138" s="287"/>
    </row>
    <row r="4139" spans="1:11" s="33" customFormat="1" x14ac:dyDescent="0.25">
      <c r="A4139" s="288"/>
      <c r="B4139" s="288"/>
      <c r="C4139" s="289"/>
      <c r="D4139" s="289"/>
      <c r="E4139" s="289"/>
      <c r="F4139" s="259"/>
      <c r="G4139" s="287"/>
      <c r="H4139" s="287"/>
      <c r="I4139" s="287"/>
      <c r="J4139" s="256"/>
      <c r="K4139" s="287"/>
    </row>
    <row r="4140" spans="1:11" s="33" customFormat="1" x14ac:dyDescent="0.25">
      <c r="A4140" s="288"/>
      <c r="B4140" s="288"/>
      <c r="C4140" s="289"/>
      <c r="D4140" s="289"/>
      <c r="E4140" s="289"/>
      <c r="F4140" s="259"/>
      <c r="G4140" s="287"/>
      <c r="H4140" s="287"/>
      <c r="I4140" s="287"/>
      <c r="J4140" s="256"/>
      <c r="K4140" s="287"/>
    </row>
    <row r="4141" spans="1:11" s="33" customFormat="1" x14ac:dyDescent="0.25">
      <c r="A4141" s="288"/>
      <c r="B4141" s="288"/>
      <c r="C4141" s="289"/>
      <c r="D4141" s="289"/>
      <c r="E4141" s="289"/>
      <c r="F4141" s="259"/>
      <c r="G4141" s="287"/>
      <c r="H4141" s="287"/>
      <c r="I4141" s="287"/>
      <c r="J4141" s="256"/>
      <c r="K4141" s="287"/>
    </row>
    <row r="4142" spans="1:11" s="33" customFormat="1" x14ac:dyDescent="0.25">
      <c r="A4142" s="288"/>
      <c r="B4142" s="288"/>
      <c r="C4142" s="289"/>
      <c r="D4142" s="289"/>
      <c r="E4142" s="289"/>
      <c r="F4142" s="259"/>
      <c r="G4142" s="287"/>
      <c r="H4142" s="287"/>
      <c r="I4142" s="287"/>
      <c r="J4142" s="256"/>
      <c r="K4142" s="287"/>
    </row>
    <row r="4143" spans="1:11" s="33" customFormat="1" x14ac:dyDescent="0.25">
      <c r="A4143" s="288"/>
      <c r="B4143" s="288"/>
      <c r="C4143" s="289"/>
      <c r="D4143" s="289"/>
      <c r="E4143" s="289"/>
      <c r="F4143" s="259"/>
      <c r="G4143" s="287"/>
      <c r="H4143" s="287"/>
      <c r="I4143" s="287"/>
      <c r="J4143" s="256"/>
      <c r="K4143" s="287"/>
    </row>
    <row r="4144" spans="1:11" s="33" customFormat="1" x14ac:dyDescent="0.25">
      <c r="A4144" s="288"/>
      <c r="B4144" s="288"/>
      <c r="C4144" s="289"/>
      <c r="D4144" s="289"/>
      <c r="E4144" s="289"/>
      <c r="F4144" s="259"/>
      <c r="G4144" s="287"/>
      <c r="H4144" s="287"/>
      <c r="I4144" s="287"/>
      <c r="J4144" s="256"/>
      <c r="K4144" s="287"/>
    </row>
    <row r="4145" spans="1:11" s="33" customFormat="1" x14ac:dyDescent="0.25">
      <c r="A4145" s="288"/>
      <c r="B4145" s="288"/>
      <c r="C4145" s="289"/>
      <c r="D4145" s="289"/>
      <c r="E4145" s="289"/>
      <c r="F4145" s="259"/>
      <c r="G4145" s="287"/>
      <c r="H4145" s="287"/>
      <c r="I4145" s="287"/>
      <c r="J4145" s="256"/>
      <c r="K4145" s="287"/>
    </row>
    <row r="4146" spans="1:11" s="33" customFormat="1" x14ac:dyDescent="0.25">
      <c r="A4146" s="288"/>
      <c r="B4146" s="288"/>
      <c r="C4146" s="289"/>
      <c r="D4146" s="289"/>
      <c r="E4146" s="289"/>
      <c r="F4146" s="259"/>
      <c r="G4146" s="287"/>
      <c r="H4146" s="287"/>
      <c r="I4146" s="287"/>
      <c r="J4146" s="256"/>
      <c r="K4146" s="287"/>
    </row>
    <row r="4147" spans="1:11" s="33" customFormat="1" x14ac:dyDescent="0.25">
      <c r="A4147" s="288"/>
      <c r="B4147" s="288"/>
      <c r="C4147" s="289"/>
      <c r="D4147" s="289"/>
      <c r="E4147" s="289"/>
      <c r="F4147" s="259"/>
      <c r="G4147" s="287"/>
      <c r="H4147" s="287"/>
      <c r="I4147" s="287"/>
      <c r="J4147" s="256"/>
      <c r="K4147" s="287"/>
    </row>
    <row r="4148" spans="1:11" s="33" customFormat="1" x14ac:dyDescent="0.25">
      <c r="A4148" s="288"/>
      <c r="B4148" s="288"/>
      <c r="C4148" s="289"/>
      <c r="D4148" s="289"/>
      <c r="E4148" s="289"/>
      <c r="F4148" s="259"/>
      <c r="G4148" s="287"/>
      <c r="H4148" s="287"/>
      <c r="I4148" s="287"/>
      <c r="J4148" s="256"/>
      <c r="K4148" s="287"/>
    </row>
    <row r="4149" spans="1:11" s="33" customFormat="1" x14ac:dyDescent="0.25">
      <c r="A4149" s="288"/>
      <c r="B4149" s="288"/>
      <c r="C4149" s="289"/>
      <c r="D4149" s="289"/>
      <c r="E4149" s="289"/>
      <c r="F4149" s="259"/>
      <c r="G4149" s="287"/>
      <c r="H4149" s="287"/>
      <c r="I4149" s="287"/>
      <c r="J4149" s="256"/>
      <c r="K4149" s="287"/>
    </row>
    <row r="4150" spans="1:11" s="33" customFormat="1" x14ac:dyDescent="0.25">
      <c r="A4150" s="288"/>
      <c r="B4150" s="288"/>
      <c r="C4150" s="289"/>
      <c r="D4150" s="289"/>
      <c r="E4150" s="289"/>
      <c r="F4150" s="259"/>
      <c r="G4150" s="287"/>
      <c r="H4150" s="287"/>
      <c r="I4150" s="287"/>
      <c r="J4150" s="256"/>
      <c r="K4150" s="287"/>
    </row>
    <row r="4151" spans="1:11" s="33" customFormat="1" x14ac:dyDescent="0.25">
      <c r="A4151" s="288"/>
      <c r="B4151" s="288"/>
      <c r="C4151" s="289"/>
      <c r="D4151" s="289"/>
      <c r="E4151" s="289"/>
      <c r="F4151" s="259"/>
      <c r="G4151" s="287"/>
      <c r="H4151" s="287"/>
      <c r="I4151" s="287"/>
      <c r="J4151" s="256"/>
      <c r="K4151" s="287"/>
    </row>
    <row r="4152" spans="1:11" s="33" customFormat="1" x14ac:dyDescent="0.25">
      <c r="A4152" s="288"/>
      <c r="B4152" s="288"/>
      <c r="C4152" s="289"/>
      <c r="D4152" s="289"/>
      <c r="E4152" s="289"/>
      <c r="F4152" s="259"/>
      <c r="G4152" s="287"/>
      <c r="H4152" s="287"/>
      <c r="I4152" s="287"/>
      <c r="J4152" s="256"/>
      <c r="K4152" s="287"/>
    </row>
    <row r="4153" spans="1:11" s="33" customFormat="1" x14ac:dyDescent="0.25">
      <c r="A4153" s="288"/>
      <c r="B4153" s="288"/>
      <c r="C4153" s="289"/>
      <c r="D4153" s="289"/>
      <c r="E4153" s="289"/>
      <c r="F4153" s="259"/>
      <c r="G4153" s="287"/>
      <c r="H4153" s="287"/>
      <c r="I4153" s="287"/>
      <c r="J4153" s="256"/>
      <c r="K4153" s="287"/>
    </row>
    <row r="4154" spans="1:11" s="33" customFormat="1" x14ac:dyDescent="0.25">
      <c r="A4154" s="288"/>
      <c r="B4154" s="288"/>
      <c r="C4154" s="289"/>
      <c r="D4154" s="289"/>
      <c r="E4154" s="289"/>
      <c r="F4154" s="259"/>
      <c r="G4154" s="287"/>
      <c r="H4154" s="287"/>
      <c r="I4154" s="287"/>
      <c r="J4154" s="256"/>
      <c r="K4154" s="287"/>
    </row>
    <row r="4155" spans="1:11" s="33" customFormat="1" x14ac:dyDescent="0.25">
      <c r="A4155" s="288"/>
      <c r="B4155" s="288"/>
      <c r="C4155" s="289"/>
      <c r="D4155" s="289"/>
      <c r="E4155" s="289"/>
      <c r="F4155" s="259"/>
      <c r="G4155" s="287"/>
      <c r="H4155" s="287"/>
      <c r="I4155" s="287"/>
      <c r="J4155" s="256"/>
      <c r="K4155" s="287"/>
    </row>
    <row r="4156" spans="1:11" s="33" customFormat="1" x14ac:dyDescent="0.25">
      <c r="A4156" s="288"/>
      <c r="B4156" s="288"/>
      <c r="C4156" s="289"/>
      <c r="D4156" s="289"/>
      <c r="E4156" s="289"/>
      <c r="F4156" s="259"/>
      <c r="G4156" s="287"/>
      <c r="H4156" s="287"/>
      <c r="I4156" s="287"/>
      <c r="J4156" s="256"/>
      <c r="K4156" s="287"/>
    </row>
    <row r="4157" spans="1:11" s="33" customFormat="1" x14ac:dyDescent="0.25">
      <c r="A4157" s="288"/>
      <c r="B4157" s="288"/>
      <c r="C4157" s="289"/>
      <c r="D4157" s="289"/>
      <c r="E4157" s="289"/>
      <c r="F4157" s="259"/>
      <c r="G4157" s="287"/>
      <c r="H4157" s="287"/>
      <c r="I4157" s="287"/>
      <c r="J4157" s="256"/>
      <c r="K4157" s="287"/>
    </row>
    <row r="4158" spans="1:11" s="33" customFormat="1" x14ac:dyDescent="0.25">
      <c r="A4158" s="288"/>
      <c r="B4158" s="288"/>
      <c r="C4158" s="289"/>
      <c r="D4158" s="289"/>
      <c r="E4158" s="289"/>
      <c r="F4158" s="259"/>
      <c r="G4158" s="287"/>
      <c r="H4158" s="287"/>
      <c r="I4158" s="287"/>
      <c r="J4158" s="256"/>
      <c r="K4158" s="287"/>
    </row>
    <row r="4159" spans="1:11" s="33" customFormat="1" x14ac:dyDescent="0.25">
      <c r="A4159" s="288"/>
      <c r="B4159" s="288"/>
      <c r="C4159" s="289"/>
      <c r="D4159" s="289"/>
      <c r="E4159" s="289"/>
      <c r="F4159" s="259"/>
      <c r="G4159" s="287"/>
      <c r="H4159" s="287"/>
      <c r="I4159" s="287"/>
      <c r="J4159" s="256"/>
      <c r="K4159" s="287"/>
    </row>
    <row r="4160" spans="1:11" s="33" customFormat="1" x14ac:dyDescent="0.25">
      <c r="A4160" s="288"/>
      <c r="B4160" s="288"/>
      <c r="C4160" s="289"/>
      <c r="D4160" s="289"/>
      <c r="E4160" s="289"/>
      <c r="F4160" s="259"/>
      <c r="G4160" s="287"/>
      <c r="H4160" s="287"/>
      <c r="I4160" s="287"/>
      <c r="J4160" s="256"/>
      <c r="K4160" s="287"/>
    </row>
    <row r="4161" spans="1:11" s="33" customFormat="1" x14ac:dyDescent="0.25">
      <c r="A4161" s="288"/>
      <c r="B4161" s="288"/>
      <c r="C4161" s="289"/>
      <c r="D4161" s="289"/>
      <c r="E4161" s="289"/>
      <c r="F4161" s="259"/>
      <c r="G4161" s="287"/>
      <c r="H4161" s="287"/>
      <c r="I4161" s="287"/>
      <c r="J4161" s="256"/>
      <c r="K4161" s="287"/>
    </row>
    <row r="4162" spans="1:11" s="33" customFormat="1" x14ac:dyDescent="0.25">
      <c r="A4162" s="288"/>
      <c r="B4162" s="288"/>
      <c r="C4162" s="289"/>
      <c r="D4162" s="289"/>
      <c r="E4162" s="289"/>
      <c r="F4162" s="259"/>
      <c r="G4162" s="287"/>
      <c r="H4162" s="287"/>
      <c r="I4162" s="287"/>
      <c r="J4162" s="256"/>
      <c r="K4162" s="287"/>
    </row>
    <row r="4163" spans="1:11" s="33" customFormat="1" x14ac:dyDescent="0.25">
      <c r="A4163" s="288"/>
      <c r="B4163" s="288"/>
      <c r="C4163" s="289"/>
      <c r="D4163" s="289"/>
      <c r="E4163" s="289"/>
      <c r="F4163" s="259"/>
      <c r="G4163" s="287"/>
      <c r="H4163" s="287"/>
      <c r="I4163" s="287"/>
      <c r="J4163" s="256"/>
      <c r="K4163" s="287"/>
    </row>
    <row r="4164" spans="1:11" s="33" customFormat="1" x14ac:dyDescent="0.25">
      <c r="A4164" s="288"/>
      <c r="B4164" s="288"/>
      <c r="C4164" s="289"/>
      <c r="D4164" s="289"/>
      <c r="E4164" s="289"/>
      <c r="F4164" s="259"/>
      <c r="G4164" s="287"/>
      <c r="H4164" s="287"/>
      <c r="I4164" s="287"/>
      <c r="J4164" s="256"/>
      <c r="K4164" s="287"/>
    </row>
    <row r="4165" spans="1:11" s="33" customFormat="1" x14ac:dyDescent="0.25">
      <c r="A4165" s="288"/>
      <c r="B4165" s="288"/>
      <c r="C4165" s="289"/>
      <c r="D4165" s="289"/>
      <c r="E4165" s="289"/>
      <c r="F4165" s="259"/>
      <c r="G4165" s="287"/>
      <c r="H4165" s="287"/>
      <c r="I4165" s="287"/>
      <c r="J4165" s="256"/>
      <c r="K4165" s="287"/>
    </row>
    <row r="4166" spans="1:11" s="33" customFormat="1" x14ac:dyDescent="0.25">
      <c r="A4166" s="288"/>
      <c r="B4166" s="288"/>
      <c r="C4166" s="289"/>
      <c r="D4166" s="289"/>
      <c r="E4166" s="289"/>
      <c r="F4166" s="259"/>
      <c r="G4166" s="287"/>
      <c r="H4166" s="287"/>
      <c r="I4166" s="287"/>
      <c r="J4166" s="256"/>
      <c r="K4166" s="287"/>
    </row>
    <row r="4167" spans="1:11" s="33" customFormat="1" x14ac:dyDescent="0.25">
      <c r="A4167" s="288"/>
      <c r="B4167" s="288"/>
      <c r="C4167" s="289"/>
      <c r="D4167" s="289"/>
      <c r="E4167" s="289"/>
      <c r="F4167" s="259"/>
      <c r="G4167" s="287"/>
      <c r="H4167" s="287"/>
      <c r="I4167" s="287"/>
      <c r="J4167" s="256"/>
      <c r="K4167" s="287"/>
    </row>
    <row r="4168" spans="1:11" s="33" customFormat="1" x14ac:dyDescent="0.25">
      <c r="A4168" s="288"/>
      <c r="B4168" s="288"/>
      <c r="C4168" s="289"/>
      <c r="D4168" s="289"/>
      <c r="E4168" s="289"/>
      <c r="F4168" s="259"/>
      <c r="G4168" s="287"/>
      <c r="H4168" s="287"/>
      <c r="I4168" s="287"/>
      <c r="J4168" s="256"/>
      <c r="K4168" s="287"/>
    </row>
    <row r="4169" spans="1:11" s="33" customFormat="1" x14ac:dyDescent="0.25">
      <c r="A4169" s="288"/>
      <c r="B4169" s="288"/>
      <c r="C4169" s="289"/>
      <c r="D4169" s="289"/>
      <c r="E4169" s="289"/>
      <c r="F4169" s="259"/>
      <c r="G4169" s="287"/>
      <c r="H4169" s="287"/>
      <c r="I4169" s="287"/>
      <c r="J4169" s="256"/>
      <c r="K4169" s="287"/>
    </row>
    <row r="4170" spans="1:11" s="33" customFormat="1" x14ac:dyDescent="0.25">
      <c r="A4170" s="288"/>
      <c r="B4170" s="288"/>
      <c r="C4170" s="289"/>
      <c r="D4170" s="289"/>
      <c r="E4170" s="289"/>
      <c r="F4170" s="259"/>
      <c r="G4170" s="287"/>
      <c r="H4170" s="287"/>
      <c r="I4170" s="287"/>
      <c r="J4170" s="256"/>
      <c r="K4170" s="287"/>
    </row>
    <row r="4171" spans="1:11" s="33" customFormat="1" x14ac:dyDescent="0.25">
      <c r="A4171" s="288"/>
      <c r="B4171" s="288"/>
      <c r="C4171" s="289"/>
      <c r="D4171" s="289"/>
      <c r="E4171" s="289"/>
      <c r="F4171" s="259"/>
      <c r="G4171" s="287"/>
      <c r="H4171" s="287"/>
      <c r="I4171" s="287"/>
      <c r="J4171" s="256"/>
      <c r="K4171" s="287"/>
    </row>
    <row r="4172" spans="1:11" s="33" customFormat="1" x14ac:dyDescent="0.25">
      <c r="A4172" s="288"/>
      <c r="B4172" s="288"/>
      <c r="C4172" s="289"/>
      <c r="D4172" s="289"/>
      <c r="E4172" s="289"/>
      <c r="F4172" s="259"/>
      <c r="G4172" s="287"/>
      <c r="H4172" s="287"/>
      <c r="I4172" s="287"/>
      <c r="J4172" s="256"/>
      <c r="K4172" s="287"/>
    </row>
    <row r="4173" spans="1:11" s="33" customFormat="1" x14ac:dyDescent="0.25">
      <c r="A4173" s="288"/>
      <c r="B4173" s="288"/>
      <c r="C4173" s="289"/>
      <c r="D4173" s="289"/>
      <c r="E4173" s="289"/>
      <c r="F4173" s="259"/>
      <c r="G4173" s="287"/>
      <c r="H4173" s="287"/>
      <c r="I4173" s="287"/>
      <c r="J4173" s="256"/>
      <c r="K4173" s="287"/>
    </row>
    <row r="4174" spans="1:11" s="33" customFormat="1" x14ac:dyDescent="0.25">
      <c r="A4174" s="288"/>
      <c r="B4174" s="288"/>
      <c r="C4174" s="289"/>
      <c r="D4174" s="289"/>
      <c r="E4174" s="289"/>
      <c r="F4174" s="259"/>
      <c r="G4174" s="287"/>
      <c r="H4174" s="287"/>
      <c r="I4174" s="287"/>
      <c r="J4174" s="256"/>
      <c r="K4174" s="287"/>
    </row>
    <row r="4175" spans="1:11" s="33" customFormat="1" x14ac:dyDescent="0.25">
      <c r="A4175" s="288"/>
      <c r="B4175" s="288"/>
      <c r="C4175" s="289"/>
      <c r="D4175" s="289"/>
      <c r="E4175" s="289"/>
      <c r="F4175" s="259"/>
      <c r="G4175" s="287"/>
      <c r="H4175" s="287"/>
      <c r="I4175" s="287"/>
      <c r="J4175" s="256"/>
      <c r="K4175" s="287"/>
    </row>
    <row r="4176" spans="1:11" s="33" customFormat="1" x14ac:dyDescent="0.25">
      <c r="A4176" s="288"/>
      <c r="B4176" s="288"/>
      <c r="C4176" s="289"/>
      <c r="D4176" s="289"/>
      <c r="E4176" s="289"/>
      <c r="F4176" s="259"/>
      <c r="G4176" s="287"/>
      <c r="H4176" s="287"/>
      <c r="I4176" s="287"/>
      <c r="J4176" s="256"/>
      <c r="K4176" s="287"/>
    </row>
    <row r="4177" spans="1:11" s="33" customFormat="1" x14ac:dyDescent="0.25">
      <c r="A4177" s="288"/>
      <c r="B4177" s="288"/>
      <c r="C4177" s="289"/>
      <c r="D4177" s="289"/>
      <c r="E4177" s="289"/>
      <c r="F4177" s="259"/>
      <c r="G4177" s="287"/>
      <c r="H4177" s="287"/>
      <c r="I4177" s="287"/>
      <c r="J4177" s="256"/>
      <c r="K4177" s="287"/>
    </row>
    <row r="4178" spans="1:11" s="33" customFormat="1" x14ac:dyDescent="0.25">
      <c r="A4178" s="288"/>
      <c r="B4178" s="288"/>
      <c r="C4178" s="289"/>
      <c r="D4178" s="289"/>
      <c r="E4178" s="289"/>
      <c r="F4178" s="259"/>
      <c r="G4178" s="287"/>
      <c r="H4178" s="287"/>
      <c r="I4178" s="287"/>
      <c r="J4178" s="256"/>
      <c r="K4178" s="287"/>
    </row>
    <row r="4179" spans="1:11" s="33" customFormat="1" x14ac:dyDescent="0.25">
      <c r="A4179" s="288"/>
      <c r="B4179" s="288"/>
      <c r="C4179" s="289"/>
      <c r="D4179" s="289"/>
      <c r="E4179" s="289"/>
      <c r="F4179" s="259"/>
      <c r="G4179" s="287"/>
      <c r="H4179" s="287"/>
      <c r="I4179" s="287"/>
      <c r="J4179" s="256"/>
      <c r="K4179" s="287"/>
    </row>
    <row r="4180" spans="1:11" s="33" customFormat="1" x14ac:dyDescent="0.25">
      <c r="A4180" s="288"/>
      <c r="B4180" s="288"/>
      <c r="C4180" s="289"/>
      <c r="D4180" s="289"/>
      <c r="E4180" s="289"/>
      <c r="F4180" s="259"/>
      <c r="G4180" s="287"/>
      <c r="H4180" s="287"/>
      <c r="I4180" s="287"/>
      <c r="J4180" s="256"/>
      <c r="K4180" s="287"/>
    </row>
    <row r="4181" spans="1:11" s="33" customFormat="1" x14ac:dyDescent="0.25">
      <c r="A4181" s="288"/>
      <c r="B4181" s="288"/>
      <c r="C4181" s="289"/>
      <c r="D4181" s="289"/>
      <c r="E4181" s="289"/>
      <c r="F4181" s="259"/>
      <c r="G4181" s="287"/>
      <c r="H4181" s="287"/>
      <c r="I4181" s="287"/>
      <c r="J4181" s="256"/>
      <c r="K4181" s="287"/>
    </row>
    <row r="4182" spans="1:11" s="33" customFormat="1" x14ac:dyDescent="0.25">
      <c r="A4182" s="288"/>
      <c r="B4182" s="288"/>
      <c r="C4182" s="289"/>
      <c r="D4182" s="289"/>
      <c r="E4182" s="289"/>
      <c r="F4182" s="259"/>
      <c r="G4182" s="287"/>
      <c r="H4182" s="287"/>
      <c r="I4182" s="287"/>
      <c r="J4182" s="256"/>
      <c r="K4182" s="287"/>
    </row>
    <row r="4183" spans="1:11" s="33" customFormat="1" x14ac:dyDescent="0.25">
      <c r="A4183" s="288"/>
      <c r="B4183" s="288"/>
      <c r="C4183" s="289"/>
      <c r="D4183" s="289"/>
      <c r="E4183" s="289"/>
      <c r="F4183" s="259"/>
      <c r="G4183" s="287"/>
      <c r="H4183" s="287"/>
      <c r="I4183" s="287"/>
      <c r="J4183" s="256"/>
      <c r="K4183" s="287"/>
    </row>
    <row r="4184" spans="1:11" s="33" customFormat="1" x14ac:dyDescent="0.25">
      <c r="A4184" s="288"/>
      <c r="B4184" s="288"/>
      <c r="C4184" s="289"/>
      <c r="D4184" s="289"/>
      <c r="E4184" s="289"/>
      <c r="F4184" s="259"/>
      <c r="G4184" s="287"/>
      <c r="H4184" s="287"/>
      <c r="I4184" s="287"/>
      <c r="J4184" s="256"/>
      <c r="K4184" s="287"/>
    </row>
    <row r="4185" spans="1:11" s="33" customFormat="1" x14ac:dyDescent="0.25">
      <c r="A4185" s="288"/>
      <c r="B4185" s="288"/>
      <c r="C4185" s="289"/>
      <c r="D4185" s="289"/>
      <c r="E4185" s="289"/>
      <c r="F4185" s="259"/>
      <c r="G4185" s="287"/>
      <c r="H4185" s="287"/>
      <c r="I4185" s="287"/>
      <c r="J4185" s="256"/>
      <c r="K4185" s="287"/>
    </row>
    <row r="4186" spans="1:11" s="33" customFormat="1" x14ac:dyDescent="0.25">
      <c r="A4186" s="288"/>
      <c r="B4186" s="288"/>
      <c r="C4186" s="289"/>
      <c r="D4186" s="289"/>
      <c r="E4186" s="289"/>
      <c r="F4186" s="259"/>
      <c r="G4186" s="287"/>
      <c r="H4186" s="287"/>
      <c r="I4186" s="287"/>
      <c r="J4186" s="256"/>
      <c r="K4186" s="287"/>
    </row>
    <row r="4187" spans="1:11" s="33" customFormat="1" x14ac:dyDescent="0.25">
      <c r="A4187" s="288"/>
      <c r="B4187" s="288"/>
      <c r="C4187" s="289"/>
      <c r="D4187" s="289"/>
      <c r="E4187" s="289"/>
      <c r="F4187" s="259"/>
      <c r="G4187" s="287"/>
      <c r="H4187" s="287"/>
      <c r="I4187" s="287"/>
      <c r="J4187" s="256"/>
      <c r="K4187" s="287"/>
    </row>
    <row r="4188" spans="1:11" s="33" customFormat="1" x14ac:dyDescent="0.25">
      <c r="A4188" s="288"/>
      <c r="B4188" s="288"/>
      <c r="C4188" s="289"/>
      <c r="D4188" s="289"/>
      <c r="E4188" s="289"/>
      <c r="F4188" s="259"/>
      <c r="G4188" s="287"/>
      <c r="H4188" s="287"/>
      <c r="I4188" s="287"/>
      <c r="J4188" s="256"/>
      <c r="K4188" s="287"/>
    </row>
    <row r="4189" spans="1:11" s="33" customFormat="1" x14ac:dyDescent="0.25">
      <c r="A4189" s="288"/>
      <c r="B4189" s="288"/>
      <c r="C4189" s="289"/>
      <c r="D4189" s="289"/>
      <c r="E4189" s="289"/>
      <c r="F4189" s="259"/>
      <c r="G4189" s="287"/>
      <c r="H4189" s="287"/>
      <c r="I4189" s="287"/>
      <c r="J4189" s="256"/>
      <c r="K4189" s="287"/>
    </row>
    <row r="4190" spans="1:11" s="33" customFormat="1" x14ac:dyDescent="0.25">
      <c r="A4190" s="288"/>
      <c r="B4190" s="288"/>
      <c r="C4190" s="289"/>
      <c r="D4190" s="289"/>
      <c r="E4190" s="289"/>
      <c r="F4190" s="259"/>
      <c r="G4190" s="287"/>
      <c r="H4190" s="287"/>
      <c r="I4190" s="287"/>
      <c r="J4190" s="256"/>
      <c r="K4190" s="287"/>
    </row>
    <row r="4191" spans="1:11" s="33" customFormat="1" x14ac:dyDescent="0.25">
      <c r="A4191" s="288"/>
      <c r="B4191" s="288"/>
      <c r="C4191" s="289"/>
      <c r="D4191" s="289"/>
      <c r="E4191" s="289"/>
      <c r="F4191" s="259"/>
      <c r="G4191" s="287"/>
      <c r="H4191" s="287"/>
      <c r="I4191" s="287"/>
      <c r="J4191" s="256"/>
      <c r="K4191" s="287"/>
    </row>
    <row r="4192" spans="1:11" s="33" customFormat="1" x14ac:dyDescent="0.25">
      <c r="A4192" s="288"/>
      <c r="B4192" s="288"/>
      <c r="C4192" s="289"/>
      <c r="D4192" s="289"/>
      <c r="E4192" s="289"/>
      <c r="F4192" s="259"/>
      <c r="G4192" s="287"/>
      <c r="H4192" s="287"/>
      <c r="I4192" s="287"/>
      <c r="J4192" s="256"/>
      <c r="K4192" s="287"/>
    </row>
    <row r="4193" spans="1:11" s="33" customFormat="1" x14ac:dyDescent="0.25">
      <c r="A4193" s="288"/>
      <c r="B4193" s="288"/>
      <c r="C4193" s="289"/>
      <c r="D4193" s="289"/>
      <c r="E4193" s="289"/>
      <c r="F4193" s="259"/>
      <c r="G4193" s="287"/>
      <c r="H4193" s="287"/>
      <c r="I4193" s="287"/>
      <c r="J4193" s="256"/>
      <c r="K4193" s="287"/>
    </row>
    <row r="4194" spans="1:11" s="33" customFormat="1" x14ac:dyDescent="0.25">
      <c r="A4194" s="288"/>
      <c r="B4194" s="288"/>
      <c r="C4194" s="289"/>
      <c r="D4194" s="289"/>
      <c r="E4194" s="289"/>
      <c r="F4194" s="259"/>
      <c r="G4194" s="287"/>
      <c r="H4194" s="287"/>
      <c r="I4194" s="287"/>
      <c r="J4194" s="256"/>
      <c r="K4194" s="287"/>
    </row>
    <row r="4195" spans="1:11" s="33" customFormat="1" x14ac:dyDescent="0.25">
      <c r="A4195" s="288"/>
      <c r="B4195" s="288"/>
      <c r="C4195" s="289"/>
      <c r="D4195" s="289"/>
      <c r="E4195" s="289"/>
      <c r="F4195" s="259"/>
      <c r="G4195" s="287"/>
      <c r="H4195" s="287"/>
      <c r="I4195" s="287"/>
      <c r="J4195" s="256"/>
      <c r="K4195" s="287"/>
    </row>
    <row r="4196" spans="1:11" s="33" customFormat="1" x14ac:dyDescent="0.25">
      <c r="A4196" s="288"/>
      <c r="B4196" s="288"/>
      <c r="C4196" s="289"/>
      <c r="D4196" s="289"/>
      <c r="E4196" s="289"/>
      <c r="F4196" s="259"/>
      <c r="G4196" s="287"/>
      <c r="H4196" s="287"/>
      <c r="I4196" s="287"/>
      <c r="J4196" s="256"/>
      <c r="K4196" s="287"/>
    </row>
    <row r="4197" spans="1:11" s="33" customFormat="1" x14ac:dyDescent="0.25">
      <c r="A4197" s="288"/>
      <c r="B4197" s="288"/>
      <c r="C4197" s="289"/>
      <c r="D4197" s="289"/>
      <c r="E4197" s="289"/>
      <c r="F4197" s="259"/>
      <c r="G4197" s="287"/>
      <c r="H4197" s="287"/>
      <c r="I4197" s="287"/>
      <c r="J4197" s="256"/>
      <c r="K4197" s="287"/>
    </row>
    <row r="4198" spans="1:11" s="33" customFormat="1" x14ac:dyDescent="0.25">
      <c r="A4198" s="288"/>
      <c r="B4198" s="288"/>
      <c r="C4198" s="289"/>
      <c r="D4198" s="289"/>
      <c r="E4198" s="289"/>
      <c r="F4198" s="259"/>
      <c r="G4198" s="287"/>
      <c r="H4198" s="287"/>
      <c r="I4198" s="287"/>
      <c r="J4198" s="256"/>
      <c r="K4198" s="287"/>
    </row>
    <row r="4199" spans="1:11" s="33" customFormat="1" x14ac:dyDescent="0.25">
      <c r="A4199" s="288"/>
      <c r="B4199" s="288"/>
      <c r="C4199" s="289"/>
      <c r="D4199" s="289"/>
      <c r="E4199" s="289"/>
      <c r="F4199" s="259"/>
      <c r="G4199" s="287"/>
      <c r="H4199" s="287"/>
      <c r="I4199" s="287"/>
      <c r="J4199" s="256"/>
      <c r="K4199" s="287"/>
    </row>
    <row r="4200" spans="1:11" s="33" customFormat="1" x14ac:dyDescent="0.25">
      <c r="A4200" s="288"/>
      <c r="B4200" s="288"/>
      <c r="C4200" s="289"/>
      <c r="D4200" s="289"/>
      <c r="E4200" s="289"/>
      <c r="F4200" s="259"/>
      <c r="G4200" s="287"/>
      <c r="H4200" s="287"/>
      <c r="I4200" s="287"/>
      <c r="J4200" s="256"/>
      <c r="K4200" s="287"/>
    </row>
    <row r="4201" spans="1:11" s="33" customFormat="1" x14ac:dyDescent="0.25">
      <c r="A4201" s="288"/>
      <c r="B4201" s="288"/>
      <c r="C4201" s="289"/>
      <c r="D4201" s="289"/>
      <c r="E4201" s="289"/>
      <c r="F4201" s="259"/>
      <c r="G4201" s="287"/>
      <c r="H4201" s="287"/>
      <c r="I4201" s="287"/>
      <c r="J4201" s="256"/>
      <c r="K4201" s="287"/>
    </row>
    <row r="4202" spans="1:11" s="33" customFormat="1" x14ac:dyDescent="0.25">
      <c r="A4202" s="288"/>
      <c r="B4202" s="288"/>
      <c r="C4202" s="289"/>
      <c r="D4202" s="289"/>
      <c r="E4202" s="289"/>
      <c r="F4202" s="259"/>
      <c r="G4202" s="287"/>
      <c r="H4202" s="287"/>
      <c r="I4202" s="287"/>
      <c r="J4202" s="256"/>
      <c r="K4202" s="287"/>
    </row>
    <row r="4203" spans="1:11" s="33" customFormat="1" x14ac:dyDescent="0.25">
      <c r="A4203" s="288"/>
      <c r="B4203" s="288"/>
      <c r="C4203" s="289"/>
      <c r="D4203" s="289"/>
      <c r="E4203" s="289"/>
      <c r="F4203" s="259"/>
      <c r="G4203" s="287"/>
      <c r="H4203" s="287"/>
      <c r="I4203" s="287"/>
      <c r="J4203" s="256"/>
      <c r="K4203" s="287"/>
    </row>
    <row r="4204" spans="1:11" s="33" customFormat="1" x14ac:dyDescent="0.25">
      <c r="A4204" s="288"/>
      <c r="B4204" s="288"/>
      <c r="C4204" s="289"/>
      <c r="D4204" s="289"/>
      <c r="E4204" s="289"/>
      <c r="F4204" s="259"/>
      <c r="G4204" s="287"/>
      <c r="H4204" s="287"/>
      <c r="I4204" s="287"/>
      <c r="J4204" s="256"/>
      <c r="K4204" s="287"/>
    </row>
    <row r="4205" spans="1:11" s="33" customFormat="1" x14ac:dyDescent="0.25">
      <c r="A4205" s="288"/>
      <c r="B4205" s="288"/>
      <c r="C4205" s="289"/>
      <c r="D4205" s="289"/>
      <c r="E4205" s="289"/>
      <c r="F4205" s="259"/>
      <c r="G4205" s="287"/>
      <c r="H4205" s="287"/>
      <c r="I4205" s="287"/>
      <c r="J4205" s="256"/>
      <c r="K4205" s="287"/>
    </row>
    <row r="4206" spans="1:11" s="33" customFormat="1" x14ac:dyDescent="0.25">
      <c r="A4206" s="288"/>
      <c r="B4206" s="288"/>
      <c r="C4206" s="289"/>
      <c r="D4206" s="289"/>
      <c r="E4206" s="289"/>
      <c r="F4206" s="259"/>
      <c r="G4206" s="287"/>
      <c r="H4206" s="287"/>
      <c r="I4206" s="287"/>
      <c r="J4206" s="256"/>
      <c r="K4206" s="287"/>
    </row>
    <row r="4207" spans="1:11" s="33" customFormat="1" x14ac:dyDescent="0.25">
      <c r="A4207" s="288"/>
      <c r="B4207" s="288"/>
      <c r="C4207" s="289"/>
      <c r="D4207" s="289"/>
      <c r="E4207" s="289"/>
      <c r="F4207" s="259"/>
      <c r="G4207" s="287"/>
      <c r="H4207" s="287"/>
      <c r="I4207" s="287"/>
      <c r="J4207" s="256"/>
      <c r="K4207" s="287"/>
    </row>
    <row r="4208" spans="1:11" s="33" customFormat="1" x14ac:dyDescent="0.25">
      <c r="A4208" s="288"/>
      <c r="B4208" s="288"/>
      <c r="C4208" s="289"/>
      <c r="D4208" s="289"/>
      <c r="E4208" s="289"/>
      <c r="F4208" s="259"/>
      <c r="G4208" s="287"/>
      <c r="H4208" s="287"/>
      <c r="I4208" s="287"/>
      <c r="J4208" s="256"/>
      <c r="K4208" s="287"/>
    </row>
    <row r="4209" spans="1:11" s="33" customFormat="1" x14ac:dyDescent="0.25">
      <c r="A4209" s="288"/>
      <c r="B4209" s="288"/>
      <c r="C4209" s="289"/>
      <c r="D4209" s="289"/>
      <c r="E4209" s="289"/>
      <c r="F4209" s="259"/>
      <c r="G4209" s="287"/>
      <c r="H4209" s="287"/>
      <c r="I4209" s="287"/>
      <c r="J4209" s="256"/>
      <c r="K4209" s="287"/>
    </row>
    <row r="4210" spans="1:11" s="33" customFormat="1" x14ac:dyDescent="0.25">
      <c r="A4210" s="288"/>
      <c r="B4210" s="288"/>
      <c r="C4210" s="289"/>
      <c r="D4210" s="289"/>
      <c r="E4210" s="289"/>
      <c r="F4210" s="259"/>
      <c r="G4210" s="287"/>
      <c r="H4210" s="287"/>
      <c r="I4210" s="287"/>
      <c r="J4210" s="256"/>
      <c r="K4210" s="287"/>
    </row>
    <row r="4211" spans="1:11" s="33" customFormat="1" x14ac:dyDescent="0.25">
      <c r="A4211" s="288"/>
      <c r="B4211" s="288"/>
      <c r="C4211" s="289"/>
      <c r="D4211" s="289"/>
      <c r="E4211" s="289"/>
      <c r="F4211" s="259"/>
      <c r="G4211" s="287"/>
      <c r="H4211" s="287"/>
      <c r="I4211" s="287"/>
      <c r="J4211" s="256"/>
      <c r="K4211" s="287"/>
    </row>
    <row r="4212" spans="1:11" s="33" customFormat="1" x14ac:dyDescent="0.25">
      <c r="A4212" s="288"/>
      <c r="B4212" s="288"/>
      <c r="C4212" s="289"/>
      <c r="D4212" s="289"/>
      <c r="E4212" s="289"/>
      <c r="F4212" s="259"/>
      <c r="G4212" s="287"/>
      <c r="H4212" s="287"/>
      <c r="I4212" s="287"/>
      <c r="J4212" s="256"/>
      <c r="K4212" s="287"/>
    </row>
    <row r="4213" spans="1:11" s="33" customFormat="1" x14ac:dyDescent="0.25">
      <c r="A4213" s="288"/>
      <c r="B4213" s="288"/>
      <c r="C4213" s="289"/>
      <c r="D4213" s="289"/>
      <c r="E4213" s="289"/>
      <c r="F4213" s="259"/>
      <c r="G4213" s="287"/>
      <c r="H4213" s="287"/>
      <c r="I4213" s="287"/>
      <c r="J4213" s="256"/>
      <c r="K4213" s="287"/>
    </row>
    <row r="4214" spans="1:11" s="33" customFormat="1" x14ac:dyDescent="0.25">
      <c r="A4214" s="288"/>
      <c r="B4214" s="288"/>
      <c r="C4214" s="289"/>
      <c r="D4214" s="289"/>
      <c r="E4214" s="289"/>
      <c r="F4214" s="259"/>
      <c r="G4214" s="287"/>
      <c r="H4214" s="287"/>
      <c r="I4214" s="287"/>
      <c r="J4214" s="256"/>
      <c r="K4214" s="287"/>
    </row>
    <row r="4215" spans="1:11" s="33" customFormat="1" x14ac:dyDescent="0.25">
      <c r="A4215" s="288"/>
      <c r="B4215" s="288"/>
      <c r="C4215" s="289"/>
      <c r="D4215" s="289"/>
      <c r="E4215" s="289"/>
      <c r="F4215" s="259"/>
      <c r="G4215" s="287"/>
      <c r="H4215" s="287"/>
      <c r="I4215" s="287"/>
      <c r="J4215" s="256"/>
      <c r="K4215" s="287"/>
    </row>
    <row r="4216" spans="1:11" s="33" customFormat="1" x14ac:dyDescent="0.25">
      <c r="A4216" s="288"/>
      <c r="B4216" s="288"/>
      <c r="C4216" s="289"/>
      <c r="D4216" s="289"/>
      <c r="E4216" s="289"/>
      <c r="F4216" s="259"/>
      <c r="G4216" s="287"/>
      <c r="H4216" s="287"/>
      <c r="I4216" s="287"/>
      <c r="J4216" s="256"/>
      <c r="K4216" s="287"/>
    </row>
    <row r="4217" spans="1:11" s="33" customFormat="1" x14ac:dyDescent="0.25">
      <c r="A4217" s="288"/>
      <c r="B4217" s="288"/>
      <c r="C4217" s="289"/>
      <c r="D4217" s="289"/>
      <c r="E4217" s="289"/>
      <c r="F4217" s="259"/>
      <c r="G4217" s="287"/>
      <c r="H4217" s="287"/>
      <c r="I4217" s="287"/>
      <c r="J4217" s="256"/>
      <c r="K4217" s="287"/>
    </row>
    <row r="4218" spans="1:11" s="33" customFormat="1" x14ac:dyDescent="0.25">
      <c r="A4218" s="288"/>
      <c r="B4218" s="288"/>
      <c r="C4218" s="289"/>
      <c r="D4218" s="289"/>
      <c r="E4218" s="289"/>
      <c r="F4218" s="259"/>
      <c r="G4218" s="287"/>
      <c r="H4218" s="287"/>
      <c r="I4218" s="287"/>
      <c r="J4218" s="256"/>
      <c r="K4218" s="287"/>
    </row>
    <row r="4219" spans="1:11" s="33" customFormat="1" x14ac:dyDescent="0.25">
      <c r="A4219" s="288"/>
      <c r="B4219" s="288"/>
      <c r="C4219" s="289"/>
      <c r="D4219" s="289"/>
      <c r="E4219" s="289"/>
      <c r="F4219" s="259"/>
      <c r="G4219" s="287"/>
      <c r="H4219" s="287"/>
      <c r="I4219" s="287"/>
      <c r="J4219" s="256"/>
      <c r="K4219" s="287"/>
    </row>
    <row r="4220" spans="1:11" s="33" customFormat="1" x14ac:dyDescent="0.25">
      <c r="A4220" s="288"/>
      <c r="B4220" s="288"/>
      <c r="C4220" s="289"/>
      <c r="D4220" s="289"/>
      <c r="E4220" s="289"/>
      <c r="F4220" s="259"/>
      <c r="G4220" s="287"/>
      <c r="H4220" s="287"/>
      <c r="I4220" s="287"/>
      <c r="J4220" s="256"/>
      <c r="K4220" s="287"/>
    </row>
    <row r="4221" spans="1:11" s="33" customFormat="1" x14ac:dyDescent="0.25">
      <c r="A4221" s="288"/>
      <c r="B4221" s="288"/>
      <c r="C4221" s="289"/>
      <c r="D4221" s="289"/>
      <c r="E4221" s="289"/>
      <c r="F4221" s="259"/>
      <c r="G4221" s="287"/>
      <c r="H4221" s="287"/>
      <c r="I4221" s="287"/>
      <c r="J4221" s="256"/>
      <c r="K4221" s="287"/>
    </row>
    <row r="4222" spans="1:11" s="33" customFormat="1" x14ac:dyDescent="0.25">
      <c r="A4222" s="288"/>
      <c r="B4222" s="288"/>
      <c r="C4222" s="289"/>
      <c r="D4222" s="289"/>
      <c r="E4222" s="289"/>
      <c r="F4222" s="259"/>
      <c r="G4222" s="287"/>
      <c r="H4222" s="287"/>
      <c r="I4222" s="287"/>
      <c r="J4222" s="256"/>
      <c r="K4222" s="287"/>
    </row>
    <row r="4223" spans="1:11" s="33" customFormat="1" x14ac:dyDescent="0.25">
      <c r="A4223" s="288"/>
      <c r="B4223" s="288"/>
      <c r="C4223" s="289"/>
      <c r="D4223" s="289"/>
      <c r="E4223" s="289"/>
      <c r="F4223" s="259"/>
      <c r="G4223" s="287"/>
      <c r="H4223" s="287"/>
      <c r="I4223" s="287"/>
      <c r="J4223" s="256"/>
      <c r="K4223" s="287"/>
    </row>
    <row r="4224" spans="1:11" s="33" customFormat="1" x14ac:dyDescent="0.25">
      <c r="A4224" s="288"/>
      <c r="B4224" s="288"/>
      <c r="C4224" s="289"/>
      <c r="D4224" s="289"/>
      <c r="E4224" s="289"/>
      <c r="F4224" s="259"/>
      <c r="G4224" s="287"/>
      <c r="H4224" s="287"/>
      <c r="I4224" s="287"/>
      <c r="J4224" s="256"/>
      <c r="K4224" s="287"/>
    </row>
    <row r="4225" spans="1:11" s="33" customFormat="1" x14ac:dyDescent="0.25">
      <c r="A4225" s="288"/>
      <c r="B4225" s="288"/>
      <c r="C4225" s="289"/>
      <c r="D4225" s="289"/>
      <c r="E4225" s="289"/>
      <c r="F4225" s="259"/>
      <c r="G4225" s="287"/>
      <c r="H4225" s="287"/>
      <c r="I4225" s="287"/>
      <c r="J4225" s="256"/>
      <c r="K4225" s="287"/>
    </row>
    <row r="4226" spans="1:11" s="33" customFormat="1" x14ac:dyDescent="0.25">
      <c r="A4226" s="288"/>
      <c r="B4226" s="288"/>
      <c r="C4226" s="289"/>
      <c r="D4226" s="289"/>
      <c r="E4226" s="289"/>
      <c r="F4226" s="259"/>
      <c r="G4226" s="287"/>
      <c r="H4226" s="287"/>
      <c r="I4226" s="287"/>
      <c r="J4226" s="256"/>
      <c r="K4226" s="287"/>
    </row>
    <row r="4227" spans="1:11" s="33" customFormat="1" x14ac:dyDescent="0.25">
      <c r="A4227" s="288"/>
      <c r="B4227" s="288"/>
      <c r="C4227" s="289"/>
      <c r="D4227" s="289"/>
      <c r="E4227" s="289"/>
      <c r="F4227" s="259"/>
      <c r="G4227" s="287"/>
      <c r="H4227" s="287"/>
      <c r="I4227" s="287"/>
      <c r="J4227" s="256"/>
      <c r="K4227" s="287"/>
    </row>
    <row r="4228" spans="1:11" s="33" customFormat="1" x14ac:dyDescent="0.25">
      <c r="A4228" s="288"/>
      <c r="B4228" s="288"/>
      <c r="C4228" s="289"/>
      <c r="D4228" s="289"/>
      <c r="E4228" s="289"/>
      <c r="F4228" s="259"/>
      <c r="G4228" s="287"/>
      <c r="H4228" s="287"/>
      <c r="I4228" s="287"/>
      <c r="J4228" s="256"/>
      <c r="K4228" s="287"/>
    </row>
    <row r="4229" spans="1:11" s="33" customFormat="1" x14ac:dyDescent="0.25">
      <c r="A4229" s="288"/>
      <c r="B4229" s="288"/>
      <c r="C4229" s="289"/>
      <c r="D4229" s="289"/>
      <c r="E4229" s="289"/>
      <c r="F4229" s="259"/>
      <c r="G4229" s="287"/>
      <c r="H4229" s="287"/>
      <c r="I4229" s="287"/>
      <c r="J4229" s="256"/>
      <c r="K4229" s="287"/>
    </row>
    <row r="4230" spans="1:11" s="33" customFormat="1" x14ac:dyDescent="0.25">
      <c r="A4230" s="288"/>
      <c r="B4230" s="288"/>
      <c r="C4230" s="289"/>
      <c r="D4230" s="289"/>
      <c r="E4230" s="289"/>
      <c r="F4230" s="259"/>
      <c r="G4230" s="287"/>
      <c r="H4230" s="287"/>
      <c r="I4230" s="287"/>
      <c r="J4230" s="256"/>
      <c r="K4230" s="287"/>
    </row>
    <row r="4231" spans="1:11" s="33" customFormat="1" x14ac:dyDescent="0.25">
      <c r="A4231" s="288"/>
      <c r="B4231" s="288"/>
      <c r="C4231" s="289"/>
      <c r="D4231" s="289"/>
      <c r="E4231" s="289"/>
      <c r="F4231" s="259"/>
      <c r="G4231" s="287"/>
      <c r="H4231" s="287"/>
      <c r="I4231" s="287"/>
      <c r="J4231" s="256"/>
      <c r="K4231" s="287"/>
    </row>
    <row r="4232" spans="1:11" s="33" customFormat="1" x14ac:dyDescent="0.25">
      <c r="A4232" s="288"/>
      <c r="B4232" s="288"/>
      <c r="C4232" s="289"/>
      <c r="D4232" s="289"/>
      <c r="E4232" s="289"/>
      <c r="F4232" s="259"/>
      <c r="G4232" s="287"/>
      <c r="H4232" s="287"/>
      <c r="I4232" s="287"/>
      <c r="J4232" s="256"/>
      <c r="K4232" s="287"/>
    </row>
    <row r="4233" spans="1:11" s="33" customFormat="1" x14ac:dyDescent="0.25">
      <c r="A4233" s="288"/>
      <c r="B4233" s="288"/>
      <c r="C4233" s="289"/>
      <c r="D4233" s="289"/>
      <c r="E4233" s="289"/>
      <c r="F4233" s="259"/>
      <c r="G4233" s="287"/>
      <c r="H4233" s="287"/>
      <c r="I4233" s="287"/>
      <c r="J4233" s="256"/>
      <c r="K4233" s="287"/>
    </row>
    <row r="4234" spans="1:11" s="33" customFormat="1" x14ac:dyDescent="0.25">
      <c r="A4234" s="288"/>
      <c r="B4234" s="288"/>
      <c r="C4234" s="289"/>
      <c r="D4234" s="289"/>
      <c r="E4234" s="289"/>
      <c r="F4234" s="259"/>
      <c r="G4234" s="287"/>
      <c r="H4234" s="287"/>
      <c r="I4234" s="287"/>
      <c r="J4234" s="256"/>
      <c r="K4234" s="287"/>
    </row>
    <row r="4235" spans="1:11" s="33" customFormat="1" x14ac:dyDescent="0.25">
      <c r="A4235" s="288"/>
      <c r="B4235" s="288"/>
      <c r="C4235" s="289"/>
      <c r="D4235" s="289"/>
      <c r="E4235" s="289"/>
      <c r="F4235" s="259"/>
      <c r="G4235" s="287"/>
      <c r="H4235" s="287"/>
      <c r="I4235" s="287"/>
      <c r="J4235" s="256"/>
      <c r="K4235" s="287"/>
    </row>
    <row r="4236" spans="1:11" s="33" customFormat="1" x14ac:dyDescent="0.25">
      <c r="A4236" s="288"/>
      <c r="B4236" s="288"/>
      <c r="C4236" s="289"/>
      <c r="D4236" s="289"/>
      <c r="E4236" s="289"/>
      <c r="F4236" s="259"/>
      <c r="G4236" s="287"/>
      <c r="H4236" s="287"/>
      <c r="I4236" s="287"/>
      <c r="J4236" s="256"/>
      <c r="K4236" s="287"/>
    </row>
    <row r="4237" spans="1:11" s="33" customFormat="1" x14ac:dyDescent="0.25">
      <c r="A4237" s="288"/>
      <c r="B4237" s="288"/>
      <c r="C4237" s="289"/>
      <c r="D4237" s="289"/>
      <c r="E4237" s="289"/>
      <c r="F4237" s="259"/>
      <c r="G4237" s="287"/>
      <c r="H4237" s="287"/>
      <c r="I4237" s="287"/>
      <c r="J4237" s="256"/>
      <c r="K4237" s="287"/>
    </row>
    <row r="4238" spans="1:11" s="33" customFormat="1" x14ac:dyDescent="0.25">
      <c r="A4238" s="288"/>
      <c r="B4238" s="288"/>
      <c r="C4238" s="289"/>
      <c r="D4238" s="289"/>
      <c r="E4238" s="289"/>
      <c r="F4238" s="259"/>
      <c r="G4238" s="287"/>
      <c r="H4238" s="287"/>
      <c r="I4238" s="287"/>
      <c r="J4238" s="256"/>
      <c r="K4238" s="287"/>
    </row>
    <row r="4239" spans="1:11" s="33" customFormat="1" x14ac:dyDescent="0.25">
      <c r="A4239" s="288"/>
      <c r="B4239" s="288"/>
      <c r="C4239" s="289"/>
      <c r="D4239" s="289"/>
      <c r="E4239" s="289"/>
      <c r="F4239" s="259"/>
      <c r="G4239" s="287"/>
      <c r="H4239" s="287"/>
      <c r="I4239" s="287"/>
      <c r="J4239" s="256"/>
      <c r="K4239" s="287"/>
    </row>
    <row r="4240" spans="1:11" s="33" customFormat="1" x14ac:dyDescent="0.25">
      <c r="A4240" s="288"/>
      <c r="B4240" s="288"/>
      <c r="C4240" s="289"/>
      <c r="D4240" s="289"/>
      <c r="E4240" s="289"/>
      <c r="F4240" s="259"/>
      <c r="G4240" s="287"/>
      <c r="H4240" s="287"/>
      <c r="I4240" s="287"/>
      <c r="J4240" s="256"/>
      <c r="K4240" s="287"/>
    </row>
    <row r="4241" spans="1:11" s="33" customFormat="1" x14ac:dyDescent="0.25">
      <c r="A4241" s="288"/>
      <c r="B4241" s="288"/>
      <c r="C4241" s="289"/>
      <c r="D4241" s="289"/>
      <c r="E4241" s="289"/>
      <c r="F4241" s="259"/>
      <c r="G4241" s="287"/>
      <c r="H4241" s="287"/>
      <c r="I4241" s="287"/>
      <c r="J4241" s="256"/>
      <c r="K4241" s="287"/>
    </row>
    <row r="4242" spans="1:11" s="33" customFormat="1" x14ac:dyDescent="0.25">
      <c r="A4242" s="288"/>
      <c r="B4242" s="288"/>
      <c r="C4242" s="289"/>
      <c r="D4242" s="289"/>
      <c r="E4242" s="289"/>
      <c r="F4242" s="259"/>
      <c r="G4242" s="287"/>
      <c r="H4242" s="287"/>
      <c r="I4242" s="287"/>
      <c r="J4242" s="256"/>
      <c r="K4242" s="287"/>
    </row>
    <row r="4243" spans="1:11" s="33" customFormat="1" x14ac:dyDescent="0.25">
      <c r="A4243" s="288"/>
      <c r="B4243" s="288"/>
      <c r="C4243" s="289"/>
      <c r="D4243" s="289"/>
      <c r="E4243" s="289"/>
      <c r="F4243" s="259"/>
      <c r="G4243" s="287"/>
      <c r="H4243" s="287"/>
      <c r="I4243" s="287"/>
      <c r="J4243" s="256"/>
      <c r="K4243" s="287"/>
    </row>
    <row r="4244" spans="1:11" s="33" customFormat="1" x14ac:dyDescent="0.25">
      <c r="A4244" s="288"/>
      <c r="B4244" s="288"/>
      <c r="C4244" s="289"/>
      <c r="D4244" s="289"/>
      <c r="E4244" s="289"/>
      <c r="F4244" s="259"/>
      <c r="G4244" s="287"/>
      <c r="H4244" s="287"/>
      <c r="I4244" s="287"/>
      <c r="J4244" s="256"/>
      <c r="K4244" s="287"/>
    </row>
    <row r="4245" spans="1:11" s="33" customFormat="1" x14ac:dyDescent="0.25">
      <c r="A4245" s="288"/>
      <c r="B4245" s="288"/>
      <c r="C4245" s="289"/>
      <c r="D4245" s="289"/>
      <c r="E4245" s="289"/>
      <c r="F4245" s="259"/>
      <c r="G4245" s="287"/>
      <c r="H4245" s="287"/>
      <c r="I4245" s="287"/>
      <c r="J4245" s="256"/>
      <c r="K4245" s="287"/>
    </row>
    <row r="4246" spans="1:11" s="33" customFormat="1" x14ac:dyDescent="0.25">
      <c r="A4246" s="288"/>
      <c r="B4246" s="288"/>
      <c r="C4246" s="289"/>
      <c r="D4246" s="289"/>
      <c r="E4246" s="289"/>
      <c r="F4246" s="259"/>
      <c r="G4246" s="287"/>
      <c r="H4246" s="287"/>
      <c r="I4246" s="287"/>
      <c r="J4246" s="256"/>
      <c r="K4246" s="287"/>
    </row>
    <row r="4247" spans="1:11" s="33" customFormat="1" x14ac:dyDescent="0.25">
      <c r="A4247" s="288"/>
      <c r="B4247" s="288"/>
      <c r="C4247" s="289"/>
      <c r="D4247" s="289"/>
      <c r="E4247" s="289"/>
      <c r="F4247" s="259"/>
      <c r="G4247" s="287"/>
      <c r="H4247" s="287"/>
      <c r="I4247" s="287"/>
      <c r="J4247" s="256"/>
      <c r="K4247" s="287"/>
    </row>
    <row r="4248" spans="1:11" s="33" customFormat="1" x14ac:dyDescent="0.25">
      <c r="A4248" s="288"/>
      <c r="B4248" s="288"/>
      <c r="C4248" s="289"/>
      <c r="D4248" s="289"/>
      <c r="E4248" s="289"/>
      <c r="F4248" s="259"/>
      <c r="G4248" s="287"/>
      <c r="H4248" s="287"/>
      <c r="I4248" s="287"/>
      <c r="J4248" s="256"/>
      <c r="K4248" s="287"/>
    </row>
    <row r="4249" spans="1:11" s="33" customFormat="1" x14ac:dyDescent="0.25">
      <c r="A4249" s="288"/>
      <c r="B4249" s="288"/>
      <c r="C4249" s="289"/>
      <c r="D4249" s="289"/>
      <c r="E4249" s="289"/>
      <c r="F4249" s="259"/>
      <c r="G4249" s="287"/>
      <c r="H4249" s="287"/>
      <c r="I4249" s="287"/>
      <c r="J4249" s="256"/>
      <c r="K4249" s="287"/>
    </row>
    <row r="4250" spans="1:11" s="33" customFormat="1" x14ac:dyDescent="0.25">
      <c r="A4250" s="288"/>
      <c r="B4250" s="288"/>
      <c r="C4250" s="289"/>
      <c r="D4250" s="289"/>
      <c r="E4250" s="289"/>
      <c r="F4250" s="259"/>
      <c r="G4250" s="287"/>
      <c r="H4250" s="287"/>
      <c r="I4250" s="287"/>
      <c r="J4250" s="256"/>
      <c r="K4250" s="287"/>
    </row>
    <row r="4251" spans="1:11" s="33" customFormat="1" x14ac:dyDescent="0.25">
      <c r="A4251" s="288"/>
      <c r="B4251" s="288"/>
      <c r="C4251" s="289"/>
      <c r="D4251" s="289"/>
      <c r="E4251" s="289"/>
      <c r="F4251" s="259"/>
      <c r="G4251" s="287"/>
      <c r="H4251" s="287"/>
      <c r="I4251" s="287"/>
      <c r="J4251" s="256"/>
      <c r="K4251" s="287"/>
    </row>
    <row r="4252" spans="1:11" s="33" customFormat="1" x14ac:dyDescent="0.25">
      <c r="A4252" s="288"/>
      <c r="B4252" s="288"/>
      <c r="C4252" s="289"/>
      <c r="D4252" s="289"/>
      <c r="E4252" s="289"/>
      <c r="F4252" s="259"/>
      <c r="G4252" s="287"/>
      <c r="H4252" s="287"/>
      <c r="I4252" s="287"/>
      <c r="J4252" s="256"/>
      <c r="K4252" s="287"/>
    </row>
    <row r="4253" spans="1:11" s="33" customFormat="1" x14ac:dyDescent="0.25">
      <c r="A4253" s="288"/>
      <c r="B4253" s="288"/>
      <c r="C4253" s="289"/>
      <c r="D4253" s="289"/>
      <c r="E4253" s="289"/>
      <c r="F4253" s="259"/>
      <c r="G4253" s="287"/>
      <c r="H4253" s="287"/>
      <c r="I4253" s="287"/>
      <c r="J4253" s="256"/>
      <c r="K4253" s="287"/>
    </row>
    <row r="4254" spans="1:11" s="33" customFormat="1" x14ac:dyDescent="0.25">
      <c r="A4254" s="288"/>
      <c r="B4254" s="288"/>
      <c r="C4254" s="289"/>
      <c r="D4254" s="289"/>
      <c r="E4254" s="289"/>
      <c r="F4254" s="259"/>
      <c r="G4254" s="287"/>
      <c r="H4254" s="287"/>
      <c r="I4254" s="287"/>
      <c r="J4254" s="256"/>
      <c r="K4254" s="287"/>
    </row>
    <row r="4255" spans="1:11" s="33" customFormat="1" x14ac:dyDescent="0.25">
      <c r="A4255" s="288"/>
      <c r="B4255" s="288"/>
      <c r="C4255" s="289"/>
      <c r="D4255" s="289"/>
      <c r="E4255" s="289"/>
      <c r="F4255" s="259"/>
      <c r="G4255" s="287"/>
      <c r="H4255" s="287"/>
      <c r="I4255" s="287"/>
      <c r="J4255" s="256"/>
      <c r="K4255" s="287"/>
    </row>
    <row r="4256" spans="1:11" s="33" customFormat="1" x14ac:dyDescent="0.25">
      <c r="A4256" s="288"/>
      <c r="B4256" s="288"/>
      <c r="C4256" s="289"/>
      <c r="D4256" s="289"/>
      <c r="E4256" s="289"/>
      <c r="F4256" s="259"/>
      <c r="G4256" s="287"/>
      <c r="H4256" s="287"/>
      <c r="I4256" s="287"/>
      <c r="J4256" s="256"/>
      <c r="K4256" s="287"/>
    </row>
    <row r="4257" spans="1:11" s="33" customFormat="1" x14ac:dyDescent="0.25">
      <c r="A4257" s="288"/>
      <c r="B4257" s="288"/>
      <c r="C4257" s="289"/>
      <c r="D4257" s="289"/>
      <c r="E4257" s="289"/>
      <c r="F4257" s="259"/>
      <c r="G4257" s="287"/>
      <c r="H4257" s="287"/>
      <c r="I4257" s="287"/>
      <c r="J4257" s="256"/>
      <c r="K4257" s="287"/>
    </row>
    <row r="4258" spans="1:11" s="33" customFormat="1" x14ac:dyDescent="0.25">
      <c r="A4258" s="288"/>
      <c r="B4258" s="288"/>
      <c r="C4258" s="289"/>
      <c r="D4258" s="289"/>
      <c r="E4258" s="289"/>
      <c r="F4258" s="259"/>
      <c r="G4258" s="287"/>
      <c r="H4258" s="287"/>
      <c r="I4258" s="287"/>
      <c r="J4258" s="256"/>
      <c r="K4258" s="287"/>
    </row>
    <row r="4259" spans="1:11" s="33" customFormat="1" x14ac:dyDescent="0.25">
      <c r="A4259" s="288"/>
      <c r="B4259" s="288"/>
      <c r="C4259" s="289"/>
      <c r="D4259" s="289"/>
      <c r="E4259" s="289"/>
      <c r="F4259" s="259"/>
      <c r="G4259" s="287"/>
      <c r="H4259" s="287"/>
      <c r="I4259" s="287"/>
      <c r="J4259" s="256"/>
      <c r="K4259" s="287"/>
    </row>
    <row r="4260" spans="1:11" s="33" customFormat="1" x14ac:dyDescent="0.25">
      <c r="A4260" s="288"/>
      <c r="B4260" s="288"/>
      <c r="C4260" s="289"/>
      <c r="D4260" s="289"/>
      <c r="E4260" s="289"/>
      <c r="F4260" s="259"/>
      <c r="G4260" s="287"/>
      <c r="H4260" s="287"/>
      <c r="I4260" s="287"/>
      <c r="J4260" s="256"/>
      <c r="K4260" s="287"/>
    </row>
    <row r="4261" spans="1:11" s="33" customFormat="1" x14ac:dyDescent="0.25">
      <c r="A4261" s="288"/>
      <c r="B4261" s="288"/>
      <c r="C4261" s="289"/>
      <c r="D4261" s="289"/>
      <c r="E4261" s="289"/>
      <c r="F4261" s="259"/>
      <c r="G4261" s="287"/>
      <c r="H4261" s="287"/>
      <c r="I4261" s="287"/>
      <c r="J4261" s="256"/>
      <c r="K4261" s="287"/>
    </row>
    <row r="4262" spans="1:11" s="33" customFormat="1" x14ac:dyDescent="0.25">
      <c r="A4262" s="288"/>
      <c r="B4262" s="288"/>
      <c r="C4262" s="289"/>
      <c r="D4262" s="289"/>
      <c r="E4262" s="289"/>
      <c r="F4262" s="259"/>
      <c r="G4262" s="287"/>
      <c r="H4262" s="287"/>
      <c r="I4262" s="287"/>
      <c r="J4262" s="256"/>
      <c r="K4262" s="287"/>
    </row>
    <row r="4263" spans="1:11" s="33" customFormat="1" x14ac:dyDescent="0.25">
      <c r="A4263" s="288"/>
      <c r="B4263" s="288"/>
      <c r="C4263" s="289"/>
      <c r="D4263" s="289"/>
      <c r="E4263" s="289"/>
      <c r="F4263" s="259"/>
      <c r="G4263" s="287"/>
      <c r="H4263" s="287"/>
      <c r="I4263" s="287"/>
      <c r="J4263" s="256"/>
      <c r="K4263" s="287"/>
    </row>
    <row r="4264" spans="1:11" s="33" customFormat="1" x14ac:dyDescent="0.25">
      <c r="A4264" s="288"/>
      <c r="B4264" s="288"/>
      <c r="C4264" s="289"/>
      <c r="D4264" s="289"/>
      <c r="E4264" s="289"/>
      <c r="F4264" s="259"/>
      <c r="G4264" s="287"/>
      <c r="H4264" s="287"/>
      <c r="I4264" s="287"/>
      <c r="J4264" s="256"/>
      <c r="K4264" s="287"/>
    </row>
    <row r="4265" spans="1:11" s="33" customFormat="1" x14ac:dyDescent="0.25">
      <c r="A4265" s="288"/>
      <c r="B4265" s="288"/>
      <c r="C4265" s="289"/>
      <c r="D4265" s="289"/>
      <c r="E4265" s="289"/>
      <c r="F4265" s="259"/>
      <c r="G4265" s="287"/>
      <c r="H4265" s="287"/>
      <c r="I4265" s="287"/>
      <c r="J4265" s="256"/>
      <c r="K4265" s="287"/>
    </row>
    <row r="4266" spans="1:11" s="33" customFormat="1" x14ac:dyDescent="0.25">
      <c r="A4266" s="288"/>
      <c r="B4266" s="288"/>
      <c r="C4266" s="289"/>
      <c r="D4266" s="289"/>
      <c r="E4266" s="289"/>
      <c r="F4266" s="259"/>
      <c r="G4266" s="287"/>
      <c r="H4266" s="287"/>
      <c r="I4266" s="287"/>
      <c r="J4266" s="256"/>
      <c r="K4266" s="287"/>
    </row>
    <row r="4267" spans="1:11" s="33" customFormat="1" x14ac:dyDescent="0.25">
      <c r="A4267" s="288"/>
      <c r="B4267" s="288"/>
      <c r="C4267" s="289"/>
      <c r="D4267" s="289"/>
      <c r="E4267" s="289"/>
      <c r="F4267" s="259"/>
      <c r="G4267" s="287"/>
      <c r="H4267" s="287"/>
      <c r="I4267" s="287"/>
      <c r="J4267" s="256"/>
      <c r="K4267" s="287"/>
    </row>
    <row r="4268" spans="1:11" s="33" customFormat="1" x14ac:dyDescent="0.25">
      <c r="A4268" s="288"/>
      <c r="B4268" s="288"/>
      <c r="C4268" s="289"/>
      <c r="D4268" s="289"/>
      <c r="E4268" s="289"/>
      <c r="F4268" s="259"/>
      <c r="G4268" s="287"/>
      <c r="H4268" s="287"/>
      <c r="I4268" s="287"/>
      <c r="J4268" s="256"/>
      <c r="K4268" s="287"/>
    </row>
    <row r="4269" spans="1:11" s="33" customFormat="1" x14ac:dyDescent="0.25">
      <c r="A4269" s="288"/>
      <c r="B4269" s="288"/>
      <c r="C4269" s="289"/>
      <c r="D4269" s="289"/>
      <c r="E4269" s="289"/>
      <c r="F4269" s="259"/>
      <c r="G4269" s="287"/>
      <c r="H4269" s="287"/>
      <c r="I4269" s="287"/>
      <c r="J4269" s="256"/>
      <c r="K4269" s="287"/>
    </row>
    <row r="4270" spans="1:11" s="33" customFormat="1" x14ac:dyDescent="0.25">
      <c r="A4270" s="288"/>
      <c r="B4270" s="288"/>
      <c r="C4270" s="289"/>
      <c r="D4270" s="289"/>
      <c r="E4270" s="289"/>
      <c r="F4270" s="259"/>
      <c r="G4270" s="287"/>
      <c r="H4270" s="287"/>
      <c r="I4270" s="287"/>
      <c r="J4270" s="256"/>
      <c r="K4270" s="287"/>
    </row>
    <row r="4271" spans="1:11" s="33" customFormat="1" x14ac:dyDescent="0.25">
      <c r="A4271" s="288"/>
      <c r="B4271" s="288"/>
      <c r="C4271" s="289"/>
      <c r="D4271" s="289"/>
      <c r="E4271" s="289"/>
      <c r="F4271" s="259"/>
      <c r="G4271" s="287"/>
      <c r="H4271" s="287"/>
      <c r="I4271" s="287"/>
      <c r="J4271" s="256"/>
      <c r="K4271" s="287"/>
    </row>
    <row r="4272" spans="1:11" s="33" customFormat="1" x14ac:dyDescent="0.25">
      <c r="A4272" s="288"/>
      <c r="B4272" s="288"/>
      <c r="C4272" s="289"/>
      <c r="D4272" s="289"/>
      <c r="E4272" s="289"/>
      <c r="F4272" s="259"/>
      <c r="G4272" s="287"/>
      <c r="H4272" s="287"/>
      <c r="I4272" s="287"/>
      <c r="J4272" s="256"/>
      <c r="K4272" s="287"/>
    </row>
    <row r="4273" spans="1:11" s="33" customFormat="1" x14ac:dyDescent="0.25">
      <c r="A4273" s="288"/>
      <c r="B4273" s="288"/>
      <c r="C4273" s="289"/>
      <c r="D4273" s="289"/>
      <c r="E4273" s="289"/>
      <c r="F4273" s="259"/>
      <c r="G4273" s="287"/>
      <c r="H4273" s="287"/>
      <c r="I4273" s="287"/>
      <c r="J4273" s="256"/>
      <c r="K4273" s="287"/>
    </row>
    <row r="4274" spans="1:11" s="33" customFormat="1" x14ac:dyDescent="0.25">
      <c r="A4274" s="288"/>
      <c r="B4274" s="288"/>
      <c r="C4274" s="289"/>
      <c r="D4274" s="289"/>
      <c r="E4274" s="289"/>
      <c r="F4274" s="259"/>
      <c r="G4274" s="287"/>
      <c r="H4274" s="287"/>
      <c r="I4274" s="287"/>
      <c r="J4274" s="256"/>
      <c r="K4274" s="287"/>
    </row>
    <row r="4275" spans="1:11" s="33" customFormat="1" x14ac:dyDescent="0.25">
      <c r="A4275" s="288"/>
      <c r="B4275" s="288"/>
      <c r="C4275" s="289"/>
      <c r="D4275" s="289"/>
      <c r="E4275" s="289"/>
      <c r="F4275" s="259"/>
      <c r="G4275" s="287"/>
      <c r="H4275" s="287"/>
      <c r="I4275" s="287"/>
      <c r="J4275" s="256"/>
      <c r="K4275" s="287"/>
    </row>
    <row r="4276" spans="1:11" s="33" customFormat="1" x14ac:dyDescent="0.25">
      <c r="A4276" s="288"/>
      <c r="B4276" s="288"/>
      <c r="C4276" s="289"/>
      <c r="D4276" s="289"/>
      <c r="E4276" s="289"/>
      <c r="F4276" s="259"/>
      <c r="G4276" s="287"/>
      <c r="H4276" s="287"/>
      <c r="I4276" s="287"/>
      <c r="J4276" s="256"/>
      <c r="K4276" s="287"/>
    </row>
    <row r="4277" spans="1:11" s="33" customFormat="1" x14ac:dyDescent="0.25">
      <c r="A4277" s="288"/>
      <c r="B4277" s="288"/>
      <c r="C4277" s="289"/>
      <c r="D4277" s="289"/>
      <c r="E4277" s="289"/>
      <c r="F4277" s="259"/>
      <c r="G4277" s="287"/>
      <c r="H4277" s="287"/>
      <c r="I4277" s="287"/>
      <c r="J4277" s="256"/>
      <c r="K4277" s="287"/>
    </row>
    <row r="4278" spans="1:11" s="33" customFormat="1" x14ac:dyDescent="0.25">
      <c r="A4278" s="288"/>
      <c r="B4278" s="288"/>
      <c r="C4278" s="289"/>
      <c r="D4278" s="289"/>
      <c r="E4278" s="289"/>
      <c r="F4278" s="259"/>
      <c r="G4278" s="287"/>
      <c r="H4278" s="287"/>
      <c r="I4278" s="287"/>
      <c r="J4278" s="256"/>
      <c r="K4278" s="287"/>
    </row>
    <row r="4279" spans="1:11" s="33" customFormat="1" x14ac:dyDescent="0.25">
      <c r="A4279" s="288"/>
      <c r="B4279" s="288"/>
      <c r="C4279" s="289"/>
      <c r="D4279" s="289"/>
      <c r="E4279" s="289"/>
      <c r="F4279" s="259"/>
      <c r="G4279" s="287"/>
      <c r="H4279" s="287"/>
      <c r="I4279" s="287"/>
      <c r="J4279" s="256"/>
      <c r="K4279" s="287"/>
    </row>
    <row r="4280" spans="1:11" s="33" customFormat="1" x14ac:dyDescent="0.25">
      <c r="A4280" s="288"/>
      <c r="B4280" s="288"/>
      <c r="C4280" s="289"/>
      <c r="D4280" s="289"/>
      <c r="E4280" s="289"/>
      <c r="F4280" s="259"/>
      <c r="G4280" s="287"/>
      <c r="H4280" s="287"/>
      <c r="I4280" s="287"/>
      <c r="J4280" s="256"/>
      <c r="K4280" s="287"/>
    </row>
    <row r="4281" spans="1:11" s="33" customFormat="1" x14ac:dyDescent="0.25">
      <c r="A4281" s="288"/>
      <c r="B4281" s="288"/>
      <c r="C4281" s="289"/>
      <c r="D4281" s="289"/>
      <c r="E4281" s="289"/>
      <c r="F4281" s="259"/>
      <c r="G4281" s="287"/>
      <c r="H4281" s="287"/>
      <c r="I4281" s="287"/>
      <c r="J4281" s="256"/>
      <c r="K4281" s="287"/>
    </row>
    <row r="4282" spans="1:11" s="33" customFormat="1" x14ac:dyDescent="0.25">
      <c r="A4282" s="288"/>
      <c r="B4282" s="288"/>
      <c r="C4282" s="289"/>
      <c r="D4282" s="289"/>
      <c r="E4282" s="289"/>
      <c r="F4282" s="259"/>
      <c r="G4282" s="287"/>
      <c r="H4282" s="287"/>
      <c r="I4282" s="287"/>
      <c r="J4282" s="256"/>
      <c r="K4282" s="287"/>
    </row>
    <row r="4283" spans="1:11" s="33" customFormat="1" x14ac:dyDescent="0.25">
      <c r="A4283" s="288"/>
      <c r="B4283" s="288"/>
      <c r="C4283" s="289"/>
      <c r="D4283" s="289"/>
      <c r="E4283" s="289"/>
      <c r="F4283" s="259"/>
      <c r="G4283" s="287"/>
      <c r="H4283" s="287"/>
      <c r="I4283" s="287"/>
      <c r="J4283" s="256"/>
      <c r="K4283" s="287"/>
    </row>
    <row r="4284" spans="1:11" s="33" customFormat="1" x14ac:dyDescent="0.25">
      <c r="A4284" s="288"/>
      <c r="B4284" s="288"/>
      <c r="C4284" s="289"/>
      <c r="D4284" s="289"/>
      <c r="E4284" s="289"/>
      <c r="F4284" s="259"/>
      <c r="G4284" s="287"/>
      <c r="H4284" s="287"/>
      <c r="I4284" s="287"/>
      <c r="J4284" s="256"/>
      <c r="K4284" s="287"/>
    </row>
    <row r="4285" spans="1:11" s="33" customFormat="1" x14ac:dyDescent="0.25">
      <c r="A4285" s="288"/>
      <c r="B4285" s="288"/>
      <c r="C4285" s="289"/>
      <c r="D4285" s="289"/>
      <c r="E4285" s="289"/>
      <c r="F4285" s="259"/>
      <c r="G4285" s="287"/>
      <c r="H4285" s="287"/>
      <c r="I4285" s="287"/>
      <c r="J4285" s="256"/>
      <c r="K4285" s="287"/>
    </row>
    <row r="4286" spans="1:11" s="33" customFormat="1" x14ac:dyDescent="0.25">
      <c r="A4286" s="288"/>
      <c r="B4286" s="288"/>
      <c r="C4286" s="289"/>
      <c r="D4286" s="289"/>
      <c r="E4286" s="289"/>
      <c r="F4286" s="259"/>
      <c r="G4286" s="287"/>
      <c r="H4286" s="287"/>
      <c r="I4286" s="287"/>
      <c r="J4286" s="256"/>
      <c r="K4286" s="287"/>
    </row>
    <row r="4287" spans="1:11" s="33" customFormat="1" x14ac:dyDescent="0.25">
      <c r="A4287" s="288"/>
      <c r="B4287" s="288"/>
      <c r="C4287" s="289"/>
      <c r="D4287" s="289"/>
      <c r="E4287" s="289"/>
      <c r="F4287" s="259"/>
      <c r="G4287" s="287"/>
      <c r="H4287" s="287"/>
      <c r="I4287" s="287"/>
      <c r="J4287" s="256"/>
      <c r="K4287" s="287"/>
    </row>
    <row r="4288" spans="1:11" s="33" customFormat="1" x14ac:dyDescent="0.25">
      <c r="A4288" s="288"/>
      <c r="B4288" s="288"/>
      <c r="C4288" s="289"/>
      <c r="D4288" s="289"/>
      <c r="E4288" s="289"/>
      <c r="F4288" s="259"/>
      <c r="G4288" s="287"/>
      <c r="H4288" s="287"/>
      <c r="I4288" s="287"/>
      <c r="J4288" s="256"/>
      <c r="K4288" s="287"/>
    </row>
    <row r="4289" spans="1:11" s="33" customFormat="1" x14ac:dyDescent="0.25">
      <c r="A4289" s="288"/>
      <c r="B4289" s="288"/>
      <c r="C4289" s="289"/>
      <c r="D4289" s="289"/>
      <c r="E4289" s="289"/>
      <c r="F4289" s="259"/>
      <c r="G4289" s="287"/>
      <c r="H4289" s="287"/>
      <c r="I4289" s="287"/>
      <c r="J4289" s="256"/>
      <c r="K4289" s="287"/>
    </row>
    <row r="4290" spans="1:11" s="33" customFormat="1" x14ac:dyDescent="0.25">
      <c r="A4290" s="288"/>
      <c r="B4290" s="288"/>
      <c r="C4290" s="289"/>
      <c r="D4290" s="289"/>
      <c r="E4290" s="289"/>
      <c r="F4290" s="259"/>
      <c r="G4290" s="287"/>
      <c r="H4290" s="287"/>
      <c r="I4290" s="287"/>
      <c r="J4290" s="256"/>
      <c r="K4290" s="287"/>
    </row>
    <row r="4291" spans="1:11" s="33" customFormat="1" x14ac:dyDescent="0.25">
      <c r="A4291" s="288"/>
      <c r="B4291" s="288"/>
      <c r="C4291" s="289"/>
      <c r="D4291" s="289"/>
      <c r="E4291" s="289"/>
      <c r="F4291" s="259"/>
      <c r="G4291" s="287"/>
      <c r="H4291" s="287"/>
      <c r="I4291" s="287"/>
      <c r="J4291" s="256"/>
      <c r="K4291" s="287"/>
    </row>
    <row r="4292" spans="1:11" s="33" customFormat="1" x14ac:dyDescent="0.25">
      <c r="A4292" s="288"/>
      <c r="B4292" s="288"/>
      <c r="C4292" s="289"/>
      <c r="D4292" s="289"/>
      <c r="E4292" s="289"/>
      <c r="F4292" s="259"/>
      <c r="G4292" s="287"/>
      <c r="H4292" s="287"/>
      <c r="I4292" s="287"/>
      <c r="J4292" s="256"/>
      <c r="K4292" s="287"/>
    </row>
    <row r="4293" spans="1:11" s="33" customFormat="1" x14ac:dyDescent="0.25">
      <c r="A4293" s="288"/>
      <c r="B4293" s="288"/>
      <c r="C4293" s="289"/>
      <c r="D4293" s="289"/>
      <c r="E4293" s="289"/>
      <c r="F4293" s="259"/>
      <c r="G4293" s="287"/>
      <c r="H4293" s="287"/>
      <c r="I4293" s="287"/>
      <c r="J4293" s="256"/>
      <c r="K4293" s="287"/>
    </row>
    <row r="4294" spans="1:11" s="33" customFormat="1" x14ac:dyDescent="0.25">
      <c r="A4294" s="288"/>
      <c r="B4294" s="288"/>
      <c r="C4294" s="289"/>
      <c r="D4294" s="289"/>
      <c r="E4294" s="289"/>
      <c r="F4294" s="259"/>
      <c r="G4294" s="287"/>
      <c r="H4294" s="287"/>
      <c r="I4294" s="287"/>
      <c r="J4294" s="256"/>
      <c r="K4294" s="287"/>
    </row>
    <row r="4295" spans="1:11" s="33" customFormat="1" x14ac:dyDescent="0.25">
      <c r="A4295" s="288"/>
      <c r="B4295" s="288"/>
      <c r="C4295" s="289"/>
      <c r="D4295" s="289"/>
      <c r="E4295" s="289"/>
      <c r="F4295" s="259"/>
      <c r="G4295" s="287"/>
      <c r="H4295" s="287"/>
      <c r="I4295" s="287"/>
      <c r="J4295" s="256"/>
      <c r="K4295" s="287"/>
    </row>
    <row r="4296" spans="1:11" s="33" customFormat="1" x14ac:dyDescent="0.25">
      <c r="A4296" s="288"/>
      <c r="B4296" s="288"/>
      <c r="C4296" s="289"/>
      <c r="D4296" s="289"/>
      <c r="E4296" s="289"/>
      <c r="F4296" s="259"/>
      <c r="G4296" s="287"/>
      <c r="H4296" s="287"/>
      <c r="I4296" s="287"/>
      <c r="J4296" s="256"/>
      <c r="K4296" s="287"/>
    </row>
    <row r="4297" spans="1:11" s="33" customFormat="1" x14ac:dyDescent="0.25">
      <c r="A4297" s="288"/>
      <c r="B4297" s="288"/>
      <c r="C4297" s="289"/>
      <c r="D4297" s="289"/>
      <c r="E4297" s="289"/>
      <c r="F4297" s="259"/>
      <c r="G4297" s="287"/>
      <c r="H4297" s="287"/>
      <c r="I4297" s="287"/>
      <c r="J4297" s="256"/>
      <c r="K4297" s="287"/>
    </row>
    <row r="4298" spans="1:11" s="33" customFormat="1" x14ac:dyDescent="0.25">
      <c r="A4298" s="288"/>
      <c r="B4298" s="288"/>
      <c r="C4298" s="289"/>
      <c r="D4298" s="289"/>
      <c r="E4298" s="289"/>
      <c r="F4298" s="259"/>
      <c r="G4298" s="287"/>
      <c r="H4298" s="287"/>
      <c r="I4298" s="287"/>
      <c r="J4298" s="256"/>
      <c r="K4298" s="287"/>
    </row>
    <row r="4299" spans="1:11" s="33" customFormat="1" x14ac:dyDescent="0.25">
      <c r="A4299" s="288"/>
      <c r="B4299" s="288"/>
      <c r="C4299" s="289"/>
      <c r="D4299" s="289"/>
      <c r="E4299" s="289"/>
      <c r="F4299" s="259"/>
      <c r="G4299" s="287"/>
      <c r="H4299" s="287"/>
      <c r="I4299" s="287"/>
      <c r="J4299" s="256"/>
      <c r="K4299" s="287"/>
    </row>
    <row r="4300" spans="1:11" s="33" customFormat="1" x14ac:dyDescent="0.25">
      <c r="A4300" s="288"/>
      <c r="B4300" s="288"/>
      <c r="C4300" s="289"/>
      <c r="D4300" s="289"/>
      <c r="E4300" s="289"/>
      <c r="F4300" s="259"/>
      <c r="G4300" s="287"/>
      <c r="H4300" s="287"/>
      <c r="I4300" s="287"/>
      <c r="J4300" s="256"/>
      <c r="K4300" s="287"/>
    </row>
    <row r="4301" spans="1:11" s="33" customFormat="1" x14ac:dyDescent="0.25">
      <c r="A4301" s="288"/>
      <c r="B4301" s="288"/>
      <c r="C4301" s="289"/>
      <c r="D4301" s="289"/>
      <c r="E4301" s="289"/>
      <c r="F4301" s="259"/>
      <c r="G4301" s="287"/>
      <c r="H4301" s="287"/>
      <c r="I4301" s="287"/>
      <c r="J4301" s="256"/>
      <c r="K4301" s="287"/>
    </row>
    <row r="4302" spans="1:11" s="33" customFormat="1" x14ac:dyDescent="0.25">
      <c r="A4302" s="288"/>
      <c r="B4302" s="288"/>
      <c r="C4302" s="289"/>
      <c r="D4302" s="289"/>
      <c r="E4302" s="289"/>
      <c r="F4302" s="259"/>
      <c r="G4302" s="287"/>
      <c r="H4302" s="287"/>
      <c r="I4302" s="287"/>
      <c r="J4302" s="256"/>
      <c r="K4302" s="287"/>
    </row>
    <row r="4303" spans="1:11" s="33" customFormat="1" x14ac:dyDescent="0.25">
      <c r="A4303" s="288"/>
      <c r="B4303" s="288"/>
      <c r="C4303" s="289"/>
      <c r="D4303" s="289"/>
      <c r="E4303" s="289"/>
      <c r="F4303" s="259"/>
      <c r="G4303" s="287"/>
      <c r="H4303" s="287"/>
      <c r="I4303" s="287"/>
      <c r="J4303" s="256"/>
      <c r="K4303" s="287"/>
    </row>
    <row r="4304" spans="1:11" s="33" customFormat="1" x14ac:dyDescent="0.25">
      <c r="A4304" s="288"/>
      <c r="B4304" s="288"/>
      <c r="C4304" s="289"/>
      <c r="D4304" s="289"/>
      <c r="E4304" s="289"/>
      <c r="F4304" s="259"/>
      <c r="G4304" s="287"/>
      <c r="H4304" s="287"/>
      <c r="I4304" s="287"/>
      <c r="J4304" s="256"/>
      <c r="K4304" s="287"/>
    </row>
    <row r="4305" spans="1:11" s="33" customFormat="1" x14ac:dyDescent="0.25">
      <c r="A4305" s="288"/>
      <c r="B4305" s="288"/>
      <c r="C4305" s="289"/>
      <c r="D4305" s="289"/>
      <c r="E4305" s="289"/>
      <c r="F4305" s="259"/>
      <c r="G4305" s="287"/>
      <c r="H4305" s="287"/>
      <c r="I4305" s="287"/>
      <c r="J4305" s="256"/>
      <c r="K4305" s="287"/>
    </row>
    <row r="4306" spans="1:11" s="33" customFormat="1" x14ac:dyDescent="0.25">
      <c r="A4306" s="288"/>
      <c r="B4306" s="288"/>
      <c r="C4306" s="289"/>
      <c r="D4306" s="289"/>
      <c r="E4306" s="289"/>
      <c r="F4306" s="259"/>
      <c r="G4306" s="287"/>
      <c r="H4306" s="287"/>
      <c r="I4306" s="287"/>
      <c r="J4306" s="256"/>
      <c r="K4306" s="287"/>
    </row>
    <row r="4307" spans="1:11" s="33" customFormat="1" x14ac:dyDescent="0.25">
      <c r="A4307" s="288"/>
      <c r="B4307" s="288"/>
      <c r="C4307" s="289"/>
      <c r="D4307" s="289"/>
      <c r="E4307" s="289"/>
      <c r="F4307" s="259"/>
      <c r="G4307" s="287"/>
      <c r="H4307" s="287"/>
      <c r="I4307" s="287"/>
      <c r="J4307" s="256"/>
      <c r="K4307" s="287"/>
    </row>
    <row r="4308" spans="1:11" s="33" customFormat="1" x14ac:dyDescent="0.25">
      <c r="A4308" s="288"/>
      <c r="B4308" s="288"/>
      <c r="C4308" s="289"/>
      <c r="D4308" s="289"/>
      <c r="E4308" s="289"/>
      <c r="F4308" s="259"/>
      <c r="G4308" s="287"/>
      <c r="H4308" s="287"/>
      <c r="I4308" s="287"/>
      <c r="J4308" s="256"/>
      <c r="K4308" s="287"/>
    </row>
    <row r="4309" spans="1:11" s="33" customFormat="1" x14ac:dyDescent="0.25">
      <c r="A4309" s="288"/>
      <c r="B4309" s="288"/>
      <c r="C4309" s="289"/>
      <c r="D4309" s="289"/>
      <c r="E4309" s="289"/>
      <c r="F4309" s="259"/>
      <c r="G4309" s="287"/>
      <c r="H4309" s="287"/>
      <c r="I4309" s="287"/>
      <c r="J4309" s="256"/>
      <c r="K4309" s="287"/>
    </row>
    <row r="4310" spans="1:11" s="33" customFormat="1" x14ac:dyDescent="0.25">
      <c r="A4310" s="288"/>
      <c r="B4310" s="288"/>
      <c r="C4310" s="289"/>
      <c r="D4310" s="289"/>
      <c r="E4310" s="289"/>
      <c r="F4310" s="259"/>
      <c r="G4310" s="287"/>
      <c r="H4310" s="287"/>
      <c r="I4310" s="287"/>
      <c r="J4310" s="256"/>
      <c r="K4310" s="287"/>
    </row>
    <row r="4311" spans="1:11" s="33" customFormat="1" x14ac:dyDescent="0.25">
      <c r="A4311" s="288"/>
      <c r="B4311" s="288"/>
      <c r="C4311" s="289"/>
      <c r="D4311" s="289"/>
      <c r="E4311" s="289"/>
      <c r="F4311" s="259"/>
      <c r="G4311" s="287"/>
      <c r="H4311" s="287"/>
      <c r="I4311" s="287"/>
      <c r="J4311" s="256"/>
      <c r="K4311" s="287"/>
    </row>
    <row r="4312" spans="1:11" s="33" customFormat="1" x14ac:dyDescent="0.25">
      <c r="A4312" s="288"/>
      <c r="B4312" s="288"/>
      <c r="C4312" s="289"/>
      <c r="D4312" s="289"/>
      <c r="E4312" s="289"/>
      <c r="F4312" s="259"/>
      <c r="G4312" s="287"/>
      <c r="H4312" s="287"/>
      <c r="I4312" s="287"/>
      <c r="J4312" s="256"/>
      <c r="K4312" s="287"/>
    </row>
    <row r="4313" spans="1:11" s="33" customFormat="1" x14ac:dyDescent="0.25">
      <c r="A4313" s="288"/>
      <c r="B4313" s="288"/>
      <c r="C4313" s="289"/>
      <c r="D4313" s="289"/>
      <c r="E4313" s="289"/>
      <c r="F4313" s="259"/>
      <c r="G4313" s="287"/>
      <c r="H4313" s="287"/>
      <c r="I4313" s="287"/>
      <c r="J4313" s="256"/>
      <c r="K4313" s="287"/>
    </row>
    <row r="4314" spans="1:11" s="33" customFormat="1" x14ac:dyDescent="0.25">
      <c r="A4314" s="288"/>
      <c r="B4314" s="288"/>
      <c r="C4314" s="289"/>
      <c r="D4314" s="289"/>
      <c r="E4314" s="289"/>
      <c r="F4314" s="259"/>
      <c r="G4314" s="287"/>
      <c r="H4314" s="287"/>
      <c r="I4314" s="287"/>
      <c r="J4314" s="256"/>
      <c r="K4314" s="287"/>
    </row>
    <row r="4315" spans="1:11" s="33" customFormat="1" x14ac:dyDescent="0.25">
      <c r="A4315" s="288"/>
      <c r="B4315" s="288"/>
      <c r="C4315" s="289"/>
      <c r="D4315" s="289"/>
      <c r="E4315" s="289"/>
      <c r="F4315" s="259"/>
      <c r="G4315" s="287"/>
      <c r="H4315" s="287"/>
      <c r="I4315" s="287"/>
      <c r="J4315" s="256"/>
      <c r="K4315" s="287"/>
    </row>
    <row r="4316" spans="1:11" s="33" customFormat="1" x14ac:dyDescent="0.25">
      <c r="A4316" s="288"/>
      <c r="B4316" s="288"/>
      <c r="C4316" s="289"/>
      <c r="D4316" s="289"/>
      <c r="E4316" s="289"/>
      <c r="F4316" s="259"/>
      <c r="G4316" s="287"/>
      <c r="H4316" s="287"/>
      <c r="I4316" s="287"/>
      <c r="J4316" s="256"/>
      <c r="K4316" s="287"/>
    </row>
    <row r="4317" spans="1:11" s="33" customFormat="1" x14ac:dyDescent="0.25">
      <c r="A4317" s="288"/>
      <c r="B4317" s="288"/>
      <c r="C4317" s="289"/>
      <c r="D4317" s="289"/>
      <c r="E4317" s="289"/>
      <c r="F4317" s="259"/>
      <c r="G4317" s="287"/>
      <c r="H4317" s="287"/>
      <c r="I4317" s="287"/>
      <c r="J4317" s="256"/>
      <c r="K4317" s="287"/>
    </row>
    <row r="4318" spans="1:11" s="33" customFormat="1" x14ac:dyDescent="0.25">
      <c r="A4318" s="288"/>
      <c r="B4318" s="288"/>
      <c r="C4318" s="289"/>
      <c r="D4318" s="289"/>
      <c r="E4318" s="289"/>
      <c r="F4318" s="259"/>
      <c r="G4318" s="287"/>
      <c r="H4318" s="287"/>
      <c r="I4318" s="287"/>
      <c r="J4318" s="256"/>
      <c r="K4318" s="287"/>
    </row>
    <row r="4319" spans="1:11" s="33" customFormat="1" x14ac:dyDescent="0.25">
      <c r="A4319" s="288"/>
      <c r="B4319" s="288"/>
      <c r="C4319" s="289"/>
      <c r="D4319" s="289"/>
      <c r="E4319" s="289"/>
      <c r="F4319" s="259"/>
      <c r="G4319" s="287"/>
      <c r="H4319" s="287"/>
      <c r="I4319" s="287"/>
      <c r="J4319" s="256"/>
      <c r="K4319" s="287"/>
    </row>
    <row r="4320" spans="1:11" s="33" customFormat="1" x14ac:dyDescent="0.25">
      <c r="A4320" s="288"/>
      <c r="B4320" s="288"/>
      <c r="C4320" s="289"/>
      <c r="D4320" s="289"/>
      <c r="E4320" s="289"/>
      <c r="F4320" s="259"/>
      <c r="G4320" s="287"/>
      <c r="H4320" s="287"/>
      <c r="I4320" s="287"/>
      <c r="J4320" s="256"/>
      <c r="K4320" s="287"/>
    </row>
    <row r="4321" spans="1:11" s="33" customFormat="1" x14ac:dyDescent="0.25">
      <c r="A4321" s="288"/>
      <c r="B4321" s="288"/>
      <c r="C4321" s="289"/>
      <c r="D4321" s="289"/>
      <c r="E4321" s="289"/>
      <c r="F4321" s="259"/>
      <c r="G4321" s="287"/>
      <c r="H4321" s="287"/>
      <c r="I4321" s="287"/>
      <c r="J4321" s="256"/>
      <c r="K4321" s="287"/>
    </row>
    <row r="4322" spans="1:11" s="33" customFormat="1" x14ac:dyDescent="0.25">
      <c r="A4322" s="288"/>
      <c r="B4322" s="288"/>
      <c r="C4322" s="289"/>
      <c r="D4322" s="289"/>
      <c r="E4322" s="289"/>
      <c r="F4322" s="259"/>
      <c r="G4322" s="287"/>
      <c r="H4322" s="287"/>
      <c r="I4322" s="287"/>
      <c r="J4322" s="256"/>
      <c r="K4322" s="287"/>
    </row>
    <row r="4323" spans="1:11" s="33" customFormat="1" x14ac:dyDescent="0.25">
      <c r="A4323" s="288"/>
      <c r="B4323" s="288"/>
      <c r="C4323" s="289"/>
      <c r="D4323" s="289"/>
      <c r="E4323" s="289"/>
      <c r="F4323" s="259"/>
      <c r="G4323" s="287"/>
      <c r="H4323" s="287"/>
      <c r="I4323" s="287"/>
      <c r="J4323" s="256"/>
      <c r="K4323" s="287"/>
    </row>
    <row r="4324" spans="1:11" s="33" customFormat="1" x14ac:dyDescent="0.25">
      <c r="A4324" s="288"/>
      <c r="B4324" s="288"/>
      <c r="C4324" s="289"/>
      <c r="D4324" s="289"/>
      <c r="E4324" s="289"/>
      <c r="F4324" s="259"/>
      <c r="G4324" s="287"/>
      <c r="H4324" s="287"/>
      <c r="I4324" s="287"/>
      <c r="J4324" s="256"/>
      <c r="K4324" s="287"/>
    </row>
    <row r="4325" spans="1:11" s="33" customFormat="1" x14ac:dyDescent="0.25">
      <c r="A4325" s="288"/>
      <c r="B4325" s="288"/>
      <c r="C4325" s="289"/>
      <c r="D4325" s="289"/>
      <c r="E4325" s="289"/>
      <c r="F4325" s="259"/>
      <c r="G4325" s="287"/>
      <c r="H4325" s="287"/>
      <c r="I4325" s="287"/>
      <c r="J4325" s="256"/>
      <c r="K4325" s="287"/>
    </row>
    <row r="4326" spans="1:11" s="33" customFormat="1" x14ac:dyDescent="0.25">
      <c r="A4326" s="288"/>
      <c r="B4326" s="288"/>
      <c r="C4326" s="289"/>
      <c r="D4326" s="289"/>
      <c r="E4326" s="289"/>
      <c r="F4326" s="259"/>
      <c r="G4326" s="287"/>
      <c r="H4326" s="287"/>
      <c r="I4326" s="287"/>
      <c r="J4326" s="256"/>
      <c r="K4326" s="287"/>
    </row>
    <row r="4327" spans="1:11" s="33" customFormat="1" x14ac:dyDescent="0.25">
      <c r="A4327" s="288"/>
      <c r="B4327" s="288"/>
      <c r="C4327" s="289"/>
      <c r="D4327" s="289"/>
      <c r="E4327" s="289"/>
      <c r="F4327" s="259"/>
      <c r="G4327" s="287"/>
      <c r="H4327" s="287"/>
      <c r="I4327" s="287"/>
      <c r="J4327" s="256"/>
      <c r="K4327" s="287"/>
    </row>
    <row r="4328" spans="1:11" s="33" customFormat="1" x14ac:dyDescent="0.25">
      <c r="A4328" s="288"/>
      <c r="B4328" s="288"/>
      <c r="C4328" s="289"/>
      <c r="D4328" s="289"/>
      <c r="E4328" s="289"/>
      <c r="F4328" s="259"/>
      <c r="G4328" s="287"/>
      <c r="H4328" s="287"/>
      <c r="I4328" s="287"/>
      <c r="J4328" s="256"/>
      <c r="K4328" s="287"/>
    </row>
    <row r="4329" spans="1:11" s="33" customFormat="1" x14ac:dyDescent="0.25">
      <c r="A4329" s="288"/>
      <c r="B4329" s="288"/>
      <c r="C4329" s="289"/>
      <c r="D4329" s="289"/>
      <c r="E4329" s="289"/>
      <c r="F4329" s="259"/>
      <c r="G4329" s="287"/>
      <c r="H4329" s="287"/>
      <c r="I4329" s="287"/>
      <c r="J4329" s="256"/>
      <c r="K4329" s="287"/>
    </row>
    <row r="4330" spans="1:11" s="33" customFormat="1" x14ac:dyDescent="0.25">
      <c r="A4330" s="288"/>
      <c r="B4330" s="288"/>
      <c r="C4330" s="289"/>
      <c r="D4330" s="289"/>
      <c r="E4330" s="289"/>
      <c r="F4330" s="259"/>
      <c r="G4330" s="287"/>
      <c r="H4330" s="287"/>
      <c r="I4330" s="287"/>
      <c r="J4330" s="256"/>
      <c r="K4330" s="287"/>
    </row>
    <row r="4331" spans="1:11" s="33" customFormat="1" x14ac:dyDescent="0.25">
      <c r="A4331" s="288"/>
      <c r="B4331" s="288"/>
      <c r="C4331" s="289"/>
      <c r="D4331" s="289"/>
      <c r="E4331" s="289"/>
      <c r="F4331" s="259"/>
      <c r="G4331" s="287"/>
      <c r="H4331" s="287"/>
      <c r="I4331" s="287"/>
      <c r="J4331" s="256"/>
      <c r="K4331" s="287"/>
    </row>
    <row r="4332" spans="1:11" s="33" customFormat="1" x14ac:dyDescent="0.25">
      <c r="A4332" s="288"/>
      <c r="B4332" s="288"/>
      <c r="C4332" s="289"/>
      <c r="D4332" s="289"/>
      <c r="E4332" s="289"/>
      <c r="F4332" s="259"/>
      <c r="G4332" s="287"/>
      <c r="H4332" s="287"/>
      <c r="I4332" s="287"/>
      <c r="J4332" s="256"/>
      <c r="K4332" s="287"/>
    </row>
    <row r="4333" spans="1:11" s="33" customFormat="1" x14ac:dyDescent="0.25">
      <c r="A4333" s="288"/>
      <c r="B4333" s="288"/>
      <c r="C4333" s="289"/>
      <c r="D4333" s="289"/>
      <c r="E4333" s="289"/>
      <c r="F4333" s="259"/>
      <c r="G4333" s="287"/>
      <c r="H4333" s="287"/>
      <c r="I4333" s="287"/>
      <c r="J4333" s="256"/>
      <c r="K4333" s="287"/>
    </row>
    <row r="4334" spans="1:11" s="33" customFormat="1" x14ac:dyDescent="0.25">
      <c r="A4334" s="288"/>
      <c r="B4334" s="288"/>
      <c r="C4334" s="289"/>
      <c r="D4334" s="289"/>
      <c r="E4334" s="289"/>
      <c r="F4334" s="259"/>
      <c r="G4334" s="287"/>
      <c r="H4334" s="287"/>
      <c r="I4334" s="287"/>
      <c r="J4334" s="256"/>
      <c r="K4334" s="287"/>
    </row>
    <row r="4335" spans="1:11" s="33" customFormat="1" x14ac:dyDescent="0.25">
      <c r="A4335" s="288"/>
      <c r="B4335" s="288"/>
      <c r="C4335" s="289"/>
      <c r="D4335" s="289"/>
      <c r="E4335" s="289"/>
      <c r="F4335" s="259"/>
      <c r="G4335" s="287"/>
      <c r="H4335" s="287"/>
      <c r="I4335" s="287"/>
      <c r="J4335" s="256"/>
      <c r="K4335" s="287"/>
    </row>
    <row r="4336" spans="1:11" s="33" customFormat="1" x14ac:dyDescent="0.25">
      <c r="A4336" s="288"/>
      <c r="B4336" s="288"/>
      <c r="C4336" s="289"/>
      <c r="D4336" s="289"/>
      <c r="E4336" s="289"/>
      <c r="F4336" s="259"/>
      <c r="G4336" s="287"/>
      <c r="H4336" s="287"/>
      <c r="I4336" s="287"/>
      <c r="J4336" s="256"/>
      <c r="K4336" s="287"/>
    </row>
    <row r="4337" spans="1:11" s="33" customFormat="1" x14ac:dyDescent="0.25">
      <c r="A4337" s="288"/>
      <c r="B4337" s="288"/>
      <c r="C4337" s="289"/>
      <c r="D4337" s="289"/>
      <c r="E4337" s="289"/>
      <c r="F4337" s="259"/>
      <c r="G4337" s="287"/>
      <c r="H4337" s="287"/>
      <c r="I4337" s="287"/>
      <c r="J4337" s="256"/>
      <c r="K4337" s="287"/>
    </row>
    <row r="4338" spans="1:11" s="33" customFormat="1" x14ac:dyDescent="0.25">
      <c r="A4338" s="288"/>
      <c r="B4338" s="288"/>
      <c r="C4338" s="289"/>
      <c r="D4338" s="289"/>
      <c r="E4338" s="289"/>
      <c r="F4338" s="259"/>
      <c r="G4338" s="287"/>
      <c r="H4338" s="287"/>
      <c r="I4338" s="287"/>
      <c r="J4338" s="256"/>
      <c r="K4338" s="287"/>
    </row>
    <row r="4339" spans="1:11" s="33" customFormat="1" x14ac:dyDescent="0.25">
      <c r="A4339" s="288"/>
      <c r="B4339" s="288"/>
      <c r="C4339" s="289"/>
      <c r="D4339" s="289"/>
      <c r="E4339" s="289"/>
      <c r="F4339" s="259"/>
      <c r="G4339" s="287"/>
      <c r="H4339" s="287"/>
      <c r="I4339" s="287"/>
      <c r="J4339" s="256"/>
      <c r="K4339" s="287"/>
    </row>
    <row r="4340" spans="1:11" s="33" customFormat="1" x14ac:dyDescent="0.25">
      <c r="A4340" s="288"/>
      <c r="B4340" s="288"/>
      <c r="C4340" s="289"/>
      <c r="D4340" s="289"/>
      <c r="E4340" s="289"/>
      <c r="F4340" s="259"/>
      <c r="G4340" s="287"/>
      <c r="H4340" s="287"/>
      <c r="I4340" s="287"/>
      <c r="J4340" s="256"/>
      <c r="K4340" s="287"/>
    </row>
    <row r="4341" spans="1:11" s="33" customFormat="1" x14ac:dyDescent="0.25">
      <c r="A4341" s="288"/>
      <c r="B4341" s="288"/>
      <c r="C4341" s="289"/>
      <c r="D4341" s="289"/>
      <c r="E4341" s="289"/>
      <c r="F4341" s="259"/>
      <c r="G4341" s="287"/>
      <c r="H4341" s="287"/>
      <c r="I4341" s="287"/>
      <c r="J4341" s="256"/>
      <c r="K4341" s="287"/>
    </row>
    <row r="4342" spans="1:11" s="33" customFormat="1" x14ac:dyDescent="0.25">
      <c r="A4342" s="288"/>
      <c r="B4342" s="288"/>
      <c r="C4342" s="289"/>
      <c r="D4342" s="289"/>
      <c r="E4342" s="289"/>
      <c r="F4342" s="259"/>
      <c r="G4342" s="287"/>
      <c r="H4342" s="287"/>
      <c r="I4342" s="287"/>
      <c r="J4342" s="256"/>
      <c r="K4342" s="287"/>
    </row>
    <row r="4343" spans="1:11" s="33" customFormat="1" x14ac:dyDescent="0.25">
      <c r="A4343" s="288"/>
      <c r="B4343" s="288"/>
      <c r="C4343" s="289"/>
      <c r="D4343" s="289"/>
      <c r="E4343" s="289"/>
      <c r="F4343" s="259"/>
      <c r="G4343" s="287"/>
      <c r="H4343" s="287"/>
      <c r="I4343" s="287"/>
      <c r="J4343" s="256"/>
      <c r="K4343" s="287"/>
    </row>
    <row r="4344" spans="1:11" s="33" customFormat="1" x14ac:dyDescent="0.25">
      <c r="A4344" s="288"/>
      <c r="B4344" s="288"/>
      <c r="C4344" s="289"/>
      <c r="D4344" s="289"/>
      <c r="E4344" s="289"/>
      <c r="F4344" s="259"/>
      <c r="G4344" s="287"/>
      <c r="H4344" s="287"/>
      <c r="I4344" s="287"/>
      <c r="J4344" s="256"/>
      <c r="K4344" s="287"/>
    </row>
    <row r="4345" spans="1:11" s="33" customFormat="1" x14ac:dyDescent="0.25">
      <c r="A4345" s="288"/>
      <c r="B4345" s="288"/>
      <c r="C4345" s="289"/>
      <c r="D4345" s="289"/>
      <c r="E4345" s="289"/>
      <c r="F4345" s="259"/>
      <c r="G4345" s="287"/>
      <c r="H4345" s="287"/>
      <c r="I4345" s="287"/>
      <c r="J4345" s="256"/>
      <c r="K4345" s="287"/>
    </row>
    <row r="4346" spans="1:11" s="33" customFormat="1" x14ac:dyDescent="0.25">
      <c r="A4346" s="288"/>
      <c r="B4346" s="288"/>
      <c r="C4346" s="289"/>
      <c r="D4346" s="289"/>
      <c r="E4346" s="289"/>
      <c r="F4346" s="259"/>
      <c r="G4346" s="287"/>
      <c r="H4346" s="287"/>
      <c r="I4346" s="287"/>
      <c r="J4346" s="256"/>
      <c r="K4346" s="287"/>
    </row>
    <row r="4347" spans="1:11" s="33" customFormat="1" x14ac:dyDescent="0.25">
      <c r="A4347" s="288"/>
      <c r="B4347" s="288"/>
      <c r="C4347" s="289"/>
      <c r="D4347" s="289"/>
      <c r="E4347" s="289"/>
      <c r="F4347" s="259"/>
      <c r="G4347" s="287"/>
      <c r="H4347" s="287"/>
      <c r="I4347" s="287"/>
      <c r="J4347" s="256"/>
      <c r="K4347" s="287"/>
    </row>
    <row r="4348" spans="1:11" s="33" customFormat="1" x14ac:dyDescent="0.25">
      <c r="A4348" s="288"/>
      <c r="B4348" s="288"/>
      <c r="C4348" s="289"/>
      <c r="D4348" s="289"/>
      <c r="E4348" s="289"/>
      <c r="F4348" s="259"/>
      <c r="G4348" s="287"/>
      <c r="H4348" s="287"/>
      <c r="I4348" s="287"/>
      <c r="J4348" s="256"/>
      <c r="K4348" s="287"/>
    </row>
    <row r="4349" spans="1:11" s="33" customFormat="1" x14ac:dyDescent="0.25">
      <c r="A4349" s="288"/>
      <c r="B4349" s="288"/>
      <c r="C4349" s="289"/>
      <c r="D4349" s="289"/>
      <c r="E4349" s="289"/>
      <c r="F4349" s="259"/>
      <c r="G4349" s="287"/>
      <c r="H4349" s="287"/>
      <c r="I4349" s="287"/>
      <c r="J4349" s="256"/>
      <c r="K4349" s="287"/>
    </row>
    <row r="4350" spans="1:11" s="33" customFormat="1" x14ac:dyDescent="0.25">
      <c r="A4350" s="288"/>
      <c r="B4350" s="288"/>
      <c r="C4350" s="289"/>
      <c r="D4350" s="289"/>
      <c r="E4350" s="289"/>
      <c r="F4350" s="259"/>
      <c r="G4350" s="287"/>
      <c r="H4350" s="287"/>
      <c r="I4350" s="287"/>
      <c r="J4350" s="256"/>
      <c r="K4350" s="287"/>
    </row>
    <row r="4351" spans="1:11" s="33" customFormat="1" x14ac:dyDescent="0.25">
      <c r="A4351" s="288"/>
      <c r="B4351" s="288"/>
      <c r="C4351" s="289"/>
      <c r="D4351" s="289"/>
      <c r="E4351" s="289"/>
      <c r="F4351" s="259"/>
      <c r="G4351" s="287"/>
      <c r="H4351" s="287"/>
      <c r="I4351" s="287"/>
      <c r="J4351" s="256"/>
      <c r="K4351" s="287"/>
    </row>
    <row r="4352" spans="1:11" s="33" customFormat="1" x14ac:dyDescent="0.25">
      <c r="A4352" s="288"/>
      <c r="B4352" s="288"/>
      <c r="C4352" s="289"/>
      <c r="D4352" s="289"/>
      <c r="E4352" s="289"/>
      <c r="F4352" s="259"/>
      <c r="G4352" s="287"/>
      <c r="H4352" s="287"/>
      <c r="I4352" s="287"/>
      <c r="J4352" s="256"/>
      <c r="K4352" s="287"/>
    </row>
    <row r="4353" spans="1:11" s="33" customFormat="1" x14ac:dyDescent="0.25">
      <c r="A4353" s="288"/>
      <c r="B4353" s="288"/>
      <c r="C4353" s="289"/>
      <c r="D4353" s="289"/>
      <c r="E4353" s="289"/>
      <c r="F4353" s="259"/>
      <c r="G4353" s="287"/>
      <c r="H4353" s="287"/>
      <c r="I4353" s="287"/>
      <c r="J4353" s="256"/>
      <c r="K4353" s="287"/>
    </row>
    <row r="4354" spans="1:11" s="33" customFormat="1" x14ac:dyDescent="0.25">
      <c r="A4354" s="288"/>
      <c r="B4354" s="288"/>
      <c r="C4354" s="289"/>
      <c r="D4354" s="289"/>
      <c r="E4354" s="289"/>
      <c r="F4354" s="259"/>
      <c r="G4354" s="287"/>
      <c r="H4354" s="287"/>
      <c r="I4354" s="287"/>
      <c r="J4354" s="256"/>
      <c r="K4354" s="287"/>
    </row>
    <row r="4355" spans="1:11" s="33" customFormat="1" x14ac:dyDescent="0.25">
      <c r="A4355" s="288"/>
      <c r="B4355" s="288"/>
      <c r="C4355" s="289"/>
      <c r="D4355" s="289"/>
      <c r="E4355" s="289"/>
      <c r="F4355" s="259"/>
      <c r="G4355" s="287"/>
      <c r="H4355" s="287"/>
      <c r="I4355" s="287"/>
      <c r="J4355" s="256"/>
      <c r="K4355" s="287"/>
    </row>
    <row r="4356" spans="1:11" s="33" customFormat="1" x14ac:dyDescent="0.25">
      <c r="A4356" s="288"/>
      <c r="B4356" s="288"/>
      <c r="C4356" s="289"/>
      <c r="D4356" s="289"/>
      <c r="E4356" s="289"/>
      <c r="F4356" s="259"/>
      <c r="G4356" s="287"/>
      <c r="H4356" s="287"/>
      <c r="I4356" s="287"/>
      <c r="J4356" s="256"/>
      <c r="K4356" s="287"/>
    </row>
    <row r="4357" spans="1:11" s="33" customFormat="1" x14ac:dyDescent="0.25">
      <c r="A4357" s="288"/>
      <c r="B4357" s="288"/>
      <c r="C4357" s="289"/>
      <c r="D4357" s="289"/>
      <c r="E4357" s="289"/>
      <c r="F4357" s="259"/>
      <c r="G4357" s="287"/>
      <c r="H4357" s="287"/>
      <c r="I4357" s="287"/>
      <c r="J4357" s="256"/>
      <c r="K4357" s="287"/>
    </row>
    <row r="4358" spans="1:11" s="33" customFormat="1" x14ac:dyDescent="0.25">
      <c r="A4358" s="288"/>
      <c r="B4358" s="288"/>
      <c r="C4358" s="289"/>
      <c r="D4358" s="289"/>
      <c r="E4358" s="289"/>
      <c r="F4358" s="259"/>
      <c r="G4358" s="287"/>
      <c r="H4358" s="287"/>
      <c r="I4358" s="287"/>
      <c r="J4358" s="256"/>
      <c r="K4358" s="287"/>
    </row>
    <row r="4359" spans="1:11" s="33" customFormat="1" x14ac:dyDescent="0.25">
      <c r="A4359" s="288"/>
      <c r="B4359" s="288"/>
      <c r="C4359" s="289"/>
      <c r="D4359" s="289"/>
      <c r="E4359" s="289"/>
      <c r="F4359" s="259"/>
      <c r="G4359" s="287"/>
      <c r="H4359" s="287"/>
      <c r="I4359" s="287"/>
      <c r="J4359" s="256"/>
      <c r="K4359" s="287"/>
    </row>
    <row r="4360" spans="1:11" s="33" customFormat="1" x14ac:dyDescent="0.25">
      <c r="A4360" s="288"/>
      <c r="B4360" s="288"/>
      <c r="C4360" s="289"/>
      <c r="D4360" s="289"/>
      <c r="E4360" s="289"/>
      <c r="F4360" s="259"/>
      <c r="G4360" s="287"/>
      <c r="H4360" s="287"/>
      <c r="I4360" s="287"/>
      <c r="J4360" s="256"/>
      <c r="K4360" s="287"/>
    </row>
    <row r="4361" spans="1:11" s="33" customFormat="1" x14ac:dyDescent="0.25">
      <c r="A4361" s="288"/>
      <c r="B4361" s="288"/>
      <c r="C4361" s="289"/>
      <c r="D4361" s="289"/>
      <c r="E4361" s="289"/>
      <c r="F4361" s="259"/>
      <c r="G4361" s="287"/>
      <c r="H4361" s="287"/>
      <c r="I4361" s="287"/>
      <c r="J4361" s="256"/>
      <c r="K4361" s="287"/>
    </row>
    <row r="4362" spans="1:11" s="33" customFormat="1" x14ac:dyDescent="0.25">
      <c r="A4362" s="288"/>
      <c r="B4362" s="288"/>
      <c r="C4362" s="289"/>
      <c r="D4362" s="289"/>
      <c r="E4362" s="289"/>
      <c r="F4362" s="259"/>
      <c r="G4362" s="287"/>
      <c r="H4362" s="287"/>
      <c r="I4362" s="287"/>
      <c r="J4362" s="256"/>
      <c r="K4362" s="287"/>
    </row>
    <row r="4363" spans="1:11" s="33" customFormat="1" x14ac:dyDescent="0.25">
      <c r="A4363" s="288"/>
      <c r="B4363" s="288"/>
      <c r="C4363" s="289"/>
      <c r="D4363" s="289"/>
      <c r="E4363" s="289"/>
      <c r="F4363" s="259"/>
      <c r="G4363" s="287"/>
      <c r="H4363" s="287"/>
      <c r="I4363" s="287"/>
      <c r="J4363" s="256"/>
      <c r="K4363" s="287"/>
    </row>
    <row r="4364" spans="1:11" s="33" customFormat="1" x14ac:dyDescent="0.25">
      <c r="A4364" s="288"/>
      <c r="B4364" s="288"/>
      <c r="C4364" s="289"/>
      <c r="D4364" s="289"/>
      <c r="E4364" s="289"/>
      <c r="F4364" s="259"/>
      <c r="G4364" s="287"/>
      <c r="H4364" s="287"/>
      <c r="I4364" s="287"/>
      <c r="J4364" s="256"/>
      <c r="K4364" s="287"/>
    </row>
    <row r="4365" spans="1:11" s="33" customFormat="1" x14ac:dyDescent="0.25">
      <c r="A4365" s="288"/>
      <c r="B4365" s="288"/>
      <c r="C4365" s="289"/>
      <c r="D4365" s="289"/>
      <c r="E4365" s="289"/>
      <c r="F4365" s="259"/>
      <c r="G4365" s="287"/>
      <c r="H4365" s="287"/>
      <c r="I4365" s="287"/>
      <c r="J4365" s="256"/>
      <c r="K4365" s="287"/>
    </row>
    <row r="4366" spans="1:11" s="33" customFormat="1" x14ac:dyDescent="0.25">
      <c r="A4366" s="288"/>
      <c r="B4366" s="288"/>
      <c r="C4366" s="289"/>
      <c r="D4366" s="289"/>
      <c r="E4366" s="289"/>
      <c r="F4366" s="259"/>
      <c r="G4366" s="287"/>
      <c r="H4366" s="287"/>
      <c r="I4366" s="287"/>
      <c r="J4366" s="256"/>
      <c r="K4366" s="287"/>
    </row>
    <row r="4367" spans="1:11" s="33" customFormat="1" x14ac:dyDescent="0.25">
      <c r="A4367" s="288"/>
      <c r="B4367" s="288"/>
      <c r="C4367" s="289"/>
      <c r="D4367" s="289"/>
      <c r="E4367" s="289"/>
      <c r="F4367" s="259"/>
      <c r="G4367" s="287"/>
      <c r="H4367" s="287"/>
      <c r="I4367" s="287"/>
      <c r="J4367" s="256"/>
      <c r="K4367" s="287"/>
    </row>
    <row r="4368" spans="1:11" s="33" customFormat="1" x14ac:dyDescent="0.25">
      <c r="A4368" s="288"/>
      <c r="B4368" s="288"/>
      <c r="C4368" s="289"/>
      <c r="D4368" s="289"/>
      <c r="E4368" s="289"/>
      <c r="F4368" s="259"/>
      <c r="G4368" s="287"/>
      <c r="H4368" s="287"/>
      <c r="I4368" s="287"/>
      <c r="J4368" s="256"/>
      <c r="K4368" s="287"/>
    </row>
    <row r="4369" spans="1:11" s="33" customFormat="1" x14ac:dyDescent="0.25">
      <c r="A4369" s="288"/>
      <c r="B4369" s="288"/>
      <c r="C4369" s="289"/>
      <c r="D4369" s="289"/>
      <c r="E4369" s="289"/>
      <c r="F4369" s="259"/>
      <c r="G4369" s="287"/>
      <c r="H4369" s="287"/>
      <c r="I4369" s="287"/>
      <c r="J4369" s="256"/>
      <c r="K4369" s="287"/>
    </row>
    <row r="4370" spans="1:11" s="33" customFormat="1" x14ac:dyDescent="0.25">
      <c r="A4370" s="288"/>
      <c r="B4370" s="288"/>
      <c r="C4370" s="289"/>
      <c r="D4370" s="289"/>
      <c r="E4370" s="289"/>
      <c r="F4370" s="259"/>
      <c r="G4370" s="287"/>
      <c r="H4370" s="287"/>
      <c r="I4370" s="287"/>
      <c r="J4370" s="256"/>
      <c r="K4370" s="287"/>
    </row>
    <row r="4371" spans="1:11" s="33" customFormat="1" x14ac:dyDescent="0.25">
      <c r="A4371" s="288"/>
      <c r="B4371" s="288"/>
      <c r="C4371" s="289"/>
      <c r="D4371" s="289"/>
      <c r="E4371" s="289"/>
      <c r="F4371" s="259"/>
      <c r="G4371" s="287"/>
      <c r="H4371" s="287"/>
      <c r="I4371" s="287"/>
      <c r="J4371" s="256"/>
      <c r="K4371" s="287"/>
    </row>
    <row r="4372" spans="1:11" s="33" customFormat="1" x14ac:dyDescent="0.25">
      <c r="A4372" s="288"/>
      <c r="B4372" s="288"/>
      <c r="C4372" s="289"/>
      <c r="D4372" s="289"/>
      <c r="E4372" s="289"/>
      <c r="F4372" s="259"/>
      <c r="G4372" s="287"/>
      <c r="H4372" s="287"/>
      <c r="I4372" s="287"/>
      <c r="J4372" s="256"/>
      <c r="K4372" s="287"/>
    </row>
    <row r="4373" spans="1:11" s="33" customFormat="1" x14ac:dyDescent="0.25">
      <c r="A4373" s="288"/>
      <c r="B4373" s="288"/>
      <c r="C4373" s="289"/>
      <c r="D4373" s="289"/>
      <c r="E4373" s="289"/>
      <c r="F4373" s="259"/>
      <c r="G4373" s="287"/>
      <c r="H4373" s="287"/>
      <c r="I4373" s="287"/>
      <c r="J4373" s="256"/>
      <c r="K4373" s="287"/>
    </row>
    <row r="4374" spans="1:11" s="33" customFormat="1" x14ac:dyDescent="0.25">
      <c r="A4374" s="288"/>
      <c r="B4374" s="288"/>
      <c r="C4374" s="289"/>
      <c r="D4374" s="289"/>
      <c r="E4374" s="289"/>
      <c r="F4374" s="259"/>
      <c r="G4374" s="287"/>
      <c r="H4374" s="287"/>
      <c r="I4374" s="287"/>
      <c r="J4374" s="256"/>
      <c r="K4374" s="287"/>
    </row>
    <row r="4375" spans="1:11" s="33" customFormat="1" x14ac:dyDescent="0.25">
      <c r="A4375" s="288"/>
      <c r="B4375" s="288"/>
      <c r="C4375" s="289"/>
      <c r="D4375" s="289"/>
      <c r="E4375" s="289"/>
      <c r="F4375" s="259"/>
      <c r="G4375" s="287"/>
      <c r="H4375" s="287"/>
      <c r="I4375" s="287"/>
      <c r="J4375" s="256"/>
      <c r="K4375" s="287"/>
    </row>
    <row r="4376" spans="1:11" s="33" customFormat="1" x14ac:dyDescent="0.25">
      <c r="A4376" s="288"/>
      <c r="B4376" s="288"/>
      <c r="C4376" s="289"/>
      <c r="D4376" s="289"/>
      <c r="E4376" s="289"/>
      <c r="F4376" s="259"/>
      <c r="G4376" s="287"/>
      <c r="H4376" s="287"/>
      <c r="I4376" s="287"/>
      <c r="J4376" s="256"/>
      <c r="K4376" s="287"/>
    </row>
    <row r="4377" spans="1:11" s="33" customFormat="1" x14ac:dyDescent="0.25">
      <c r="A4377" s="288"/>
      <c r="B4377" s="288"/>
      <c r="C4377" s="289"/>
      <c r="D4377" s="289"/>
      <c r="E4377" s="289"/>
      <c r="F4377" s="259"/>
      <c r="G4377" s="287"/>
      <c r="H4377" s="287"/>
      <c r="I4377" s="287"/>
      <c r="J4377" s="256"/>
      <c r="K4377" s="287"/>
    </row>
    <row r="4378" spans="1:11" s="33" customFormat="1" x14ac:dyDescent="0.25">
      <c r="A4378" s="288"/>
      <c r="B4378" s="288"/>
      <c r="C4378" s="289"/>
      <c r="D4378" s="289"/>
      <c r="E4378" s="289"/>
      <c r="F4378" s="259"/>
      <c r="G4378" s="287"/>
      <c r="H4378" s="287"/>
      <c r="I4378" s="287"/>
      <c r="J4378" s="256"/>
      <c r="K4378" s="287"/>
    </row>
    <row r="4379" spans="1:11" s="33" customFormat="1" x14ac:dyDescent="0.25">
      <c r="A4379" s="288"/>
      <c r="B4379" s="288"/>
      <c r="C4379" s="289"/>
      <c r="D4379" s="289"/>
      <c r="E4379" s="289"/>
      <c r="F4379" s="259"/>
      <c r="G4379" s="287"/>
      <c r="H4379" s="287"/>
      <c r="I4379" s="287"/>
      <c r="J4379" s="256"/>
      <c r="K4379" s="287"/>
    </row>
    <row r="4380" spans="1:11" s="33" customFormat="1" x14ac:dyDescent="0.25">
      <c r="A4380" s="288"/>
      <c r="B4380" s="288"/>
      <c r="C4380" s="289"/>
      <c r="D4380" s="289"/>
      <c r="E4380" s="289"/>
      <c r="F4380" s="259"/>
      <c r="G4380" s="287"/>
      <c r="H4380" s="287"/>
      <c r="I4380" s="287"/>
      <c r="J4380" s="256"/>
      <c r="K4380" s="287"/>
    </row>
    <row r="4381" spans="1:11" s="33" customFormat="1" x14ac:dyDescent="0.25">
      <c r="A4381" s="288"/>
      <c r="B4381" s="288"/>
      <c r="C4381" s="289"/>
      <c r="D4381" s="289"/>
      <c r="E4381" s="289"/>
      <c r="F4381" s="259"/>
      <c r="G4381" s="287"/>
      <c r="H4381" s="287"/>
      <c r="I4381" s="287"/>
      <c r="J4381" s="256"/>
      <c r="K4381" s="287"/>
    </row>
    <row r="4382" spans="1:11" s="33" customFormat="1" x14ac:dyDescent="0.25">
      <c r="A4382" s="288"/>
      <c r="B4382" s="288"/>
      <c r="C4382" s="289"/>
      <c r="D4382" s="289"/>
      <c r="E4382" s="289"/>
      <c r="F4382" s="259"/>
      <c r="G4382" s="287"/>
      <c r="H4382" s="287"/>
      <c r="I4382" s="287"/>
      <c r="J4382" s="256"/>
      <c r="K4382" s="287"/>
    </row>
    <row r="4383" spans="1:11" s="33" customFormat="1" x14ac:dyDescent="0.25">
      <c r="A4383" s="288"/>
      <c r="B4383" s="288"/>
      <c r="C4383" s="289"/>
      <c r="D4383" s="289"/>
      <c r="E4383" s="289"/>
      <c r="F4383" s="259"/>
      <c r="G4383" s="287"/>
      <c r="H4383" s="287"/>
      <c r="I4383" s="287"/>
      <c r="J4383" s="256"/>
      <c r="K4383" s="287"/>
    </row>
    <row r="4384" spans="1:11" s="33" customFormat="1" x14ac:dyDescent="0.25">
      <c r="A4384" s="288"/>
      <c r="B4384" s="288"/>
      <c r="C4384" s="289"/>
      <c r="D4384" s="289"/>
      <c r="E4384" s="289"/>
      <c r="F4384" s="259"/>
      <c r="G4384" s="287"/>
      <c r="H4384" s="287"/>
      <c r="I4384" s="287"/>
      <c r="J4384" s="256"/>
      <c r="K4384" s="287"/>
    </row>
    <row r="4385" spans="1:11" s="33" customFormat="1" x14ac:dyDescent="0.25">
      <c r="A4385" s="288"/>
      <c r="B4385" s="288"/>
      <c r="C4385" s="289"/>
      <c r="D4385" s="289"/>
      <c r="E4385" s="289"/>
      <c r="F4385" s="259"/>
      <c r="G4385" s="287"/>
      <c r="H4385" s="287"/>
      <c r="I4385" s="287"/>
      <c r="J4385" s="256"/>
      <c r="K4385" s="287"/>
    </row>
    <row r="4386" spans="1:11" s="33" customFormat="1" x14ac:dyDescent="0.25">
      <c r="A4386" s="288"/>
      <c r="B4386" s="288"/>
      <c r="C4386" s="289"/>
      <c r="D4386" s="289"/>
      <c r="E4386" s="289"/>
      <c r="F4386" s="259"/>
      <c r="G4386" s="287"/>
      <c r="H4386" s="287"/>
      <c r="I4386" s="287"/>
      <c r="J4386" s="256"/>
      <c r="K4386" s="287"/>
    </row>
    <row r="4387" spans="1:11" s="33" customFormat="1" x14ac:dyDescent="0.25">
      <c r="A4387" s="288"/>
      <c r="B4387" s="288"/>
      <c r="C4387" s="289"/>
      <c r="D4387" s="289"/>
      <c r="E4387" s="289"/>
      <c r="F4387" s="259"/>
      <c r="G4387" s="287"/>
      <c r="H4387" s="287"/>
      <c r="I4387" s="287"/>
      <c r="J4387" s="256"/>
      <c r="K4387" s="287"/>
    </row>
    <row r="4388" spans="1:11" s="33" customFormat="1" x14ac:dyDescent="0.25">
      <c r="A4388" s="288"/>
      <c r="B4388" s="288"/>
      <c r="C4388" s="289"/>
      <c r="D4388" s="289"/>
      <c r="E4388" s="289"/>
      <c r="F4388" s="259"/>
      <c r="G4388" s="287"/>
      <c r="H4388" s="287"/>
      <c r="I4388" s="287"/>
      <c r="J4388" s="256"/>
      <c r="K4388" s="287"/>
    </row>
    <row r="4389" spans="1:11" s="33" customFormat="1" x14ac:dyDescent="0.25">
      <c r="A4389" s="288"/>
      <c r="B4389" s="288"/>
      <c r="C4389" s="289"/>
      <c r="D4389" s="289"/>
      <c r="E4389" s="289"/>
      <c r="F4389" s="259"/>
      <c r="G4389" s="287"/>
      <c r="H4389" s="287"/>
      <c r="I4389" s="287"/>
      <c r="J4389" s="256"/>
      <c r="K4389" s="287"/>
    </row>
    <row r="4390" spans="1:11" s="33" customFormat="1" x14ac:dyDescent="0.25">
      <c r="A4390" s="288"/>
      <c r="B4390" s="288"/>
      <c r="C4390" s="289"/>
      <c r="D4390" s="289"/>
      <c r="E4390" s="289"/>
      <c r="F4390" s="259"/>
      <c r="G4390" s="287"/>
      <c r="H4390" s="287"/>
      <c r="I4390" s="287"/>
      <c r="J4390" s="256"/>
      <c r="K4390" s="287"/>
    </row>
    <row r="4391" spans="1:11" s="33" customFormat="1" x14ac:dyDescent="0.25">
      <c r="A4391" s="288"/>
      <c r="B4391" s="288"/>
      <c r="C4391" s="289"/>
      <c r="D4391" s="289"/>
      <c r="E4391" s="289"/>
      <c r="F4391" s="259"/>
      <c r="G4391" s="287"/>
      <c r="H4391" s="287"/>
      <c r="I4391" s="287"/>
      <c r="J4391" s="256"/>
      <c r="K4391" s="287"/>
    </row>
    <row r="4392" spans="1:11" s="33" customFormat="1" x14ac:dyDescent="0.25">
      <c r="A4392" s="288"/>
      <c r="B4392" s="288"/>
      <c r="C4392" s="289"/>
      <c r="D4392" s="289"/>
      <c r="E4392" s="289"/>
      <c r="F4392" s="259"/>
      <c r="G4392" s="287"/>
      <c r="H4392" s="287"/>
      <c r="I4392" s="287"/>
      <c r="J4392" s="256"/>
      <c r="K4392" s="287"/>
    </row>
    <row r="4393" spans="1:11" s="33" customFormat="1" x14ac:dyDescent="0.25">
      <c r="A4393" s="288"/>
      <c r="B4393" s="288"/>
      <c r="C4393" s="289"/>
      <c r="D4393" s="289"/>
      <c r="E4393" s="289"/>
      <c r="F4393" s="259"/>
      <c r="G4393" s="287"/>
      <c r="H4393" s="287"/>
      <c r="I4393" s="287"/>
      <c r="J4393" s="256"/>
      <c r="K4393" s="287"/>
    </row>
    <row r="4394" spans="1:11" s="33" customFormat="1" x14ac:dyDescent="0.25">
      <c r="A4394" s="288"/>
      <c r="B4394" s="288"/>
      <c r="C4394" s="289"/>
      <c r="D4394" s="289"/>
      <c r="E4394" s="289"/>
      <c r="F4394" s="259"/>
      <c r="G4394" s="287"/>
      <c r="H4394" s="287"/>
      <c r="I4394" s="287"/>
      <c r="J4394" s="256"/>
      <c r="K4394" s="287"/>
    </row>
    <row r="4395" spans="1:11" s="33" customFormat="1" x14ac:dyDescent="0.25">
      <c r="A4395" s="288"/>
      <c r="B4395" s="288"/>
      <c r="C4395" s="289"/>
      <c r="D4395" s="289"/>
      <c r="E4395" s="289"/>
      <c r="F4395" s="259"/>
      <c r="G4395" s="287"/>
      <c r="H4395" s="287"/>
      <c r="I4395" s="287"/>
      <c r="J4395" s="256"/>
      <c r="K4395" s="287"/>
    </row>
    <row r="4396" spans="1:11" s="33" customFormat="1" x14ac:dyDescent="0.25">
      <c r="A4396" s="288"/>
      <c r="B4396" s="288"/>
      <c r="C4396" s="289"/>
      <c r="D4396" s="289"/>
      <c r="E4396" s="289"/>
      <c r="F4396" s="259"/>
      <c r="G4396" s="287"/>
      <c r="H4396" s="287"/>
      <c r="I4396" s="287"/>
      <c r="J4396" s="256"/>
      <c r="K4396" s="287"/>
    </row>
    <row r="4397" spans="1:11" s="33" customFormat="1" x14ac:dyDescent="0.25">
      <c r="A4397" s="288"/>
      <c r="B4397" s="288"/>
      <c r="C4397" s="289"/>
      <c r="D4397" s="289"/>
      <c r="E4397" s="289"/>
      <c r="F4397" s="259"/>
      <c r="G4397" s="287"/>
      <c r="H4397" s="287"/>
      <c r="I4397" s="287"/>
      <c r="J4397" s="256"/>
      <c r="K4397" s="287"/>
    </row>
    <row r="4398" spans="1:11" s="33" customFormat="1" x14ac:dyDescent="0.25">
      <c r="A4398" s="288"/>
      <c r="B4398" s="288"/>
      <c r="C4398" s="289"/>
      <c r="D4398" s="289"/>
      <c r="E4398" s="289"/>
      <c r="F4398" s="259"/>
      <c r="G4398" s="287"/>
      <c r="H4398" s="287"/>
      <c r="I4398" s="287"/>
      <c r="J4398" s="256"/>
      <c r="K4398" s="287"/>
    </row>
    <row r="4399" spans="1:11" s="33" customFormat="1" x14ac:dyDescent="0.25">
      <c r="A4399" s="288"/>
      <c r="B4399" s="288"/>
      <c r="C4399" s="289"/>
      <c r="D4399" s="289"/>
      <c r="E4399" s="289"/>
      <c r="F4399" s="259"/>
      <c r="G4399" s="287"/>
      <c r="H4399" s="287"/>
      <c r="I4399" s="287"/>
      <c r="J4399" s="256"/>
      <c r="K4399" s="287"/>
    </row>
    <row r="4400" spans="1:11" s="33" customFormat="1" x14ac:dyDescent="0.25">
      <c r="A4400" s="288"/>
      <c r="B4400" s="288"/>
      <c r="C4400" s="289"/>
      <c r="D4400" s="289"/>
      <c r="E4400" s="289"/>
      <c r="F4400" s="259"/>
      <c r="G4400" s="287"/>
      <c r="H4400" s="287"/>
      <c r="I4400" s="287"/>
      <c r="J4400" s="256"/>
      <c r="K4400" s="287"/>
    </row>
    <row r="4401" spans="1:11" s="33" customFormat="1" x14ac:dyDescent="0.25">
      <c r="A4401" s="288"/>
      <c r="B4401" s="288"/>
      <c r="C4401" s="289"/>
      <c r="D4401" s="289"/>
      <c r="E4401" s="289"/>
      <c r="F4401" s="259"/>
      <c r="G4401" s="287"/>
      <c r="H4401" s="287"/>
      <c r="I4401" s="287"/>
      <c r="J4401" s="256"/>
      <c r="K4401" s="287"/>
    </row>
    <row r="4402" spans="1:11" s="33" customFormat="1" x14ac:dyDescent="0.25">
      <c r="A4402" s="288"/>
      <c r="B4402" s="288"/>
      <c r="C4402" s="289"/>
      <c r="D4402" s="289"/>
      <c r="E4402" s="289"/>
      <c r="F4402" s="259"/>
      <c r="G4402" s="287"/>
      <c r="H4402" s="287"/>
      <c r="I4402" s="287"/>
      <c r="J4402" s="256"/>
      <c r="K4402" s="287"/>
    </row>
    <row r="4403" spans="1:11" s="33" customFormat="1" x14ac:dyDescent="0.25">
      <c r="A4403" s="288"/>
      <c r="B4403" s="288"/>
      <c r="C4403" s="289"/>
      <c r="D4403" s="289"/>
      <c r="E4403" s="289"/>
      <c r="F4403" s="259"/>
      <c r="G4403" s="287"/>
      <c r="H4403" s="287"/>
      <c r="I4403" s="287"/>
      <c r="J4403" s="256"/>
      <c r="K4403" s="287"/>
    </row>
    <row r="4404" spans="1:11" s="33" customFormat="1" x14ac:dyDescent="0.25">
      <c r="A4404" s="288"/>
      <c r="B4404" s="288"/>
      <c r="C4404" s="289"/>
      <c r="D4404" s="289"/>
      <c r="E4404" s="289"/>
      <c r="F4404" s="259"/>
      <c r="G4404" s="287"/>
      <c r="H4404" s="287"/>
      <c r="I4404" s="287"/>
      <c r="J4404" s="256"/>
      <c r="K4404" s="287"/>
    </row>
    <row r="4405" spans="1:11" s="33" customFormat="1" x14ac:dyDescent="0.25">
      <c r="A4405" s="288"/>
      <c r="B4405" s="288"/>
      <c r="C4405" s="289"/>
      <c r="D4405" s="289"/>
      <c r="E4405" s="289"/>
      <c r="F4405" s="259"/>
      <c r="G4405" s="287"/>
      <c r="H4405" s="287"/>
      <c r="I4405" s="287"/>
      <c r="J4405" s="256"/>
      <c r="K4405" s="287"/>
    </row>
    <row r="4406" spans="1:11" s="33" customFormat="1" x14ac:dyDescent="0.25">
      <c r="A4406" s="288"/>
      <c r="B4406" s="288"/>
      <c r="C4406" s="289"/>
      <c r="D4406" s="289"/>
      <c r="E4406" s="289"/>
      <c r="F4406" s="259"/>
      <c r="G4406" s="287"/>
      <c r="H4406" s="287"/>
      <c r="I4406" s="287"/>
      <c r="J4406" s="256"/>
      <c r="K4406" s="287"/>
    </row>
    <row r="4407" spans="1:11" s="33" customFormat="1" x14ac:dyDescent="0.25">
      <c r="A4407" s="288"/>
      <c r="B4407" s="288"/>
      <c r="C4407" s="289"/>
      <c r="D4407" s="289"/>
      <c r="E4407" s="289"/>
      <c r="F4407" s="259"/>
      <c r="G4407" s="287"/>
      <c r="H4407" s="287"/>
      <c r="I4407" s="287"/>
      <c r="J4407" s="256"/>
      <c r="K4407" s="287"/>
    </row>
    <row r="4408" spans="1:11" s="33" customFormat="1" x14ac:dyDescent="0.25">
      <c r="A4408" s="288"/>
      <c r="B4408" s="288"/>
      <c r="C4408" s="289"/>
      <c r="D4408" s="289"/>
      <c r="E4408" s="289"/>
      <c r="F4408" s="259"/>
      <c r="G4408" s="287"/>
      <c r="H4408" s="287"/>
      <c r="I4408" s="287"/>
      <c r="J4408" s="256"/>
      <c r="K4408" s="287"/>
    </row>
    <row r="4409" spans="1:11" s="33" customFormat="1" x14ac:dyDescent="0.25">
      <c r="A4409" s="288"/>
      <c r="B4409" s="288"/>
      <c r="C4409" s="289"/>
      <c r="D4409" s="289"/>
      <c r="E4409" s="289"/>
      <c r="F4409" s="259"/>
      <c r="G4409" s="287"/>
      <c r="H4409" s="287"/>
      <c r="I4409" s="287"/>
      <c r="J4409" s="256"/>
      <c r="K4409" s="287"/>
    </row>
    <row r="4410" spans="1:11" s="33" customFormat="1" x14ac:dyDescent="0.25">
      <c r="A4410" s="288"/>
      <c r="B4410" s="288"/>
      <c r="C4410" s="289"/>
      <c r="D4410" s="289"/>
      <c r="E4410" s="289"/>
      <c r="F4410" s="259"/>
      <c r="G4410" s="287"/>
      <c r="H4410" s="287"/>
      <c r="I4410" s="287"/>
      <c r="J4410" s="256"/>
      <c r="K4410" s="287"/>
    </row>
    <row r="4411" spans="1:11" s="33" customFormat="1" x14ac:dyDescent="0.25">
      <c r="A4411" s="288"/>
      <c r="B4411" s="288"/>
      <c r="C4411" s="289"/>
      <c r="D4411" s="289"/>
      <c r="E4411" s="289"/>
      <c r="F4411" s="259"/>
      <c r="G4411" s="287"/>
      <c r="H4411" s="287"/>
      <c r="I4411" s="287"/>
      <c r="J4411" s="256"/>
      <c r="K4411" s="287"/>
    </row>
    <row r="4412" spans="1:11" s="33" customFormat="1" x14ac:dyDescent="0.25">
      <c r="A4412" s="288"/>
      <c r="B4412" s="288"/>
      <c r="C4412" s="289"/>
      <c r="D4412" s="289"/>
      <c r="E4412" s="289"/>
      <c r="F4412" s="259"/>
      <c r="G4412" s="287"/>
      <c r="H4412" s="287"/>
      <c r="I4412" s="287"/>
      <c r="J4412" s="256"/>
      <c r="K4412" s="287"/>
    </row>
    <row r="4413" spans="1:11" s="33" customFormat="1" x14ac:dyDescent="0.25">
      <c r="A4413" s="288"/>
      <c r="B4413" s="288"/>
      <c r="C4413" s="289"/>
      <c r="D4413" s="289"/>
      <c r="E4413" s="289"/>
      <c r="F4413" s="259"/>
      <c r="G4413" s="287"/>
      <c r="H4413" s="287"/>
      <c r="I4413" s="287"/>
      <c r="J4413" s="256"/>
      <c r="K4413" s="287"/>
    </row>
    <row r="4414" spans="1:11" s="33" customFormat="1" x14ac:dyDescent="0.25">
      <c r="A4414" s="288"/>
      <c r="B4414" s="288"/>
      <c r="C4414" s="289"/>
      <c r="D4414" s="289"/>
      <c r="E4414" s="289"/>
      <c r="F4414" s="259"/>
      <c r="G4414" s="287"/>
      <c r="H4414" s="287"/>
      <c r="I4414" s="287"/>
      <c r="J4414" s="256"/>
      <c r="K4414" s="287"/>
    </row>
    <row r="4415" spans="1:11" s="33" customFormat="1" x14ac:dyDescent="0.25">
      <c r="A4415" s="288"/>
      <c r="B4415" s="288"/>
      <c r="C4415" s="289"/>
      <c r="D4415" s="289"/>
      <c r="E4415" s="289"/>
      <c r="F4415" s="259"/>
      <c r="G4415" s="287"/>
      <c r="H4415" s="287"/>
      <c r="I4415" s="287"/>
      <c r="J4415" s="256"/>
      <c r="K4415" s="287"/>
    </row>
    <row r="4416" spans="1:11" x14ac:dyDescent="0.25">
      <c r="A4416" s="284"/>
      <c r="B4416" s="284"/>
      <c r="C4416" s="285"/>
      <c r="D4416" s="285"/>
      <c r="E4416" s="285"/>
      <c r="F4416" s="249"/>
      <c r="G4416" s="286"/>
      <c r="H4416" s="286"/>
      <c r="I4416" s="286"/>
      <c r="J4416" s="278"/>
      <c r="K4416" s="286"/>
    </row>
    <row r="4417" spans="6:10" x14ac:dyDescent="0.25">
      <c r="F4417" s="40"/>
      <c r="J4417" s="271"/>
    </row>
    <row r="4418" spans="6:10" x14ac:dyDescent="0.25">
      <c r="F4418" s="40"/>
      <c r="J4418" s="271"/>
    </row>
    <row r="4419" spans="6:10" x14ac:dyDescent="0.25">
      <c r="F4419" s="40"/>
      <c r="J4419" s="271"/>
    </row>
    <row r="4420" spans="6:10" x14ac:dyDescent="0.25">
      <c r="F4420" s="40"/>
      <c r="J4420" s="271"/>
    </row>
    <row r="4421" spans="6:10" x14ac:dyDescent="0.25">
      <c r="F4421" s="40"/>
      <c r="J4421" s="271"/>
    </row>
    <row r="4422" spans="6:10" x14ac:dyDescent="0.25">
      <c r="F4422" s="40"/>
      <c r="J4422" s="271"/>
    </row>
    <row r="4423" spans="6:10" x14ac:dyDescent="0.25">
      <c r="F4423" s="40"/>
      <c r="J4423" s="271"/>
    </row>
    <row r="4424" spans="6:10" x14ac:dyDescent="0.25">
      <c r="F4424" s="40"/>
      <c r="J4424" s="271"/>
    </row>
    <row r="4425" spans="6:10" x14ac:dyDescent="0.25">
      <c r="F4425" s="40"/>
      <c r="J4425" s="271"/>
    </row>
    <row r="4426" spans="6:10" x14ac:dyDescent="0.25">
      <c r="F4426" s="40"/>
      <c r="J4426" s="271"/>
    </row>
    <row r="4427" spans="6:10" x14ac:dyDescent="0.25">
      <c r="F4427" s="40"/>
      <c r="J4427" s="271"/>
    </row>
    <row r="4428" spans="6:10" x14ac:dyDescent="0.25">
      <c r="F4428" s="40"/>
      <c r="J4428" s="271"/>
    </row>
    <row r="4429" spans="6:10" x14ac:dyDescent="0.25">
      <c r="F4429" s="40"/>
      <c r="J4429" s="271"/>
    </row>
    <row r="4430" spans="6:10" x14ac:dyDescent="0.25">
      <c r="F4430" s="40"/>
      <c r="J4430" s="271"/>
    </row>
    <row r="4431" spans="6:10" x14ac:dyDescent="0.25">
      <c r="F4431" s="40"/>
      <c r="J4431" s="271"/>
    </row>
    <row r="4432" spans="6:10" x14ac:dyDescent="0.25">
      <c r="F4432" s="40"/>
      <c r="J4432" s="271"/>
    </row>
    <row r="4433" spans="6:10" x14ac:dyDescent="0.25">
      <c r="F4433" s="40"/>
      <c r="J4433" s="271"/>
    </row>
    <row r="4434" spans="6:10" x14ac:dyDescent="0.25">
      <c r="F4434" s="40"/>
      <c r="J4434" s="271"/>
    </row>
    <row r="4435" spans="6:10" x14ac:dyDescent="0.25">
      <c r="F4435" s="40"/>
      <c r="J4435" s="271"/>
    </row>
    <row r="4436" spans="6:10" x14ac:dyDescent="0.25">
      <c r="F4436" s="40"/>
      <c r="J4436" s="271"/>
    </row>
    <row r="4437" spans="6:10" x14ac:dyDescent="0.25">
      <c r="F4437" s="40"/>
      <c r="J4437" s="271"/>
    </row>
    <row r="4438" spans="6:10" x14ac:dyDescent="0.25">
      <c r="F4438" s="40"/>
      <c r="J4438" s="271"/>
    </row>
    <row r="4439" spans="6:10" x14ac:dyDescent="0.25">
      <c r="F4439" s="40"/>
      <c r="J4439" s="271"/>
    </row>
    <row r="4440" spans="6:10" x14ac:dyDescent="0.25">
      <c r="F4440" s="40"/>
      <c r="J4440" s="271"/>
    </row>
    <row r="4441" spans="6:10" x14ac:dyDescent="0.25">
      <c r="F4441" s="40"/>
      <c r="J4441" s="271"/>
    </row>
    <row r="4442" spans="6:10" x14ac:dyDescent="0.25">
      <c r="F4442" s="40"/>
      <c r="J4442" s="271"/>
    </row>
    <row r="4443" spans="6:10" x14ac:dyDescent="0.25">
      <c r="F4443" s="40"/>
      <c r="J4443" s="271"/>
    </row>
    <row r="4444" spans="6:10" x14ac:dyDescent="0.25">
      <c r="F4444" s="40"/>
      <c r="J4444" s="271"/>
    </row>
    <row r="4445" spans="6:10" x14ac:dyDescent="0.25">
      <c r="F4445" s="40"/>
      <c r="J4445" s="271"/>
    </row>
    <row r="4446" spans="6:10" x14ac:dyDescent="0.25">
      <c r="F4446" s="40"/>
      <c r="J4446" s="271"/>
    </row>
    <row r="4447" spans="6:10" x14ac:dyDescent="0.25">
      <c r="F4447" s="40"/>
      <c r="J4447" s="271"/>
    </row>
    <row r="4448" spans="6:10" x14ac:dyDescent="0.25">
      <c r="F4448" s="40"/>
      <c r="J4448" s="271"/>
    </row>
    <row r="4449" spans="6:10" x14ac:dyDescent="0.25">
      <c r="F4449" s="40"/>
      <c r="J4449" s="271"/>
    </row>
    <row r="4450" spans="6:10" x14ac:dyDescent="0.25">
      <c r="F4450" s="40"/>
      <c r="J4450" s="271"/>
    </row>
    <row r="4451" spans="6:10" x14ac:dyDescent="0.25">
      <c r="F4451" s="40"/>
      <c r="J4451" s="271"/>
    </row>
    <row r="4452" spans="6:10" x14ac:dyDescent="0.25">
      <c r="F4452" s="40"/>
      <c r="J4452" s="271"/>
    </row>
    <row r="4453" spans="6:10" x14ac:dyDescent="0.25">
      <c r="F4453" s="40"/>
      <c r="J4453" s="271"/>
    </row>
    <row r="4454" spans="6:10" x14ac:dyDescent="0.25">
      <c r="F4454" s="40"/>
      <c r="J4454" s="271"/>
    </row>
    <row r="4455" spans="6:10" x14ac:dyDescent="0.25">
      <c r="F4455" s="40"/>
      <c r="J4455" s="271"/>
    </row>
    <row r="4456" spans="6:10" x14ac:dyDescent="0.25">
      <c r="F4456" s="40"/>
      <c r="J4456" s="271"/>
    </row>
    <row r="4457" spans="6:10" x14ac:dyDescent="0.25">
      <c r="F4457" s="40"/>
      <c r="J4457" s="271"/>
    </row>
    <row r="4458" spans="6:10" x14ac:dyDescent="0.25">
      <c r="F4458" s="40"/>
      <c r="J4458" s="271"/>
    </row>
    <row r="4459" spans="6:10" x14ac:dyDescent="0.25">
      <c r="F4459" s="40"/>
      <c r="J4459" s="271"/>
    </row>
    <row r="4460" spans="6:10" x14ac:dyDescent="0.25">
      <c r="F4460" s="40"/>
      <c r="J4460" s="271"/>
    </row>
    <row r="4461" spans="6:10" x14ac:dyDescent="0.25">
      <c r="F4461" s="40"/>
      <c r="J4461" s="271"/>
    </row>
    <row r="4462" spans="6:10" x14ac:dyDescent="0.25">
      <c r="F4462" s="40"/>
      <c r="J4462" s="271"/>
    </row>
    <row r="4463" spans="6:10" x14ac:dyDescent="0.25">
      <c r="F4463" s="40"/>
      <c r="J4463" s="271"/>
    </row>
    <row r="4464" spans="6:10" x14ac:dyDescent="0.25">
      <c r="F4464" s="40"/>
      <c r="J4464" s="271"/>
    </row>
    <row r="4465" spans="6:10" x14ac:dyDescent="0.25">
      <c r="F4465" s="40"/>
      <c r="J4465" s="271"/>
    </row>
    <row r="4466" spans="6:10" x14ac:dyDescent="0.25">
      <c r="F4466" s="40"/>
      <c r="J4466" s="271"/>
    </row>
    <row r="4467" spans="6:10" x14ac:dyDescent="0.25">
      <c r="F4467" s="40"/>
      <c r="J4467" s="271"/>
    </row>
    <row r="4468" spans="6:10" x14ac:dyDescent="0.25">
      <c r="F4468" s="40"/>
      <c r="J4468" s="271"/>
    </row>
    <row r="4469" spans="6:10" x14ac:dyDescent="0.25">
      <c r="F4469" s="40"/>
      <c r="J4469" s="271"/>
    </row>
    <row r="4470" spans="6:10" x14ac:dyDescent="0.25">
      <c r="F4470" s="40"/>
      <c r="J4470" s="271"/>
    </row>
    <row r="4471" spans="6:10" x14ac:dyDescent="0.25">
      <c r="F4471" s="40"/>
      <c r="J4471" s="271"/>
    </row>
    <row r="4472" spans="6:10" x14ac:dyDescent="0.25">
      <c r="F4472" s="40"/>
      <c r="J4472" s="271"/>
    </row>
    <row r="4473" spans="6:10" x14ac:dyDescent="0.25">
      <c r="F4473" s="40"/>
      <c r="J4473" s="271"/>
    </row>
    <row r="4474" spans="6:10" x14ac:dyDescent="0.25">
      <c r="F4474" s="40"/>
      <c r="J4474" s="271"/>
    </row>
    <row r="4475" spans="6:10" x14ac:dyDescent="0.25">
      <c r="F4475" s="40"/>
      <c r="J4475" s="271"/>
    </row>
    <row r="4476" spans="6:10" x14ac:dyDescent="0.25">
      <c r="F4476" s="40"/>
      <c r="J4476" s="271"/>
    </row>
    <row r="4477" spans="6:10" x14ac:dyDescent="0.25">
      <c r="F4477" s="40"/>
      <c r="J4477" s="271"/>
    </row>
    <row r="4478" spans="6:10" x14ac:dyDescent="0.25">
      <c r="F4478" s="40"/>
      <c r="J4478" s="271"/>
    </row>
    <row r="4479" spans="6:10" x14ac:dyDescent="0.25">
      <c r="F4479" s="40"/>
      <c r="J4479" s="271"/>
    </row>
    <row r="4480" spans="6:10" x14ac:dyDescent="0.25">
      <c r="F4480" s="40"/>
      <c r="J4480" s="271"/>
    </row>
    <row r="4481" spans="6:10" x14ac:dyDescent="0.25">
      <c r="F4481" s="40"/>
      <c r="J4481" s="271"/>
    </row>
    <row r="4482" spans="6:10" x14ac:dyDescent="0.25">
      <c r="F4482" s="40"/>
      <c r="J4482" s="271"/>
    </row>
    <row r="4483" spans="6:10" x14ac:dyDescent="0.25">
      <c r="F4483" s="40"/>
      <c r="J4483" s="271"/>
    </row>
    <row r="4484" spans="6:10" x14ac:dyDescent="0.25">
      <c r="F4484" s="40"/>
      <c r="J4484" s="271"/>
    </row>
    <row r="4485" spans="6:10" x14ac:dyDescent="0.25">
      <c r="F4485" s="40"/>
      <c r="J4485" s="271"/>
    </row>
    <row r="4486" spans="6:10" x14ac:dyDescent="0.25">
      <c r="F4486" s="40"/>
      <c r="J4486" s="271"/>
    </row>
    <row r="4487" spans="6:10" x14ac:dyDescent="0.25">
      <c r="F4487" s="40"/>
      <c r="J4487" s="271"/>
    </row>
    <row r="4488" spans="6:10" x14ac:dyDescent="0.25">
      <c r="F4488" s="40"/>
      <c r="J4488" s="271"/>
    </row>
    <row r="4489" spans="6:10" x14ac:dyDescent="0.25">
      <c r="F4489" s="40"/>
      <c r="J4489" s="271"/>
    </row>
    <row r="4490" spans="6:10" x14ac:dyDescent="0.25">
      <c r="F4490" s="40"/>
      <c r="J4490" s="271"/>
    </row>
    <row r="4491" spans="6:10" x14ac:dyDescent="0.25">
      <c r="F4491" s="40"/>
      <c r="J4491" s="271"/>
    </row>
    <row r="4492" spans="6:10" x14ac:dyDescent="0.25">
      <c r="F4492" s="40"/>
      <c r="J4492" s="271"/>
    </row>
    <row r="4493" spans="6:10" x14ac:dyDescent="0.25">
      <c r="F4493" s="40"/>
      <c r="J4493" s="271"/>
    </row>
    <row r="4494" spans="6:10" x14ac:dyDescent="0.25">
      <c r="F4494" s="40"/>
      <c r="J4494" s="271"/>
    </row>
    <row r="4495" spans="6:10" x14ac:dyDescent="0.25">
      <c r="F4495" s="40"/>
      <c r="J4495" s="271"/>
    </row>
    <row r="4496" spans="6:10" x14ac:dyDescent="0.25">
      <c r="F4496" s="40"/>
      <c r="J4496" s="271"/>
    </row>
    <row r="4497" spans="6:10" x14ac:dyDescent="0.25">
      <c r="F4497" s="40"/>
      <c r="J4497" s="271"/>
    </row>
    <row r="4498" spans="6:10" x14ac:dyDescent="0.25">
      <c r="F4498" s="40"/>
      <c r="J4498" s="271"/>
    </row>
    <row r="4499" spans="6:10" x14ac:dyDescent="0.25">
      <c r="F4499" s="40"/>
      <c r="J4499" s="271"/>
    </row>
    <row r="4500" spans="6:10" x14ac:dyDescent="0.25">
      <c r="F4500" s="40"/>
      <c r="J4500" s="271"/>
    </row>
    <row r="4501" spans="6:10" x14ac:dyDescent="0.25">
      <c r="F4501" s="40"/>
      <c r="J4501" s="271"/>
    </row>
    <row r="4502" spans="6:10" x14ac:dyDescent="0.25">
      <c r="F4502" s="40"/>
      <c r="J4502" s="271"/>
    </row>
    <row r="4503" spans="6:10" x14ac:dyDescent="0.25">
      <c r="F4503" s="40"/>
      <c r="J4503" s="271"/>
    </row>
    <row r="4504" spans="6:10" x14ac:dyDescent="0.25">
      <c r="F4504" s="40"/>
      <c r="J4504" s="271"/>
    </row>
    <row r="4505" spans="6:10" x14ac:dyDescent="0.25">
      <c r="F4505" s="40"/>
      <c r="J4505" s="271"/>
    </row>
    <row r="4506" spans="6:10" x14ac:dyDescent="0.25">
      <c r="F4506" s="40"/>
      <c r="J4506" s="271"/>
    </row>
    <row r="4507" spans="6:10" x14ac:dyDescent="0.25">
      <c r="F4507" s="40"/>
      <c r="J4507" s="271"/>
    </row>
    <row r="4508" spans="6:10" x14ac:dyDescent="0.25">
      <c r="F4508" s="40"/>
      <c r="J4508" s="271"/>
    </row>
    <row r="4509" spans="6:10" x14ac:dyDescent="0.25">
      <c r="F4509" s="40"/>
      <c r="J4509" s="271"/>
    </row>
    <row r="4510" spans="6:10" x14ac:dyDescent="0.25">
      <c r="F4510" s="40"/>
      <c r="J4510" s="271"/>
    </row>
    <row r="4511" spans="6:10" x14ac:dyDescent="0.25">
      <c r="F4511" s="40"/>
      <c r="J4511" s="271"/>
    </row>
    <row r="4512" spans="6:10" x14ac:dyDescent="0.25">
      <c r="F4512" s="40"/>
      <c r="J4512" s="271"/>
    </row>
    <row r="4513" spans="6:10" x14ac:dyDescent="0.25">
      <c r="F4513" s="40"/>
      <c r="J4513" s="271"/>
    </row>
    <row r="4514" spans="6:10" x14ac:dyDescent="0.25">
      <c r="F4514" s="40"/>
      <c r="J4514" s="271"/>
    </row>
    <row r="4515" spans="6:10" x14ac:dyDescent="0.25">
      <c r="F4515" s="40"/>
      <c r="J4515" s="271"/>
    </row>
    <row r="4516" spans="6:10" x14ac:dyDescent="0.25">
      <c r="F4516" s="40"/>
      <c r="J4516" s="271"/>
    </row>
    <row r="4517" spans="6:10" x14ac:dyDescent="0.25">
      <c r="F4517" s="40"/>
      <c r="J4517" s="271"/>
    </row>
    <row r="4518" spans="6:10" x14ac:dyDescent="0.25">
      <c r="F4518" s="40"/>
      <c r="J4518" s="271"/>
    </row>
    <row r="4519" spans="6:10" x14ac:dyDescent="0.25">
      <c r="F4519" s="40"/>
      <c r="J4519" s="271"/>
    </row>
    <row r="4520" spans="6:10" x14ac:dyDescent="0.25">
      <c r="F4520" s="40"/>
      <c r="J4520" s="271"/>
    </row>
    <row r="4521" spans="6:10" x14ac:dyDescent="0.25">
      <c r="F4521" s="40"/>
      <c r="J4521" s="271"/>
    </row>
    <row r="4522" spans="6:10" x14ac:dyDescent="0.25">
      <c r="F4522" s="40"/>
      <c r="J4522" s="271"/>
    </row>
    <row r="4523" spans="6:10" x14ac:dyDescent="0.25">
      <c r="F4523" s="40"/>
      <c r="J4523" s="271"/>
    </row>
    <row r="4524" spans="6:10" x14ac:dyDescent="0.25">
      <c r="F4524" s="40"/>
      <c r="J4524" s="271"/>
    </row>
    <row r="4525" spans="6:10" x14ac:dyDescent="0.25">
      <c r="F4525" s="40"/>
      <c r="J4525" s="271"/>
    </row>
    <row r="4526" spans="6:10" x14ac:dyDescent="0.25">
      <c r="F4526" s="40"/>
      <c r="J4526" s="271"/>
    </row>
    <row r="4527" spans="6:10" x14ac:dyDescent="0.25">
      <c r="F4527" s="40"/>
      <c r="J4527" s="271"/>
    </row>
    <row r="4528" spans="6:10" x14ac:dyDescent="0.25">
      <c r="F4528" s="40"/>
      <c r="J4528" s="271"/>
    </row>
    <row r="4529" spans="6:10" x14ac:dyDescent="0.25">
      <c r="F4529" s="40"/>
      <c r="J4529" s="271"/>
    </row>
    <row r="4530" spans="6:10" x14ac:dyDescent="0.25">
      <c r="F4530" s="40"/>
      <c r="J4530" s="271"/>
    </row>
    <row r="4531" spans="6:10" x14ac:dyDescent="0.25">
      <c r="F4531" s="40"/>
      <c r="J4531" s="271"/>
    </row>
    <row r="4532" spans="6:10" x14ac:dyDescent="0.25">
      <c r="F4532" s="40"/>
      <c r="J4532" s="271"/>
    </row>
    <row r="4533" spans="6:10" x14ac:dyDescent="0.25">
      <c r="F4533" s="40"/>
      <c r="J4533" s="271"/>
    </row>
    <row r="4534" spans="6:10" x14ac:dyDescent="0.25">
      <c r="F4534" s="40"/>
      <c r="J4534" s="271"/>
    </row>
    <row r="4535" spans="6:10" x14ac:dyDescent="0.25">
      <c r="F4535" s="40"/>
      <c r="J4535" s="271"/>
    </row>
    <row r="4536" spans="6:10" x14ac:dyDescent="0.25">
      <c r="F4536" s="40"/>
      <c r="J4536" s="271"/>
    </row>
    <row r="4537" spans="6:10" x14ac:dyDescent="0.25">
      <c r="F4537" s="40"/>
      <c r="J4537" s="271"/>
    </row>
    <row r="4538" spans="6:10" x14ac:dyDescent="0.25">
      <c r="F4538" s="40"/>
      <c r="J4538" s="271"/>
    </row>
    <row r="4539" spans="6:10" x14ac:dyDescent="0.25">
      <c r="F4539" s="40"/>
      <c r="J4539" s="271"/>
    </row>
    <row r="4540" spans="6:10" x14ac:dyDescent="0.25">
      <c r="F4540" s="40"/>
      <c r="J4540" s="271"/>
    </row>
    <row r="4541" spans="6:10" x14ac:dyDescent="0.25">
      <c r="F4541" s="40"/>
      <c r="J4541" s="271"/>
    </row>
    <row r="4542" spans="6:10" x14ac:dyDescent="0.25">
      <c r="F4542" s="40"/>
      <c r="J4542" s="271"/>
    </row>
    <row r="4543" spans="6:10" x14ac:dyDescent="0.25">
      <c r="F4543" s="40"/>
      <c r="J4543" s="271"/>
    </row>
    <row r="4544" spans="6:10" x14ac:dyDescent="0.25">
      <c r="F4544" s="40"/>
      <c r="J4544" s="271"/>
    </row>
    <row r="4545" spans="6:10" x14ac:dyDescent="0.25">
      <c r="F4545" s="40"/>
      <c r="J4545" s="271"/>
    </row>
    <row r="4546" spans="6:10" x14ac:dyDescent="0.25">
      <c r="F4546" s="40"/>
      <c r="J4546" s="271"/>
    </row>
    <row r="4547" spans="6:10" x14ac:dyDescent="0.25">
      <c r="F4547" s="40"/>
      <c r="J4547" s="271"/>
    </row>
    <row r="4548" spans="6:10" x14ac:dyDescent="0.25">
      <c r="F4548" s="40"/>
      <c r="J4548" s="271"/>
    </row>
    <row r="4549" spans="6:10" x14ac:dyDescent="0.25">
      <c r="F4549" s="40"/>
      <c r="J4549" s="271"/>
    </row>
    <row r="4550" spans="6:10" x14ac:dyDescent="0.25">
      <c r="F4550" s="40"/>
      <c r="J4550" s="271"/>
    </row>
    <row r="4551" spans="6:10" x14ac:dyDescent="0.25">
      <c r="F4551" s="40"/>
      <c r="J4551" s="271"/>
    </row>
    <row r="4552" spans="6:10" x14ac:dyDescent="0.25">
      <c r="F4552" s="40"/>
      <c r="J4552" s="271"/>
    </row>
    <row r="4553" spans="6:10" x14ac:dyDescent="0.25">
      <c r="F4553" s="40"/>
      <c r="J4553" s="271"/>
    </row>
    <row r="4554" spans="6:10" x14ac:dyDescent="0.25">
      <c r="F4554" s="40"/>
      <c r="J4554" s="271"/>
    </row>
    <row r="4555" spans="6:10" x14ac:dyDescent="0.25">
      <c r="F4555" s="40"/>
      <c r="J4555" s="271"/>
    </row>
    <row r="4556" spans="6:10" x14ac:dyDescent="0.25">
      <c r="F4556" s="40"/>
      <c r="J4556" s="271"/>
    </row>
    <row r="4557" spans="6:10" x14ac:dyDescent="0.25">
      <c r="F4557" s="40"/>
      <c r="J4557" s="271"/>
    </row>
    <row r="4558" spans="6:10" x14ac:dyDescent="0.25">
      <c r="F4558" s="40"/>
      <c r="J4558" s="271"/>
    </row>
    <row r="4559" spans="6:10" x14ac:dyDescent="0.25">
      <c r="F4559" s="40"/>
      <c r="J4559" s="271"/>
    </row>
    <row r="4560" spans="6:10" x14ac:dyDescent="0.25">
      <c r="F4560" s="40"/>
      <c r="J4560" s="271"/>
    </row>
    <row r="4561" spans="6:10" x14ac:dyDescent="0.25">
      <c r="F4561" s="40"/>
      <c r="J4561" s="271"/>
    </row>
    <row r="4562" spans="6:10" x14ac:dyDescent="0.25">
      <c r="F4562" s="40"/>
      <c r="J4562" s="271"/>
    </row>
    <row r="4563" spans="6:10" x14ac:dyDescent="0.25">
      <c r="F4563" s="40"/>
      <c r="J4563" s="271"/>
    </row>
    <row r="4564" spans="6:10" x14ac:dyDescent="0.25">
      <c r="F4564" s="40"/>
      <c r="J4564" s="271"/>
    </row>
    <row r="4565" spans="6:10" x14ac:dyDescent="0.25">
      <c r="F4565" s="40"/>
      <c r="J4565" s="271"/>
    </row>
    <row r="4566" spans="6:10" x14ac:dyDescent="0.25">
      <c r="F4566" s="40"/>
      <c r="J4566" s="271"/>
    </row>
    <row r="4567" spans="6:10" x14ac:dyDescent="0.25">
      <c r="F4567" s="40"/>
      <c r="J4567" s="271"/>
    </row>
    <row r="4568" spans="6:10" x14ac:dyDescent="0.25">
      <c r="F4568" s="40"/>
      <c r="J4568" s="271"/>
    </row>
    <row r="4569" spans="6:10" x14ac:dyDescent="0.25">
      <c r="F4569" s="40"/>
      <c r="J4569" s="271"/>
    </row>
    <row r="4570" spans="6:10" x14ac:dyDescent="0.25">
      <c r="F4570" s="40"/>
      <c r="J4570" s="271"/>
    </row>
    <row r="4571" spans="6:10" x14ac:dyDescent="0.25">
      <c r="F4571" s="40"/>
      <c r="J4571" s="271"/>
    </row>
    <row r="4572" spans="6:10" x14ac:dyDescent="0.25">
      <c r="F4572" s="40"/>
      <c r="J4572" s="271"/>
    </row>
    <row r="4573" spans="6:10" x14ac:dyDescent="0.25">
      <c r="F4573" s="40"/>
      <c r="J4573" s="271"/>
    </row>
    <row r="4574" spans="6:10" x14ac:dyDescent="0.25">
      <c r="F4574" s="40"/>
      <c r="J4574" s="271"/>
    </row>
    <row r="4575" spans="6:10" x14ac:dyDescent="0.25">
      <c r="F4575" s="40"/>
      <c r="J4575" s="271"/>
    </row>
    <row r="4576" spans="6:10" x14ac:dyDescent="0.25">
      <c r="F4576" s="40"/>
      <c r="J4576" s="271"/>
    </row>
    <row r="4577" spans="6:10" x14ac:dyDescent="0.25">
      <c r="F4577" s="40"/>
      <c r="J4577" s="271"/>
    </row>
    <row r="4578" spans="6:10" x14ac:dyDescent="0.25">
      <c r="F4578" s="40"/>
      <c r="J4578" s="271"/>
    </row>
    <row r="4579" spans="6:10" x14ac:dyDescent="0.25">
      <c r="F4579" s="40"/>
      <c r="J4579" s="271"/>
    </row>
    <row r="4580" spans="6:10" x14ac:dyDescent="0.25">
      <c r="F4580" s="40"/>
      <c r="J4580" s="271"/>
    </row>
    <row r="4581" spans="6:10" x14ac:dyDescent="0.25">
      <c r="F4581" s="40"/>
      <c r="J4581" s="271"/>
    </row>
    <row r="4582" spans="6:10" x14ac:dyDescent="0.25">
      <c r="F4582" s="40"/>
      <c r="J4582" s="271"/>
    </row>
    <row r="4583" spans="6:10" x14ac:dyDescent="0.25">
      <c r="F4583" s="40"/>
      <c r="J4583" s="271"/>
    </row>
    <row r="4584" spans="6:10" x14ac:dyDescent="0.25">
      <c r="F4584" s="40"/>
      <c r="J4584" s="271"/>
    </row>
    <row r="4585" spans="6:10" x14ac:dyDescent="0.25">
      <c r="F4585" s="40"/>
      <c r="J4585" s="271"/>
    </row>
    <row r="4586" spans="6:10" x14ac:dyDescent="0.25">
      <c r="F4586" s="40"/>
      <c r="J4586" s="271"/>
    </row>
    <row r="4587" spans="6:10" x14ac:dyDescent="0.25">
      <c r="F4587" s="40"/>
      <c r="J4587" s="271"/>
    </row>
    <row r="4588" spans="6:10" x14ac:dyDescent="0.25">
      <c r="F4588" s="40"/>
      <c r="J4588" s="271"/>
    </row>
    <row r="4589" spans="6:10" x14ac:dyDescent="0.25">
      <c r="F4589" s="40"/>
      <c r="J4589" s="271"/>
    </row>
    <row r="4590" spans="6:10" x14ac:dyDescent="0.25">
      <c r="F4590" s="40"/>
      <c r="J4590" s="271"/>
    </row>
    <row r="4591" spans="6:10" x14ac:dyDescent="0.25">
      <c r="F4591" s="40"/>
      <c r="J4591" s="271"/>
    </row>
    <row r="4592" spans="6:10" x14ac:dyDescent="0.25">
      <c r="F4592" s="40"/>
      <c r="J4592" s="271"/>
    </row>
    <row r="4593" spans="6:10" x14ac:dyDescent="0.25">
      <c r="F4593" s="40"/>
      <c r="J4593" s="271"/>
    </row>
    <row r="4594" spans="6:10" x14ac:dyDescent="0.25">
      <c r="F4594" s="40"/>
      <c r="J4594" s="271"/>
    </row>
    <row r="4595" spans="6:10" x14ac:dyDescent="0.25">
      <c r="F4595" s="40"/>
      <c r="J4595" s="271"/>
    </row>
    <row r="4596" spans="6:10" x14ac:dyDescent="0.25">
      <c r="F4596" s="40"/>
      <c r="J4596" s="271"/>
    </row>
    <row r="4597" spans="6:10" x14ac:dyDescent="0.25">
      <c r="F4597" s="40"/>
      <c r="J4597" s="271"/>
    </row>
    <row r="4598" spans="6:10" x14ac:dyDescent="0.25">
      <c r="F4598" s="40"/>
      <c r="J4598" s="271"/>
    </row>
    <row r="4599" spans="6:10" x14ac:dyDescent="0.25">
      <c r="F4599" s="40"/>
      <c r="J4599" s="271"/>
    </row>
    <row r="4600" spans="6:10" x14ac:dyDescent="0.25">
      <c r="F4600" s="40"/>
      <c r="J4600" s="271"/>
    </row>
    <row r="4601" spans="6:10" x14ac:dyDescent="0.25">
      <c r="F4601" s="40"/>
      <c r="J4601" s="271"/>
    </row>
    <row r="4602" spans="6:10" x14ac:dyDescent="0.25">
      <c r="F4602" s="40"/>
      <c r="J4602" s="271"/>
    </row>
    <row r="4603" spans="6:10" x14ac:dyDescent="0.25">
      <c r="F4603" s="40"/>
      <c r="J4603" s="271"/>
    </row>
    <row r="4604" spans="6:10" x14ac:dyDescent="0.25">
      <c r="F4604" s="40"/>
      <c r="J4604" s="271"/>
    </row>
    <row r="4605" spans="6:10" x14ac:dyDescent="0.25">
      <c r="F4605" s="40"/>
      <c r="J4605" s="271"/>
    </row>
    <row r="4606" spans="6:10" x14ac:dyDescent="0.25">
      <c r="F4606" s="40"/>
      <c r="J4606" s="271"/>
    </row>
    <row r="4607" spans="6:10" x14ac:dyDescent="0.25">
      <c r="F4607" s="40"/>
      <c r="J4607" s="271"/>
    </row>
    <row r="4608" spans="6:10" x14ac:dyDescent="0.25">
      <c r="F4608" s="40"/>
      <c r="J4608" s="271"/>
    </row>
    <row r="4609" spans="6:10" x14ac:dyDescent="0.25">
      <c r="F4609" s="40"/>
      <c r="J4609" s="271"/>
    </row>
    <row r="4610" spans="6:10" x14ac:dyDescent="0.25">
      <c r="F4610" s="40"/>
      <c r="J4610" s="271"/>
    </row>
    <row r="4611" spans="6:10" x14ac:dyDescent="0.25">
      <c r="F4611" s="40"/>
      <c r="J4611" s="271"/>
    </row>
    <row r="4612" spans="6:10" x14ac:dyDescent="0.25">
      <c r="F4612" s="40"/>
      <c r="J4612" s="271"/>
    </row>
    <row r="4613" spans="6:10" x14ac:dyDescent="0.25">
      <c r="F4613" s="40"/>
      <c r="J4613" s="271"/>
    </row>
    <row r="4614" spans="6:10" x14ac:dyDescent="0.25">
      <c r="F4614" s="40"/>
      <c r="J4614" s="271"/>
    </row>
    <row r="4615" spans="6:10" x14ac:dyDescent="0.25">
      <c r="F4615" s="40"/>
      <c r="J4615" s="271"/>
    </row>
    <row r="4616" spans="6:10" x14ac:dyDescent="0.25">
      <c r="F4616" s="40"/>
      <c r="J4616" s="271"/>
    </row>
    <row r="4617" spans="6:10" x14ac:dyDescent="0.25">
      <c r="F4617" s="40"/>
      <c r="J4617" s="271"/>
    </row>
    <row r="4618" spans="6:10" x14ac:dyDescent="0.25">
      <c r="F4618" s="40"/>
      <c r="J4618" s="271"/>
    </row>
    <row r="4619" spans="6:10" x14ac:dyDescent="0.25">
      <c r="F4619" s="40"/>
      <c r="J4619" s="271"/>
    </row>
    <row r="4620" spans="6:10" x14ac:dyDescent="0.25">
      <c r="F4620" s="40"/>
      <c r="J4620" s="271"/>
    </row>
    <row r="4621" spans="6:10" x14ac:dyDescent="0.25">
      <c r="F4621" s="40"/>
      <c r="J4621" s="271"/>
    </row>
    <row r="4622" spans="6:10" x14ac:dyDescent="0.25">
      <c r="F4622" s="40"/>
      <c r="J4622" s="271"/>
    </row>
    <row r="4623" spans="6:10" x14ac:dyDescent="0.25">
      <c r="F4623" s="40"/>
      <c r="J4623" s="271"/>
    </row>
    <row r="4624" spans="6:10" x14ac:dyDescent="0.25">
      <c r="F4624" s="40"/>
      <c r="J4624" s="271"/>
    </row>
    <row r="4625" spans="6:10" x14ac:dyDescent="0.25">
      <c r="F4625" s="40"/>
      <c r="J4625" s="271"/>
    </row>
    <row r="4626" spans="6:10" x14ac:dyDescent="0.25">
      <c r="F4626" s="40"/>
      <c r="J4626" s="271"/>
    </row>
    <row r="4627" spans="6:10" x14ac:dyDescent="0.25">
      <c r="F4627" s="40"/>
      <c r="J4627" s="271"/>
    </row>
    <row r="4628" spans="6:10" x14ac:dyDescent="0.25">
      <c r="F4628" s="40"/>
      <c r="J4628" s="271"/>
    </row>
    <row r="4629" spans="6:10" x14ac:dyDescent="0.25">
      <c r="F4629" s="40"/>
      <c r="J4629" s="271"/>
    </row>
    <row r="4630" spans="6:10" x14ac:dyDescent="0.25">
      <c r="F4630" s="40"/>
      <c r="J4630" s="271"/>
    </row>
    <row r="4631" spans="6:10" x14ac:dyDescent="0.25">
      <c r="F4631" s="40"/>
      <c r="J4631" s="271"/>
    </row>
    <row r="4632" spans="6:10" x14ac:dyDescent="0.25">
      <c r="F4632" s="40"/>
      <c r="J4632" s="271"/>
    </row>
    <row r="4633" spans="6:10" x14ac:dyDescent="0.25">
      <c r="F4633" s="40"/>
      <c r="J4633" s="271"/>
    </row>
    <row r="4634" spans="6:10" x14ac:dyDescent="0.25">
      <c r="F4634" s="40"/>
      <c r="J4634" s="271"/>
    </row>
    <row r="4635" spans="6:10" x14ac:dyDescent="0.25">
      <c r="F4635" s="40"/>
      <c r="J4635" s="271"/>
    </row>
    <row r="4636" spans="6:10" x14ac:dyDescent="0.25">
      <c r="F4636" s="40"/>
      <c r="J4636" s="271"/>
    </row>
    <row r="4637" spans="6:10" x14ac:dyDescent="0.25">
      <c r="F4637" s="40"/>
      <c r="J4637" s="271"/>
    </row>
    <row r="4638" spans="6:10" x14ac:dyDescent="0.25">
      <c r="F4638" s="40"/>
      <c r="J4638" s="271"/>
    </row>
    <row r="4639" spans="6:10" x14ac:dyDescent="0.25">
      <c r="F4639" s="40"/>
      <c r="J4639" s="271"/>
    </row>
    <row r="4640" spans="6:10" x14ac:dyDescent="0.25">
      <c r="F4640" s="40"/>
      <c r="J4640" s="271"/>
    </row>
    <row r="4641" spans="6:10" x14ac:dyDescent="0.25">
      <c r="F4641" s="40"/>
      <c r="J4641" s="271"/>
    </row>
    <row r="4642" spans="6:10" x14ac:dyDescent="0.25">
      <c r="F4642" s="40"/>
      <c r="J4642" s="271"/>
    </row>
    <row r="4643" spans="6:10" x14ac:dyDescent="0.25">
      <c r="F4643" s="40"/>
      <c r="J4643" s="271"/>
    </row>
    <row r="4644" spans="6:10" x14ac:dyDescent="0.25">
      <c r="F4644" s="40"/>
      <c r="J4644" s="271"/>
    </row>
    <row r="4645" spans="6:10" x14ac:dyDescent="0.25">
      <c r="F4645" s="40"/>
      <c r="J4645" s="271"/>
    </row>
    <row r="4646" spans="6:10" x14ac:dyDescent="0.25">
      <c r="F4646" s="40"/>
      <c r="J4646" s="271"/>
    </row>
    <row r="4647" spans="6:10" x14ac:dyDescent="0.25">
      <c r="F4647" s="40"/>
      <c r="J4647" s="271"/>
    </row>
    <row r="4648" spans="6:10" x14ac:dyDescent="0.25">
      <c r="F4648" s="40"/>
      <c r="J4648" s="271"/>
    </row>
    <row r="4649" spans="6:10" x14ac:dyDescent="0.25">
      <c r="F4649" s="40"/>
      <c r="J4649" s="271"/>
    </row>
    <row r="4650" spans="6:10" x14ac:dyDescent="0.25">
      <c r="F4650" s="40"/>
      <c r="J4650" s="271"/>
    </row>
    <row r="4651" spans="6:10" x14ac:dyDescent="0.25">
      <c r="F4651" s="40"/>
      <c r="J4651" s="271"/>
    </row>
    <row r="4652" spans="6:10" x14ac:dyDescent="0.25">
      <c r="F4652" s="40"/>
      <c r="J4652" s="271"/>
    </row>
    <row r="4653" spans="6:10" x14ac:dyDescent="0.25">
      <c r="F4653" s="40"/>
      <c r="J4653" s="271"/>
    </row>
    <row r="4654" spans="6:10" x14ac:dyDescent="0.25">
      <c r="F4654" s="40"/>
      <c r="J4654" s="271"/>
    </row>
    <row r="4655" spans="6:10" x14ac:dyDescent="0.25">
      <c r="F4655" s="40"/>
      <c r="J4655" s="271"/>
    </row>
    <row r="4656" spans="6:10" x14ac:dyDescent="0.25">
      <c r="F4656" s="40"/>
      <c r="J4656" s="271"/>
    </row>
    <row r="4657" spans="6:10" x14ac:dyDescent="0.25">
      <c r="F4657" s="40"/>
      <c r="J4657" s="271"/>
    </row>
    <row r="4658" spans="6:10" x14ac:dyDescent="0.25">
      <c r="F4658" s="40"/>
      <c r="J4658" s="271"/>
    </row>
    <row r="4659" spans="6:10" x14ac:dyDescent="0.25">
      <c r="F4659" s="40"/>
      <c r="J4659" s="271"/>
    </row>
    <row r="4660" spans="6:10" x14ac:dyDescent="0.25">
      <c r="F4660" s="40"/>
      <c r="J4660" s="271"/>
    </row>
    <row r="4661" spans="6:10" x14ac:dyDescent="0.25">
      <c r="F4661" s="40"/>
      <c r="J4661" s="271"/>
    </row>
    <row r="4662" spans="6:10" x14ac:dyDescent="0.25">
      <c r="F4662" s="40"/>
      <c r="J4662" s="271"/>
    </row>
    <row r="4663" spans="6:10" x14ac:dyDescent="0.25">
      <c r="F4663" s="40"/>
      <c r="J4663" s="271"/>
    </row>
    <row r="4664" spans="6:10" x14ac:dyDescent="0.25">
      <c r="F4664" s="40"/>
      <c r="J4664" s="271"/>
    </row>
    <row r="4665" spans="6:10" x14ac:dyDescent="0.25">
      <c r="F4665" s="40"/>
      <c r="J4665" s="271"/>
    </row>
    <row r="4666" spans="6:10" x14ac:dyDescent="0.25">
      <c r="F4666" s="40"/>
      <c r="J4666" s="271"/>
    </row>
    <row r="4667" spans="6:10" x14ac:dyDescent="0.25">
      <c r="F4667" s="40"/>
      <c r="J4667" s="271"/>
    </row>
    <row r="4668" spans="6:10" x14ac:dyDescent="0.25">
      <c r="F4668" s="40"/>
      <c r="J4668" s="271"/>
    </row>
    <row r="4669" spans="6:10" x14ac:dyDescent="0.25">
      <c r="F4669" s="40"/>
      <c r="J4669" s="271"/>
    </row>
    <row r="4670" spans="6:10" x14ac:dyDescent="0.25">
      <c r="F4670" s="40"/>
      <c r="J4670" s="271"/>
    </row>
    <row r="4671" spans="6:10" x14ac:dyDescent="0.25">
      <c r="F4671" s="40"/>
      <c r="J4671" s="271"/>
    </row>
    <row r="4672" spans="6:10" x14ac:dyDescent="0.25">
      <c r="F4672" s="40"/>
      <c r="J4672" s="271"/>
    </row>
    <row r="4673" spans="6:10" x14ac:dyDescent="0.25">
      <c r="F4673" s="40"/>
      <c r="J4673" s="271"/>
    </row>
    <row r="4674" spans="6:10" x14ac:dyDescent="0.25">
      <c r="F4674" s="40"/>
      <c r="J4674" s="271"/>
    </row>
    <row r="4675" spans="6:10" x14ac:dyDescent="0.25">
      <c r="F4675" s="40"/>
      <c r="J4675" s="271"/>
    </row>
    <row r="4676" spans="6:10" x14ac:dyDescent="0.25">
      <c r="F4676" s="40"/>
      <c r="J4676" s="271"/>
    </row>
    <row r="4677" spans="6:10" x14ac:dyDescent="0.25">
      <c r="F4677" s="40"/>
      <c r="J4677" s="271"/>
    </row>
    <row r="4678" spans="6:10" x14ac:dyDescent="0.25">
      <c r="F4678" s="40"/>
      <c r="J4678" s="271"/>
    </row>
    <row r="4679" spans="6:10" x14ac:dyDescent="0.25">
      <c r="F4679" s="40"/>
      <c r="J4679" s="271"/>
    </row>
    <row r="4680" spans="6:10" x14ac:dyDescent="0.25">
      <c r="F4680" s="40"/>
      <c r="J4680" s="271"/>
    </row>
    <row r="4681" spans="6:10" x14ac:dyDescent="0.25">
      <c r="F4681" s="40"/>
      <c r="J4681" s="271"/>
    </row>
    <row r="4682" spans="6:10" x14ac:dyDescent="0.25">
      <c r="F4682" s="40"/>
      <c r="J4682" s="271"/>
    </row>
    <row r="4683" spans="6:10" x14ac:dyDescent="0.25">
      <c r="F4683" s="40"/>
      <c r="J4683" s="271"/>
    </row>
    <row r="4684" spans="6:10" x14ac:dyDescent="0.25">
      <c r="F4684" s="40"/>
      <c r="J4684" s="271"/>
    </row>
    <row r="4685" spans="6:10" x14ac:dyDescent="0.25">
      <c r="F4685" s="40"/>
      <c r="J4685" s="271"/>
    </row>
    <row r="4686" spans="6:10" x14ac:dyDescent="0.25">
      <c r="F4686" s="40"/>
      <c r="J4686" s="271"/>
    </row>
    <row r="4687" spans="6:10" x14ac:dyDescent="0.25">
      <c r="F4687" s="40"/>
      <c r="J4687" s="271"/>
    </row>
    <row r="4688" spans="6:10" x14ac:dyDescent="0.25">
      <c r="F4688" s="40"/>
      <c r="J4688" s="271"/>
    </row>
    <row r="4689" spans="6:10" x14ac:dyDescent="0.25">
      <c r="F4689" s="40"/>
      <c r="J4689" s="271"/>
    </row>
    <row r="4690" spans="6:10" x14ac:dyDescent="0.25">
      <c r="F4690" s="40"/>
      <c r="J4690" s="271"/>
    </row>
    <row r="4691" spans="6:10" x14ac:dyDescent="0.25">
      <c r="F4691" s="40"/>
      <c r="J4691" s="271"/>
    </row>
    <row r="4692" spans="6:10" x14ac:dyDescent="0.25">
      <c r="F4692" s="40"/>
      <c r="J4692" s="271"/>
    </row>
    <row r="4693" spans="6:10" x14ac:dyDescent="0.25">
      <c r="F4693" s="40"/>
      <c r="J4693" s="271"/>
    </row>
    <row r="4694" spans="6:10" x14ac:dyDescent="0.25">
      <c r="F4694" s="40"/>
      <c r="J4694" s="271"/>
    </row>
    <row r="4695" spans="6:10" x14ac:dyDescent="0.25">
      <c r="F4695" s="40"/>
      <c r="J4695" s="271"/>
    </row>
    <row r="4696" spans="6:10" x14ac:dyDescent="0.25">
      <c r="F4696" s="40"/>
      <c r="J4696" s="271"/>
    </row>
    <row r="4697" spans="6:10" x14ac:dyDescent="0.25">
      <c r="F4697" s="40"/>
      <c r="J4697" s="271"/>
    </row>
    <row r="4698" spans="6:10" x14ac:dyDescent="0.25">
      <c r="F4698" s="40"/>
      <c r="J4698" s="271"/>
    </row>
    <row r="4699" spans="6:10" x14ac:dyDescent="0.25">
      <c r="F4699" s="40"/>
      <c r="J4699" s="271"/>
    </row>
    <row r="4700" spans="6:10" x14ac:dyDescent="0.25">
      <c r="F4700" s="40"/>
      <c r="J4700" s="271"/>
    </row>
    <row r="4701" spans="6:10" x14ac:dyDescent="0.25">
      <c r="F4701" s="40"/>
      <c r="J4701" s="271"/>
    </row>
    <row r="4702" spans="6:10" x14ac:dyDescent="0.25">
      <c r="F4702" s="40"/>
      <c r="J4702" s="271"/>
    </row>
    <row r="4703" spans="6:10" x14ac:dyDescent="0.25">
      <c r="F4703" s="40"/>
      <c r="J4703" s="271"/>
    </row>
    <row r="4704" spans="6:10" x14ac:dyDescent="0.25">
      <c r="F4704" s="40"/>
      <c r="J4704" s="271"/>
    </row>
    <row r="4705" spans="6:10" x14ac:dyDescent="0.25">
      <c r="F4705" s="40"/>
      <c r="J4705" s="271"/>
    </row>
    <row r="4706" spans="6:10" x14ac:dyDescent="0.25">
      <c r="F4706" s="40"/>
      <c r="J4706" s="271"/>
    </row>
    <row r="4707" spans="6:10" x14ac:dyDescent="0.25">
      <c r="F4707" s="40"/>
      <c r="J4707" s="271"/>
    </row>
    <row r="4708" spans="6:10" x14ac:dyDescent="0.25">
      <c r="F4708" s="40"/>
      <c r="J4708" s="271"/>
    </row>
    <row r="4709" spans="6:10" x14ac:dyDescent="0.25">
      <c r="F4709" s="40"/>
      <c r="J4709" s="271"/>
    </row>
    <row r="4710" spans="6:10" x14ac:dyDescent="0.25">
      <c r="F4710" s="40"/>
      <c r="J4710" s="271"/>
    </row>
    <row r="4711" spans="6:10" x14ac:dyDescent="0.25">
      <c r="F4711" s="40"/>
      <c r="J4711" s="271"/>
    </row>
    <row r="4712" spans="6:10" x14ac:dyDescent="0.25">
      <c r="F4712" s="40"/>
      <c r="J4712" s="271"/>
    </row>
    <row r="4713" spans="6:10" x14ac:dyDescent="0.25">
      <c r="F4713" s="40"/>
      <c r="J4713" s="271"/>
    </row>
    <row r="4714" spans="6:10" x14ac:dyDescent="0.25">
      <c r="F4714" s="40"/>
      <c r="J4714" s="271"/>
    </row>
    <row r="4715" spans="6:10" x14ac:dyDescent="0.25">
      <c r="F4715" s="40"/>
      <c r="J4715" s="271"/>
    </row>
    <row r="4716" spans="6:10" x14ac:dyDescent="0.25">
      <c r="F4716" s="40"/>
      <c r="J4716" s="271"/>
    </row>
    <row r="4717" spans="6:10" x14ac:dyDescent="0.25">
      <c r="F4717" s="40"/>
      <c r="J4717" s="271"/>
    </row>
    <row r="4718" spans="6:10" x14ac:dyDescent="0.25">
      <c r="F4718" s="40"/>
      <c r="J4718" s="271"/>
    </row>
    <row r="4719" spans="6:10" x14ac:dyDescent="0.25">
      <c r="F4719" s="40"/>
      <c r="J4719" s="271"/>
    </row>
    <row r="4720" spans="6:10" x14ac:dyDescent="0.25">
      <c r="F4720" s="40"/>
      <c r="J4720" s="271"/>
    </row>
    <row r="4721" spans="6:10" x14ac:dyDescent="0.25">
      <c r="F4721" s="40"/>
      <c r="J4721" s="271"/>
    </row>
    <row r="4722" spans="6:10" x14ac:dyDescent="0.25">
      <c r="F4722" s="40"/>
      <c r="J4722" s="271"/>
    </row>
    <row r="4723" spans="6:10" x14ac:dyDescent="0.25">
      <c r="F4723" s="40"/>
      <c r="J4723" s="271"/>
    </row>
    <row r="4724" spans="6:10" x14ac:dyDescent="0.25">
      <c r="F4724" s="40"/>
      <c r="J4724" s="271"/>
    </row>
    <row r="4725" spans="6:10" x14ac:dyDescent="0.25">
      <c r="F4725" s="40"/>
      <c r="J4725" s="271"/>
    </row>
    <row r="4726" spans="6:10" x14ac:dyDescent="0.25">
      <c r="F4726" s="40"/>
      <c r="J4726" s="271"/>
    </row>
    <row r="4727" spans="6:10" x14ac:dyDescent="0.25">
      <c r="F4727" s="40"/>
      <c r="J4727" s="271"/>
    </row>
    <row r="4728" spans="6:10" x14ac:dyDescent="0.25">
      <c r="F4728" s="40"/>
      <c r="J4728" s="271"/>
    </row>
    <row r="4729" spans="6:10" x14ac:dyDescent="0.25">
      <c r="F4729" s="40"/>
      <c r="J4729" s="271"/>
    </row>
    <row r="4730" spans="6:10" x14ac:dyDescent="0.25">
      <c r="F4730" s="40"/>
      <c r="J4730" s="271"/>
    </row>
    <row r="4731" spans="6:10" x14ac:dyDescent="0.25">
      <c r="F4731" s="40"/>
      <c r="J4731" s="271"/>
    </row>
    <row r="4732" spans="6:10" x14ac:dyDescent="0.25">
      <c r="F4732" s="40"/>
      <c r="J4732" s="271"/>
    </row>
    <row r="4733" spans="6:10" x14ac:dyDescent="0.25">
      <c r="F4733" s="40"/>
      <c r="J4733" s="271"/>
    </row>
    <row r="4734" spans="6:10" x14ac:dyDescent="0.25">
      <c r="F4734" s="40"/>
      <c r="J4734" s="271"/>
    </row>
    <row r="4735" spans="6:10" x14ac:dyDescent="0.25">
      <c r="F4735" s="40"/>
      <c r="J4735" s="271"/>
    </row>
    <row r="4736" spans="6:10" x14ac:dyDescent="0.25">
      <c r="F4736" s="40"/>
      <c r="J4736" s="271"/>
    </row>
    <row r="4737" spans="6:10" x14ac:dyDescent="0.25">
      <c r="F4737" s="40"/>
      <c r="J4737" s="271"/>
    </row>
    <row r="4738" spans="6:10" x14ac:dyDescent="0.25">
      <c r="F4738" s="40"/>
      <c r="J4738" s="271"/>
    </row>
    <row r="4739" spans="6:10" x14ac:dyDescent="0.25">
      <c r="F4739" s="40"/>
      <c r="J4739" s="271"/>
    </row>
    <row r="4740" spans="6:10" x14ac:dyDescent="0.25">
      <c r="F4740" s="40"/>
      <c r="J4740" s="271"/>
    </row>
    <row r="4741" spans="6:10" x14ac:dyDescent="0.25">
      <c r="F4741" s="40"/>
      <c r="J4741" s="271"/>
    </row>
    <row r="4742" spans="6:10" x14ac:dyDescent="0.25">
      <c r="F4742" s="40"/>
      <c r="J4742" s="271"/>
    </row>
    <row r="4743" spans="6:10" x14ac:dyDescent="0.25">
      <c r="F4743" s="40"/>
      <c r="J4743" s="271"/>
    </row>
    <row r="4744" spans="6:10" x14ac:dyDescent="0.25">
      <c r="F4744" s="40"/>
      <c r="J4744" s="271"/>
    </row>
    <row r="4745" spans="6:10" x14ac:dyDescent="0.25">
      <c r="F4745" s="40"/>
      <c r="J4745" s="271"/>
    </row>
    <row r="4746" spans="6:10" x14ac:dyDescent="0.25">
      <c r="F4746" s="40"/>
      <c r="J4746" s="271"/>
    </row>
    <row r="4747" spans="6:10" x14ac:dyDescent="0.25">
      <c r="F4747" s="40"/>
      <c r="J4747" s="271"/>
    </row>
    <row r="4748" spans="6:10" x14ac:dyDescent="0.25">
      <c r="F4748" s="40"/>
      <c r="J4748" s="271"/>
    </row>
    <row r="4749" spans="6:10" x14ac:dyDescent="0.25">
      <c r="F4749" s="40"/>
      <c r="J4749" s="271"/>
    </row>
    <row r="4750" spans="6:10" x14ac:dyDescent="0.25">
      <c r="F4750" s="40"/>
      <c r="J4750" s="271"/>
    </row>
    <row r="4751" spans="6:10" x14ac:dyDescent="0.25">
      <c r="F4751" s="40"/>
      <c r="J4751" s="271"/>
    </row>
    <row r="4752" spans="6:10" x14ac:dyDescent="0.25">
      <c r="F4752" s="40"/>
      <c r="J4752" s="271"/>
    </row>
    <row r="4753" spans="6:10" x14ac:dyDescent="0.25">
      <c r="F4753" s="40"/>
      <c r="J4753" s="271"/>
    </row>
    <row r="4754" spans="6:10" x14ac:dyDescent="0.25">
      <c r="F4754" s="40"/>
      <c r="J4754" s="271"/>
    </row>
    <row r="4755" spans="6:10" x14ac:dyDescent="0.25">
      <c r="F4755" s="40"/>
      <c r="J4755" s="271"/>
    </row>
    <row r="4756" spans="6:10" x14ac:dyDescent="0.25">
      <c r="F4756" s="40"/>
      <c r="J4756" s="271"/>
    </row>
    <row r="4757" spans="6:10" x14ac:dyDescent="0.25">
      <c r="F4757" s="40"/>
      <c r="J4757" s="271"/>
    </row>
    <row r="4758" spans="6:10" x14ac:dyDescent="0.25">
      <c r="F4758" s="40"/>
      <c r="J4758" s="271"/>
    </row>
    <row r="4759" spans="6:10" x14ac:dyDescent="0.25">
      <c r="F4759" s="40"/>
      <c r="J4759" s="271"/>
    </row>
    <row r="4760" spans="6:10" x14ac:dyDescent="0.25">
      <c r="F4760" s="40"/>
      <c r="J4760" s="271"/>
    </row>
    <row r="4761" spans="6:10" x14ac:dyDescent="0.25">
      <c r="F4761" s="40"/>
      <c r="J4761" s="271"/>
    </row>
    <row r="4762" spans="6:10" x14ac:dyDescent="0.25">
      <c r="F4762" s="40"/>
      <c r="J4762" s="271"/>
    </row>
    <row r="4763" spans="6:10" x14ac:dyDescent="0.25">
      <c r="F4763" s="40"/>
      <c r="J4763" s="271"/>
    </row>
    <row r="4764" spans="6:10" x14ac:dyDescent="0.25">
      <c r="F4764" s="40"/>
      <c r="J4764" s="271"/>
    </row>
    <row r="4765" spans="6:10" x14ac:dyDescent="0.25">
      <c r="F4765" s="40"/>
      <c r="J4765" s="271"/>
    </row>
    <row r="4766" spans="6:10" x14ac:dyDescent="0.25">
      <c r="F4766" s="40"/>
      <c r="J4766" s="271"/>
    </row>
    <row r="4767" spans="6:10" x14ac:dyDescent="0.25">
      <c r="F4767" s="40"/>
      <c r="J4767" s="271"/>
    </row>
    <row r="4768" spans="6:10" x14ac:dyDescent="0.25">
      <c r="F4768" s="40"/>
      <c r="J4768" s="271"/>
    </row>
    <row r="4769" spans="6:10" x14ac:dyDescent="0.25">
      <c r="F4769" s="40"/>
      <c r="J4769" s="271"/>
    </row>
    <row r="4770" spans="6:10" x14ac:dyDescent="0.25">
      <c r="F4770" s="40"/>
      <c r="J4770" s="271"/>
    </row>
    <row r="4771" spans="6:10" x14ac:dyDescent="0.25">
      <c r="F4771" s="40"/>
      <c r="J4771" s="271"/>
    </row>
    <row r="4772" spans="6:10" x14ac:dyDescent="0.25">
      <c r="F4772" s="40"/>
      <c r="J4772" s="271"/>
    </row>
    <row r="4773" spans="6:10" x14ac:dyDescent="0.25">
      <c r="F4773" s="40"/>
      <c r="J4773" s="271"/>
    </row>
    <row r="4774" spans="6:10" x14ac:dyDescent="0.25">
      <c r="F4774" s="40"/>
      <c r="J4774" s="271"/>
    </row>
    <row r="4775" spans="6:10" x14ac:dyDescent="0.25">
      <c r="F4775" s="40"/>
      <c r="J4775" s="271"/>
    </row>
    <row r="4776" spans="6:10" x14ac:dyDescent="0.25">
      <c r="F4776" s="40"/>
      <c r="J4776" s="271"/>
    </row>
    <row r="4777" spans="6:10" x14ac:dyDescent="0.25">
      <c r="F4777" s="40"/>
      <c r="J4777" s="271"/>
    </row>
    <row r="4778" spans="6:10" x14ac:dyDescent="0.25">
      <c r="F4778" s="40"/>
      <c r="J4778" s="271"/>
    </row>
    <row r="4779" spans="6:10" x14ac:dyDescent="0.25">
      <c r="F4779" s="40"/>
      <c r="J4779" s="271"/>
    </row>
    <row r="4780" spans="6:10" x14ac:dyDescent="0.25">
      <c r="F4780" s="40"/>
      <c r="J4780" s="271"/>
    </row>
    <row r="4781" spans="6:10" x14ac:dyDescent="0.25">
      <c r="F4781" s="40"/>
      <c r="J4781" s="271"/>
    </row>
    <row r="4782" spans="6:10" x14ac:dyDescent="0.25">
      <c r="F4782" s="40"/>
      <c r="J4782" s="271"/>
    </row>
    <row r="4783" spans="6:10" x14ac:dyDescent="0.25">
      <c r="F4783" s="40"/>
      <c r="J4783" s="271"/>
    </row>
    <row r="4784" spans="6:10" x14ac:dyDescent="0.25">
      <c r="F4784" s="40"/>
      <c r="J4784" s="271"/>
    </row>
    <row r="4785" spans="6:10" x14ac:dyDescent="0.25">
      <c r="F4785" s="40"/>
      <c r="J4785" s="271"/>
    </row>
    <row r="4786" spans="6:10" x14ac:dyDescent="0.25">
      <c r="F4786" s="40"/>
      <c r="J4786" s="271"/>
    </row>
    <row r="4787" spans="6:10" x14ac:dyDescent="0.25">
      <c r="F4787" s="40"/>
      <c r="J4787" s="271"/>
    </row>
    <row r="4788" spans="6:10" x14ac:dyDescent="0.25">
      <c r="F4788" s="40"/>
      <c r="J4788" s="271"/>
    </row>
    <row r="4789" spans="6:10" x14ac:dyDescent="0.25">
      <c r="F4789" s="40"/>
      <c r="J4789" s="271"/>
    </row>
    <row r="4790" spans="6:10" x14ac:dyDescent="0.25">
      <c r="F4790" s="40"/>
      <c r="J4790" s="271"/>
    </row>
    <row r="4791" spans="6:10" x14ac:dyDescent="0.25">
      <c r="F4791" s="40"/>
      <c r="J4791" s="271"/>
    </row>
    <row r="4792" spans="6:10" x14ac:dyDescent="0.25">
      <c r="F4792" s="40"/>
      <c r="J4792" s="271"/>
    </row>
    <row r="4793" spans="6:10" x14ac:dyDescent="0.25">
      <c r="F4793" s="40"/>
      <c r="J4793" s="271"/>
    </row>
    <row r="4794" spans="6:10" x14ac:dyDescent="0.25">
      <c r="F4794" s="40"/>
      <c r="J4794" s="271"/>
    </row>
    <row r="4795" spans="6:10" x14ac:dyDescent="0.25">
      <c r="F4795" s="40"/>
      <c r="J4795" s="271"/>
    </row>
    <row r="4796" spans="6:10" x14ac:dyDescent="0.25">
      <c r="F4796" s="40"/>
      <c r="J4796" s="271"/>
    </row>
    <row r="4797" spans="6:10" x14ac:dyDescent="0.25">
      <c r="F4797" s="40"/>
      <c r="J4797" s="271"/>
    </row>
    <row r="4798" spans="6:10" x14ac:dyDescent="0.25">
      <c r="F4798" s="40"/>
      <c r="J4798" s="271"/>
    </row>
    <row r="4799" spans="6:10" x14ac:dyDescent="0.25">
      <c r="F4799" s="40"/>
      <c r="J4799" s="271"/>
    </row>
    <row r="4800" spans="6:10" x14ac:dyDescent="0.25">
      <c r="F4800" s="40"/>
      <c r="J4800" s="271"/>
    </row>
    <row r="4801" spans="6:10" x14ac:dyDescent="0.25">
      <c r="F4801" s="40"/>
      <c r="J4801" s="271"/>
    </row>
    <row r="4802" spans="6:10" x14ac:dyDescent="0.25">
      <c r="F4802" s="40"/>
      <c r="J4802" s="271"/>
    </row>
    <row r="4803" spans="6:10" x14ac:dyDescent="0.25">
      <c r="F4803" s="40"/>
      <c r="J4803" s="271"/>
    </row>
    <row r="4804" spans="6:10" x14ac:dyDescent="0.25">
      <c r="F4804" s="40"/>
      <c r="J4804" s="271"/>
    </row>
    <row r="4805" spans="6:10" x14ac:dyDescent="0.25">
      <c r="F4805" s="40"/>
      <c r="J4805" s="271"/>
    </row>
    <row r="4806" spans="6:10" x14ac:dyDescent="0.25">
      <c r="F4806" s="40"/>
      <c r="J4806" s="271"/>
    </row>
    <row r="4807" spans="6:10" x14ac:dyDescent="0.25">
      <c r="F4807" s="40"/>
      <c r="J4807" s="271"/>
    </row>
    <row r="4808" spans="6:10" x14ac:dyDescent="0.25">
      <c r="F4808" s="40"/>
      <c r="J4808" s="271"/>
    </row>
    <row r="4809" spans="6:10" x14ac:dyDescent="0.25">
      <c r="F4809" s="40"/>
      <c r="J4809" s="271"/>
    </row>
    <row r="4810" spans="6:10" x14ac:dyDescent="0.25">
      <c r="F4810" s="40"/>
      <c r="J4810" s="271"/>
    </row>
    <row r="4811" spans="6:10" x14ac:dyDescent="0.25">
      <c r="F4811" s="40"/>
      <c r="J4811" s="271"/>
    </row>
    <row r="4812" spans="6:10" x14ac:dyDescent="0.25">
      <c r="F4812" s="40"/>
      <c r="J4812" s="271"/>
    </row>
    <row r="4813" spans="6:10" x14ac:dyDescent="0.25">
      <c r="F4813" s="40"/>
      <c r="J4813" s="271"/>
    </row>
    <row r="4814" spans="6:10" x14ac:dyDescent="0.25">
      <c r="F4814" s="40"/>
      <c r="J4814" s="271"/>
    </row>
    <row r="4815" spans="6:10" x14ac:dyDescent="0.25">
      <c r="F4815" s="40"/>
      <c r="J4815" s="271"/>
    </row>
    <row r="4816" spans="6:10" x14ac:dyDescent="0.25">
      <c r="F4816" s="40"/>
      <c r="J4816" s="271"/>
    </row>
    <row r="4817" spans="6:10" x14ac:dyDescent="0.25">
      <c r="F4817" s="40"/>
      <c r="J4817" s="271"/>
    </row>
    <row r="4818" spans="6:10" x14ac:dyDescent="0.25">
      <c r="F4818" s="40"/>
      <c r="J4818" s="271"/>
    </row>
    <row r="4819" spans="6:10" x14ac:dyDescent="0.25">
      <c r="F4819" s="40"/>
      <c r="J4819" s="271"/>
    </row>
    <row r="4820" spans="6:10" x14ac:dyDescent="0.25">
      <c r="F4820" s="40"/>
      <c r="J4820" s="271"/>
    </row>
    <row r="4821" spans="6:10" x14ac:dyDescent="0.25">
      <c r="F4821" s="40"/>
      <c r="J4821" s="271"/>
    </row>
    <row r="4822" spans="6:10" x14ac:dyDescent="0.25">
      <c r="F4822" s="40"/>
      <c r="J4822" s="271"/>
    </row>
    <row r="4823" spans="6:10" x14ac:dyDescent="0.25">
      <c r="F4823" s="40"/>
      <c r="J4823" s="271"/>
    </row>
    <row r="4824" spans="6:10" x14ac:dyDescent="0.25">
      <c r="F4824" s="40"/>
      <c r="J4824" s="271"/>
    </row>
    <row r="4825" spans="6:10" x14ac:dyDescent="0.25">
      <c r="F4825" s="40"/>
      <c r="J4825" s="271"/>
    </row>
    <row r="4826" spans="6:10" x14ac:dyDescent="0.25">
      <c r="F4826" s="40"/>
      <c r="J4826" s="271"/>
    </row>
    <row r="4827" spans="6:10" x14ac:dyDescent="0.25">
      <c r="F4827" s="40"/>
      <c r="J4827" s="271"/>
    </row>
    <row r="4828" spans="6:10" x14ac:dyDescent="0.25">
      <c r="F4828" s="40"/>
      <c r="J4828" s="271"/>
    </row>
    <row r="4829" spans="6:10" x14ac:dyDescent="0.25">
      <c r="F4829" s="40"/>
      <c r="J4829" s="271"/>
    </row>
    <row r="4830" spans="6:10" x14ac:dyDescent="0.25">
      <c r="F4830" s="40"/>
      <c r="J4830" s="271"/>
    </row>
    <row r="4831" spans="6:10" x14ac:dyDescent="0.25">
      <c r="F4831" s="40"/>
      <c r="J4831" s="271"/>
    </row>
    <row r="4832" spans="6:10" x14ac:dyDescent="0.25">
      <c r="F4832" s="40"/>
      <c r="J4832" s="271"/>
    </row>
    <row r="4833" spans="6:10" x14ac:dyDescent="0.25">
      <c r="F4833" s="40"/>
      <c r="J4833" s="271"/>
    </row>
    <row r="4834" spans="6:10" x14ac:dyDescent="0.25">
      <c r="F4834" s="40"/>
      <c r="J4834" s="271"/>
    </row>
    <row r="4835" spans="6:10" x14ac:dyDescent="0.25">
      <c r="F4835" s="40"/>
      <c r="J4835" s="271"/>
    </row>
    <row r="4836" spans="6:10" x14ac:dyDescent="0.25">
      <c r="F4836" s="40"/>
      <c r="J4836" s="271"/>
    </row>
    <row r="4837" spans="6:10" x14ac:dyDescent="0.25">
      <c r="F4837" s="40"/>
      <c r="J4837" s="271"/>
    </row>
    <row r="4838" spans="6:10" x14ac:dyDescent="0.25">
      <c r="F4838" s="40"/>
      <c r="J4838" s="271"/>
    </row>
    <row r="4839" spans="6:10" x14ac:dyDescent="0.25">
      <c r="F4839" s="40"/>
      <c r="J4839" s="271"/>
    </row>
    <row r="4840" spans="6:10" x14ac:dyDescent="0.25">
      <c r="F4840" s="40"/>
      <c r="J4840" s="271"/>
    </row>
    <row r="4841" spans="6:10" x14ac:dyDescent="0.25">
      <c r="F4841" s="40"/>
      <c r="J4841" s="271"/>
    </row>
    <row r="4842" spans="6:10" x14ac:dyDescent="0.25">
      <c r="F4842" s="40"/>
      <c r="J4842" s="271"/>
    </row>
    <row r="4843" spans="6:10" x14ac:dyDescent="0.25">
      <c r="F4843" s="40"/>
      <c r="J4843" s="271"/>
    </row>
    <row r="4844" spans="6:10" x14ac:dyDescent="0.25">
      <c r="F4844" s="40"/>
      <c r="J4844" s="271"/>
    </row>
    <row r="4845" spans="6:10" x14ac:dyDescent="0.25">
      <c r="F4845" s="40"/>
      <c r="J4845" s="271"/>
    </row>
    <row r="4846" spans="6:10" x14ac:dyDescent="0.25">
      <c r="F4846" s="40"/>
      <c r="J4846" s="271"/>
    </row>
    <row r="4847" spans="6:10" x14ac:dyDescent="0.25">
      <c r="F4847" s="40"/>
      <c r="J4847" s="271"/>
    </row>
    <row r="4848" spans="6:10" x14ac:dyDescent="0.25">
      <c r="F4848" s="40"/>
      <c r="J4848" s="271"/>
    </row>
    <row r="4849" spans="6:10" x14ac:dyDescent="0.25">
      <c r="F4849" s="40"/>
      <c r="J4849" s="271"/>
    </row>
    <row r="4850" spans="6:10" x14ac:dyDescent="0.25">
      <c r="F4850" s="40"/>
      <c r="J4850" s="271"/>
    </row>
    <row r="4851" spans="6:10" x14ac:dyDescent="0.25">
      <c r="F4851" s="40"/>
      <c r="J4851" s="271"/>
    </row>
    <row r="4852" spans="6:10" x14ac:dyDescent="0.25">
      <c r="F4852" s="40"/>
      <c r="J4852" s="271"/>
    </row>
    <row r="4853" spans="6:10" x14ac:dyDescent="0.25">
      <c r="F4853" s="40"/>
      <c r="J4853" s="271"/>
    </row>
    <row r="4854" spans="6:10" x14ac:dyDescent="0.25">
      <c r="F4854" s="40"/>
      <c r="J4854" s="271"/>
    </row>
    <row r="4855" spans="6:10" x14ac:dyDescent="0.25">
      <c r="F4855" s="40"/>
      <c r="J4855" s="271"/>
    </row>
    <row r="4856" spans="6:10" x14ac:dyDescent="0.25">
      <c r="F4856" s="40"/>
      <c r="J4856" s="271"/>
    </row>
    <row r="4857" spans="6:10" x14ac:dyDescent="0.25">
      <c r="F4857" s="40"/>
      <c r="J4857" s="271"/>
    </row>
    <row r="4858" spans="6:10" x14ac:dyDescent="0.25">
      <c r="F4858" s="40"/>
      <c r="J4858" s="271"/>
    </row>
    <row r="4859" spans="6:10" x14ac:dyDescent="0.25">
      <c r="F4859" s="40"/>
      <c r="J4859" s="271"/>
    </row>
    <row r="4860" spans="6:10" x14ac:dyDescent="0.25">
      <c r="F4860" s="40"/>
      <c r="J4860" s="271"/>
    </row>
    <row r="4861" spans="6:10" x14ac:dyDescent="0.25">
      <c r="F4861" s="40"/>
      <c r="J4861" s="271"/>
    </row>
    <row r="4862" spans="6:10" x14ac:dyDescent="0.25">
      <c r="F4862" s="40"/>
      <c r="J4862" s="271"/>
    </row>
    <row r="4863" spans="6:10" x14ac:dyDescent="0.25">
      <c r="F4863" s="40"/>
      <c r="J4863" s="271"/>
    </row>
    <row r="4864" spans="6:10" x14ac:dyDescent="0.25">
      <c r="F4864" s="40"/>
      <c r="J4864" s="271"/>
    </row>
    <row r="4865" spans="6:10" x14ac:dyDescent="0.25">
      <c r="F4865" s="40"/>
      <c r="J4865" s="271"/>
    </row>
    <row r="4866" spans="6:10" x14ac:dyDescent="0.25">
      <c r="F4866" s="40"/>
      <c r="J4866" s="271"/>
    </row>
    <row r="4867" spans="6:10" x14ac:dyDescent="0.25">
      <c r="F4867" s="40"/>
      <c r="J4867" s="271"/>
    </row>
    <row r="4868" spans="6:10" x14ac:dyDescent="0.25">
      <c r="F4868" s="40"/>
      <c r="J4868" s="271"/>
    </row>
    <row r="4869" spans="6:10" x14ac:dyDescent="0.25">
      <c r="F4869" s="40"/>
      <c r="J4869" s="271"/>
    </row>
    <row r="4870" spans="6:10" x14ac:dyDescent="0.25">
      <c r="F4870" s="40"/>
      <c r="J4870" s="271"/>
    </row>
    <row r="4871" spans="6:10" x14ac:dyDescent="0.25">
      <c r="F4871" s="40"/>
      <c r="J4871" s="271"/>
    </row>
    <row r="4872" spans="6:10" x14ac:dyDescent="0.25">
      <c r="F4872" s="40"/>
      <c r="J4872" s="271"/>
    </row>
    <row r="4873" spans="6:10" x14ac:dyDescent="0.25">
      <c r="F4873" s="40"/>
      <c r="J4873" s="271"/>
    </row>
    <row r="4874" spans="6:10" x14ac:dyDescent="0.25">
      <c r="F4874" s="40"/>
      <c r="J4874" s="271"/>
    </row>
    <row r="4875" spans="6:10" x14ac:dyDescent="0.25">
      <c r="F4875" s="40"/>
      <c r="J4875" s="271"/>
    </row>
    <row r="4876" spans="6:10" x14ac:dyDescent="0.25">
      <c r="F4876" s="40"/>
      <c r="J4876" s="271"/>
    </row>
    <row r="4877" spans="6:10" x14ac:dyDescent="0.25">
      <c r="F4877" s="40"/>
      <c r="J4877" s="271"/>
    </row>
    <row r="4878" spans="6:10" x14ac:dyDescent="0.25">
      <c r="F4878" s="40"/>
      <c r="J4878" s="271"/>
    </row>
    <row r="4879" spans="6:10" x14ac:dyDescent="0.25">
      <c r="F4879" s="40"/>
      <c r="J4879" s="271"/>
    </row>
    <row r="4880" spans="6:10" x14ac:dyDescent="0.25">
      <c r="F4880" s="40"/>
      <c r="J4880" s="271"/>
    </row>
    <row r="4881" spans="6:10" x14ac:dyDescent="0.25">
      <c r="F4881" s="40"/>
      <c r="J4881" s="271"/>
    </row>
    <row r="4882" spans="6:10" x14ac:dyDescent="0.25">
      <c r="F4882" s="40"/>
      <c r="J4882" s="271"/>
    </row>
    <row r="4883" spans="6:10" x14ac:dyDescent="0.25">
      <c r="F4883" s="40"/>
      <c r="J4883" s="271"/>
    </row>
    <row r="4884" spans="6:10" x14ac:dyDescent="0.25">
      <c r="F4884" s="40"/>
      <c r="J4884" s="271"/>
    </row>
    <row r="4885" spans="6:10" x14ac:dyDescent="0.25">
      <c r="F4885" s="40"/>
      <c r="J4885" s="271"/>
    </row>
    <row r="4886" spans="6:10" x14ac:dyDescent="0.25">
      <c r="F4886" s="40"/>
      <c r="J4886" s="271"/>
    </row>
    <row r="4887" spans="6:10" x14ac:dyDescent="0.25">
      <c r="F4887" s="40"/>
      <c r="J4887" s="271"/>
    </row>
    <row r="4888" spans="6:10" x14ac:dyDescent="0.25">
      <c r="F4888" s="40"/>
      <c r="J4888" s="271"/>
    </row>
    <row r="4889" spans="6:10" x14ac:dyDescent="0.25">
      <c r="F4889" s="40"/>
      <c r="J4889" s="271"/>
    </row>
    <row r="4890" spans="6:10" x14ac:dyDescent="0.25">
      <c r="F4890" s="40"/>
      <c r="J4890" s="271"/>
    </row>
    <row r="4891" spans="6:10" x14ac:dyDescent="0.25">
      <c r="F4891" s="40"/>
      <c r="J4891" s="271"/>
    </row>
    <row r="4892" spans="6:10" x14ac:dyDescent="0.25">
      <c r="F4892" s="40"/>
      <c r="J4892" s="271"/>
    </row>
    <row r="4893" spans="6:10" x14ac:dyDescent="0.25">
      <c r="F4893" s="40"/>
      <c r="J4893" s="271"/>
    </row>
    <row r="4894" spans="6:10" x14ac:dyDescent="0.25">
      <c r="F4894" s="40"/>
      <c r="J4894" s="271"/>
    </row>
    <row r="4895" spans="6:10" x14ac:dyDescent="0.25">
      <c r="F4895" s="40"/>
      <c r="J4895" s="271"/>
    </row>
    <row r="4896" spans="6:10" x14ac:dyDescent="0.25">
      <c r="F4896" s="40"/>
      <c r="J4896" s="271"/>
    </row>
    <row r="4897" spans="6:10" x14ac:dyDescent="0.25">
      <c r="F4897" s="40"/>
      <c r="J4897" s="271"/>
    </row>
    <row r="4898" spans="6:10" x14ac:dyDescent="0.25">
      <c r="F4898" s="40"/>
      <c r="J4898" s="271"/>
    </row>
    <row r="4899" spans="6:10" x14ac:dyDescent="0.25">
      <c r="F4899" s="40"/>
      <c r="J4899" s="271"/>
    </row>
    <row r="4900" spans="6:10" x14ac:dyDescent="0.25">
      <c r="F4900" s="40"/>
      <c r="J4900" s="271"/>
    </row>
    <row r="4901" spans="6:10" x14ac:dyDescent="0.25">
      <c r="F4901" s="40"/>
      <c r="J4901" s="271"/>
    </row>
    <row r="4902" spans="6:10" x14ac:dyDescent="0.25">
      <c r="F4902" s="40"/>
      <c r="J4902" s="271"/>
    </row>
    <row r="4903" spans="6:10" x14ac:dyDescent="0.25">
      <c r="F4903" s="40"/>
      <c r="J4903" s="271"/>
    </row>
    <row r="4904" spans="6:10" x14ac:dyDescent="0.25">
      <c r="F4904" s="40"/>
      <c r="J4904" s="271"/>
    </row>
    <row r="4905" spans="6:10" x14ac:dyDescent="0.25">
      <c r="F4905" s="40"/>
      <c r="J4905" s="271"/>
    </row>
    <row r="4906" spans="6:10" x14ac:dyDescent="0.25">
      <c r="F4906" s="40"/>
      <c r="J4906" s="271"/>
    </row>
    <row r="4907" spans="6:10" x14ac:dyDescent="0.25">
      <c r="F4907" s="40"/>
      <c r="J4907" s="271"/>
    </row>
    <row r="4908" spans="6:10" x14ac:dyDescent="0.25">
      <c r="F4908" s="40"/>
      <c r="J4908" s="271"/>
    </row>
    <row r="4909" spans="6:10" x14ac:dyDescent="0.25">
      <c r="F4909" s="40"/>
      <c r="J4909" s="271"/>
    </row>
    <row r="4910" spans="6:10" x14ac:dyDescent="0.25">
      <c r="F4910" s="40"/>
      <c r="J4910" s="271"/>
    </row>
    <row r="4911" spans="6:10" x14ac:dyDescent="0.25">
      <c r="F4911" s="40"/>
      <c r="J4911" s="271"/>
    </row>
    <row r="4912" spans="6:10" x14ac:dyDescent="0.25">
      <c r="F4912" s="40"/>
      <c r="J4912" s="271"/>
    </row>
    <row r="4913" spans="6:10" x14ac:dyDescent="0.25">
      <c r="F4913" s="40"/>
      <c r="J4913" s="271"/>
    </row>
    <row r="4914" spans="6:10" x14ac:dyDescent="0.25">
      <c r="F4914" s="40"/>
      <c r="J4914" s="271"/>
    </row>
    <row r="4915" spans="6:10" x14ac:dyDescent="0.25">
      <c r="F4915" s="40"/>
      <c r="J4915" s="271"/>
    </row>
    <row r="4916" spans="6:10" x14ac:dyDescent="0.25">
      <c r="F4916" s="40"/>
      <c r="J4916" s="271"/>
    </row>
    <row r="4917" spans="6:10" x14ac:dyDescent="0.25">
      <c r="F4917" s="40"/>
      <c r="J4917" s="271"/>
    </row>
    <row r="4918" spans="6:10" x14ac:dyDescent="0.25">
      <c r="F4918" s="40"/>
      <c r="J4918" s="271"/>
    </row>
    <row r="4919" spans="6:10" x14ac:dyDescent="0.25">
      <c r="F4919" s="40"/>
      <c r="J4919" s="271"/>
    </row>
    <row r="4920" spans="6:10" x14ac:dyDescent="0.25">
      <c r="F4920" s="40"/>
      <c r="J4920" s="271"/>
    </row>
    <row r="4921" spans="6:10" x14ac:dyDescent="0.25">
      <c r="F4921" s="40"/>
      <c r="J4921" s="271"/>
    </row>
    <row r="4922" spans="6:10" x14ac:dyDescent="0.25">
      <c r="F4922" s="40"/>
      <c r="J4922" s="271"/>
    </row>
    <row r="4923" spans="6:10" x14ac:dyDescent="0.25">
      <c r="F4923" s="40"/>
      <c r="J4923" s="271"/>
    </row>
    <row r="4924" spans="6:10" x14ac:dyDescent="0.25">
      <c r="F4924" s="40"/>
      <c r="J4924" s="271"/>
    </row>
    <row r="4925" spans="6:10" x14ac:dyDescent="0.25">
      <c r="F4925" s="40"/>
      <c r="J4925" s="271"/>
    </row>
    <row r="4926" spans="6:10" x14ac:dyDescent="0.25">
      <c r="F4926" s="40"/>
      <c r="J4926" s="271"/>
    </row>
    <row r="4927" spans="6:10" x14ac:dyDescent="0.25">
      <c r="F4927" s="40"/>
      <c r="J4927" s="271"/>
    </row>
    <row r="4928" spans="6:10" x14ac:dyDescent="0.25">
      <c r="F4928" s="40"/>
      <c r="J4928" s="271"/>
    </row>
    <row r="4929" spans="6:10" x14ac:dyDescent="0.25">
      <c r="F4929" s="40"/>
      <c r="J4929" s="271"/>
    </row>
    <row r="4930" spans="6:10" x14ac:dyDescent="0.25">
      <c r="F4930" s="40"/>
      <c r="J4930" s="271"/>
    </row>
    <row r="4931" spans="6:10" x14ac:dyDescent="0.25">
      <c r="F4931" s="40"/>
      <c r="J4931" s="271"/>
    </row>
    <row r="4932" spans="6:10" x14ac:dyDescent="0.25">
      <c r="F4932" s="40"/>
      <c r="J4932" s="271"/>
    </row>
    <row r="4933" spans="6:10" x14ac:dyDescent="0.25">
      <c r="F4933" s="40"/>
      <c r="J4933" s="271"/>
    </row>
    <row r="4934" spans="6:10" x14ac:dyDescent="0.25">
      <c r="F4934" s="40"/>
      <c r="J4934" s="271"/>
    </row>
    <row r="4935" spans="6:10" x14ac:dyDescent="0.25">
      <c r="F4935" s="40"/>
      <c r="J4935" s="271"/>
    </row>
    <row r="4936" spans="6:10" x14ac:dyDescent="0.25">
      <c r="F4936" s="40"/>
      <c r="J4936" s="271"/>
    </row>
    <row r="4937" spans="6:10" x14ac:dyDescent="0.25">
      <c r="F4937" s="40"/>
      <c r="J4937" s="271"/>
    </row>
    <row r="4938" spans="6:10" x14ac:dyDescent="0.25">
      <c r="F4938" s="40"/>
      <c r="J4938" s="271"/>
    </row>
    <row r="4939" spans="6:10" x14ac:dyDescent="0.25">
      <c r="F4939" s="40"/>
      <c r="J4939" s="271"/>
    </row>
    <row r="4940" spans="6:10" x14ac:dyDescent="0.25">
      <c r="F4940" s="40"/>
      <c r="J4940" s="271"/>
    </row>
    <row r="4941" spans="6:10" x14ac:dyDescent="0.25">
      <c r="F4941" s="40"/>
      <c r="J4941" s="271"/>
    </row>
    <row r="4942" spans="6:10" x14ac:dyDescent="0.25">
      <c r="F4942" s="40"/>
      <c r="J4942" s="271"/>
    </row>
    <row r="4943" spans="6:10" x14ac:dyDescent="0.25">
      <c r="F4943" s="40"/>
      <c r="J4943" s="271"/>
    </row>
    <row r="4944" spans="6:10" x14ac:dyDescent="0.25">
      <c r="F4944" s="40"/>
      <c r="J4944" s="271"/>
    </row>
    <row r="4945" spans="6:10" x14ac:dyDescent="0.25">
      <c r="F4945" s="40"/>
      <c r="J4945" s="271"/>
    </row>
    <row r="4946" spans="6:10" x14ac:dyDescent="0.25">
      <c r="F4946" s="40"/>
      <c r="J4946" s="271"/>
    </row>
    <row r="4947" spans="6:10" x14ac:dyDescent="0.25">
      <c r="J4947" s="271"/>
    </row>
    <row r="4948" spans="6:10" x14ac:dyDescent="0.25">
      <c r="J4948" s="271"/>
    </row>
    <row r="4949" spans="6:10" x14ac:dyDescent="0.25">
      <c r="J4949" s="271"/>
    </row>
    <row r="4950" spans="6:10" x14ac:dyDescent="0.25">
      <c r="J4950" s="271"/>
    </row>
    <row r="4951" spans="6:10" x14ac:dyDescent="0.25">
      <c r="J4951" s="271"/>
    </row>
    <row r="4952" spans="6:10" x14ac:dyDescent="0.25">
      <c r="J4952" s="271"/>
    </row>
    <row r="4953" spans="6:10" x14ac:dyDescent="0.25">
      <c r="J4953" s="271"/>
    </row>
    <row r="4954" spans="6:10" x14ac:dyDescent="0.25">
      <c r="J4954" s="271"/>
    </row>
    <row r="4955" spans="6:10" x14ac:dyDescent="0.25">
      <c r="J4955" s="271"/>
    </row>
    <row r="4956" spans="6:10" x14ac:dyDescent="0.25">
      <c r="J4956" s="271"/>
    </row>
    <row r="4957" spans="6:10" x14ac:dyDescent="0.25">
      <c r="J4957" s="271"/>
    </row>
    <row r="4958" spans="6:10" x14ac:dyDescent="0.25">
      <c r="J4958" s="271"/>
    </row>
    <row r="4959" spans="6:10" x14ac:dyDescent="0.25">
      <c r="J4959" s="271"/>
    </row>
    <row r="4960" spans="6:10" x14ac:dyDescent="0.25">
      <c r="J4960" s="271"/>
    </row>
    <row r="4961" spans="10:10" x14ac:dyDescent="0.25">
      <c r="J4961" s="271"/>
    </row>
    <row r="4962" spans="10:10" x14ac:dyDescent="0.25">
      <c r="J4962" s="271"/>
    </row>
    <row r="4963" spans="10:10" x14ac:dyDescent="0.25">
      <c r="J4963" s="271"/>
    </row>
    <row r="4964" spans="10:10" x14ac:dyDescent="0.25">
      <c r="J4964" s="271"/>
    </row>
    <row r="4965" spans="10:10" x14ac:dyDescent="0.25">
      <c r="J4965" s="271"/>
    </row>
    <row r="4966" spans="10:10" x14ac:dyDescent="0.25">
      <c r="J4966" s="271"/>
    </row>
    <row r="4967" spans="10:10" x14ac:dyDescent="0.25">
      <c r="J4967" s="271"/>
    </row>
    <row r="4968" spans="10:10" x14ac:dyDescent="0.25">
      <c r="J4968" s="271"/>
    </row>
    <row r="4969" spans="10:10" x14ac:dyDescent="0.25">
      <c r="J4969" s="271"/>
    </row>
    <row r="4970" spans="10:10" x14ac:dyDescent="0.25">
      <c r="J4970" s="271"/>
    </row>
    <row r="4971" spans="10:10" x14ac:dyDescent="0.25">
      <c r="J4971" s="271"/>
    </row>
    <row r="4972" spans="10:10" x14ac:dyDescent="0.25">
      <c r="J4972" s="271"/>
    </row>
    <row r="4973" spans="10:10" x14ac:dyDescent="0.25">
      <c r="J4973" s="271"/>
    </row>
    <row r="4974" spans="10:10" x14ac:dyDescent="0.25">
      <c r="J4974" s="271"/>
    </row>
    <row r="4975" spans="10:10" x14ac:dyDescent="0.25">
      <c r="J4975" s="271"/>
    </row>
    <row r="4976" spans="10:10" x14ac:dyDescent="0.25">
      <c r="J4976" s="271"/>
    </row>
    <row r="4977" spans="10:10" x14ac:dyDescent="0.25">
      <c r="J4977" s="271"/>
    </row>
    <row r="4978" spans="10:10" x14ac:dyDescent="0.25">
      <c r="J4978" s="271"/>
    </row>
    <row r="4979" spans="10:10" x14ac:dyDescent="0.25">
      <c r="J4979" s="271"/>
    </row>
    <row r="4980" spans="10:10" x14ac:dyDescent="0.25">
      <c r="J4980" s="271"/>
    </row>
    <row r="4981" spans="10:10" x14ac:dyDescent="0.25">
      <c r="J4981" s="271"/>
    </row>
    <row r="4982" spans="10:10" x14ac:dyDescent="0.25">
      <c r="J4982" s="271"/>
    </row>
    <row r="4983" spans="10:10" x14ac:dyDescent="0.25">
      <c r="J4983" s="271"/>
    </row>
    <row r="4984" spans="10:10" x14ac:dyDescent="0.25">
      <c r="J4984" s="271"/>
    </row>
    <row r="4985" spans="10:10" x14ac:dyDescent="0.25">
      <c r="J4985" s="271"/>
    </row>
    <row r="4986" spans="10:10" x14ac:dyDescent="0.25">
      <c r="J4986" s="271"/>
    </row>
    <row r="4987" spans="10:10" x14ac:dyDescent="0.25">
      <c r="J4987" s="271"/>
    </row>
    <row r="4988" spans="10:10" x14ac:dyDescent="0.25">
      <c r="J4988" s="271"/>
    </row>
    <row r="4989" spans="10:10" x14ac:dyDescent="0.25">
      <c r="J4989" s="271"/>
    </row>
    <row r="4990" spans="10:10" x14ac:dyDescent="0.25">
      <c r="J4990" s="271"/>
    </row>
    <row r="4991" spans="10:10" x14ac:dyDescent="0.25">
      <c r="J4991" s="271"/>
    </row>
    <row r="4992" spans="10:10" x14ac:dyDescent="0.25">
      <c r="J4992" s="271"/>
    </row>
    <row r="4993" spans="10:10" x14ac:dyDescent="0.25">
      <c r="J4993" s="271"/>
    </row>
    <row r="4994" spans="10:10" x14ac:dyDescent="0.25">
      <c r="J4994" s="271"/>
    </row>
    <row r="4995" spans="10:10" x14ac:dyDescent="0.25">
      <c r="J4995" s="271"/>
    </row>
    <row r="4996" spans="10:10" x14ac:dyDescent="0.25">
      <c r="J4996" s="271"/>
    </row>
    <row r="4997" spans="10:10" x14ac:dyDescent="0.25">
      <c r="J4997" s="271"/>
    </row>
    <row r="4998" spans="10:10" x14ac:dyDescent="0.25">
      <c r="J4998" s="271"/>
    </row>
    <row r="4999" spans="10:10" x14ac:dyDescent="0.25">
      <c r="J4999" s="271"/>
    </row>
    <row r="5000" spans="10:10" x14ac:dyDescent="0.25">
      <c r="J5000" s="271"/>
    </row>
    <row r="5001" spans="10:10" x14ac:dyDescent="0.25">
      <c r="J5001" s="271"/>
    </row>
    <row r="5002" spans="10:10" x14ac:dyDescent="0.25">
      <c r="J5002" s="271"/>
    </row>
    <row r="5003" spans="10:10" x14ac:dyDescent="0.25">
      <c r="J5003" s="271"/>
    </row>
    <row r="5004" spans="10:10" x14ac:dyDescent="0.25">
      <c r="J5004" s="271"/>
    </row>
    <row r="5005" spans="10:10" x14ac:dyDescent="0.25">
      <c r="J5005" s="271"/>
    </row>
    <row r="5006" spans="10:10" x14ac:dyDescent="0.25">
      <c r="J5006" s="271"/>
    </row>
    <row r="5007" spans="10:10" x14ac:dyDescent="0.25">
      <c r="J5007" s="271"/>
    </row>
    <row r="5008" spans="10:10" x14ac:dyDescent="0.25">
      <c r="J5008" s="271"/>
    </row>
    <row r="5009" spans="10:10" x14ac:dyDescent="0.25">
      <c r="J5009" s="271"/>
    </row>
    <row r="5010" spans="10:10" x14ac:dyDescent="0.25">
      <c r="J5010" s="271"/>
    </row>
    <row r="5011" spans="10:10" x14ac:dyDescent="0.25">
      <c r="J5011" s="271"/>
    </row>
    <row r="5012" spans="10:10" x14ac:dyDescent="0.25">
      <c r="J5012" s="271"/>
    </row>
    <row r="5013" spans="10:10" x14ac:dyDescent="0.25">
      <c r="J5013" s="271"/>
    </row>
    <row r="5014" spans="10:10" x14ac:dyDescent="0.25">
      <c r="J5014" s="271"/>
    </row>
    <row r="5015" spans="10:10" x14ac:dyDescent="0.25">
      <c r="J5015" s="271"/>
    </row>
    <row r="5016" spans="10:10" x14ac:dyDescent="0.25">
      <c r="J5016" s="271"/>
    </row>
    <row r="5017" spans="10:10" x14ac:dyDescent="0.25">
      <c r="J5017" s="271"/>
    </row>
    <row r="5018" spans="10:10" x14ac:dyDescent="0.25">
      <c r="J5018" s="271"/>
    </row>
    <row r="5019" spans="10:10" x14ac:dyDescent="0.25">
      <c r="J5019" s="271"/>
    </row>
    <row r="5020" spans="10:10" x14ac:dyDescent="0.25">
      <c r="J5020" s="271"/>
    </row>
    <row r="5021" spans="10:10" x14ac:dyDescent="0.25">
      <c r="J5021" s="271"/>
    </row>
    <row r="5022" spans="10:10" x14ac:dyDescent="0.25">
      <c r="J5022" s="271"/>
    </row>
    <row r="5023" spans="10:10" x14ac:dyDescent="0.25">
      <c r="J5023" s="271"/>
    </row>
    <row r="5024" spans="10:10" x14ac:dyDescent="0.25">
      <c r="J5024" s="271"/>
    </row>
    <row r="5025" spans="10:10" x14ac:dyDescent="0.25">
      <c r="J5025" s="271"/>
    </row>
    <row r="5026" spans="10:10" x14ac:dyDescent="0.25">
      <c r="J5026" s="271"/>
    </row>
    <row r="5027" spans="10:10" x14ac:dyDescent="0.25">
      <c r="J5027" s="271"/>
    </row>
    <row r="5028" spans="10:10" x14ac:dyDescent="0.25">
      <c r="J5028" s="271"/>
    </row>
    <row r="5029" spans="10:10" x14ac:dyDescent="0.25">
      <c r="J5029" s="271"/>
    </row>
    <row r="5030" spans="10:10" x14ac:dyDescent="0.25">
      <c r="J5030" s="271"/>
    </row>
    <row r="5031" spans="10:10" x14ac:dyDescent="0.25">
      <c r="J5031" s="271"/>
    </row>
    <row r="5032" spans="10:10" x14ac:dyDescent="0.25">
      <c r="J5032" s="271"/>
    </row>
    <row r="5033" spans="10:10" x14ac:dyDescent="0.25">
      <c r="J5033" s="271"/>
    </row>
    <row r="5034" spans="10:10" x14ac:dyDescent="0.25">
      <c r="J5034" s="271"/>
    </row>
    <row r="5035" spans="10:10" x14ac:dyDescent="0.25">
      <c r="J5035" s="271"/>
    </row>
    <row r="5036" spans="10:10" x14ac:dyDescent="0.25">
      <c r="J5036" s="271"/>
    </row>
    <row r="5037" spans="10:10" x14ac:dyDescent="0.25">
      <c r="J5037" s="271"/>
    </row>
    <row r="5038" spans="10:10" x14ac:dyDescent="0.25">
      <c r="J5038" s="271"/>
    </row>
    <row r="5039" spans="10:10" x14ac:dyDescent="0.25">
      <c r="J5039" s="271"/>
    </row>
    <row r="5040" spans="10:10" x14ac:dyDescent="0.25">
      <c r="J5040" s="271"/>
    </row>
    <row r="5041" spans="10:10" x14ac:dyDescent="0.25">
      <c r="J5041" s="271"/>
    </row>
    <row r="5042" spans="10:10" x14ac:dyDescent="0.25">
      <c r="J5042" s="271"/>
    </row>
    <row r="5043" spans="10:10" x14ac:dyDescent="0.25">
      <c r="J5043" s="271"/>
    </row>
    <row r="5044" spans="10:10" x14ac:dyDescent="0.25">
      <c r="J5044" s="271"/>
    </row>
    <row r="5045" spans="10:10" x14ac:dyDescent="0.25">
      <c r="J5045" s="271"/>
    </row>
    <row r="5046" spans="10:10" x14ac:dyDescent="0.25">
      <c r="J5046" s="271"/>
    </row>
    <row r="5047" spans="10:10" x14ac:dyDescent="0.25">
      <c r="J5047" s="271"/>
    </row>
    <row r="5048" spans="10:10" x14ac:dyDescent="0.25">
      <c r="J5048" s="271"/>
    </row>
    <row r="5049" spans="10:10" x14ac:dyDescent="0.25">
      <c r="J5049" s="271"/>
    </row>
    <row r="5050" spans="10:10" x14ac:dyDescent="0.25">
      <c r="J5050" s="271"/>
    </row>
    <row r="5051" spans="10:10" x14ac:dyDescent="0.25">
      <c r="J5051" s="271"/>
    </row>
    <row r="5052" spans="10:10" x14ac:dyDescent="0.25">
      <c r="J5052" s="271"/>
    </row>
    <row r="5053" spans="10:10" x14ac:dyDescent="0.25">
      <c r="J5053" s="271"/>
    </row>
    <row r="5054" spans="10:10" x14ac:dyDescent="0.25">
      <c r="J5054" s="271"/>
    </row>
    <row r="5055" spans="10:10" x14ac:dyDescent="0.25">
      <c r="J5055" s="271"/>
    </row>
    <row r="5056" spans="10:10" x14ac:dyDescent="0.25">
      <c r="J5056" s="271"/>
    </row>
    <row r="5057" spans="10:10" x14ac:dyDescent="0.25">
      <c r="J5057" s="271"/>
    </row>
    <row r="5058" spans="10:10" x14ac:dyDescent="0.25">
      <c r="J5058" s="271"/>
    </row>
    <row r="5059" spans="10:10" x14ac:dyDescent="0.25">
      <c r="J5059" s="271"/>
    </row>
    <row r="5060" spans="10:10" x14ac:dyDescent="0.25">
      <c r="J5060" s="271"/>
    </row>
    <row r="5061" spans="10:10" x14ac:dyDescent="0.25">
      <c r="J5061" s="271"/>
    </row>
    <row r="5062" spans="10:10" x14ac:dyDescent="0.25">
      <c r="J5062" s="271"/>
    </row>
    <row r="5063" spans="10:10" x14ac:dyDescent="0.25">
      <c r="J5063" s="271"/>
    </row>
    <row r="5064" spans="10:10" x14ac:dyDescent="0.25">
      <c r="J5064" s="271"/>
    </row>
    <row r="5065" spans="10:10" x14ac:dyDescent="0.25">
      <c r="J5065" s="271"/>
    </row>
    <row r="5066" spans="10:10" x14ac:dyDescent="0.25">
      <c r="J5066" s="271"/>
    </row>
    <row r="5067" spans="10:10" x14ac:dyDescent="0.25">
      <c r="J5067" s="271"/>
    </row>
    <row r="5068" spans="10:10" x14ac:dyDescent="0.25">
      <c r="J5068" s="271"/>
    </row>
    <row r="5069" spans="10:10" x14ac:dyDescent="0.25">
      <c r="J5069" s="271"/>
    </row>
    <row r="5070" spans="10:10" x14ac:dyDescent="0.25">
      <c r="J5070" s="271"/>
    </row>
    <row r="5071" spans="10:10" x14ac:dyDescent="0.25">
      <c r="J5071" s="271"/>
    </row>
    <row r="5072" spans="10:10" x14ac:dyDescent="0.25">
      <c r="J5072" s="271"/>
    </row>
    <row r="5073" spans="10:10" x14ac:dyDescent="0.25">
      <c r="J5073" s="271"/>
    </row>
    <row r="5074" spans="10:10" x14ac:dyDescent="0.25">
      <c r="J5074" s="271"/>
    </row>
    <row r="5075" spans="10:10" x14ac:dyDescent="0.25">
      <c r="J5075" s="271"/>
    </row>
    <row r="5076" spans="10:10" x14ac:dyDescent="0.25">
      <c r="J5076" s="271"/>
    </row>
    <row r="5077" spans="10:10" x14ac:dyDescent="0.25">
      <c r="J5077" s="271"/>
    </row>
    <row r="5078" spans="10:10" x14ac:dyDescent="0.25">
      <c r="J5078" s="271"/>
    </row>
    <row r="5079" spans="10:10" x14ac:dyDescent="0.25">
      <c r="J5079" s="271"/>
    </row>
    <row r="5080" spans="10:10" x14ac:dyDescent="0.25">
      <c r="J5080" s="271"/>
    </row>
    <row r="5081" spans="10:10" x14ac:dyDescent="0.25">
      <c r="J5081" s="271"/>
    </row>
    <row r="5082" spans="10:10" x14ac:dyDescent="0.25">
      <c r="J5082" s="271"/>
    </row>
    <row r="5083" spans="10:10" x14ac:dyDescent="0.25">
      <c r="J5083" s="271"/>
    </row>
    <row r="5084" spans="10:10" x14ac:dyDescent="0.25">
      <c r="J5084" s="271"/>
    </row>
    <row r="5085" spans="10:10" x14ac:dyDescent="0.25">
      <c r="J5085" s="271"/>
    </row>
    <row r="5086" spans="10:10" x14ac:dyDescent="0.25">
      <c r="J5086" s="271"/>
    </row>
    <row r="5087" spans="10:10" x14ac:dyDescent="0.25">
      <c r="J5087" s="271"/>
    </row>
    <row r="5088" spans="10:10" x14ac:dyDescent="0.25">
      <c r="J5088" s="271"/>
    </row>
    <row r="5089" spans="10:10" x14ac:dyDescent="0.25">
      <c r="J5089" s="271"/>
    </row>
    <row r="5090" spans="10:10" x14ac:dyDescent="0.25">
      <c r="J5090" s="271"/>
    </row>
    <row r="5091" spans="10:10" x14ac:dyDescent="0.25">
      <c r="J5091" s="271"/>
    </row>
    <row r="5092" spans="10:10" x14ac:dyDescent="0.25">
      <c r="J5092" s="271"/>
    </row>
    <row r="5093" spans="10:10" x14ac:dyDescent="0.25">
      <c r="J5093" s="271"/>
    </row>
    <row r="5094" spans="10:10" x14ac:dyDescent="0.25">
      <c r="J5094" s="271"/>
    </row>
    <row r="5095" spans="10:10" x14ac:dyDescent="0.25">
      <c r="J5095" s="271"/>
    </row>
    <row r="5096" spans="10:10" x14ac:dyDescent="0.25">
      <c r="J5096" s="271"/>
    </row>
    <row r="5097" spans="10:10" x14ac:dyDescent="0.25">
      <c r="J5097" s="271"/>
    </row>
    <row r="5098" spans="10:10" x14ac:dyDescent="0.25">
      <c r="J5098" s="271"/>
    </row>
    <row r="5099" spans="10:10" x14ac:dyDescent="0.25">
      <c r="J5099" s="271"/>
    </row>
    <row r="5100" spans="10:10" x14ac:dyDescent="0.25">
      <c r="J5100" s="271"/>
    </row>
    <row r="5101" spans="10:10" x14ac:dyDescent="0.25">
      <c r="J5101" s="271"/>
    </row>
    <row r="5102" spans="10:10" x14ac:dyDescent="0.25">
      <c r="J5102" s="271"/>
    </row>
    <row r="5103" spans="10:10" x14ac:dyDescent="0.25">
      <c r="J5103" s="271"/>
    </row>
    <row r="5104" spans="10:10" x14ac:dyDescent="0.25">
      <c r="J5104" s="271"/>
    </row>
    <row r="5105" spans="10:10" x14ac:dyDescent="0.25">
      <c r="J5105" s="271"/>
    </row>
    <row r="5106" spans="10:10" x14ac:dyDescent="0.25">
      <c r="J5106" s="271"/>
    </row>
    <row r="5107" spans="10:10" x14ac:dyDescent="0.25">
      <c r="J5107" s="271"/>
    </row>
    <row r="5108" spans="10:10" x14ac:dyDescent="0.25">
      <c r="J5108" s="271"/>
    </row>
    <row r="5109" spans="10:10" x14ac:dyDescent="0.25">
      <c r="J5109" s="271"/>
    </row>
    <row r="5110" spans="10:10" x14ac:dyDescent="0.25">
      <c r="J5110" s="271"/>
    </row>
    <row r="5111" spans="10:10" x14ac:dyDescent="0.25">
      <c r="J5111" s="271"/>
    </row>
    <row r="5112" spans="10:10" x14ac:dyDescent="0.25">
      <c r="J5112" s="271"/>
    </row>
    <row r="5113" spans="10:10" x14ac:dyDescent="0.25">
      <c r="J5113" s="271"/>
    </row>
    <row r="5114" spans="10:10" x14ac:dyDescent="0.25">
      <c r="J5114" s="271"/>
    </row>
    <row r="5115" spans="10:10" x14ac:dyDescent="0.25">
      <c r="J5115" s="271"/>
    </row>
    <row r="5116" spans="10:10" x14ac:dyDescent="0.25">
      <c r="J5116" s="271"/>
    </row>
    <row r="5117" spans="10:10" x14ac:dyDescent="0.25">
      <c r="J5117" s="271"/>
    </row>
    <row r="5118" spans="10:10" x14ac:dyDescent="0.25">
      <c r="J5118" s="271"/>
    </row>
    <row r="5119" spans="10:10" x14ac:dyDescent="0.25">
      <c r="J5119" s="271"/>
    </row>
    <row r="5120" spans="10:10" x14ac:dyDescent="0.25">
      <c r="J5120" s="271"/>
    </row>
    <row r="5121" spans="10:10" x14ac:dyDescent="0.25">
      <c r="J5121" s="271"/>
    </row>
    <row r="5122" spans="10:10" x14ac:dyDescent="0.25">
      <c r="J5122" s="271"/>
    </row>
    <row r="5123" spans="10:10" x14ac:dyDescent="0.25">
      <c r="J5123" s="271"/>
    </row>
    <row r="5124" spans="10:10" x14ac:dyDescent="0.25">
      <c r="J5124" s="271"/>
    </row>
    <row r="5125" spans="10:10" x14ac:dyDescent="0.25">
      <c r="J5125" s="271"/>
    </row>
    <row r="5126" spans="10:10" x14ac:dyDescent="0.25">
      <c r="J5126" s="271"/>
    </row>
    <row r="5127" spans="10:10" x14ac:dyDescent="0.25">
      <c r="J5127" s="271"/>
    </row>
    <row r="5128" spans="10:10" x14ac:dyDescent="0.25">
      <c r="J5128" s="271"/>
    </row>
    <row r="5129" spans="10:10" x14ac:dyDescent="0.25">
      <c r="J5129" s="271"/>
    </row>
    <row r="5130" spans="10:10" x14ac:dyDescent="0.25">
      <c r="J5130" s="271"/>
    </row>
    <row r="5131" spans="10:10" x14ac:dyDescent="0.25">
      <c r="J5131" s="271"/>
    </row>
    <row r="5132" spans="10:10" x14ac:dyDescent="0.25">
      <c r="J5132" s="271"/>
    </row>
    <row r="5133" spans="10:10" x14ac:dyDescent="0.25">
      <c r="J5133" s="271"/>
    </row>
    <row r="5134" spans="10:10" x14ac:dyDescent="0.25">
      <c r="J5134" s="271"/>
    </row>
    <row r="5135" spans="10:10" x14ac:dyDescent="0.25">
      <c r="J5135" s="271"/>
    </row>
    <row r="5136" spans="10:10" x14ac:dyDescent="0.25">
      <c r="J5136" s="271"/>
    </row>
    <row r="5137" spans="10:10" x14ac:dyDescent="0.25">
      <c r="J5137" s="271"/>
    </row>
    <row r="5138" spans="10:10" x14ac:dyDescent="0.25">
      <c r="J5138" s="271"/>
    </row>
    <row r="5139" spans="10:10" x14ac:dyDescent="0.25">
      <c r="J5139" s="271"/>
    </row>
    <row r="5140" spans="10:10" x14ac:dyDescent="0.25">
      <c r="J5140" s="271"/>
    </row>
    <row r="5141" spans="10:10" x14ac:dyDescent="0.25">
      <c r="J5141" s="271"/>
    </row>
    <row r="5142" spans="10:10" x14ac:dyDescent="0.25">
      <c r="J5142" s="271"/>
    </row>
    <row r="5143" spans="10:10" x14ac:dyDescent="0.25">
      <c r="J5143" s="271"/>
    </row>
    <row r="5144" spans="10:10" x14ac:dyDescent="0.25">
      <c r="J5144" s="271"/>
    </row>
    <row r="5145" spans="10:10" x14ac:dyDescent="0.25">
      <c r="J5145" s="271"/>
    </row>
    <row r="5146" spans="10:10" x14ac:dyDescent="0.25">
      <c r="J5146" s="271"/>
    </row>
    <row r="5147" spans="10:10" x14ac:dyDescent="0.25">
      <c r="J5147" s="271"/>
    </row>
    <row r="5148" spans="10:10" x14ac:dyDescent="0.25">
      <c r="J5148" s="271"/>
    </row>
    <row r="5149" spans="10:10" x14ac:dyDescent="0.25">
      <c r="J5149" s="271"/>
    </row>
    <row r="5150" spans="10:10" x14ac:dyDescent="0.25">
      <c r="J5150" s="271"/>
    </row>
    <row r="5151" spans="10:10" x14ac:dyDescent="0.25">
      <c r="J5151" s="271"/>
    </row>
    <row r="5152" spans="10:10" x14ac:dyDescent="0.25">
      <c r="J5152" s="271"/>
    </row>
    <row r="5153" spans="10:10" x14ac:dyDescent="0.25">
      <c r="J5153" s="271"/>
    </row>
    <row r="5154" spans="10:10" x14ac:dyDescent="0.25">
      <c r="J5154" s="271"/>
    </row>
    <row r="5155" spans="10:10" x14ac:dyDescent="0.25">
      <c r="J5155" s="271"/>
    </row>
    <row r="5156" spans="10:10" x14ac:dyDescent="0.25">
      <c r="J5156" s="271"/>
    </row>
    <row r="5157" spans="10:10" x14ac:dyDescent="0.25">
      <c r="J5157" s="271"/>
    </row>
    <row r="5158" spans="10:10" x14ac:dyDescent="0.25">
      <c r="J5158" s="271"/>
    </row>
    <row r="5159" spans="10:10" x14ac:dyDescent="0.25">
      <c r="J5159" s="271"/>
    </row>
    <row r="5160" spans="10:10" x14ac:dyDescent="0.25">
      <c r="J5160" s="271"/>
    </row>
    <row r="5161" spans="10:10" x14ac:dyDescent="0.25">
      <c r="J5161" s="271"/>
    </row>
    <row r="5162" spans="10:10" x14ac:dyDescent="0.25">
      <c r="J5162" s="271"/>
    </row>
    <row r="5163" spans="10:10" x14ac:dyDescent="0.25">
      <c r="J5163" s="271"/>
    </row>
    <row r="5164" spans="10:10" x14ac:dyDescent="0.25">
      <c r="J5164" s="271"/>
    </row>
    <row r="5165" spans="10:10" x14ac:dyDescent="0.25">
      <c r="J5165" s="271"/>
    </row>
    <row r="5166" spans="10:10" x14ac:dyDescent="0.25">
      <c r="J5166" s="271"/>
    </row>
    <row r="5167" spans="10:10" x14ac:dyDescent="0.25">
      <c r="J5167" s="271"/>
    </row>
    <row r="5168" spans="10:10" x14ac:dyDescent="0.25">
      <c r="J5168" s="271"/>
    </row>
    <row r="5169" spans="10:10" x14ac:dyDescent="0.25">
      <c r="J5169" s="271"/>
    </row>
    <row r="5170" spans="10:10" x14ac:dyDescent="0.25">
      <c r="J5170" s="271"/>
    </row>
    <row r="5171" spans="10:10" x14ac:dyDescent="0.25">
      <c r="J5171" s="271"/>
    </row>
    <row r="5172" spans="10:10" x14ac:dyDescent="0.25">
      <c r="J5172" s="271"/>
    </row>
    <row r="5173" spans="10:10" x14ac:dyDescent="0.25">
      <c r="J5173" s="271"/>
    </row>
    <row r="5174" spans="10:10" x14ac:dyDescent="0.25">
      <c r="J5174" s="271"/>
    </row>
    <row r="5175" spans="10:10" x14ac:dyDescent="0.25">
      <c r="J5175" s="271"/>
    </row>
    <row r="5176" spans="10:10" x14ac:dyDescent="0.25">
      <c r="J5176" s="271"/>
    </row>
    <row r="5177" spans="10:10" x14ac:dyDescent="0.25">
      <c r="J5177" s="271"/>
    </row>
    <row r="5178" spans="10:10" x14ac:dyDescent="0.25">
      <c r="J5178" s="271"/>
    </row>
    <row r="5179" spans="10:10" x14ac:dyDescent="0.25">
      <c r="J5179" s="271"/>
    </row>
    <row r="5180" spans="10:10" x14ac:dyDescent="0.25">
      <c r="J5180" s="271"/>
    </row>
    <row r="5181" spans="10:10" x14ac:dyDescent="0.25">
      <c r="J5181" s="271"/>
    </row>
    <row r="5182" spans="10:10" x14ac:dyDescent="0.25">
      <c r="J5182" s="271"/>
    </row>
    <row r="5183" spans="10:10" x14ac:dyDescent="0.25">
      <c r="J5183" s="271"/>
    </row>
    <row r="5184" spans="10:10" x14ac:dyDescent="0.25">
      <c r="J5184" s="271"/>
    </row>
    <row r="5185" spans="10:10" x14ac:dyDescent="0.25">
      <c r="J5185" s="271"/>
    </row>
    <row r="5186" spans="10:10" x14ac:dyDescent="0.25">
      <c r="J5186" s="271"/>
    </row>
    <row r="5187" spans="10:10" x14ac:dyDescent="0.25">
      <c r="J5187" s="271"/>
    </row>
    <row r="5188" spans="10:10" x14ac:dyDescent="0.25">
      <c r="J5188" s="271"/>
    </row>
    <row r="5189" spans="10:10" x14ac:dyDescent="0.25">
      <c r="J5189" s="271"/>
    </row>
    <row r="5190" spans="10:10" x14ac:dyDescent="0.25">
      <c r="J5190" s="271"/>
    </row>
    <row r="5191" spans="10:10" x14ac:dyDescent="0.25">
      <c r="J5191" s="271"/>
    </row>
    <row r="5192" spans="10:10" x14ac:dyDescent="0.25">
      <c r="J5192" s="271"/>
    </row>
    <row r="5193" spans="10:10" x14ac:dyDescent="0.25">
      <c r="J5193" s="271"/>
    </row>
    <row r="5194" spans="10:10" x14ac:dyDescent="0.25">
      <c r="J5194" s="271"/>
    </row>
    <row r="5195" spans="10:10" x14ac:dyDescent="0.25">
      <c r="J5195" s="271"/>
    </row>
    <row r="5196" spans="10:10" x14ac:dyDescent="0.25">
      <c r="J5196" s="271"/>
    </row>
    <row r="5197" spans="10:10" x14ac:dyDescent="0.25">
      <c r="J5197" s="271"/>
    </row>
    <row r="5198" spans="10:10" x14ac:dyDescent="0.25">
      <c r="J5198" s="271"/>
    </row>
    <row r="5199" spans="10:10" x14ac:dyDescent="0.25">
      <c r="J5199" s="271"/>
    </row>
    <row r="5200" spans="10:10" x14ac:dyDescent="0.25">
      <c r="J5200" s="271"/>
    </row>
    <row r="5201" spans="10:10" x14ac:dyDescent="0.25">
      <c r="J5201" s="271"/>
    </row>
    <row r="5202" spans="10:10" x14ac:dyDescent="0.25">
      <c r="J5202" s="271"/>
    </row>
    <row r="5203" spans="10:10" x14ac:dyDescent="0.25">
      <c r="J5203" s="271"/>
    </row>
    <row r="5204" spans="10:10" x14ac:dyDescent="0.25">
      <c r="J5204" s="271"/>
    </row>
    <row r="5205" spans="10:10" x14ac:dyDescent="0.25">
      <c r="J5205" s="271"/>
    </row>
    <row r="5206" spans="10:10" x14ac:dyDescent="0.25">
      <c r="J5206" s="271"/>
    </row>
    <row r="5207" spans="10:10" x14ac:dyDescent="0.25">
      <c r="J5207" s="271"/>
    </row>
    <row r="5208" spans="10:10" x14ac:dyDescent="0.25">
      <c r="J5208" s="271"/>
    </row>
    <row r="5209" spans="10:10" x14ac:dyDescent="0.25">
      <c r="J5209" s="271"/>
    </row>
    <row r="5210" spans="10:10" x14ac:dyDescent="0.25">
      <c r="J5210" s="271"/>
    </row>
    <row r="5211" spans="10:10" x14ac:dyDescent="0.25">
      <c r="J5211" s="271"/>
    </row>
    <row r="5212" spans="10:10" x14ac:dyDescent="0.25">
      <c r="J5212" s="271"/>
    </row>
    <row r="5213" spans="10:10" x14ac:dyDescent="0.25">
      <c r="J5213" s="271"/>
    </row>
    <row r="5214" spans="10:10" x14ac:dyDescent="0.25">
      <c r="J5214" s="271"/>
    </row>
    <row r="5215" spans="10:10" x14ac:dyDescent="0.25">
      <c r="J5215" s="271"/>
    </row>
    <row r="5216" spans="10:10" x14ac:dyDescent="0.25">
      <c r="J5216" s="271"/>
    </row>
    <row r="5217" spans="10:10" x14ac:dyDescent="0.25">
      <c r="J5217" s="271"/>
    </row>
    <row r="5218" spans="10:10" x14ac:dyDescent="0.25">
      <c r="J5218" s="271"/>
    </row>
    <row r="5219" spans="10:10" x14ac:dyDescent="0.25">
      <c r="J5219" s="271"/>
    </row>
    <row r="5220" spans="10:10" x14ac:dyDescent="0.25">
      <c r="J5220" s="271"/>
    </row>
    <row r="5221" spans="10:10" x14ac:dyDescent="0.25">
      <c r="J5221" s="271"/>
    </row>
    <row r="5222" spans="10:10" x14ac:dyDescent="0.25">
      <c r="J5222" s="271"/>
    </row>
    <row r="5223" spans="10:10" x14ac:dyDescent="0.25">
      <c r="J5223" s="271"/>
    </row>
    <row r="5224" spans="10:10" x14ac:dyDescent="0.25">
      <c r="J5224" s="271"/>
    </row>
    <row r="5225" spans="10:10" x14ac:dyDescent="0.25">
      <c r="J5225" s="271"/>
    </row>
    <row r="5226" spans="10:10" x14ac:dyDescent="0.25">
      <c r="J5226" s="271"/>
    </row>
    <row r="5227" spans="10:10" x14ac:dyDescent="0.25">
      <c r="J5227" s="271"/>
    </row>
    <row r="5228" spans="10:10" x14ac:dyDescent="0.25">
      <c r="J5228" s="271"/>
    </row>
    <row r="5229" spans="10:10" x14ac:dyDescent="0.25">
      <c r="J5229" s="271"/>
    </row>
    <row r="5230" spans="10:10" x14ac:dyDescent="0.25">
      <c r="J5230" s="271"/>
    </row>
    <row r="5231" spans="10:10" x14ac:dyDescent="0.25">
      <c r="J5231" s="271"/>
    </row>
    <row r="5232" spans="10:10" x14ac:dyDescent="0.25">
      <c r="J5232" s="271"/>
    </row>
    <row r="5233" spans="10:10" x14ac:dyDescent="0.25">
      <c r="J5233" s="271"/>
    </row>
    <row r="5234" spans="10:10" x14ac:dyDescent="0.25">
      <c r="J5234" s="271"/>
    </row>
    <row r="5235" spans="10:10" x14ac:dyDescent="0.25">
      <c r="J5235" s="271"/>
    </row>
    <row r="5236" spans="10:10" x14ac:dyDescent="0.25">
      <c r="J5236" s="271"/>
    </row>
    <row r="5237" spans="10:10" x14ac:dyDescent="0.25">
      <c r="J5237" s="271"/>
    </row>
    <row r="5238" spans="10:10" x14ac:dyDescent="0.25">
      <c r="J5238" s="271"/>
    </row>
    <row r="5239" spans="10:10" x14ac:dyDescent="0.25">
      <c r="J5239" s="271"/>
    </row>
    <row r="5240" spans="10:10" x14ac:dyDescent="0.25">
      <c r="J5240" s="271"/>
    </row>
    <row r="5241" spans="10:10" x14ac:dyDescent="0.25">
      <c r="J5241" s="271"/>
    </row>
    <row r="5242" spans="10:10" x14ac:dyDescent="0.25">
      <c r="J5242" s="271"/>
    </row>
    <row r="5243" spans="10:10" x14ac:dyDescent="0.25">
      <c r="J5243" s="271"/>
    </row>
    <row r="5244" spans="10:10" x14ac:dyDescent="0.25">
      <c r="J5244" s="271"/>
    </row>
    <row r="5245" spans="10:10" x14ac:dyDescent="0.25">
      <c r="J5245" s="271"/>
    </row>
    <row r="5246" spans="10:10" x14ac:dyDescent="0.25">
      <c r="J5246" s="271"/>
    </row>
    <row r="5247" spans="10:10" x14ac:dyDescent="0.25">
      <c r="J5247" s="271"/>
    </row>
    <row r="5248" spans="10:10" x14ac:dyDescent="0.25">
      <c r="J5248" s="271"/>
    </row>
    <row r="5249" spans="10:10" x14ac:dyDescent="0.25">
      <c r="J5249" s="271"/>
    </row>
    <row r="5250" spans="10:10" x14ac:dyDescent="0.25">
      <c r="J5250" s="271"/>
    </row>
    <row r="5251" spans="10:10" x14ac:dyDescent="0.25">
      <c r="J5251" s="271"/>
    </row>
    <row r="5252" spans="10:10" x14ac:dyDescent="0.25">
      <c r="J5252" s="271"/>
    </row>
    <row r="5253" spans="10:10" x14ac:dyDescent="0.25">
      <c r="J5253" s="271"/>
    </row>
    <row r="5254" spans="10:10" x14ac:dyDescent="0.25">
      <c r="J5254" s="271"/>
    </row>
    <row r="5255" spans="10:10" x14ac:dyDescent="0.25">
      <c r="J5255" s="271"/>
    </row>
    <row r="5256" spans="10:10" x14ac:dyDescent="0.25">
      <c r="J5256" s="271"/>
    </row>
    <row r="5257" spans="10:10" x14ac:dyDescent="0.25">
      <c r="J5257" s="271"/>
    </row>
    <row r="5258" spans="10:10" x14ac:dyDescent="0.25">
      <c r="J5258" s="271"/>
    </row>
    <row r="5259" spans="10:10" x14ac:dyDescent="0.25">
      <c r="J5259" s="271"/>
    </row>
    <row r="5260" spans="10:10" x14ac:dyDescent="0.25">
      <c r="J5260" s="271"/>
    </row>
    <row r="5261" spans="10:10" x14ac:dyDescent="0.25">
      <c r="J5261" s="271"/>
    </row>
    <row r="5262" spans="10:10" x14ac:dyDescent="0.25">
      <c r="J5262" s="271"/>
    </row>
    <row r="5263" spans="10:10" x14ac:dyDescent="0.25">
      <c r="J5263" s="271"/>
    </row>
    <row r="5264" spans="10:10" x14ac:dyDescent="0.25">
      <c r="J5264" s="271"/>
    </row>
    <row r="5265" spans="10:10" x14ac:dyDescent="0.25">
      <c r="J5265" s="271"/>
    </row>
    <row r="5266" spans="10:10" x14ac:dyDescent="0.25">
      <c r="J5266" s="271"/>
    </row>
    <row r="5267" spans="10:10" x14ac:dyDescent="0.25">
      <c r="J5267" s="271"/>
    </row>
    <row r="5268" spans="10:10" x14ac:dyDescent="0.25">
      <c r="J5268" s="271"/>
    </row>
    <row r="5269" spans="10:10" x14ac:dyDescent="0.25">
      <c r="J5269" s="271"/>
    </row>
    <row r="5270" spans="10:10" x14ac:dyDescent="0.25">
      <c r="J5270" s="271"/>
    </row>
    <row r="5271" spans="10:10" x14ac:dyDescent="0.25">
      <c r="J5271" s="271"/>
    </row>
    <row r="5272" spans="10:10" x14ac:dyDescent="0.25">
      <c r="J5272" s="271"/>
    </row>
    <row r="5273" spans="10:10" x14ac:dyDescent="0.25">
      <c r="J5273" s="271"/>
    </row>
    <row r="5274" spans="10:10" x14ac:dyDescent="0.25">
      <c r="J5274" s="271"/>
    </row>
    <row r="5275" spans="10:10" x14ac:dyDescent="0.25">
      <c r="J5275" s="271"/>
    </row>
    <row r="5276" spans="10:10" x14ac:dyDescent="0.25">
      <c r="J5276" s="271"/>
    </row>
    <row r="5277" spans="10:10" x14ac:dyDescent="0.25">
      <c r="J5277" s="271"/>
    </row>
    <row r="5278" spans="10:10" x14ac:dyDescent="0.25">
      <c r="J5278" s="271"/>
    </row>
    <row r="5279" spans="10:10" x14ac:dyDescent="0.25">
      <c r="J5279" s="271"/>
    </row>
    <row r="5280" spans="10:10" x14ac:dyDescent="0.25">
      <c r="J5280" s="271"/>
    </row>
    <row r="5281" spans="10:10" x14ac:dyDescent="0.25">
      <c r="J5281" s="271"/>
    </row>
    <row r="5282" spans="10:10" x14ac:dyDescent="0.25">
      <c r="J5282" s="271"/>
    </row>
    <row r="5283" spans="10:10" x14ac:dyDescent="0.25">
      <c r="J5283" s="271"/>
    </row>
    <row r="5284" spans="10:10" x14ac:dyDescent="0.25">
      <c r="J5284" s="271"/>
    </row>
    <row r="5285" spans="10:10" x14ac:dyDescent="0.25">
      <c r="J5285" s="271"/>
    </row>
    <row r="5286" spans="10:10" x14ac:dyDescent="0.25">
      <c r="J5286" s="271"/>
    </row>
    <row r="5287" spans="10:10" x14ac:dyDescent="0.25">
      <c r="J5287" s="271"/>
    </row>
    <row r="5288" spans="10:10" x14ac:dyDescent="0.25">
      <c r="J5288" s="271"/>
    </row>
    <row r="5289" spans="10:10" x14ac:dyDescent="0.25">
      <c r="J5289" s="271"/>
    </row>
    <row r="5290" spans="10:10" x14ac:dyDescent="0.25">
      <c r="J5290" s="271"/>
    </row>
    <row r="5291" spans="10:10" x14ac:dyDescent="0.25">
      <c r="J5291" s="271"/>
    </row>
    <row r="5292" spans="10:10" x14ac:dyDescent="0.25">
      <c r="J5292" s="271"/>
    </row>
    <row r="5293" spans="10:10" x14ac:dyDescent="0.25">
      <c r="J5293" s="271"/>
    </row>
    <row r="5294" spans="10:10" x14ac:dyDescent="0.25">
      <c r="J5294" s="271"/>
    </row>
    <row r="5295" spans="10:10" x14ac:dyDescent="0.25">
      <c r="J5295" s="271"/>
    </row>
    <row r="5296" spans="10:10" x14ac:dyDescent="0.25">
      <c r="J5296" s="271"/>
    </row>
    <row r="5297" spans="10:10" x14ac:dyDescent="0.25">
      <c r="J5297" s="271"/>
    </row>
    <row r="5298" spans="10:10" x14ac:dyDescent="0.25">
      <c r="J5298" s="271"/>
    </row>
    <row r="5299" spans="10:10" x14ac:dyDescent="0.25">
      <c r="J5299" s="271"/>
    </row>
    <row r="5300" spans="10:10" x14ac:dyDescent="0.25">
      <c r="J5300" s="271"/>
    </row>
    <row r="5301" spans="10:10" x14ac:dyDescent="0.25">
      <c r="J5301" s="271"/>
    </row>
    <row r="5302" spans="10:10" x14ac:dyDescent="0.25">
      <c r="J5302" s="271"/>
    </row>
    <row r="5303" spans="10:10" x14ac:dyDescent="0.25">
      <c r="J5303" s="271"/>
    </row>
    <row r="5304" spans="10:10" x14ac:dyDescent="0.25">
      <c r="J5304" s="271"/>
    </row>
    <row r="5305" spans="10:10" x14ac:dyDescent="0.25">
      <c r="J5305" s="271"/>
    </row>
    <row r="5306" spans="10:10" x14ac:dyDescent="0.25">
      <c r="J5306" s="271"/>
    </row>
    <row r="5307" spans="10:10" x14ac:dyDescent="0.25">
      <c r="J5307" s="271"/>
    </row>
    <row r="5308" spans="10:10" x14ac:dyDescent="0.25">
      <c r="J5308" s="271"/>
    </row>
    <row r="5309" spans="10:10" x14ac:dyDescent="0.25">
      <c r="J5309" s="271"/>
    </row>
    <row r="5310" spans="10:10" x14ac:dyDescent="0.25">
      <c r="J5310" s="271"/>
    </row>
    <row r="5311" spans="10:10" x14ac:dyDescent="0.25">
      <c r="J5311" s="271"/>
    </row>
    <row r="5312" spans="10:10" x14ac:dyDescent="0.25">
      <c r="J5312" s="271"/>
    </row>
    <row r="5313" spans="10:10" x14ac:dyDescent="0.25">
      <c r="J5313" s="271"/>
    </row>
    <row r="5314" spans="10:10" x14ac:dyDescent="0.25">
      <c r="J5314" s="271"/>
    </row>
    <row r="5315" spans="10:10" x14ac:dyDescent="0.25">
      <c r="J5315" s="271"/>
    </row>
    <row r="5316" spans="10:10" x14ac:dyDescent="0.25">
      <c r="J5316" s="271"/>
    </row>
    <row r="5317" spans="10:10" x14ac:dyDescent="0.25">
      <c r="J5317" s="271"/>
    </row>
    <row r="5318" spans="10:10" x14ac:dyDescent="0.25">
      <c r="J5318" s="271"/>
    </row>
    <row r="5319" spans="10:10" x14ac:dyDescent="0.25">
      <c r="J5319" s="271"/>
    </row>
    <row r="5320" spans="10:10" x14ac:dyDescent="0.25">
      <c r="J5320" s="271"/>
    </row>
    <row r="5321" spans="10:10" x14ac:dyDescent="0.25">
      <c r="J5321" s="271"/>
    </row>
    <row r="5322" spans="10:10" x14ac:dyDescent="0.25">
      <c r="J5322" s="271"/>
    </row>
    <row r="5323" spans="10:10" x14ac:dyDescent="0.25">
      <c r="J5323" s="271"/>
    </row>
    <row r="5324" spans="10:10" x14ac:dyDescent="0.25">
      <c r="J5324" s="271"/>
    </row>
    <row r="5325" spans="10:10" x14ac:dyDescent="0.25">
      <c r="J5325" s="271"/>
    </row>
    <row r="5326" spans="10:10" x14ac:dyDescent="0.25">
      <c r="J5326" s="271"/>
    </row>
    <row r="5327" spans="10:10" x14ac:dyDescent="0.25">
      <c r="J5327" s="271"/>
    </row>
    <row r="5328" spans="10:10" x14ac:dyDescent="0.25">
      <c r="J5328" s="271"/>
    </row>
    <row r="5329" spans="10:10" x14ac:dyDescent="0.25">
      <c r="J5329" s="271"/>
    </row>
    <row r="5330" spans="10:10" x14ac:dyDescent="0.25">
      <c r="J5330" s="271"/>
    </row>
    <row r="5331" spans="10:10" x14ac:dyDescent="0.25">
      <c r="J5331" s="271"/>
    </row>
    <row r="5332" spans="10:10" x14ac:dyDescent="0.25">
      <c r="J5332" s="271"/>
    </row>
    <row r="5333" spans="10:10" x14ac:dyDescent="0.25">
      <c r="J5333" s="271"/>
    </row>
    <row r="5334" spans="10:10" x14ac:dyDescent="0.25">
      <c r="J5334" s="271"/>
    </row>
    <row r="5335" spans="10:10" x14ac:dyDescent="0.25">
      <c r="J5335" s="271"/>
    </row>
    <row r="5336" spans="10:10" x14ac:dyDescent="0.25">
      <c r="J5336" s="271"/>
    </row>
    <row r="5337" spans="10:10" x14ac:dyDescent="0.25">
      <c r="J5337" s="271"/>
    </row>
    <row r="5338" spans="10:10" x14ac:dyDescent="0.25">
      <c r="J5338" s="271"/>
    </row>
    <row r="5339" spans="10:10" x14ac:dyDescent="0.25">
      <c r="J5339" s="271"/>
    </row>
    <row r="5340" spans="10:10" x14ac:dyDescent="0.25">
      <c r="J5340" s="271"/>
    </row>
    <row r="5341" spans="10:10" x14ac:dyDescent="0.25">
      <c r="J5341" s="271"/>
    </row>
    <row r="5342" spans="10:10" x14ac:dyDescent="0.25">
      <c r="J5342" s="271"/>
    </row>
    <row r="5343" spans="10:10" x14ac:dyDescent="0.25">
      <c r="J5343" s="271"/>
    </row>
    <row r="5344" spans="10:10" x14ac:dyDescent="0.25">
      <c r="J5344" s="271"/>
    </row>
    <row r="5345" spans="10:10" x14ac:dyDescent="0.25">
      <c r="J5345" s="271"/>
    </row>
    <row r="5346" spans="10:10" x14ac:dyDescent="0.25">
      <c r="J5346" s="271"/>
    </row>
    <row r="5347" spans="10:10" x14ac:dyDescent="0.25">
      <c r="J5347" s="271"/>
    </row>
    <row r="5348" spans="10:10" x14ac:dyDescent="0.25">
      <c r="J5348" s="271"/>
    </row>
    <row r="5349" spans="10:10" x14ac:dyDescent="0.25">
      <c r="J5349" s="271"/>
    </row>
    <row r="5350" spans="10:10" x14ac:dyDescent="0.25">
      <c r="J5350" s="271"/>
    </row>
    <row r="5351" spans="10:10" x14ac:dyDescent="0.25">
      <c r="J5351" s="271"/>
    </row>
    <row r="5352" spans="10:10" x14ac:dyDescent="0.25">
      <c r="J5352" s="271"/>
    </row>
    <row r="5353" spans="10:10" x14ac:dyDescent="0.25">
      <c r="J5353" s="271"/>
    </row>
    <row r="5354" spans="10:10" x14ac:dyDescent="0.25">
      <c r="J5354" s="271"/>
    </row>
    <row r="5355" spans="10:10" x14ac:dyDescent="0.25">
      <c r="J5355" s="271"/>
    </row>
    <row r="5356" spans="10:10" x14ac:dyDescent="0.25">
      <c r="J5356" s="271"/>
    </row>
    <row r="5357" spans="10:10" x14ac:dyDescent="0.25">
      <c r="J5357" s="271"/>
    </row>
    <row r="5358" spans="10:10" x14ac:dyDescent="0.25">
      <c r="J5358" s="271"/>
    </row>
    <row r="5359" spans="10:10" x14ac:dyDescent="0.25">
      <c r="J5359" s="271"/>
    </row>
    <row r="5360" spans="10:10" x14ac:dyDescent="0.25">
      <c r="J5360" s="271"/>
    </row>
    <row r="5361" spans="10:10" x14ac:dyDescent="0.25">
      <c r="J5361" s="271"/>
    </row>
    <row r="5362" spans="10:10" x14ac:dyDescent="0.25">
      <c r="J5362" s="271"/>
    </row>
    <row r="5363" spans="10:10" x14ac:dyDescent="0.25">
      <c r="J5363" s="271"/>
    </row>
    <row r="5364" spans="10:10" x14ac:dyDescent="0.25">
      <c r="J5364" s="271"/>
    </row>
    <row r="5365" spans="10:10" x14ac:dyDescent="0.25">
      <c r="J5365" s="271"/>
    </row>
    <row r="5366" spans="10:10" x14ac:dyDescent="0.25">
      <c r="J5366" s="271"/>
    </row>
    <row r="5367" spans="10:10" x14ac:dyDescent="0.25">
      <c r="J5367" s="271"/>
    </row>
    <row r="5368" spans="10:10" x14ac:dyDescent="0.25">
      <c r="J5368" s="271"/>
    </row>
    <row r="5369" spans="10:10" x14ac:dyDescent="0.25">
      <c r="J5369" s="271"/>
    </row>
    <row r="5370" spans="10:10" x14ac:dyDescent="0.25">
      <c r="J5370" s="271"/>
    </row>
    <row r="5371" spans="10:10" x14ac:dyDescent="0.25">
      <c r="J5371" s="271"/>
    </row>
    <row r="5372" spans="10:10" x14ac:dyDescent="0.25">
      <c r="J5372" s="271"/>
    </row>
    <row r="5373" spans="10:10" x14ac:dyDescent="0.25">
      <c r="J5373" s="271"/>
    </row>
    <row r="5374" spans="10:10" x14ac:dyDescent="0.25">
      <c r="J5374" s="271"/>
    </row>
    <row r="5375" spans="10:10" x14ac:dyDescent="0.25">
      <c r="J5375" s="271"/>
    </row>
    <row r="5376" spans="10:10" x14ac:dyDescent="0.25">
      <c r="J5376" s="271"/>
    </row>
    <row r="5377" spans="10:10" x14ac:dyDescent="0.25">
      <c r="J5377" s="271"/>
    </row>
    <row r="5378" spans="10:10" x14ac:dyDescent="0.25">
      <c r="J5378" s="271"/>
    </row>
    <row r="5379" spans="10:10" x14ac:dyDescent="0.25">
      <c r="J5379" s="271"/>
    </row>
    <row r="5380" spans="10:10" x14ac:dyDescent="0.25">
      <c r="J5380" s="271"/>
    </row>
    <row r="5381" spans="10:10" x14ac:dyDescent="0.25">
      <c r="J5381" s="271"/>
    </row>
    <row r="5382" spans="10:10" x14ac:dyDescent="0.25">
      <c r="J5382" s="271"/>
    </row>
    <row r="5383" spans="10:10" x14ac:dyDescent="0.25">
      <c r="J5383" s="271"/>
    </row>
    <row r="5384" spans="10:10" x14ac:dyDescent="0.25">
      <c r="J5384" s="271"/>
    </row>
    <row r="5385" spans="10:10" x14ac:dyDescent="0.25">
      <c r="J5385" s="271"/>
    </row>
    <row r="5386" spans="10:10" x14ac:dyDescent="0.25">
      <c r="J5386" s="271"/>
    </row>
    <row r="5387" spans="10:10" x14ac:dyDescent="0.25">
      <c r="J5387" s="271"/>
    </row>
    <row r="5388" spans="10:10" x14ac:dyDescent="0.25">
      <c r="J5388" s="271"/>
    </row>
    <row r="5389" spans="10:10" x14ac:dyDescent="0.25">
      <c r="J5389" s="271"/>
    </row>
    <row r="5390" spans="10:10" x14ac:dyDescent="0.25">
      <c r="J5390" s="271"/>
    </row>
    <row r="5391" spans="10:10" x14ac:dyDescent="0.25">
      <c r="J5391" s="271"/>
    </row>
    <row r="5392" spans="10:10" x14ac:dyDescent="0.25">
      <c r="J5392" s="271"/>
    </row>
    <row r="5393" spans="10:10" x14ac:dyDescent="0.25">
      <c r="J5393" s="271"/>
    </row>
    <row r="5394" spans="10:10" x14ac:dyDescent="0.25">
      <c r="J5394" s="271"/>
    </row>
    <row r="5395" spans="10:10" x14ac:dyDescent="0.25">
      <c r="J5395" s="271"/>
    </row>
    <row r="5396" spans="10:10" x14ac:dyDescent="0.25">
      <c r="J5396" s="271"/>
    </row>
    <row r="5397" spans="10:10" x14ac:dyDescent="0.25">
      <c r="J5397" s="271"/>
    </row>
    <row r="5398" spans="10:10" x14ac:dyDescent="0.25">
      <c r="J5398" s="271"/>
    </row>
    <row r="5399" spans="10:10" x14ac:dyDescent="0.25">
      <c r="J5399" s="271"/>
    </row>
    <row r="5400" spans="10:10" x14ac:dyDescent="0.25">
      <c r="J5400" s="271"/>
    </row>
    <row r="5401" spans="10:10" x14ac:dyDescent="0.25">
      <c r="J5401" s="271"/>
    </row>
    <row r="5402" spans="10:10" x14ac:dyDescent="0.25">
      <c r="J5402" s="271"/>
    </row>
    <row r="5403" spans="10:10" x14ac:dyDescent="0.25">
      <c r="J5403" s="271"/>
    </row>
    <row r="5404" spans="10:10" x14ac:dyDescent="0.25">
      <c r="J5404" s="271"/>
    </row>
    <row r="5405" spans="10:10" x14ac:dyDescent="0.25">
      <c r="J5405" s="271"/>
    </row>
    <row r="5406" spans="10:10" x14ac:dyDescent="0.25">
      <c r="J5406" s="271"/>
    </row>
    <row r="5407" spans="10:10" x14ac:dyDescent="0.25">
      <c r="J5407" s="271"/>
    </row>
    <row r="5408" spans="10:10" x14ac:dyDescent="0.25">
      <c r="J5408" s="271"/>
    </row>
    <row r="5409" spans="10:10" x14ac:dyDescent="0.25">
      <c r="J5409" s="271"/>
    </row>
    <row r="5410" spans="10:10" x14ac:dyDescent="0.25">
      <c r="J5410" s="271"/>
    </row>
    <row r="5411" spans="10:10" x14ac:dyDescent="0.25">
      <c r="J5411" s="271"/>
    </row>
    <row r="5412" spans="10:10" x14ac:dyDescent="0.25">
      <c r="J5412" s="271"/>
    </row>
    <row r="5413" spans="10:10" x14ac:dyDescent="0.25">
      <c r="J5413" s="271"/>
    </row>
    <row r="5414" spans="10:10" x14ac:dyDescent="0.25">
      <c r="J5414" s="271"/>
    </row>
    <row r="5415" spans="10:10" x14ac:dyDescent="0.25">
      <c r="J5415" s="271"/>
    </row>
    <row r="5416" spans="10:10" x14ac:dyDescent="0.25">
      <c r="J5416" s="271"/>
    </row>
    <row r="5417" spans="10:10" x14ac:dyDescent="0.25">
      <c r="J5417" s="271"/>
    </row>
    <row r="5418" spans="10:10" x14ac:dyDescent="0.25">
      <c r="J5418" s="271"/>
    </row>
    <row r="5419" spans="10:10" x14ac:dyDescent="0.25">
      <c r="J5419" s="271"/>
    </row>
    <row r="5420" spans="10:10" x14ac:dyDescent="0.25">
      <c r="J5420" s="271"/>
    </row>
    <row r="5421" spans="10:10" x14ac:dyDescent="0.25">
      <c r="J5421" s="271"/>
    </row>
    <row r="5422" spans="10:10" x14ac:dyDescent="0.25">
      <c r="J5422" s="271"/>
    </row>
    <row r="5423" spans="10:10" x14ac:dyDescent="0.25">
      <c r="J5423" s="271"/>
    </row>
    <row r="5424" spans="10:10" x14ac:dyDescent="0.25">
      <c r="J5424" s="271"/>
    </row>
    <row r="5425" spans="10:10" x14ac:dyDescent="0.25">
      <c r="J5425" s="271"/>
    </row>
    <row r="5426" spans="10:10" x14ac:dyDescent="0.25">
      <c r="J5426" s="271"/>
    </row>
    <row r="5427" spans="10:10" x14ac:dyDescent="0.25">
      <c r="J5427" s="271"/>
    </row>
    <row r="5428" spans="10:10" x14ac:dyDescent="0.25">
      <c r="J5428" s="271"/>
    </row>
    <row r="5429" spans="10:10" x14ac:dyDescent="0.25">
      <c r="J5429" s="271"/>
    </row>
    <row r="5430" spans="10:10" x14ac:dyDescent="0.25">
      <c r="J5430" s="271"/>
    </row>
    <row r="5431" spans="10:10" x14ac:dyDescent="0.25">
      <c r="J5431" s="271"/>
    </row>
    <row r="5432" spans="10:10" x14ac:dyDescent="0.25">
      <c r="J5432" s="271"/>
    </row>
    <row r="5433" spans="10:10" x14ac:dyDescent="0.25">
      <c r="J5433" s="271"/>
    </row>
    <row r="5434" spans="10:10" x14ac:dyDescent="0.25">
      <c r="J5434" s="271"/>
    </row>
    <row r="5435" spans="10:10" x14ac:dyDescent="0.25">
      <c r="J5435" s="271"/>
    </row>
    <row r="5436" spans="10:10" x14ac:dyDescent="0.25">
      <c r="J5436" s="271"/>
    </row>
    <row r="5437" spans="10:10" x14ac:dyDescent="0.25">
      <c r="J5437" s="271"/>
    </row>
    <row r="5438" spans="10:10" x14ac:dyDescent="0.25">
      <c r="J5438" s="271"/>
    </row>
    <row r="5439" spans="10:10" x14ac:dyDescent="0.25">
      <c r="J5439" s="271"/>
    </row>
    <row r="5440" spans="10:10" x14ac:dyDescent="0.25">
      <c r="J5440" s="271"/>
    </row>
    <row r="5441" spans="10:10" x14ac:dyDescent="0.25">
      <c r="J5441" s="271"/>
    </row>
    <row r="5442" spans="10:10" x14ac:dyDescent="0.25">
      <c r="J5442" s="271"/>
    </row>
    <row r="5443" spans="10:10" x14ac:dyDescent="0.25">
      <c r="J5443" s="271"/>
    </row>
    <row r="5444" spans="10:10" x14ac:dyDescent="0.25">
      <c r="J5444" s="271"/>
    </row>
    <row r="5445" spans="10:10" x14ac:dyDescent="0.25">
      <c r="J5445" s="271"/>
    </row>
    <row r="5446" spans="10:10" x14ac:dyDescent="0.25">
      <c r="J5446" s="271"/>
    </row>
    <row r="5447" spans="10:10" x14ac:dyDescent="0.25">
      <c r="J5447" s="271"/>
    </row>
    <row r="5448" spans="10:10" x14ac:dyDescent="0.25">
      <c r="J5448" s="271"/>
    </row>
    <row r="5449" spans="10:10" x14ac:dyDescent="0.25">
      <c r="J5449" s="271"/>
    </row>
    <row r="5450" spans="10:10" x14ac:dyDescent="0.25">
      <c r="J5450" s="271"/>
    </row>
    <row r="5451" spans="10:10" x14ac:dyDescent="0.25">
      <c r="J5451" s="271"/>
    </row>
    <row r="5452" spans="10:10" x14ac:dyDescent="0.25">
      <c r="J5452" s="271"/>
    </row>
    <row r="5453" spans="10:10" x14ac:dyDescent="0.25">
      <c r="J5453" s="271"/>
    </row>
    <row r="5454" spans="10:10" x14ac:dyDescent="0.25">
      <c r="J5454" s="271"/>
    </row>
    <row r="5455" spans="10:10" x14ac:dyDescent="0.25">
      <c r="J5455" s="271"/>
    </row>
    <row r="5456" spans="10:10" x14ac:dyDescent="0.25">
      <c r="J5456" s="271"/>
    </row>
    <row r="5457" spans="10:10" x14ac:dyDescent="0.25">
      <c r="J5457" s="271"/>
    </row>
    <row r="5458" spans="10:10" x14ac:dyDescent="0.25">
      <c r="J5458" s="271"/>
    </row>
    <row r="5459" spans="10:10" x14ac:dyDescent="0.25">
      <c r="J5459" s="271"/>
    </row>
    <row r="5460" spans="10:10" x14ac:dyDescent="0.25">
      <c r="J5460" s="271"/>
    </row>
    <row r="5461" spans="10:10" x14ac:dyDescent="0.25">
      <c r="J5461" s="271"/>
    </row>
    <row r="5462" spans="10:10" x14ac:dyDescent="0.25">
      <c r="J5462" s="271"/>
    </row>
    <row r="5463" spans="10:10" x14ac:dyDescent="0.25">
      <c r="J5463" s="271"/>
    </row>
    <row r="5464" spans="10:10" x14ac:dyDescent="0.25">
      <c r="J5464" s="271"/>
    </row>
    <row r="5465" spans="10:10" x14ac:dyDescent="0.25">
      <c r="J5465" s="271"/>
    </row>
    <row r="5466" spans="10:10" x14ac:dyDescent="0.25">
      <c r="J5466" s="271"/>
    </row>
    <row r="5467" spans="10:10" x14ac:dyDescent="0.25">
      <c r="J5467" s="271"/>
    </row>
    <row r="5468" spans="10:10" x14ac:dyDescent="0.25">
      <c r="J5468" s="271"/>
    </row>
    <row r="5469" spans="10:10" x14ac:dyDescent="0.25">
      <c r="J5469" s="271"/>
    </row>
    <row r="5470" spans="10:10" x14ac:dyDescent="0.25">
      <c r="J5470" s="271"/>
    </row>
    <row r="5471" spans="10:10" x14ac:dyDescent="0.25">
      <c r="J5471" s="271"/>
    </row>
    <row r="5472" spans="10:10" x14ac:dyDescent="0.25">
      <c r="J5472" s="271"/>
    </row>
    <row r="5473" spans="10:10" x14ac:dyDescent="0.25">
      <c r="J5473" s="271"/>
    </row>
    <row r="5474" spans="10:10" x14ac:dyDescent="0.25">
      <c r="J5474" s="271"/>
    </row>
    <row r="5475" spans="10:10" x14ac:dyDescent="0.25">
      <c r="J5475" s="271"/>
    </row>
    <row r="5476" spans="10:10" x14ac:dyDescent="0.25">
      <c r="J5476" s="271"/>
    </row>
    <row r="5477" spans="10:10" x14ac:dyDescent="0.25">
      <c r="J5477" s="271"/>
    </row>
    <row r="5478" spans="10:10" x14ac:dyDescent="0.25">
      <c r="J5478" s="271"/>
    </row>
    <row r="5479" spans="10:10" x14ac:dyDescent="0.25">
      <c r="J5479" s="271"/>
    </row>
    <row r="5480" spans="10:10" x14ac:dyDescent="0.25">
      <c r="J5480" s="271"/>
    </row>
    <row r="5481" spans="10:10" x14ac:dyDescent="0.25">
      <c r="J5481" s="271"/>
    </row>
    <row r="5482" spans="10:10" x14ac:dyDescent="0.25">
      <c r="J5482" s="271"/>
    </row>
    <row r="5483" spans="10:10" x14ac:dyDescent="0.25">
      <c r="J5483" s="271"/>
    </row>
    <row r="5484" spans="10:10" x14ac:dyDescent="0.25">
      <c r="J5484" s="271"/>
    </row>
    <row r="5485" spans="10:10" x14ac:dyDescent="0.25">
      <c r="J5485" s="271"/>
    </row>
    <row r="5486" spans="10:10" x14ac:dyDescent="0.25">
      <c r="J5486" s="271"/>
    </row>
    <row r="5487" spans="10:10" x14ac:dyDescent="0.25">
      <c r="J5487" s="271"/>
    </row>
    <row r="5488" spans="10:10" x14ac:dyDescent="0.25">
      <c r="J5488" s="271"/>
    </row>
    <row r="5489" spans="10:10" x14ac:dyDescent="0.25">
      <c r="J5489" s="271"/>
    </row>
    <row r="5490" spans="10:10" x14ac:dyDescent="0.25">
      <c r="J5490" s="271"/>
    </row>
    <row r="5491" spans="10:10" x14ac:dyDescent="0.25">
      <c r="J5491" s="271"/>
    </row>
    <row r="5492" spans="10:10" x14ac:dyDescent="0.25">
      <c r="J5492" s="271"/>
    </row>
    <row r="5493" spans="10:10" x14ac:dyDescent="0.25">
      <c r="J5493" s="271"/>
    </row>
    <row r="5494" spans="10:10" x14ac:dyDescent="0.25">
      <c r="J5494" s="271"/>
    </row>
    <row r="5495" spans="10:10" x14ac:dyDescent="0.25">
      <c r="J5495" s="271"/>
    </row>
    <row r="5496" spans="10:10" x14ac:dyDescent="0.25">
      <c r="J5496" s="271"/>
    </row>
    <row r="5497" spans="10:10" x14ac:dyDescent="0.25">
      <c r="J5497" s="271"/>
    </row>
    <row r="5498" spans="10:10" x14ac:dyDescent="0.25">
      <c r="J5498" s="271"/>
    </row>
    <row r="5499" spans="10:10" x14ac:dyDescent="0.25">
      <c r="J5499" s="271"/>
    </row>
    <row r="5500" spans="10:10" x14ac:dyDescent="0.25">
      <c r="J5500" s="271"/>
    </row>
    <row r="5501" spans="10:10" x14ac:dyDescent="0.25">
      <c r="J5501" s="271"/>
    </row>
    <row r="5502" spans="10:10" x14ac:dyDescent="0.25">
      <c r="J5502" s="271"/>
    </row>
    <row r="5503" spans="10:10" x14ac:dyDescent="0.25">
      <c r="J5503" s="271"/>
    </row>
    <row r="5504" spans="10:10" x14ac:dyDescent="0.25">
      <c r="J5504" s="271"/>
    </row>
    <row r="5505" spans="10:10" x14ac:dyDescent="0.25">
      <c r="J5505" s="271"/>
    </row>
    <row r="5506" spans="10:10" x14ac:dyDescent="0.25">
      <c r="J5506" s="271"/>
    </row>
    <row r="5507" spans="10:10" x14ac:dyDescent="0.25">
      <c r="J5507" s="271"/>
    </row>
    <row r="5508" spans="10:10" x14ac:dyDescent="0.25">
      <c r="J5508" s="271"/>
    </row>
    <row r="5509" spans="10:10" x14ac:dyDescent="0.25">
      <c r="J5509" s="271"/>
    </row>
    <row r="5510" spans="10:10" x14ac:dyDescent="0.25">
      <c r="J5510" s="271"/>
    </row>
    <row r="5511" spans="10:10" x14ac:dyDescent="0.25">
      <c r="J5511" s="271"/>
    </row>
    <row r="5512" spans="10:10" x14ac:dyDescent="0.25">
      <c r="J5512" s="271"/>
    </row>
    <row r="5513" spans="10:10" x14ac:dyDescent="0.25">
      <c r="J5513" s="271"/>
    </row>
    <row r="5514" spans="10:10" x14ac:dyDescent="0.25">
      <c r="J5514" s="271"/>
    </row>
    <row r="5515" spans="10:10" x14ac:dyDescent="0.25">
      <c r="J5515" s="271"/>
    </row>
    <row r="5516" spans="10:10" x14ac:dyDescent="0.25">
      <c r="J5516" s="271"/>
    </row>
    <row r="5517" spans="10:10" x14ac:dyDescent="0.25">
      <c r="J5517" s="271"/>
    </row>
    <row r="5518" spans="10:10" x14ac:dyDescent="0.25">
      <c r="J5518" s="271"/>
    </row>
    <row r="5519" spans="10:10" x14ac:dyDescent="0.25">
      <c r="J5519" s="271"/>
    </row>
    <row r="5520" spans="10:10" x14ac:dyDescent="0.25">
      <c r="J5520" s="271"/>
    </row>
    <row r="5521" spans="10:10" x14ac:dyDescent="0.25">
      <c r="J5521" s="271"/>
    </row>
    <row r="5522" spans="10:10" x14ac:dyDescent="0.25">
      <c r="J5522" s="271"/>
    </row>
    <row r="5523" spans="10:10" x14ac:dyDescent="0.25">
      <c r="J5523" s="271"/>
    </row>
    <row r="5524" spans="10:10" x14ac:dyDescent="0.25">
      <c r="J5524" s="271"/>
    </row>
    <row r="5525" spans="10:10" x14ac:dyDescent="0.25">
      <c r="J5525" s="271"/>
    </row>
    <row r="5526" spans="10:10" x14ac:dyDescent="0.25">
      <c r="J5526" s="271"/>
    </row>
    <row r="5527" spans="10:10" x14ac:dyDescent="0.25">
      <c r="J5527" s="271"/>
    </row>
    <row r="5528" spans="10:10" x14ac:dyDescent="0.25">
      <c r="J5528" s="271"/>
    </row>
    <row r="5529" spans="10:10" x14ac:dyDescent="0.25">
      <c r="J5529" s="271"/>
    </row>
    <row r="5530" spans="10:10" x14ac:dyDescent="0.25">
      <c r="J5530" s="271"/>
    </row>
    <row r="5531" spans="10:10" x14ac:dyDescent="0.25">
      <c r="J5531" s="271"/>
    </row>
    <row r="5532" spans="10:10" x14ac:dyDescent="0.25">
      <c r="J5532" s="271"/>
    </row>
    <row r="5533" spans="10:10" x14ac:dyDescent="0.25">
      <c r="J5533" s="271"/>
    </row>
    <row r="5534" spans="10:10" x14ac:dyDescent="0.25">
      <c r="J5534" s="271"/>
    </row>
    <row r="5535" spans="10:10" x14ac:dyDescent="0.25">
      <c r="J5535" s="271"/>
    </row>
    <row r="5536" spans="10:10" x14ac:dyDescent="0.25">
      <c r="J5536" s="271"/>
    </row>
    <row r="5537" spans="10:10" x14ac:dyDescent="0.25">
      <c r="J5537" s="271"/>
    </row>
    <row r="5538" spans="10:10" x14ac:dyDescent="0.25">
      <c r="J5538" s="271"/>
    </row>
    <row r="5539" spans="10:10" x14ac:dyDescent="0.25">
      <c r="J5539" s="271"/>
    </row>
    <row r="5540" spans="10:10" x14ac:dyDescent="0.25">
      <c r="J5540" s="271"/>
    </row>
    <row r="5541" spans="10:10" x14ac:dyDescent="0.25">
      <c r="J5541" s="271"/>
    </row>
    <row r="5542" spans="10:10" x14ac:dyDescent="0.25">
      <c r="J5542" s="271"/>
    </row>
    <row r="5543" spans="10:10" x14ac:dyDescent="0.25">
      <c r="J5543" s="271"/>
    </row>
    <row r="5544" spans="10:10" x14ac:dyDescent="0.25">
      <c r="J5544" s="271"/>
    </row>
    <row r="5545" spans="10:10" x14ac:dyDescent="0.25">
      <c r="J5545" s="271"/>
    </row>
    <row r="5546" spans="10:10" x14ac:dyDescent="0.25">
      <c r="J5546" s="271"/>
    </row>
    <row r="5547" spans="10:10" x14ac:dyDescent="0.25">
      <c r="J5547" s="271"/>
    </row>
    <row r="5548" spans="10:10" x14ac:dyDescent="0.25">
      <c r="J5548" s="271"/>
    </row>
    <row r="5549" spans="10:10" x14ac:dyDescent="0.25">
      <c r="J5549" s="271"/>
    </row>
    <row r="5550" spans="10:10" x14ac:dyDescent="0.25">
      <c r="J5550" s="271"/>
    </row>
    <row r="5551" spans="10:10" x14ac:dyDescent="0.25">
      <c r="J5551" s="271"/>
    </row>
    <row r="5552" spans="10:10" x14ac:dyDescent="0.25">
      <c r="J5552" s="271"/>
    </row>
    <row r="5553" spans="10:10" x14ac:dyDescent="0.25">
      <c r="J5553" s="271"/>
    </row>
    <row r="5554" spans="10:10" x14ac:dyDescent="0.25">
      <c r="J5554" s="271"/>
    </row>
    <row r="5555" spans="10:10" x14ac:dyDescent="0.25">
      <c r="J5555" s="271"/>
    </row>
    <row r="5556" spans="10:10" x14ac:dyDescent="0.25">
      <c r="J5556" s="271"/>
    </row>
    <row r="5557" spans="10:10" x14ac:dyDescent="0.25">
      <c r="J5557" s="271"/>
    </row>
    <row r="5558" spans="10:10" x14ac:dyDescent="0.25">
      <c r="J5558" s="271"/>
    </row>
    <row r="5559" spans="10:10" x14ac:dyDescent="0.25">
      <c r="J5559" s="271"/>
    </row>
    <row r="5560" spans="10:10" x14ac:dyDescent="0.25">
      <c r="J5560" s="271"/>
    </row>
    <row r="5561" spans="10:10" x14ac:dyDescent="0.25">
      <c r="J5561" s="271"/>
    </row>
    <row r="5562" spans="10:10" x14ac:dyDescent="0.25">
      <c r="J5562" s="271"/>
    </row>
    <row r="5563" spans="10:10" x14ac:dyDescent="0.25">
      <c r="J5563" s="271"/>
    </row>
    <row r="5564" spans="10:10" x14ac:dyDescent="0.25">
      <c r="J5564" s="271"/>
    </row>
    <row r="5565" spans="10:10" x14ac:dyDescent="0.25">
      <c r="J5565" s="271"/>
    </row>
    <row r="5566" spans="10:10" x14ac:dyDescent="0.25">
      <c r="J5566" s="271"/>
    </row>
    <row r="5567" spans="10:10" x14ac:dyDescent="0.25">
      <c r="J5567" s="271"/>
    </row>
    <row r="5568" spans="10:10" x14ac:dyDescent="0.25">
      <c r="J5568" s="271"/>
    </row>
    <row r="5569" spans="10:10" x14ac:dyDescent="0.25">
      <c r="J5569" s="271"/>
    </row>
    <row r="5570" spans="10:10" x14ac:dyDescent="0.25">
      <c r="J5570" s="271"/>
    </row>
    <row r="5571" spans="10:10" x14ac:dyDescent="0.25">
      <c r="J5571" s="271"/>
    </row>
    <row r="5572" spans="10:10" x14ac:dyDescent="0.25">
      <c r="J5572" s="271"/>
    </row>
    <row r="5573" spans="10:10" x14ac:dyDescent="0.25">
      <c r="J5573" s="271"/>
    </row>
    <row r="5574" spans="10:10" x14ac:dyDescent="0.25">
      <c r="J5574" s="271"/>
    </row>
    <row r="5575" spans="10:10" x14ac:dyDescent="0.25">
      <c r="J5575" s="271"/>
    </row>
    <row r="5576" spans="10:10" x14ac:dyDescent="0.25">
      <c r="J5576" s="271"/>
    </row>
    <row r="5577" spans="10:10" x14ac:dyDescent="0.25">
      <c r="J5577" s="271"/>
    </row>
    <row r="5578" spans="10:10" x14ac:dyDescent="0.25">
      <c r="J5578" s="271"/>
    </row>
    <row r="5579" spans="10:10" x14ac:dyDescent="0.25">
      <c r="J5579" s="271"/>
    </row>
    <row r="5580" spans="10:10" x14ac:dyDescent="0.25">
      <c r="J5580" s="271"/>
    </row>
    <row r="5581" spans="10:10" x14ac:dyDescent="0.25">
      <c r="J5581" s="271"/>
    </row>
    <row r="5582" spans="10:10" x14ac:dyDescent="0.25">
      <c r="J5582" s="271"/>
    </row>
    <row r="5583" spans="10:10" x14ac:dyDescent="0.25">
      <c r="J5583" s="271"/>
    </row>
    <row r="5584" spans="10:10" x14ac:dyDescent="0.25">
      <c r="J5584" s="271"/>
    </row>
    <row r="5585" spans="10:10" x14ac:dyDescent="0.25">
      <c r="J5585" s="271"/>
    </row>
    <row r="5586" spans="10:10" x14ac:dyDescent="0.25">
      <c r="J5586" s="271"/>
    </row>
    <row r="5587" spans="10:10" x14ac:dyDescent="0.25">
      <c r="J5587" s="271"/>
    </row>
    <row r="5588" spans="10:10" x14ac:dyDescent="0.25">
      <c r="J5588" s="271"/>
    </row>
    <row r="5589" spans="10:10" x14ac:dyDescent="0.25">
      <c r="J5589" s="271"/>
    </row>
    <row r="5590" spans="10:10" x14ac:dyDescent="0.25">
      <c r="J5590" s="271"/>
    </row>
    <row r="5591" spans="10:10" x14ac:dyDescent="0.25">
      <c r="J5591" s="271"/>
    </row>
    <row r="5592" spans="10:10" x14ac:dyDescent="0.25">
      <c r="J5592" s="271"/>
    </row>
    <row r="5593" spans="10:10" x14ac:dyDescent="0.25">
      <c r="J5593" s="271"/>
    </row>
    <row r="5594" spans="10:10" x14ac:dyDescent="0.25">
      <c r="J5594" s="271"/>
    </row>
    <row r="5595" spans="10:10" x14ac:dyDescent="0.25">
      <c r="J5595" s="271"/>
    </row>
    <row r="5596" spans="10:10" x14ac:dyDescent="0.25">
      <c r="J5596" s="271"/>
    </row>
    <row r="5597" spans="10:10" x14ac:dyDescent="0.25">
      <c r="J5597" s="271"/>
    </row>
    <row r="5598" spans="10:10" x14ac:dyDescent="0.25">
      <c r="J5598" s="271"/>
    </row>
    <row r="5599" spans="10:10" x14ac:dyDescent="0.25">
      <c r="J5599" s="271"/>
    </row>
    <row r="5600" spans="10:10" x14ac:dyDescent="0.25">
      <c r="J5600" s="271"/>
    </row>
    <row r="5601" spans="10:10" x14ac:dyDescent="0.25">
      <c r="J5601" s="271"/>
    </row>
    <row r="5602" spans="10:10" x14ac:dyDescent="0.25">
      <c r="J5602" s="271"/>
    </row>
    <row r="5603" spans="10:10" x14ac:dyDescent="0.25">
      <c r="J5603" s="271"/>
    </row>
    <row r="5604" spans="10:10" x14ac:dyDescent="0.25">
      <c r="J5604" s="271"/>
    </row>
    <row r="5605" spans="10:10" x14ac:dyDescent="0.25">
      <c r="J5605" s="271"/>
    </row>
    <row r="5606" spans="10:10" x14ac:dyDescent="0.25">
      <c r="J5606" s="271"/>
    </row>
    <row r="5607" spans="10:10" x14ac:dyDescent="0.25">
      <c r="J5607" s="271"/>
    </row>
    <row r="5608" spans="10:10" x14ac:dyDescent="0.25">
      <c r="J5608" s="271"/>
    </row>
    <row r="5609" spans="10:10" x14ac:dyDescent="0.25">
      <c r="J5609" s="271"/>
    </row>
    <row r="5610" spans="10:10" x14ac:dyDescent="0.25">
      <c r="J5610" s="271"/>
    </row>
    <row r="5611" spans="10:10" x14ac:dyDescent="0.25">
      <c r="J5611" s="271"/>
    </row>
    <row r="5612" spans="10:10" x14ac:dyDescent="0.25">
      <c r="J5612" s="271"/>
    </row>
    <row r="5613" spans="10:10" x14ac:dyDescent="0.25">
      <c r="J5613" s="271"/>
    </row>
    <row r="5614" spans="10:10" x14ac:dyDescent="0.25">
      <c r="J5614" s="271"/>
    </row>
    <row r="5615" spans="10:10" x14ac:dyDescent="0.25">
      <c r="J5615" s="271"/>
    </row>
    <row r="5616" spans="10:10" x14ac:dyDescent="0.25">
      <c r="J5616" s="271"/>
    </row>
    <row r="5617" spans="10:10" x14ac:dyDescent="0.25">
      <c r="J5617" s="271"/>
    </row>
    <row r="5618" spans="10:10" x14ac:dyDescent="0.25">
      <c r="J5618" s="271"/>
    </row>
    <row r="5619" spans="10:10" x14ac:dyDescent="0.25">
      <c r="J5619" s="271"/>
    </row>
    <row r="5620" spans="10:10" x14ac:dyDescent="0.25">
      <c r="J5620" s="271"/>
    </row>
    <row r="5621" spans="10:10" x14ac:dyDescent="0.25">
      <c r="J5621" s="271"/>
    </row>
    <row r="5622" spans="10:10" x14ac:dyDescent="0.25">
      <c r="J5622" s="271"/>
    </row>
    <row r="5623" spans="10:10" x14ac:dyDescent="0.25">
      <c r="J5623" s="271"/>
    </row>
    <row r="5624" spans="10:10" x14ac:dyDescent="0.25">
      <c r="J5624" s="271"/>
    </row>
    <row r="5625" spans="10:10" x14ac:dyDescent="0.25">
      <c r="J5625" s="271"/>
    </row>
    <row r="5626" spans="10:10" x14ac:dyDescent="0.25">
      <c r="J5626" s="271"/>
    </row>
    <row r="5627" spans="10:10" x14ac:dyDescent="0.25">
      <c r="J5627" s="271"/>
    </row>
    <row r="5628" spans="10:10" x14ac:dyDescent="0.25">
      <c r="J5628" s="271"/>
    </row>
    <row r="5629" spans="10:10" x14ac:dyDescent="0.25">
      <c r="J5629" s="271"/>
    </row>
    <row r="5630" spans="10:10" x14ac:dyDescent="0.25">
      <c r="J5630" s="271"/>
    </row>
    <row r="5631" spans="10:10" x14ac:dyDescent="0.25">
      <c r="J5631" s="271"/>
    </row>
    <row r="5632" spans="10:10" x14ac:dyDescent="0.25">
      <c r="J5632" s="271"/>
    </row>
    <row r="5633" spans="10:10" x14ac:dyDescent="0.25">
      <c r="J5633" s="271"/>
    </row>
    <row r="5634" spans="10:10" x14ac:dyDescent="0.25">
      <c r="J5634" s="271"/>
    </row>
    <row r="5635" spans="10:10" x14ac:dyDescent="0.25">
      <c r="J5635" s="271"/>
    </row>
    <row r="5636" spans="10:10" x14ac:dyDescent="0.25">
      <c r="J5636" s="271"/>
    </row>
    <row r="5637" spans="10:10" x14ac:dyDescent="0.25">
      <c r="J5637" s="271"/>
    </row>
    <row r="5638" spans="10:10" x14ac:dyDescent="0.25">
      <c r="J5638" s="271"/>
    </row>
    <row r="5639" spans="10:10" x14ac:dyDescent="0.25">
      <c r="J5639" s="271"/>
    </row>
    <row r="5640" spans="10:10" x14ac:dyDescent="0.25">
      <c r="J5640" s="271"/>
    </row>
    <row r="5641" spans="10:10" x14ac:dyDescent="0.25">
      <c r="J5641" s="271"/>
    </row>
    <row r="5642" spans="10:10" x14ac:dyDescent="0.25">
      <c r="J5642" s="271"/>
    </row>
    <row r="5643" spans="10:10" x14ac:dyDescent="0.25">
      <c r="J5643" s="271"/>
    </row>
    <row r="5644" spans="10:10" x14ac:dyDescent="0.25">
      <c r="J5644" s="271"/>
    </row>
    <row r="5645" spans="10:10" x14ac:dyDescent="0.25">
      <c r="J5645" s="271"/>
    </row>
    <row r="5646" spans="10:10" x14ac:dyDescent="0.25">
      <c r="J5646" s="271"/>
    </row>
    <row r="5647" spans="10:10" x14ac:dyDescent="0.25">
      <c r="J5647" s="271"/>
    </row>
    <row r="5648" spans="10:10" x14ac:dyDescent="0.25">
      <c r="J5648" s="271"/>
    </row>
    <row r="5649" spans="10:10" x14ac:dyDescent="0.25">
      <c r="J5649" s="271"/>
    </row>
    <row r="5650" spans="10:10" x14ac:dyDescent="0.25">
      <c r="J5650" s="271"/>
    </row>
    <row r="5651" spans="10:10" x14ac:dyDescent="0.25">
      <c r="J5651" s="271"/>
    </row>
    <row r="5652" spans="10:10" x14ac:dyDescent="0.25">
      <c r="J5652" s="271"/>
    </row>
    <row r="5653" spans="10:10" x14ac:dyDescent="0.25">
      <c r="J5653" s="271"/>
    </row>
    <row r="5654" spans="10:10" x14ac:dyDescent="0.25">
      <c r="J5654" s="271"/>
    </row>
    <row r="5655" spans="10:10" x14ac:dyDescent="0.25">
      <c r="J5655" s="271"/>
    </row>
    <row r="5656" spans="10:10" x14ac:dyDescent="0.25">
      <c r="J5656" s="271"/>
    </row>
    <row r="5657" spans="10:10" x14ac:dyDescent="0.25">
      <c r="J5657" s="271"/>
    </row>
    <row r="5658" spans="10:10" x14ac:dyDescent="0.25">
      <c r="J5658" s="271"/>
    </row>
    <row r="5659" spans="10:10" x14ac:dyDescent="0.25">
      <c r="J5659" s="271"/>
    </row>
    <row r="5660" spans="10:10" x14ac:dyDescent="0.25">
      <c r="J5660" s="271"/>
    </row>
    <row r="5661" spans="10:10" x14ac:dyDescent="0.25">
      <c r="J5661" s="271"/>
    </row>
    <row r="5662" spans="10:10" x14ac:dyDescent="0.25">
      <c r="J5662" s="271"/>
    </row>
    <row r="5663" spans="10:10" x14ac:dyDescent="0.25">
      <c r="J5663" s="271"/>
    </row>
    <row r="5664" spans="10:10" x14ac:dyDescent="0.25">
      <c r="J5664" s="271"/>
    </row>
    <row r="5665" spans="10:10" x14ac:dyDescent="0.25">
      <c r="J5665" s="271"/>
    </row>
    <row r="5666" spans="10:10" x14ac:dyDescent="0.25">
      <c r="J5666" s="271"/>
    </row>
    <row r="5667" spans="10:10" x14ac:dyDescent="0.25">
      <c r="J5667" s="271"/>
    </row>
    <row r="5668" spans="10:10" x14ac:dyDescent="0.25">
      <c r="J5668" s="271"/>
    </row>
    <row r="5669" spans="10:10" x14ac:dyDescent="0.25">
      <c r="J5669" s="271"/>
    </row>
    <row r="5670" spans="10:10" x14ac:dyDescent="0.25">
      <c r="J5670" s="271"/>
    </row>
    <row r="5671" spans="10:10" x14ac:dyDescent="0.25">
      <c r="J5671" s="271"/>
    </row>
    <row r="5672" spans="10:10" x14ac:dyDescent="0.25">
      <c r="J5672" s="271"/>
    </row>
    <row r="5673" spans="10:10" x14ac:dyDescent="0.25">
      <c r="J5673" s="271"/>
    </row>
    <row r="5674" spans="10:10" x14ac:dyDescent="0.25">
      <c r="J5674" s="271"/>
    </row>
    <row r="5675" spans="10:10" x14ac:dyDescent="0.25">
      <c r="J5675" s="271"/>
    </row>
    <row r="5676" spans="10:10" x14ac:dyDescent="0.25">
      <c r="J5676" s="271"/>
    </row>
    <row r="5677" spans="10:10" x14ac:dyDescent="0.25">
      <c r="J5677" s="271"/>
    </row>
    <row r="5678" spans="10:10" x14ac:dyDescent="0.25">
      <c r="J5678" s="271"/>
    </row>
    <row r="5679" spans="10:10" x14ac:dyDescent="0.25">
      <c r="J5679" s="271"/>
    </row>
    <row r="5680" spans="10:10" x14ac:dyDescent="0.25">
      <c r="J5680" s="271"/>
    </row>
    <row r="5681" spans="10:10" x14ac:dyDescent="0.25">
      <c r="J5681" s="271"/>
    </row>
    <row r="5682" spans="10:10" x14ac:dyDescent="0.25">
      <c r="J5682" s="271"/>
    </row>
    <row r="5683" spans="10:10" x14ac:dyDescent="0.25">
      <c r="J5683" s="271"/>
    </row>
    <row r="5684" spans="10:10" x14ac:dyDescent="0.25">
      <c r="J5684" s="271"/>
    </row>
    <row r="5685" spans="10:10" x14ac:dyDescent="0.25">
      <c r="J5685" s="271"/>
    </row>
    <row r="5686" spans="10:10" x14ac:dyDescent="0.25">
      <c r="J5686" s="271"/>
    </row>
    <row r="5687" spans="10:10" x14ac:dyDescent="0.25">
      <c r="J5687" s="271"/>
    </row>
    <row r="5688" spans="10:10" x14ac:dyDescent="0.25">
      <c r="J5688" s="271"/>
    </row>
    <row r="5689" spans="10:10" x14ac:dyDescent="0.25">
      <c r="J5689" s="271"/>
    </row>
    <row r="5690" spans="10:10" x14ac:dyDescent="0.25">
      <c r="J5690" s="271"/>
    </row>
    <row r="5691" spans="10:10" x14ac:dyDescent="0.25">
      <c r="J5691" s="271"/>
    </row>
    <row r="5692" spans="10:10" x14ac:dyDescent="0.25">
      <c r="J5692" s="271"/>
    </row>
    <row r="5693" spans="10:10" x14ac:dyDescent="0.25">
      <c r="J5693" s="271"/>
    </row>
    <row r="5694" spans="10:10" x14ac:dyDescent="0.25">
      <c r="J5694" s="271"/>
    </row>
    <row r="5695" spans="10:10" x14ac:dyDescent="0.25">
      <c r="J5695" s="271"/>
    </row>
    <row r="5696" spans="10:10" x14ac:dyDescent="0.25">
      <c r="J5696" s="271"/>
    </row>
    <row r="5697" spans="10:10" x14ac:dyDescent="0.25">
      <c r="J5697" s="271"/>
    </row>
    <row r="5698" spans="10:10" x14ac:dyDescent="0.25">
      <c r="J5698" s="271"/>
    </row>
    <row r="5699" spans="10:10" x14ac:dyDescent="0.25">
      <c r="J5699" s="271"/>
    </row>
    <row r="5700" spans="10:10" x14ac:dyDescent="0.25">
      <c r="J5700" s="271"/>
    </row>
    <row r="5701" spans="10:10" x14ac:dyDescent="0.25">
      <c r="J5701" s="271"/>
    </row>
    <row r="5702" spans="10:10" x14ac:dyDescent="0.25">
      <c r="J5702" s="271"/>
    </row>
    <row r="5703" spans="10:10" x14ac:dyDescent="0.25">
      <c r="J5703" s="271"/>
    </row>
    <row r="5704" spans="10:10" x14ac:dyDescent="0.25">
      <c r="J5704" s="271"/>
    </row>
    <row r="5705" spans="10:10" x14ac:dyDescent="0.25">
      <c r="J5705" s="271"/>
    </row>
    <row r="5706" spans="10:10" x14ac:dyDescent="0.25">
      <c r="J5706" s="271"/>
    </row>
    <row r="5707" spans="10:10" x14ac:dyDescent="0.25">
      <c r="J5707" s="271"/>
    </row>
    <row r="5708" spans="10:10" x14ac:dyDescent="0.25">
      <c r="J5708" s="271"/>
    </row>
    <row r="5709" spans="10:10" x14ac:dyDescent="0.25">
      <c r="J5709" s="271"/>
    </row>
    <row r="5710" spans="10:10" x14ac:dyDescent="0.25">
      <c r="J5710" s="271"/>
    </row>
    <row r="5711" spans="10:10" x14ac:dyDescent="0.25">
      <c r="J5711" s="271"/>
    </row>
    <row r="5712" spans="10:10" x14ac:dyDescent="0.25">
      <c r="J5712" s="271"/>
    </row>
    <row r="5713" spans="10:10" x14ac:dyDescent="0.25">
      <c r="J5713" s="271"/>
    </row>
    <row r="5714" spans="10:10" x14ac:dyDescent="0.25">
      <c r="J5714" s="271"/>
    </row>
    <row r="5715" spans="10:10" x14ac:dyDescent="0.25">
      <c r="J5715" s="271"/>
    </row>
    <row r="5716" spans="10:10" x14ac:dyDescent="0.25">
      <c r="J5716" s="271"/>
    </row>
    <row r="5717" spans="10:10" x14ac:dyDescent="0.25">
      <c r="J5717" s="271"/>
    </row>
    <row r="5718" spans="10:10" x14ac:dyDescent="0.25">
      <c r="J5718" s="271"/>
    </row>
    <row r="5719" spans="10:10" x14ac:dyDescent="0.25">
      <c r="J5719" s="271"/>
    </row>
    <row r="5720" spans="10:10" x14ac:dyDescent="0.25">
      <c r="J5720" s="271"/>
    </row>
    <row r="5721" spans="10:10" x14ac:dyDescent="0.25">
      <c r="J5721" s="271"/>
    </row>
    <row r="5722" spans="10:10" x14ac:dyDescent="0.25">
      <c r="J5722" s="271"/>
    </row>
    <row r="5723" spans="10:10" x14ac:dyDescent="0.25">
      <c r="J5723" s="271"/>
    </row>
    <row r="5724" spans="10:10" x14ac:dyDescent="0.25">
      <c r="J5724" s="271"/>
    </row>
    <row r="5725" spans="10:10" x14ac:dyDescent="0.25">
      <c r="J5725" s="271"/>
    </row>
    <row r="5726" spans="10:10" x14ac:dyDescent="0.25">
      <c r="J5726" s="271"/>
    </row>
    <row r="5727" spans="10:10" x14ac:dyDescent="0.25">
      <c r="J5727" s="271"/>
    </row>
    <row r="5728" spans="10:10" x14ac:dyDescent="0.25">
      <c r="J5728" s="271"/>
    </row>
    <row r="5729" spans="10:10" x14ac:dyDescent="0.25">
      <c r="J5729" s="271"/>
    </row>
    <row r="5730" spans="10:10" x14ac:dyDescent="0.25">
      <c r="J5730" s="271"/>
    </row>
    <row r="5731" spans="10:10" x14ac:dyDescent="0.25">
      <c r="J5731" s="271"/>
    </row>
    <row r="5732" spans="10:10" x14ac:dyDescent="0.25">
      <c r="J5732" s="271"/>
    </row>
    <row r="5733" spans="10:10" x14ac:dyDescent="0.25">
      <c r="J5733" s="271"/>
    </row>
    <row r="5734" spans="10:10" x14ac:dyDescent="0.25">
      <c r="J5734" s="271"/>
    </row>
    <row r="5735" spans="10:10" x14ac:dyDescent="0.25">
      <c r="J5735" s="271"/>
    </row>
    <row r="5736" spans="10:10" x14ac:dyDescent="0.25">
      <c r="J5736" s="271"/>
    </row>
    <row r="5737" spans="10:10" x14ac:dyDescent="0.25">
      <c r="J5737" s="271"/>
    </row>
    <row r="5738" spans="10:10" x14ac:dyDescent="0.25">
      <c r="J5738" s="271"/>
    </row>
    <row r="5739" spans="10:10" x14ac:dyDescent="0.25">
      <c r="J5739" s="271"/>
    </row>
    <row r="5740" spans="10:10" x14ac:dyDescent="0.25">
      <c r="J5740" s="271"/>
    </row>
    <row r="5741" spans="10:10" x14ac:dyDescent="0.25">
      <c r="J5741" s="271"/>
    </row>
    <row r="5742" spans="10:10" x14ac:dyDescent="0.25">
      <c r="J5742" s="271"/>
    </row>
    <row r="5743" spans="10:10" x14ac:dyDescent="0.25">
      <c r="J5743" s="271"/>
    </row>
    <row r="5744" spans="10:10" x14ac:dyDescent="0.25">
      <c r="J5744" s="271"/>
    </row>
    <row r="5745" spans="10:10" x14ac:dyDescent="0.25">
      <c r="J5745" s="271"/>
    </row>
    <row r="5746" spans="10:10" x14ac:dyDescent="0.25">
      <c r="J5746" s="271"/>
    </row>
    <row r="5747" spans="10:10" x14ac:dyDescent="0.25">
      <c r="J5747" s="271"/>
    </row>
    <row r="5748" spans="10:10" x14ac:dyDescent="0.25">
      <c r="J5748" s="271"/>
    </row>
    <row r="5749" spans="10:10" x14ac:dyDescent="0.25">
      <c r="J5749" s="271"/>
    </row>
    <row r="5750" spans="10:10" x14ac:dyDescent="0.25">
      <c r="J5750" s="271"/>
    </row>
    <row r="5751" spans="10:10" x14ac:dyDescent="0.25">
      <c r="J5751" s="271"/>
    </row>
    <row r="5752" spans="10:10" x14ac:dyDescent="0.25">
      <c r="J5752" s="271"/>
    </row>
    <row r="5753" spans="10:10" x14ac:dyDescent="0.25">
      <c r="J5753" s="271"/>
    </row>
    <row r="5754" spans="10:10" x14ac:dyDescent="0.25">
      <c r="J5754" s="271"/>
    </row>
    <row r="5755" spans="10:10" x14ac:dyDescent="0.25">
      <c r="J5755" s="271"/>
    </row>
    <row r="5756" spans="10:10" x14ac:dyDescent="0.25">
      <c r="J5756" s="271"/>
    </row>
    <row r="5757" spans="10:10" x14ac:dyDescent="0.25">
      <c r="J5757" s="271"/>
    </row>
    <row r="5758" spans="10:10" x14ac:dyDescent="0.25">
      <c r="J5758" s="271"/>
    </row>
    <row r="5759" spans="10:10" x14ac:dyDescent="0.25">
      <c r="J5759" s="271"/>
    </row>
    <row r="5760" spans="10:10" x14ac:dyDescent="0.25">
      <c r="J5760" s="271"/>
    </row>
    <row r="5761" spans="10:10" x14ac:dyDescent="0.25">
      <c r="J5761" s="271"/>
    </row>
    <row r="5762" spans="10:10" x14ac:dyDescent="0.25">
      <c r="J5762" s="271"/>
    </row>
    <row r="5763" spans="10:10" x14ac:dyDescent="0.25">
      <c r="J5763" s="271"/>
    </row>
    <row r="5764" spans="10:10" x14ac:dyDescent="0.25">
      <c r="J5764" s="271"/>
    </row>
    <row r="5765" spans="10:10" x14ac:dyDescent="0.25">
      <c r="J5765" s="271"/>
    </row>
    <row r="5766" spans="10:10" x14ac:dyDescent="0.25">
      <c r="J5766" s="271"/>
    </row>
    <row r="5767" spans="10:10" x14ac:dyDescent="0.25">
      <c r="J5767" s="271"/>
    </row>
    <row r="5768" spans="10:10" x14ac:dyDescent="0.25">
      <c r="J5768" s="271"/>
    </row>
    <row r="5769" spans="10:10" x14ac:dyDescent="0.25">
      <c r="J5769" s="271"/>
    </row>
    <row r="5770" spans="10:10" x14ac:dyDescent="0.25">
      <c r="J5770" s="271"/>
    </row>
    <row r="5771" spans="10:10" x14ac:dyDescent="0.25">
      <c r="J5771" s="271"/>
    </row>
    <row r="5772" spans="10:10" x14ac:dyDescent="0.25">
      <c r="J5772" s="271"/>
    </row>
    <row r="5773" spans="10:10" x14ac:dyDescent="0.25">
      <c r="J5773" s="271"/>
    </row>
    <row r="5774" spans="10:10" x14ac:dyDescent="0.25">
      <c r="J5774" s="271"/>
    </row>
    <row r="5775" spans="10:10" x14ac:dyDescent="0.25">
      <c r="J5775" s="271"/>
    </row>
    <row r="5776" spans="10:10" x14ac:dyDescent="0.25">
      <c r="J5776" s="271"/>
    </row>
    <row r="5777" spans="10:10" x14ac:dyDescent="0.25">
      <c r="J5777" s="271"/>
    </row>
    <row r="5778" spans="10:10" x14ac:dyDescent="0.25">
      <c r="J5778" s="271"/>
    </row>
    <row r="5779" spans="10:10" x14ac:dyDescent="0.25">
      <c r="J5779" s="271"/>
    </row>
    <row r="5780" spans="10:10" x14ac:dyDescent="0.25">
      <c r="J5780" s="271"/>
    </row>
    <row r="5781" spans="10:10" x14ac:dyDescent="0.25">
      <c r="J5781" s="271"/>
    </row>
    <row r="5782" spans="10:10" x14ac:dyDescent="0.25">
      <c r="J5782" s="271"/>
    </row>
    <row r="5783" spans="10:10" x14ac:dyDescent="0.25">
      <c r="J5783" s="271"/>
    </row>
    <row r="5784" spans="10:10" x14ac:dyDescent="0.25">
      <c r="J5784" s="271"/>
    </row>
    <row r="5785" spans="10:10" x14ac:dyDescent="0.25">
      <c r="J5785" s="271"/>
    </row>
    <row r="5786" spans="10:10" x14ac:dyDescent="0.25">
      <c r="J5786" s="271"/>
    </row>
    <row r="5787" spans="10:10" x14ac:dyDescent="0.25">
      <c r="J5787" s="271"/>
    </row>
    <row r="5788" spans="10:10" x14ac:dyDescent="0.25">
      <c r="J5788" s="271"/>
    </row>
    <row r="5789" spans="10:10" x14ac:dyDescent="0.25">
      <c r="J5789" s="271"/>
    </row>
    <row r="5790" spans="10:10" x14ac:dyDescent="0.25">
      <c r="J5790" s="271"/>
    </row>
    <row r="5791" spans="10:10" x14ac:dyDescent="0.25">
      <c r="J5791" s="271"/>
    </row>
    <row r="5792" spans="10:10" x14ac:dyDescent="0.25">
      <c r="J5792" s="271"/>
    </row>
    <row r="5793" spans="10:10" x14ac:dyDescent="0.25">
      <c r="J5793" s="271"/>
    </row>
    <row r="5794" spans="10:10" x14ac:dyDescent="0.25">
      <c r="J5794" s="271"/>
    </row>
    <row r="5795" spans="10:10" x14ac:dyDescent="0.25">
      <c r="J5795" s="271"/>
    </row>
    <row r="5796" spans="10:10" x14ac:dyDescent="0.25">
      <c r="J5796" s="271"/>
    </row>
    <row r="5797" spans="10:10" x14ac:dyDescent="0.25">
      <c r="J5797" s="271"/>
    </row>
    <row r="5798" spans="10:10" x14ac:dyDescent="0.25">
      <c r="J5798" s="271"/>
    </row>
    <row r="5799" spans="10:10" x14ac:dyDescent="0.25">
      <c r="J5799" s="271"/>
    </row>
    <row r="5800" spans="10:10" x14ac:dyDescent="0.25">
      <c r="J5800" s="271"/>
    </row>
    <row r="5801" spans="10:10" x14ac:dyDescent="0.25">
      <c r="J5801" s="271"/>
    </row>
    <row r="5802" spans="10:10" x14ac:dyDescent="0.25">
      <c r="J5802" s="271"/>
    </row>
    <row r="5803" spans="10:10" x14ac:dyDescent="0.25">
      <c r="J5803" s="271"/>
    </row>
    <row r="5804" spans="10:10" x14ac:dyDescent="0.25">
      <c r="J5804" s="271"/>
    </row>
    <row r="5805" spans="10:10" x14ac:dyDescent="0.25">
      <c r="J5805" s="271"/>
    </row>
    <row r="5806" spans="10:10" x14ac:dyDescent="0.25">
      <c r="J5806" s="271"/>
    </row>
    <row r="5807" spans="10:10" x14ac:dyDescent="0.25">
      <c r="J5807" s="271"/>
    </row>
    <row r="5808" spans="10:10" x14ac:dyDescent="0.25">
      <c r="J5808" s="271"/>
    </row>
    <row r="5809" spans="10:10" x14ac:dyDescent="0.25">
      <c r="J5809" s="271"/>
    </row>
    <row r="5810" spans="10:10" x14ac:dyDescent="0.25">
      <c r="J5810" s="271"/>
    </row>
    <row r="5811" spans="10:10" x14ac:dyDescent="0.25">
      <c r="J5811" s="271"/>
    </row>
    <row r="5812" spans="10:10" x14ac:dyDescent="0.25">
      <c r="J5812" s="271"/>
    </row>
    <row r="5813" spans="10:10" x14ac:dyDescent="0.25">
      <c r="J5813" s="271"/>
    </row>
    <row r="5814" spans="10:10" x14ac:dyDescent="0.25">
      <c r="J5814" s="271"/>
    </row>
    <row r="5815" spans="10:10" x14ac:dyDescent="0.25">
      <c r="J5815" s="271"/>
    </row>
    <row r="5816" spans="10:10" x14ac:dyDescent="0.25">
      <c r="J5816" s="271"/>
    </row>
    <row r="5817" spans="10:10" x14ac:dyDescent="0.25">
      <c r="J5817" s="271"/>
    </row>
    <row r="5818" spans="10:10" x14ac:dyDescent="0.25">
      <c r="J5818" s="271"/>
    </row>
    <row r="5819" spans="10:10" x14ac:dyDescent="0.25">
      <c r="J5819" s="271"/>
    </row>
    <row r="5820" spans="10:10" x14ac:dyDescent="0.25">
      <c r="J5820" s="271"/>
    </row>
    <row r="5821" spans="10:10" x14ac:dyDescent="0.25">
      <c r="J5821" s="271"/>
    </row>
    <row r="5822" spans="10:10" x14ac:dyDescent="0.25">
      <c r="J5822" s="271"/>
    </row>
    <row r="5823" spans="10:10" x14ac:dyDescent="0.25">
      <c r="J5823" s="271"/>
    </row>
    <row r="5824" spans="10:10" x14ac:dyDescent="0.25">
      <c r="J5824" s="271"/>
    </row>
    <row r="5825" spans="10:10" x14ac:dyDescent="0.25">
      <c r="J5825" s="271"/>
    </row>
    <row r="5826" spans="10:10" x14ac:dyDescent="0.25">
      <c r="J5826" s="271"/>
    </row>
    <row r="5827" spans="10:10" x14ac:dyDescent="0.25">
      <c r="J5827" s="271"/>
    </row>
    <row r="5828" spans="10:10" x14ac:dyDescent="0.25">
      <c r="J5828" s="271"/>
    </row>
    <row r="5829" spans="10:10" x14ac:dyDescent="0.25">
      <c r="J5829" s="271"/>
    </row>
    <row r="5830" spans="10:10" x14ac:dyDescent="0.25">
      <c r="J5830" s="271"/>
    </row>
    <row r="5831" spans="10:10" x14ac:dyDescent="0.25">
      <c r="J5831" s="271"/>
    </row>
    <row r="5832" spans="10:10" x14ac:dyDescent="0.25">
      <c r="J5832" s="271"/>
    </row>
    <row r="5833" spans="10:10" x14ac:dyDescent="0.25">
      <c r="J5833" s="271"/>
    </row>
    <row r="5834" spans="10:10" x14ac:dyDescent="0.25">
      <c r="J5834" s="271"/>
    </row>
    <row r="5835" spans="10:10" x14ac:dyDescent="0.25">
      <c r="J5835" s="271"/>
    </row>
    <row r="5836" spans="10:10" x14ac:dyDescent="0.25">
      <c r="J5836" s="271"/>
    </row>
    <row r="5837" spans="10:10" x14ac:dyDescent="0.25">
      <c r="J5837" s="271"/>
    </row>
    <row r="5838" spans="10:10" x14ac:dyDescent="0.25">
      <c r="J5838" s="271"/>
    </row>
    <row r="5839" spans="10:10" x14ac:dyDescent="0.25">
      <c r="J5839" s="271"/>
    </row>
    <row r="5840" spans="10:10" x14ac:dyDescent="0.25">
      <c r="J5840" s="271"/>
    </row>
    <row r="5841" spans="10:10" x14ac:dyDescent="0.25">
      <c r="J5841" s="271"/>
    </row>
    <row r="5842" spans="10:10" x14ac:dyDescent="0.25">
      <c r="J5842" s="271"/>
    </row>
    <row r="5843" spans="10:10" x14ac:dyDescent="0.25">
      <c r="J5843" s="271"/>
    </row>
    <row r="5844" spans="10:10" x14ac:dyDescent="0.25">
      <c r="J5844" s="271"/>
    </row>
    <row r="5845" spans="10:10" x14ac:dyDescent="0.25">
      <c r="J5845" s="271"/>
    </row>
    <row r="5846" spans="10:10" x14ac:dyDescent="0.25">
      <c r="J5846" s="271"/>
    </row>
    <row r="5847" spans="10:10" x14ac:dyDescent="0.25">
      <c r="J5847" s="271"/>
    </row>
    <row r="5848" spans="10:10" x14ac:dyDescent="0.25">
      <c r="J5848" s="271"/>
    </row>
    <row r="5849" spans="10:10" x14ac:dyDescent="0.25">
      <c r="J5849" s="271"/>
    </row>
    <row r="5850" spans="10:10" x14ac:dyDescent="0.25">
      <c r="J5850" s="271"/>
    </row>
    <row r="5851" spans="10:10" x14ac:dyDescent="0.25">
      <c r="J5851" s="271"/>
    </row>
    <row r="5852" spans="10:10" x14ac:dyDescent="0.25">
      <c r="J5852" s="271"/>
    </row>
    <row r="5853" spans="10:10" x14ac:dyDescent="0.25">
      <c r="J5853" s="271"/>
    </row>
    <row r="5854" spans="10:10" x14ac:dyDescent="0.25">
      <c r="J5854" s="271"/>
    </row>
    <row r="5855" spans="10:10" x14ac:dyDescent="0.25">
      <c r="J5855" s="271"/>
    </row>
    <row r="5856" spans="10:10" x14ac:dyDescent="0.25">
      <c r="J5856" s="271"/>
    </row>
    <row r="5857" spans="10:10" x14ac:dyDescent="0.25">
      <c r="J5857" s="271"/>
    </row>
    <row r="5858" spans="10:10" x14ac:dyDescent="0.25">
      <c r="J5858" s="271"/>
    </row>
    <row r="5859" spans="10:10" x14ac:dyDescent="0.25">
      <c r="J5859" s="271"/>
    </row>
    <row r="5860" spans="10:10" x14ac:dyDescent="0.25">
      <c r="J5860" s="271"/>
    </row>
    <row r="5861" spans="10:10" x14ac:dyDescent="0.25">
      <c r="J5861" s="271"/>
    </row>
    <row r="5862" spans="10:10" x14ac:dyDescent="0.25">
      <c r="J5862" s="271"/>
    </row>
    <row r="5863" spans="10:10" x14ac:dyDescent="0.25">
      <c r="J5863" s="271"/>
    </row>
    <row r="5864" spans="10:10" x14ac:dyDescent="0.25">
      <c r="J5864" s="271"/>
    </row>
    <row r="5865" spans="10:10" x14ac:dyDescent="0.25">
      <c r="J5865" s="271"/>
    </row>
    <row r="5866" spans="10:10" x14ac:dyDescent="0.25">
      <c r="J5866" s="271"/>
    </row>
    <row r="5867" spans="10:10" x14ac:dyDescent="0.25">
      <c r="J5867" s="271"/>
    </row>
    <row r="5868" spans="10:10" x14ac:dyDescent="0.25">
      <c r="J5868" s="271"/>
    </row>
    <row r="5869" spans="10:10" x14ac:dyDescent="0.25">
      <c r="J5869" s="271"/>
    </row>
    <row r="5870" spans="10:10" x14ac:dyDescent="0.25">
      <c r="J5870" s="271"/>
    </row>
    <row r="5871" spans="10:10" x14ac:dyDescent="0.25">
      <c r="J5871" s="271"/>
    </row>
    <row r="5872" spans="10:10" x14ac:dyDescent="0.25">
      <c r="J5872" s="271"/>
    </row>
    <row r="5873" spans="10:10" x14ac:dyDescent="0.25">
      <c r="J5873" s="271"/>
    </row>
    <row r="5874" spans="10:10" x14ac:dyDescent="0.25">
      <c r="J5874" s="271"/>
    </row>
    <row r="5875" spans="10:10" x14ac:dyDescent="0.25">
      <c r="J5875" s="271"/>
    </row>
    <row r="5876" spans="10:10" x14ac:dyDescent="0.25">
      <c r="J5876" s="271"/>
    </row>
    <row r="5877" spans="10:10" x14ac:dyDescent="0.25">
      <c r="J5877" s="271"/>
    </row>
    <row r="5878" spans="10:10" x14ac:dyDescent="0.25">
      <c r="J5878" s="271"/>
    </row>
    <row r="5879" spans="10:10" x14ac:dyDescent="0.25">
      <c r="J5879" s="271"/>
    </row>
    <row r="5880" spans="10:10" x14ac:dyDescent="0.25">
      <c r="J5880" s="271"/>
    </row>
    <row r="5881" spans="10:10" x14ac:dyDescent="0.25">
      <c r="J5881" s="271"/>
    </row>
    <row r="5882" spans="10:10" x14ac:dyDescent="0.25">
      <c r="J5882" s="271"/>
    </row>
    <row r="5883" spans="10:10" x14ac:dyDescent="0.25">
      <c r="J5883" s="271"/>
    </row>
    <row r="5884" spans="10:10" x14ac:dyDescent="0.25">
      <c r="J5884" s="271"/>
    </row>
    <row r="5885" spans="10:10" x14ac:dyDescent="0.25">
      <c r="J5885" s="271"/>
    </row>
    <row r="5886" spans="10:10" x14ac:dyDescent="0.25">
      <c r="J5886" s="271"/>
    </row>
    <row r="5887" spans="10:10" x14ac:dyDescent="0.25">
      <c r="J5887" s="271"/>
    </row>
    <row r="5888" spans="10:10" x14ac:dyDescent="0.25">
      <c r="J5888" s="271"/>
    </row>
    <row r="5889" spans="10:10" x14ac:dyDescent="0.25">
      <c r="J5889" s="271"/>
    </row>
    <row r="5890" spans="10:10" x14ac:dyDescent="0.25">
      <c r="J5890" s="271"/>
    </row>
    <row r="5891" spans="10:10" x14ac:dyDescent="0.25">
      <c r="J5891" s="271"/>
    </row>
    <row r="5892" spans="10:10" x14ac:dyDescent="0.25">
      <c r="J5892" s="271"/>
    </row>
    <row r="5893" spans="10:10" x14ac:dyDescent="0.25">
      <c r="J5893" s="271"/>
    </row>
    <row r="5894" spans="10:10" x14ac:dyDescent="0.25">
      <c r="J5894" s="271"/>
    </row>
    <row r="5895" spans="10:10" x14ac:dyDescent="0.25">
      <c r="J5895" s="271"/>
    </row>
    <row r="5896" spans="10:10" x14ac:dyDescent="0.25">
      <c r="J5896" s="271"/>
    </row>
    <row r="5897" spans="10:10" x14ac:dyDescent="0.25">
      <c r="J5897" s="271"/>
    </row>
    <row r="5898" spans="10:10" x14ac:dyDescent="0.25">
      <c r="J5898" s="271"/>
    </row>
    <row r="5899" spans="10:10" x14ac:dyDescent="0.25">
      <c r="J5899" s="271"/>
    </row>
    <row r="5900" spans="10:10" x14ac:dyDescent="0.25">
      <c r="J5900" s="271"/>
    </row>
    <row r="5901" spans="10:10" x14ac:dyDescent="0.25">
      <c r="J5901" s="271"/>
    </row>
    <row r="5902" spans="10:10" x14ac:dyDescent="0.25">
      <c r="J5902" s="271"/>
    </row>
    <row r="5903" spans="10:10" x14ac:dyDescent="0.25">
      <c r="J5903" s="271"/>
    </row>
    <row r="5904" spans="10:10" x14ac:dyDescent="0.25">
      <c r="J5904" s="271"/>
    </row>
    <row r="5905" spans="10:10" x14ac:dyDescent="0.25">
      <c r="J5905" s="271"/>
    </row>
    <row r="5906" spans="10:10" x14ac:dyDescent="0.25">
      <c r="J5906" s="271"/>
    </row>
    <row r="5907" spans="10:10" x14ac:dyDescent="0.25">
      <c r="J5907" s="271"/>
    </row>
    <row r="5908" spans="10:10" x14ac:dyDescent="0.25">
      <c r="J5908" s="271"/>
    </row>
    <row r="5909" spans="10:10" x14ac:dyDescent="0.25">
      <c r="J5909" s="271"/>
    </row>
    <row r="5910" spans="10:10" x14ac:dyDescent="0.25">
      <c r="J5910" s="271"/>
    </row>
    <row r="5911" spans="10:10" x14ac:dyDescent="0.25">
      <c r="J5911" s="271"/>
    </row>
    <row r="5912" spans="10:10" x14ac:dyDescent="0.25">
      <c r="J5912" s="271"/>
    </row>
    <row r="5913" spans="10:10" x14ac:dyDescent="0.25">
      <c r="J5913" s="271"/>
    </row>
    <row r="5914" spans="10:10" x14ac:dyDescent="0.25">
      <c r="J5914" s="271"/>
    </row>
    <row r="5915" spans="10:10" x14ac:dyDescent="0.25">
      <c r="J5915" s="271"/>
    </row>
    <row r="5916" spans="10:10" x14ac:dyDescent="0.25">
      <c r="J5916" s="271"/>
    </row>
    <row r="5917" spans="10:10" x14ac:dyDescent="0.25">
      <c r="J5917" s="271"/>
    </row>
    <row r="5918" spans="10:10" x14ac:dyDescent="0.25">
      <c r="J5918" s="271"/>
    </row>
    <row r="5919" spans="10:10" x14ac:dyDescent="0.25">
      <c r="J5919" s="271"/>
    </row>
    <row r="5920" spans="10:10" x14ac:dyDescent="0.25">
      <c r="J5920" s="271"/>
    </row>
    <row r="5921" spans="10:10" x14ac:dyDescent="0.25">
      <c r="J5921" s="271"/>
    </row>
    <row r="5922" spans="10:10" x14ac:dyDescent="0.25">
      <c r="J5922" s="271"/>
    </row>
    <row r="5923" spans="10:10" x14ac:dyDescent="0.25">
      <c r="J5923" s="271"/>
    </row>
    <row r="5924" spans="10:10" x14ac:dyDescent="0.25">
      <c r="J5924" s="271"/>
    </row>
    <row r="5925" spans="10:10" x14ac:dyDescent="0.25">
      <c r="J5925" s="271"/>
    </row>
    <row r="5926" spans="10:10" x14ac:dyDescent="0.25">
      <c r="J5926" s="271"/>
    </row>
    <row r="5927" spans="10:10" x14ac:dyDescent="0.25">
      <c r="J5927" s="271"/>
    </row>
    <row r="5928" spans="10:10" x14ac:dyDescent="0.25">
      <c r="J5928" s="271"/>
    </row>
    <row r="5929" spans="10:10" x14ac:dyDescent="0.25">
      <c r="J5929" s="271"/>
    </row>
    <row r="5930" spans="10:10" x14ac:dyDescent="0.25">
      <c r="J5930" s="271"/>
    </row>
    <row r="5931" spans="10:10" x14ac:dyDescent="0.25">
      <c r="J5931" s="271"/>
    </row>
    <row r="5932" spans="10:10" x14ac:dyDescent="0.25">
      <c r="J5932" s="271"/>
    </row>
    <row r="5933" spans="10:10" x14ac:dyDescent="0.25">
      <c r="J5933" s="271"/>
    </row>
    <row r="5934" spans="10:10" x14ac:dyDescent="0.25">
      <c r="J5934" s="271"/>
    </row>
    <row r="5935" spans="10:10" x14ac:dyDescent="0.25">
      <c r="J5935" s="271"/>
    </row>
    <row r="5936" spans="10:10" x14ac:dyDescent="0.25">
      <c r="J5936" s="271"/>
    </row>
    <row r="5937" spans="10:10" x14ac:dyDescent="0.25">
      <c r="J5937" s="271"/>
    </row>
    <row r="5938" spans="10:10" x14ac:dyDescent="0.25">
      <c r="J5938" s="271"/>
    </row>
    <row r="5939" spans="10:10" x14ac:dyDescent="0.25">
      <c r="J5939" s="271"/>
    </row>
    <row r="5940" spans="10:10" x14ac:dyDescent="0.25">
      <c r="J5940" s="271"/>
    </row>
    <row r="5941" spans="10:10" x14ac:dyDescent="0.25">
      <c r="J5941" s="271"/>
    </row>
    <row r="5942" spans="10:10" x14ac:dyDescent="0.25">
      <c r="J5942" s="271"/>
    </row>
    <row r="5943" spans="10:10" x14ac:dyDescent="0.25">
      <c r="J5943" s="271"/>
    </row>
    <row r="5944" spans="10:10" x14ac:dyDescent="0.25">
      <c r="J5944" s="271"/>
    </row>
    <row r="5945" spans="10:10" x14ac:dyDescent="0.25">
      <c r="J5945" s="271"/>
    </row>
    <row r="5946" spans="10:10" x14ac:dyDescent="0.25">
      <c r="J5946" s="271"/>
    </row>
    <row r="5947" spans="10:10" x14ac:dyDescent="0.25">
      <c r="J5947" s="271"/>
    </row>
    <row r="5948" spans="10:10" x14ac:dyDescent="0.25">
      <c r="J5948" s="271"/>
    </row>
    <row r="5949" spans="10:10" x14ac:dyDescent="0.25">
      <c r="J5949" s="271"/>
    </row>
    <row r="5950" spans="10:10" x14ac:dyDescent="0.25">
      <c r="J5950" s="271"/>
    </row>
    <row r="5951" spans="10:10" x14ac:dyDescent="0.25">
      <c r="J5951" s="271"/>
    </row>
    <row r="5952" spans="10:10" x14ac:dyDescent="0.25">
      <c r="J5952" s="271"/>
    </row>
    <row r="5953" spans="10:10" x14ac:dyDescent="0.25">
      <c r="J5953" s="271"/>
    </row>
    <row r="5954" spans="10:10" x14ac:dyDescent="0.25">
      <c r="J5954" s="271"/>
    </row>
    <row r="5955" spans="10:10" x14ac:dyDescent="0.25">
      <c r="J5955" s="271"/>
    </row>
    <row r="5956" spans="10:10" x14ac:dyDescent="0.25">
      <c r="J5956" s="271"/>
    </row>
    <row r="5957" spans="10:10" x14ac:dyDescent="0.25">
      <c r="J5957" s="271"/>
    </row>
    <row r="5958" spans="10:10" x14ac:dyDescent="0.25">
      <c r="J5958" s="271"/>
    </row>
    <row r="5959" spans="10:10" x14ac:dyDescent="0.25">
      <c r="J5959" s="271"/>
    </row>
    <row r="5960" spans="10:10" x14ac:dyDescent="0.25">
      <c r="J5960" s="271"/>
    </row>
    <row r="5961" spans="10:10" x14ac:dyDescent="0.25">
      <c r="J5961" s="271"/>
    </row>
    <row r="5962" spans="10:10" x14ac:dyDescent="0.25">
      <c r="J5962" s="271"/>
    </row>
    <row r="5963" spans="10:10" x14ac:dyDescent="0.25">
      <c r="J5963" s="271"/>
    </row>
    <row r="5964" spans="10:10" x14ac:dyDescent="0.25">
      <c r="J5964" s="271"/>
    </row>
    <row r="5965" spans="10:10" x14ac:dyDescent="0.25">
      <c r="J5965" s="271"/>
    </row>
    <row r="5966" spans="10:10" x14ac:dyDescent="0.25">
      <c r="J5966" s="271"/>
    </row>
    <row r="5967" spans="10:10" x14ac:dyDescent="0.25">
      <c r="J5967" s="271"/>
    </row>
    <row r="5968" spans="10:10" x14ac:dyDescent="0.25">
      <c r="J5968" s="271"/>
    </row>
    <row r="5969" spans="10:10" x14ac:dyDescent="0.25">
      <c r="J5969" s="271"/>
    </row>
    <row r="5970" spans="10:10" x14ac:dyDescent="0.25">
      <c r="J5970" s="271"/>
    </row>
    <row r="5971" spans="10:10" x14ac:dyDescent="0.25">
      <c r="J5971" s="271"/>
    </row>
    <row r="5972" spans="10:10" x14ac:dyDescent="0.25">
      <c r="J5972" s="271"/>
    </row>
    <row r="5973" spans="10:10" x14ac:dyDescent="0.25">
      <c r="J5973" s="271"/>
    </row>
    <row r="5974" spans="10:10" x14ac:dyDescent="0.25">
      <c r="J5974" s="271"/>
    </row>
    <row r="5975" spans="10:10" x14ac:dyDescent="0.25">
      <c r="J5975" s="271"/>
    </row>
    <row r="5976" spans="10:10" x14ac:dyDescent="0.25">
      <c r="J5976" s="271"/>
    </row>
    <row r="5977" spans="10:10" x14ac:dyDescent="0.25">
      <c r="J5977" s="271"/>
    </row>
    <row r="5978" spans="10:10" x14ac:dyDescent="0.25">
      <c r="J5978" s="271"/>
    </row>
    <row r="5979" spans="10:10" x14ac:dyDescent="0.25">
      <c r="J5979" s="271"/>
    </row>
    <row r="5980" spans="10:10" x14ac:dyDescent="0.25">
      <c r="J5980" s="271"/>
    </row>
    <row r="5981" spans="10:10" x14ac:dyDescent="0.25">
      <c r="J5981" s="271"/>
    </row>
    <row r="5982" spans="10:10" x14ac:dyDescent="0.25">
      <c r="J5982" s="271"/>
    </row>
    <row r="5983" spans="10:10" x14ac:dyDescent="0.25">
      <c r="J5983" s="271"/>
    </row>
    <row r="5984" spans="10:10" x14ac:dyDescent="0.25">
      <c r="J5984" s="271"/>
    </row>
    <row r="5985" spans="10:10" x14ac:dyDescent="0.25">
      <c r="J5985" s="271"/>
    </row>
    <row r="5986" spans="10:10" x14ac:dyDescent="0.25">
      <c r="J5986" s="271"/>
    </row>
    <row r="5987" spans="10:10" x14ac:dyDescent="0.25">
      <c r="J5987" s="271"/>
    </row>
    <row r="5988" spans="10:10" x14ac:dyDescent="0.25">
      <c r="J5988" s="271"/>
    </row>
    <row r="5989" spans="10:10" x14ac:dyDescent="0.25">
      <c r="J5989" s="271"/>
    </row>
    <row r="5990" spans="10:10" x14ac:dyDescent="0.25">
      <c r="J5990" s="271"/>
    </row>
    <row r="5991" spans="10:10" x14ac:dyDescent="0.25">
      <c r="J5991" s="271"/>
    </row>
    <row r="5992" spans="10:10" x14ac:dyDescent="0.25">
      <c r="J5992" s="271"/>
    </row>
    <row r="5993" spans="10:10" x14ac:dyDescent="0.25">
      <c r="J5993" s="271"/>
    </row>
    <row r="5994" spans="10:10" x14ac:dyDescent="0.25">
      <c r="J5994" s="271"/>
    </row>
    <row r="5995" spans="10:10" x14ac:dyDescent="0.25">
      <c r="J5995" s="271"/>
    </row>
    <row r="5996" spans="10:10" x14ac:dyDescent="0.25">
      <c r="J5996" s="271"/>
    </row>
    <row r="5997" spans="10:10" x14ac:dyDescent="0.25">
      <c r="J5997" s="271"/>
    </row>
    <row r="5998" spans="10:10" x14ac:dyDescent="0.25">
      <c r="J5998" s="271"/>
    </row>
    <row r="5999" spans="10:10" x14ac:dyDescent="0.25">
      <c r="J5999" s="271"/>
    </row>
    <row r="6000" spans="10:10" x14ac:dyDescent="0.25">
      <c r="J6000" s="271"/>
    </row>
    <row r="6001" spans="10:10" x14ac:dyDescent="0.25">
      <c r="J6001" s="271"/>
    </row>
    <row r="6002" spans="10:10" x14ac:dyDescent="0.25">
      <c r="J6002" s="271"/>
    </row>
    <row r="6003" spans="10:10" x14ac:dyDescent="0.25">
      <c r="J6003" s="271"/>
    </row>
    <row r="6004" spans="10:10" x14ac:dyDescent="0.25">
      <c r="J6004" s="271"/>
    </row>
    <row r="6005" spans="10:10" x14ac:dyDescent="0.25">
      <c r="J6005" s="271"/>
    </row>
    <row r="6006" spans="10:10" x14ac:dyDescent="0.25">
      <c r="J6006" s="271"/>
    </row>
    <row r="6007" spans="10:10" x14ac:dyDescent="0.25">
      <c r="J6007" s="271"/>
    </row>
    <row r="6008" spans="10:10" x14ac:dyDescent="0.25">
      <c r="J6008" s="271"/>
    </row>
    <row r="6009" spans="10:10" x14ac:dyDescent="0.25">
      <c r="J6009" s="271"/>
    </row>
    <row r="6010" spans="10:10" x14ac:dyDescent="0.25">
      <c r="J6010" s="271"/>
    </row>
    <row r="6011" spans="10:10" x14ac:dyDescent="0.25">
      <c r="J6011" s="271"/>
    </row>
    <row r="6012" spans="10:10" x14ac:dyDescent="0.25">
      <c r="J6012" s="271"/>
    </row>
    <row r="6013" spans="10:10" x14ac:dyDescent="0.25">
      <c r="J6013" s="271"/>
    </row>
    <row r="6014" spans="10:10" x14ac:dyDescent="0.25">
      <c r="J6014" s="271"/>
    </row>
    <row r="6015" spans="10:10" x14ac:dyDescent="0.25">
      <c r="J6015" s="271"/>
    </row>
    <row r="6016" spans="10:10" x14ac:dyDescent="0.25">
      <c r="J6016" s="271"/>
    </row>
    <row r="6017" spans="10:10" x14ac:dyDescent="0.25">
      <c r="J6017" s="271"/>
    </row>
    <row r="6018" spans="10:10" x14ac:dyDescent="0.25">
      <c r="J6018" s="271"/>
    </row>
    <row r="6019" spans="10:10" x14ac:dyDescent="0.25">
      <c r="J6019" s="271"/>
    </row>
    <row r="6020" spans="10:10" x14ac:dyDescent="0.25">
      <c r="J6020" s="271"/>
    </row>
    <row r="6021" spans="10:10" x14ac:dyDescent="0.25">
      <c r="J6021" s="271"/>
    </row>
    <row r="6022" spans="10:10" x14ac:dyDescent="0.25">
      <c r="J6022" s="271"/>
    </row>
    <row r="6023" spans="10:10" x14ac:dyDescent="0.25">
      <c r="J6023" s="271"/>
    </row>
    <row r="6024" spans="10:10" x14ac:dyDescent="0.25">
      <c r="J6024" s="271"/>
    </row>
    <row r="6025" spans="10:10" x14ac:dyDescent="0.25">
      <c r="J6025" s="271"/>
    </row>
    <row r="6026" spans="10:10" x14ac:dyDescent="0.25">
      <c r="J6026" s="271"/>
    </row>
    <row r="6027" spans="10:10" x14ac:dyDescent="0.25">
      <c r="J6027" s="271"/>
    </row>
    <row r="6028" spans="10:10" x14ac:dyDescent="0.25">
      <c r="J6028" s="271"/>
    </row>
    <row r="6029" spans="10:10" x14ac:dyDescent="0.25">
      <c r="J6029" s="271"/>
    </row>
    <row r="6030" spans="10:10" x14ac:dyDescent="0.25">
      <c r="J6030" s="271"/>
    </row>
    <row r="6031" spans="10:10" x14ac:dyDescent="0.25">
      <c r="J6031" s="271"/>
    </row>
    <row r="6032" spans="10:10" x14ac:dyDescent="0.25">
      <c r="J6032" s="271"/>
    </row>
    <row r="6033" spans="10:10" x14ac:dyDescent="0.25">
      <c r="J6033" s="271"/>
    </row>
    <row r="6034" spans="10:10" x14ac:dyDescent="0.25">
      <c r="J6034" s="271"/>
    </row>
    <row r="6035" spans="10:10" x14ac:dyDescent="0.25">
      <c r="J6035" s="271"/>
    </row>
    <row r="6036" spans="10:10" x14ac:dyDescent="0.25">
      <c r="J6036" s="271"/>
    </row>
    <row r="6037" spans="10:10" x14ac:dyDescent="0.25">
      <c r="J6037" s="271"/>
    </row>
    <row r="6038" spans="10:10" x14ac:dyDescent="0.25">
      <c r="J6038" s="271"/>
    </row>
    <row r="6039" spans="10:10" x14ac:dyDescent="0.25">
      <c r="J6039" s="271"/>
    </row>
    <row r="6040" spans="10:10" x14ac:dyDescent="0.25">
      <c r="J6040" s="271"/>
    </row>
    <row r="6041" spans="10:10" x14ac:dyDescent="0.25">
      <c r="J6041" s="271"/>
    </row>
    <row r="6042" spans="10:10" x14ac:dyDescent="0.25">
      <c r="J6042" s="271"/>
    </row>
    <row r="6043" spans="10:10" x14ac:dyDescent="0.25">
      <c r="J6043" s="271"/>
    </row>
    <row r="6044" spans="10:10" x14ac:dyDescent="0.25">
      <c r="J6044" s="271"/>
    </row>
    <row r="6045" spans="10:10" x14ac:dyDescent="0.25">
      <c r="J6045" s="271"/>
    </row>
    <row r="6046" spans="10:10" x14ac:dyDescent="0.25">
      <c r="J6046" s="271"/>
    </row>
    <row r="6047" spans="10:10" x14ac:dyDescent="0.25">
      <c r="J6047" s="271"/>
    </row>
    <row r="6048" spans="10:10" x14ac:dyDescent="0.25">
      <c r="J6048" s="271"/>
    </row>
    <row r="6049" spans="10:10" x14ac:dyDescent="0.25">
      <c r="J6049" s="271"/>
    </row>
    <row r="6050" spans="10:10" x14ac:dyDescent="0.25">
      <c r="J6050" s="271"/>
    </row>
    <row r="6051" spans="10:10" x14ac:dyDescent="0.25">
      <c r="J6051" s="271"/>
    </row>
    <row r="6052" spans="10:10" x14ac:dyDescent="0.25">
      <c r="J6052" s="271"/>
    </row>
    <row r="6053" spans="10:10" x14ac:dyDescent="0.25">
      <c r="J6053" s="271"/>
    </row>
    <row r="6054" spans="10:10" x14ac:dyDescent="0.25">
      <c r="J6054" s="271"/>
    </row>
    <row r="6055" spans="10:10" x14ac:dyDescent="0.25">
      <c r="J6055" s="271"/>
    </row>
    <row r="6056" spans="10:10" x14ac:dyDescent="0.25">
      <c r="J6056" s="271"/>
    </row>
    <row r="6057" spans="10:10" x14ac:dyDescent="0.25">
      <c r="J6057" s="271"/>
    </row>
    <row r="6058" spans="10:10" x14ac:dyDescent="0.25">
      <c r="J6058" s="271"/>
    </row>
    <row r="6059" spans="10:10" x14ac:dyDescent="0.25">
      <c r="J6059" s="271"/>
    </row>
    <row r="6060" spans="10:10" x14ac:dyDescent="0.25">
      <c r="J6060" s="271"/>
    </row>
    <row r="6061" spans="10:10" x14ac:dyDescent="0.25">
      <c r="J6061" s="271"/>
    </row>
    <row r="6062" spans="10:10" x14ac:dyDescent="0.25">
      <c r="J6062" s="271"/>
    </row>
    <row r="6063" spans="10:10" x14ac:dyDescent="0.25">
      <c r="J6063" s="271"/>
    </row>
    <row r="6064" spans="10:10" x14ac:dyDescent="0.25">
      <c r="J6064" s="271"/>
    </row>
    <row r="6065" spans="10:10" x14ac:dyDescent="0.25">
      <c r="J6065" s="271"/>
    </row>
    <row r="6066" spans="10:10" x14ac:dyDescent="0.25">
      <c r="J6066" s="271"/>
    </row>
    <row r="6067" spans="10:10" x14ac:dyDescent="0.25">
      <c r="J6067" s="271"/>
    </row>
    <row r="6068" spans="10:10" x14ac:dyDescent="0.25">
      <c r="J6068" s="271"/>
    </row>
    <row r="6069" spans="10:10" x14ac:dyDescent="0.25">
      <c r="J6069" s="271"/>
    </row>
    <row r="6070" spans="10:10" x14ac:dyDescent="0.25">
      <c r="J6070" s="271"/>
    </row>
    <row r="6071" spans="10:10" x14ac:dyDescent="0.25">
      <c r="J6071" s="271"/>
    </row>
    <row r="6072" spans="10:10" x14ac:dyDescent="0.25">
      <c r="J6072" s="271"/>
    </row>
    <row r="6073" spans="10:10" x14ac:dyDescent="0.25">
      <c r="J6073" s="271"/>
    </row>
    <row r="6074" spans="10:10" x14ac:dyDescent="0.25">
      <c r="J6074" s="271"/>
    </row>
    <row r="6075" spans="10:10" x14ac:dyDescent="0.25">
      <c r="J6075" s="271"/>
    </row>
    <row r="6076" spans="10:10" x14ac:dyDescent="0.25">
      <c r="J6076" s="271"/>
    </row>
    <row r="6077" spans="10:10" x14ac:dyDescent="0.25">
      <c r="J6077" s="271"/>
    </row>
    <row r="6078" spans="10:10" x14ac:dyDescent="0.25">
      <c r="J6078" s="271"/>
    </row>
    <row r="6079" spans="10:10" x14ac:dyDescent="0.25">
      <c r="J6079" s="271"/>
    </row>
    <row r="6080" spans="10:10" x14ac:dyDescent="0.25">
      <c r="J6080" s="271"/>
    </row>
    <row r="6081" spans="10:10" x14ac:dyDescent="0.25">
      <c r="J6081" s="271"/>
    </row>
    <row r="6082" spans="10:10" x14ac:dyDescent="0.25">
      <c r="J6082" s="271"/>
    </row>
    <row r="6083" spans="10:10" x14ac:dyDescent="0.25">
      <c r="J6083" s="271"/>
    </row>
    <row r="6084" spans="10:10" x14ac:dyDescent="0.25">
      <c r="J6084" s="271"/>
    </row>
    <row r="6085" spans="10:10" x14ac:dyDescent="0.25">
      <c r="J6085" s="271"/>
    </row>
    <row r="6086" spans="10:10" x14ac:dyDescent="0.25">
      <c r="J6086" s="271"/>
    </row>
    <row r="6087" spans="10:10" x14ac:dyDescent="0.25">
      <c r="J6087" s="271"/>
    </row>
    <row r="6088" spans="10:10" x14ac:dyDescent="0.25">
      <c r="J6088" s="271"/>
    </row>
    <row r="6089" spans="10:10" x14ac:dyDescent="0.25">
      <c r="J6089" s="271"/>
    </row>
    <row r="6090" spans="10:10" x14ac:dyDescent="0.25">
      <c r="J6090" s="271"/>
    </row>
    <row r="6091" spans="10:10" x14ac:dyDescent="0.25">
      <c r="J6091" s="271"/>
    </row>
    <row r="6092" spans="10:10" x14ac:dyDescent="0.25">
      <c r="J6092" s="271"/>
    </row>
    <row r="6093" spans="10:10" x14ac:dyDescent="0.25">
      <c r="J6093" s="271"/>
    </row>
    <row r="6094" spans="10:10" x14ac:dyDescent="0.25">
      <c r="J6094" s="271"/>
    </row>
    <row r="6095" spans="10:10" x14ac:dyDescent="0.25">
      <c r="J6095" s="271"/>
    </row>
    <row r="6096" spans="10:10" x14ac:dyDescent="0.25">
      <c r="J6096" s="271"/>
    </row>
    <row r="6097" spans="10:10" x14ac:dyDescent="0.25">
      <c r="J6097" s="271"/>
    </row>
    <row r="6098" spans="10:10" x14ac:dyDescent="0.25">
      <c r="J6098" s="271"/>
    </row>
    <row r="6099" spans="10:10" x14ac:dyDescent="0.25">
      <c r="J6099" s="271"/>
    </row>
    <row r="6100" spans="10:10" x14ac:dyDescent="0.25">
      <c r="J6100" s="271"/>
    </row>
    <row r="6101" spans="10:10" x14ac:dyDescent="0.25">
      <c r="J6101" s="271"/>
    </row>
    <row r="6102" spans="10:10" x14ac:dyDescent="0.25">
      <c r="J6102" s="271"/>
    </row>
    <row r="6103" spans="10:10" x14ac:dyDescent="0.25">
      <c r="J6103" s="271"/>
    </row>
    <row r="6104" spans="10:10" x14ac:dyDescent="0.25">
      <c r="J6104" s="271"/>
    </row>
    <row r="6105" spans="10:10" x14ac:dyDescent="0.25">
      <c r="J6105" s="271"/>
    </row>
    <row r="6106" spans="10:10" x14ac:dyDescent="0.25">
      <c r="J6106" s="271"/>
    </row>
    <row r="6107" spans="10:10" x14ac:dyDescent="0.25">
      <c r="J6107" s="271"/>
    </row>
    <row r="6108" spans="10:10" x14ac:dyDescent="0.25">
      <c r="J6108" s="271"/>
    </row>
    <row r="6109" spans="10:10" x14ac:dyDescent="0.25">
      <c r="J6109" s="271"/>
    </row>
    <row r="6110" spans="10:10" x14ac:dyDescent="0.25">
      <c r="J6110" s="271"/>
    </row>
    <row r="6111" spans="10:10" x14ac:dyDescent="0.25">
      <c r="J6111" s="271"/>
    </row>
    <row r="6112" spans="10:10" x14ac:dyDescent="0.25">
      <c r="J6112" s="271"/>
    </row>
    <row r="6113" spans="10:10" x14ac:dyDescent="0.25">
      <c r="J6113" s="271"/>
    </row>
    <row r="6114" spans="10:10" x14ac:dyDescent="0.25">
      <c r="J6114" s="271"/>
    </row>
    <row r="6115" spans="10:10" x14ac:dyDescent="0.25">
      <c r="J6115" s="271"/>
    </row>
    <row r="6116" spans="10:10" x14ac:dyDescent="0.25">
      <c r="J6116" s="271"/>
    </row>
    <row r="6117" spans="10:10" x14ac:dyDescent="0.25">
      <c r="J6117" s="271"/>
    </row>
    <row r="6118" spans="10:10" x14ac:dyDescent="0.25">
      <c r="J6118" s="271"/>
    </row>
    <row r="6119" spans="10:10" x14ac:dyDescent="0.25">
      <c r="J6119" s="271"/>
    </row>
    <row r="6120" spans="10:10" x14ac:dyDescent="0.25">
      <c r="J6120" s="271"/>
    </row>
    <row r="6121" spans="10:10" x14ac:dyDescent="0.25">
      <c r="J6121" s="271"/>
    </row>
    <row r="6122" spans="10:10" x14ac:dyDescent="0.25">
      <c r="J6122" s="271"/>
    </row>
    <row r="6123" spans="10:10" x14ac:dyDescent="0.25">
      <c r="J6123" s="271"/>
    </row>
    <row r="6124" spans="10:10" x14ac:dyDescent="0.25">
      <c r="J6124" s="271"/>
    </row>
    <row r="6125" spans="10:10" x14ac:dyDescent="0.25">
      <c r="J6125" s="271"/>
    </row>
    <row r="6126" spans="10:10" x14ac:dyDescent="0.25">
      <c r="J6126" s="271"/>
    </row>
    <row r="6127" spans="10:10" x14ac:dyDescent="0.25">
      <c r="J6127" s="271"/>
    </row>
    <row r="6128" spans="10:10" x14ac:dyDescent="0.25">
      <c r="J6128" s="271"/>
    </row>
    <row r="6129" spans="10:10" x14ac:dyDescent="0.25">
      <c r="J6129" s="271"/>
    </row>
    <row r="6130" spans="10:10" x14ac:dyDescent="0.25">
      <c r="J6130" s="271"/>
    </row>
    <row r="6131" spans="10:10" x14ac:dyDescent="0.25">
      <c r="J6131" s="271"/>
    </row>
    <row r="6132" spans="10:10" x14ac:dyDescent="0.25">
      <c r="J6132" s="271"/>
    </row>
    <row r="6133" spans="10:10" x14ac:dyDescent="0.25">
      <c r="J6133" s="271"/>
    </row>
    <row r="6134" spans="10:10" x14ac:dyDescent="0.25">
      <c r="J6134" s="271"/>
    </row>
    <row r="6135" spans="10:10" x14ac:dyDescent="0.25">
      <c r="J6135" s="271"/>
    </row>
    <row r="6136" spans="10:10" x14ac:dyDescent="0.25">
      <c r="J6136" s="271"/>
    </row>
    <row r="6137" spans="10:10" x14ac:dyDescent="0.25">
      <c r="J6137" s="271"/>
    </row>
    <row r="6138" spans="10:10" x14ac:dyDescent="0.25">
      <c r="J6138" s="271"/>
    </row>
    <row r="6139" spans="10:10" x14ac:dyDescent="0.25">
      <c r="J6139" s="271"/>
    </row>
    <row r="6140" spans="10:10" x14ac:dyDescent="0.25">
      <c r="J6140" s="271"/>
    </row>
    <row r="6141" spans="10:10" x14ac:dyDescent="0.25">
      <c r="J6141" s="271"/>
    </row>
    <row r="6142" spans="10:10" x14ac:dyDescent="0.25">
      <c r="J6142" s="271"/>
    </row>
    <row r="6143" spans="10:10" x14ac:dyDescent="0.25">
      <c r="J6143" s="271"/>
    </row>
    <row r="6144" spans="10:10" x14ac:dyDescent="0.25">
      <c r="J6144" s="271"/>
    </row>
    <row r="6145" spans="10:10" x14ac:dyDescent="0.25">
      <c r="J6145" s="271"/>
    </row>
    <row r="6146" spans="10:10" x14ac:dyDescent="0.25">
      <c r="J6146" s="271"/>
    </row>
    <row r="6147" spans="10:10" x14ac:dyDescent="0.25">
      <c r="J6147" s="271"/>
    </row>
    <row r="6148" spans="10:10" x14ac:dyDescent="0.25">
      <c r="J6148" s="271"/>
    </row>
    <row r="6149" spans="10:10" x14ac:dyDescent="0.25">
      <c r="J6149" s="271"/>
    </row>
    <row r="6150" spans="10:10" x14ac:dyDescent="0.25">
      <c r="J6150" s="271"/>
    </row>
    <row r="6151" spans="10:10" x14ac:dyDescent="0.25">
      <c r="J6151" s="271"/>
    </row>
    <row r="6152" spans="10:10" x14ac:dyDescent="0.25">
      <c r="J6152" s="271"/>
    </row>
    <row r="6153" spans="10:10" x14ac:dyDescent="0.25">
      <c r="J6153" s="271"/>
    </row>
    <row r="6154" spans="10:10" x14ac:dyDescent="0.25">
      <c r="J6154" s="271"/>
    </row>
    <row r="6155" spans="10:10" x14ac:dyDescent="0.25">
      <c r="J6155" s="271"/>
    </row>
    <row r="6156" spans="10:10" x14ac:dyDescent="0.25">
      <c r="J6156" s="271"/>
    </row>
    <row r="6157" spans="10:10" x14ac:dyDescent="0.25">
      <c r="J6157" s="271"/>
    </row>
    <row r="6158" spans="10:10" x14ac:dyDescent="0.25">
      <c r="J6158" s="271"/>
    </row>
    <row r="6159" spans="10:10" x14ac:dyDescent="0.25">
      <c r="J6159" s="271"/>
    </row>
    <row r="6160" spans="10:10" x14ac:dyDescent="0.25">
      <c r="J6160" s="271"/>
    </row>
    <row r="6161" spans="10:10" x14ac:dyDescent="0.25">
      <c r="J6161" s="271"/>
    </row>
    <row r="6162" spans="10:10" x14ac:dyDescent="0.25">
      <c r="J6162" s="271"/>
    </row>
    <row r="6163" spans="10:10" x14ac:dyDescent="0.25">
      <c r="J6163" s="271"/>
    </row>
    <row r="6164" spans="10:10" x14ac:dyDescent="0.25">
      <c r="J6164" s="271"/>
    </row>
    <row r="6165" spans="10:10" x14ac:dyDescent="0.25">
      <c r="J6165" s="271"/>
    </row>
    <row r="6166" spans="10:10" x14ac:dyDescent="0.25">
      <c r="J6166" s="271"/>
    </row>
    <row r="6167" spans="10:10" x14ac:dyDescent="0.25">
      <c r="J6167" s="271"/>
    </row>
    <row r="6168" spans="10:10" x14ac:dyDescent="0.25">
      <c r="J6168" s="271"/>
    </row>
    <row r="6169" spans="10:10" x14ac:dyDescent="0.25">
      <c r="J6169" s="271"/>
    </row>
    <row r="6170" spans="10:10" x14ac:dyDescent="0.25">
      <c r="J6170" s="271"/>
    </row>
    <row r="6171" spans="10:10" x14ac:dyDescent="0.25">
      <c r="J6171" s="271"/>
    </row>
    <row r="6172" spans="10:10" x14ac:dyDescent="0.25">
      <c r="J6172" s="271"/>
    </row>
    <row r="6173" spans="10:10" x14ac:dyDescent="0.25">
      <c r="J6173" s="271"/>
    </row>
    <row r="6174" spans="10:10" x14ac:dyDescent="0.25">
      <c r="J6174" s="271"/>
    </row>
    <row r="6175" spans="10:10" x14ac:dyDescent="0.25">
      <c r="J6175" s="271"/>
    </row>
    <row r="6176" spans="10:10" x14ac:dyDescent="0.25">
      <c r="J6176" s="271"/>
    </row>
    <row r="6177" spans="10:10" x14ac:dyDescent="0.25">
      <c r="J6177" s="271"/>
    </row>
    <row r="6178" spans="10:10" x14ac:dyDescent="0.25">
      <c r="J6178" s="271"/>
    </row>
    <row r="6179" spans="10:10" x14ac:dyDescent="0.25">
      <c r="J6179" s="271"/>
    </row>
    <row r="6180" spans="10:10" x14ac:dyDescent="0.25">
      <c r="J6180" s="271"/>
    </row>
    <row r="6181" spans="10:10" x14ac:dyDescent="0.25">
      <c r="J6181" s="271"/>
    </row>
    <row r="6182" spans="10:10" x14ac:dyDescent="0.25">
      <c r="J6182" s="271"/>
    </row>
    <row r="6183" spans="10:10" x14ac:dyDescent="0.25">
      <c r="J6183" s="271"/>
    </row>
    <row r="6184" spans="10:10" x14ac:dyDescent="0.25">
      <c r="J6184" s="271"/>
    </row>
    <row r="6185" spans="10:10" x14ac:dyDescent="0.25">
      <c r="J6185" s="271"/>
    </row>
    <row r="6186" spans="10:10" x14ac:dyDescent="0.25">
      <c r="J6186" s="271"/>
    </row>
    <row r="6187" spans="10:10" x14ac:dyDescent="0.25">
      <c r="J6187" s="271"/>
    </row>
    <row r="6188" spans="10:10" x14ac:dyDescent="0.25">
      <c r="J6188" s="271"/>
    </row>
    <row r="6189" spans="10:10" x14ac:dyDescent="0.25">
      <c r="J6189" s="271"/>
    </row>
    <row r="6190" spans="10:10" x14ac:dyDescent="0.25">
      <c r="J6190" s="271"/>
    </row>
    <row r="6191" spans="10:10" x14ac:dyDescent="0.25">
      <c r="J6191" s="271"/>
    </row>
    <row r="6192" spans="10:10" x14ac:dyDescent="0.25">
      <c r="J6192" s="271"/>
    </row>
    <row r="6193" spans="10:10" x14ac:dyDescent="0.25">
      <c r="J6193" s="271"/>
    </row>
    <row r="6194" spans="10:10" x14ac:dyDescent="0.25">
      <c r="J6194" s="271"/>
    </row>
    <row r="6195" spans="10:10" x14ac:dyDescent="0.25">
      <c r="J6195" s="271"/>
    </row>
    <row r="6196" spans="10:10" x14ac:dyDescent="0.25">
      <c r="J6196" s="271"/>
    </row>
    <row r="6197" spans="10:10" x14ac:dyDescent="0.25">
      <c r="J6197" s="271"/>
    </row>
    <row r="6198" spans="10:10" x14ac:dyDescent="0.25">
      <c r="J6198" s="271"/>
    </row>
    <row r="6199" spans="10:10" x14ac:dyDescent="0.25">
      <c r="J6199" s="271"/>
    </row>
    <row r="6200" spans="10:10" x14ac:dyDescent="0.25">
      <c r="J6200" s="271"/>
    </row>
    <row r="6201" spans="10:10" x14ac:dyDescent="0.25">
      <c r="J6201" s="271"/>
    </row>
    <row r="6202" spans="10:10" x14ac:dyDescent="0.25">
      <c r="J6202" s="271"/>
    </row>
    <row r="6203" spans="10:10" x14ac:dyDescent="0.25">
      <c r="J6203" s="271"/>
    </row>
    <row r="6204" spans="10:10" x14ac:dyDescent="0.25">
      <c r="J6204" s="271"/>
    </row>
    <row r="6205" spans="10:10" x14ac:dyDescent="0.25">
      <c r="J6205" s="271"/>
    </row>
    <row r="6206" spans="10:10" x14ac:dyDescent="0.25">
      <c r="J6206" s="271"/>
    </row>
    <row r="6207" spans="10:10" x14ac:dyDescent="0.25">
      <c r="J6207" s="271"/>
    </row>
    <row r="6208" spans="10:10" x14ac:dyDescent="0.25">
      <c r="J6208" s="271"/>
    </row>
    <row r="6209" spans="10:10" x14ac:dyDescent="0.25">
      <c r="J6209" s="271"/>
    </row>
    <row r="6210" spans="10:10" x14ac:dyDescent="0.25">
      <c r="J6210" s="271"/>
    </row>
    <row r="6211" spans="10:10" x14ac:dyDescent="0.25">
      <c r="J6211" s="271"/>
    </row>
    <row r="6212" spans="10:10" x14ac:dyDescent="0.25">
      <c r="J6212" s="271"/>
    </row>
    <row r="6213" spans="10:10" x14ac:dyDescent="0.25">
      <c r="J6213" s="271"/>
    </row>
    <row r="6214" spans="10:10" x14ac:dyDescent="0.25">
      <c r="J6214" s="271"/>
    </row>
    <row r="6215" spans="10:10" x14ac:dyDescent="0.25">
      <c r="J6215" s="271"/>
    </row>
    <row r="6216" spans="10:10" x14ac:dyDescent="0.25">
      <c r="J6216" s="271"/>
    </row>
    <row r="6217" spans="10:10" x14ac:dyDescent="0.25">
      <c r="J6217" s="271"/>
    </row>
    <row r="6218" spans="10:10" x14ac:dyDescent="0.25">
      <c r="J6218" s="271"/>
    </row>
    <row r="6219" spans="10:10" x14ac:dyDescent="0.25">
      <c r="J6219" s="271"/>
    </row>
    <row r="6220" spans="10:10" x14ac:dyDescent="0.25">
      <c r="J6220" s="271"/>
    </row>
    <row r="6221" spans="10:10" x14ac:dyDescent="0.25">
      <c r="J6221" s="271"/>
    </row>
    <row r="6222" spans="10:10" x14ac:dyDescent="0.25">
      <c r="J6222" s="271"/>
    </row>
    <row r="6223" spans="10:10" x14ac:dyDescent="0.25">
      <c r="J6223" s="271"/>
    </row>
    <row r="6224" spans="10:10" x14ac:dyDescent="0.25">
      <c r="J6224" s="271"/>
    </row>
    <row r="6225" spans="10:10" x14ac:dyDescent="0.25">
      <c r="J6225" s="271"/>
    </row>
    <row r="6226" spans="10:10" x14ac:dyDescent="0.25">
      <c r="J6226" s="271"/>
    </row>
    <row r="6227" spans="10:10" x14ac:dyDescent="0.25">
      <c r="J6227" s="271"/>
    </row>
    <row r="6228" spans="10:10" x14ac:dyDescent="0.25">
      <c r="J6228" s="271"/>
    </row>
    <row r="6229" spans="10:10" x14ac:dyDescent="0.25">
      <c r="J6229" s="271"/>
    </row>
    <row r="6230" spans="10:10" x14ac:dyDescent="0.25">
      <c r="J6230" s="271"/>
    </row>
    <row r="6231" spans="10:10" x14ac:dyDescent="0.25">
      <c r="J6231" s="271"/>
    </row>
    <row r="6232" spans="10:10" x14ac:dyDescent="0.25">
      <c r="J6232" s="271"/>
    </row>
    <row r="6233" spans="10:10" x14ac:dyDescent="0.25">
      <c r="J6233" s="271"/>
    </row>
    <row r="6234" spans="10:10" x14ac:dyDescent="0.25">
      <c r="J6234" s="271"/>
    </row>
    <row r="6235" spans="10:10" x14ac:dyDescent="0.25">
      <c r="J6235" s="271"/>
    </row>
    <row r="6236" spans="10:10" x14ac:dyDescent="0.25">
      <c r="J6236" s="271"/>
    </row>
    <row r="6237" spans="10:10" x14ac:dyDescent="0.25">
      <c r="J6237" s="271"/>
    </row>
    <row r="6238" spans="10:10" x14ac:dyDescent="0.25">
      <c r="J6238" s="271"/>
    </row>
    <row r="6239" spans="10:10" x14ac:dyDescent="0.25">
      <c r="J6239" s="271"/>
    </row>
    <row r="6240" spans="10:10" x14ac:dyDescent="0.25">
      <c r="J6240" s="271"/>
    </row>
    <row r="6241" spans="10:10" x14ac:dyDescent="0.25">
      <c r="J6241" s="271"/>
    </row>
    <row r="6242" spans="10:10" x14ac:dyDescent="0.25">
      <c r="J6242" s="271"/>
    </row>
    <row r="6243" spans="10:10" x14ac:dyDescent="0.25">
      <c r="J6243" s="271"/>
    </row>
    <row r="6244" spans="10:10" x14ac:dyDescent="0.25">
      <c r="J6244" s="271"/>
    </row>
    <row r="6245" spans="10:10" x14ac:dyDescent="0.25">
      <c r="J6245" s="271"/>
    </row>
    <row r="6246" spans="10:10" x14ac:dyDescent="0.25">
      <c r="J6246" s="271"/>
    </row>
    <row r="6247" spans="10:10" x14ac:dyDescent="0.25">
      <c r="J6247" s="271"/>
    </row>
    <row r="6248" spans="10:10" x14ac:dyDescent="0.25">
      <c r="J6248" s="271"/>
    </row>
    <row r="6249" spans="10:10" x14ac:dyDescent="0.25">
      <c r="J6249" s="271"/>
    </row>
    <row r="6250" spans="10:10" x14ac:dyDescent="0.25">
      <c r="J6250" s="271"/>
    </row>
    <row r="6251" spans="10:10" x14ac:dyDescent="0.25">
      <c r="J6251" s="271"/>
    </row>
    <row r="6252" spans="10:10" x14ac:dyDescent="0.25">
      <c r="J6252" s="271"/>
    </row>
    <row r="6253" spans="10:10" x14ac:dyDescent="0.25">
      <c r="J6253" s="271"/>
    </row>
    <row r="6254" spans="10:10" x14ac:dyDescent="0.25">
      <c r="J6254" s="271"/>
    </row>
    <row r="6255" spans="10:10" x14ac:dyDescent="0.25">
      <c r="J6255" s="271"/>
    </row>
    <row r="6256" spans="10:10" x14ac:dyDescent="0.25">
      <c r="J6256" s="271"/>
    </row>
    <row r="6257" spans="10:10" x14ac:dyDescent="0.25">
      <c r="J6257" s="271"/>
    </row>
    <row r="6258" spans="10:10" x14ac:dyDescent="0.25">
      <c r="J6258" s="271"/>
    </row>
    <row r="6259" spans="10:10" x14ac:dyDescent="0.25">
      <c r="J6259" s="271"/>
    </row>
    <row r="6260" spans="10:10" x14ac:dyDescent="0.25">
      <c r="J6260" s="271"/>
    </row>
    <row r="6261" spans="10:10" x14ac:dyDescent="0.25">
      <c r="J6261" s="271"/>
    </row>
    <row r="6262" spans="10:10" x14ac:dyDescent="0.25">
      <c r="J6262" s="271"/>
    </row>
    <row r="6263" spans="10:10" x14ac:dyDescent="0.25">
      <c r="J6263" s="271"/>
    </row>
    <row r="6264" spans="10:10" x14ac:dyDescent="0.25">
      <c r="J6264" s="271"/>
    </row>
    <row r="6265" spans="10:10" x14ac:dyDescent="0.25">
      <c r="J6265" s="271"/>
    </row>
    <row r="6266" spans="10:10" x14ac:dyDescent="0.25">
      <c r="J6266" s="271"/>
    </row>
    <row r="6267" spans="10:10" x14ac:dyDescent="0.25">
      <c r="J6267" s="271"/>
    </row>
    <row r="6268" spans="10:10" x14ac:dyDescent="0.25">
      <c r="J6268" s="271"/>
    </row>
    <row r="6269" spans="10:10" x14ac:dyDescent="0.25">
      <c r="J6269" s="271"/>
    </row>
    <row r="6270" spans="10:10" x14ac:dyDescent="0.25">
      <c r="J6270" s="271"/>
    </row>
    <row r="6271" spans="10:10" x14ac:dyDescent="0.25">
      <c r="J6271" s="271"/>
    </row>
    <row r="6272" spans="10:10" x14ac:dyDescent="0.25">
      <c r="J6272" s="271"/>
    </row>
    <row r="6273" spans="10:10" x14ac:dyDescent="0.25">
      <c r="J6273" s="271"/>
    </row>
    <row r="6274" spans="10:10" x14ac:dyDescent="0.25">
      <c r="J6274" s="271"/>
    </row>
    <row r="6275" spans="10:10" x14ac:dyDescent="0.25">
      <c r="J6275" s="271"/>
    </row>
    <row r="6276" spans="10:10" x14ac:dyDescent="0.25">
      <c r="J6276" s="271"/>
    </row>
    <row r="6277" spans="10:10" x14ac:dyDescent="0.25">
      <c r="J6277" s="271"/>
    </row>
    <row r="6278" spans="10:10" x14ac:dyDescent="0.25">
      <c r="J6278" s="271"/>
    </row>
    <row r="6279" spans="10:10" x14ac:dyDescent="0.25">
      <c r="J6279" s="271"/>
    </row>
    <row r="6280" spans="10:10" x14ac:dyDescent="0.25">
      <c r="J6280" s="271"/>
    </row>
    <row r="6281" spans="10:10" x14ac:dyDescent="0.25">
      <c r="J6281" s="271"/>
    </row>
    <row r="6282" spans="10:10" x14ac:dyDescent="0.25">
      <c r="J6282" s="271"/>
    </row>
    <row r="6283" spans="10:10" x14ac:dyDescent="0.25">
      <c r="J6283" s="271"/>
    </row>
    <row r="6284" spans="10:10" x14ac:dyDescent="0.25">
      <c r="J6284" s="271"/>
    </row>
    <row r="6285" spans="10:10" x14ac:dyDescent="0.25">
      <c r="J6285" s="271"/>
    </row>
    <row r="6286" spans="10:10" x14ac:dyDescent="0.25">
      <c r="J6286" s="271"/>
    </row>
    <row r="6287" spans="10:10" x14ac:dyDescent="0.25">
      <c r="J6287" s="271"/>
    </row>
    <row r="6288" spans="10:10" x14ac:dyDescent="0.25">
      <c r="J6288" s="271"/>
    </row>
    <row r="6289" spans="10:10" x14ac:dyDescent="0.25">
      <c r="J6289" s="271"/>
    </row>
    <row r="6290" spans="10:10" x14ac:dyDescent="0.25">
      <c r="J6290" s="271"/>
    </row>
    <row r="6291" spans="10:10" x14ac:dyDescent="0.25">
      <c r="J6291" s="271"/>
    </row>
    <row r="6292" spans="10:10" x14ac:dyDescent="0.25">
      <c r="J6292" s="271"/>
    </row>
    <row r="6293" spans="10:10" x14ac:dyDescent="0.25">
      <c r="J6293" s="271"/>
    </row>
    <row r="6294" spans="10:10" x14ac:dyDescent="0.25">
      <c r="J6294" s="271"/>
    </row>
    <row r="6295" spans="10:10" x14ac:dyDescent="0.25">
      <c r="J6295" s="271"/>
    </row>
    <row r="6296" spans="10:10" x14ac:dyDescent="0.25">
      <c r="J6296" s="271"/>
    </row>
    <row r="6297" spans="10:10" x14ac:dyDescent="0.25">
      <c r="J6297" s="271"/>
    </row>
    <row r="6298" spans="10:10" x14ac:dyDescent="0.25">
      <c r="J6298" s="271"/>
    </row>
    <row r="6299" spans="10:10" x14ac:dyDescent="0.25">
      <c r="J6299" s="271"/>
    </row>
    <row r="6300" spans="10:10" x14ac:dyDescent="0.25">
      <c r="J6300" s="271"/>
    </row>
    <row r="6301" spans="10:10" x14ac:dyDescent="0.25">
      <c r="J6301" s="271"/>
    </row>
    <row r="6302" spans="10:10" x14ac:dyDescent="0.25">
      <c r="J6302" s="271"/>
    </row>
    <row r="6303" spans="10:10" x14ac:dyDescent="0.25">
      <c r="J6303" s="271"/>
    </row>
    <row r="6304" spans="10:10" x14ac:dyDescent="0.25">
      <c r="J6304" s="271"/>
    </row>
    <row r="6305" spans="10:10" x14ac:dyDescent="0.25">
      <c r="J6305" s="271"/>
    </row>
    <row r="6306" spans="10:10" x14ac:dyDescent="0.25">
      <c r="J6306" s="271"/>
    </row>
    <row r="6307" spans="10:10" x14ac:dyDescent="0.25">
      <c r="J6307" s="271"/>
    </row>
    <row r="6308" spans="10:10" x14ac:dyDescent="0.25">
      <c r="J6308" s="271"/>
    </row>
    <row r="6309" spans="10:10" x14ac:dyDescent="0.25">
      <c r="J6309" s="271"/>
    </row>
    <row r="6310" spans="10:10" x14ac:dyDescent="0.25">
      <c r="J6310" s="271"/>
    </row>
    <row r="6311" spans="10:10" x14ac:dyDescent="0.25">
      <c r="J6311" s="271"/>
    </row>
    <row r="6312" spans="10:10" x14ac:dyDescent="0.25">
      <c r="J6312" s="271"/>
    </row>
    <row r="6313" spans="10:10" x14ac:dyDescent="0.25">
      <c r="J6313" s="271"/>
    </row>
    <row r="6314" spans="10:10" x14ac:dyDescent="0.25">
      <c r="J6314" s="271"/>
    </row>
    <row r="6315" spans="10:10" x14ac:dyDescent="0.25">
      <c r="J6315" s="271"/>
    </row>
    <row r="6316" spans="10:10" x14ac:dyDescent="0.25">
      <c r="J6316" s="271"/>
    </row>
    <row r="6317" spans="10:10" x14ac:dyDescent="0.25">
      <c r="J6317" s="271"/>
    </row>
    <row r="6318" spans="10:10" x14ac:dyDescent="0.25">
      <c r="J6318" s="271"/>
    </row>
    <row r="6319" spans="10:10" x14ac:dyDescent="0.25">
      <c r="J6319" s="271"/>
    </row>
    <row r="6320" spans="10:10" x14ac:dyDescent="0.25">
      <c r="J6320" s="271"/>
    </row>
    <row r="6321" spans="10:10" x14ac:dyDescent="0.25">
      <c r="J6321" s="271"/>
    </row>
    <row r="6322" spans="10:10" x14ac:dyDescent="0.25">
      <c r="J6322" s="271"/>
    </row>
    <row r="6323" spans="10:10" x14ac:dyDescent="0.25">
      <c r="J6323" s="271"/>
    </row>
    <row r="6324" spans="10:10" x14ac:dyDescent="0.25">
      <c r="J6324" s="271"/>
    </row>
    <row r="6325" spans="10:10" x14ac:dyDescent="0.25">
      <c r="J6325" s="271"/>
    </row>
    <row r="6326" spans="10:10" x14ac:dyDescent="0.25">
      <c r="J6326" s="271"/>
    </row>
    <row r="6327" spans="10:10" x14ac:dyDescent="0.25">
      <c r="J6327" s="271"/>
    </row>
    <row r="6328" spans="10:10" x14ac:dyDescent="0.25">
      <c r="J6328" s="271"/>
    </row>
    <row r="6329" spans="10:10" x14ac:dyDescent="0.25">
      <c r="J6329" s="271"/>
    </row>
    <row r="6330" spans="10:10" x14ac:dyDescent="0.25">
      <c r="J6330" s="271"/>
    </row>
    <row r="6331" spans="10:10" x14ac:dyDescent="0.25">
      <c r="J6331" s="271"/>
    </row>
    <row r="6332" spans="10:10" x14ac:dyDescent="0.25">
      <c r="J6332" s="271"/>
    </row>
    <row r="6333" spans="10:10" x14ac:dyDescent="0.25">
      <c r="J6333" s="271"/>
    </row>
    <row r="6334" spans="10:10" x14ac:dyDescent="0.25">
      <c r="J6334" s="271"/>
    </row>
    <row r="6335" spans="10:10" x14ac:dyDescent="0.25">
      <c r="J6335" s="271"/>
    </row>
    <row r="6336" spans="10:10" x14ac:dyDescent="0.25">
      <c r="J6336" s="271"/>
    </row>
    <row r="6337" spans="10:10" x14ac:dyDescent="0.25">
      <c r="J6337" s="271"/>
    </row>
    <row r="6338" spans="10:10" x14ac:dyDescent="0.25">
      <c r="J6338" s="271"/>
    </row>
    <row r="6339" spans="10:10" x14ac:dyDescent="0.25">
      <c r="J6339" s="271"/>
    </row>
    <row r="6340" spans="10:10" x14ac:dyDescent="0.25">
      <c r="J6340" s="271"/>
    </row>
    <row r="6341" spans="10:10" x14ac:dyDescent="0.25">
      <c r="J6341" s="271"/>
    </row>
    <row r="6342" spans="10:10" x14ac:dyDescent="0.25">
      <c r="J6342" s="271"/>
    </row>
    <row r="6343" spans="10:10" x14ac:dyDescent="0.25">
      <c r="J6343" s="271"/>
    </row>
    <row r="6344" spans="10:10" x14ac:dyDescent="0.25">
      <c r="J6344" s="271"/>
    </row>
    <row r="6345" spans="10:10" x14ac:dyDescent="0.25">
      <c r="J6345" s="271"/>
    </row>
    <row r="6346" spans="10:10" x14ac:dyDescent="0.25">
      <c r="J6346" s="271"/>
    </row>
    <row r="6347" spans="10:10" x14ac:dyDescent="0.25">
      <c r="J6347" s="271"/>
    </row>
    <row r="6348" spans="10:10" x14ac:dyDescent="0.25">
      <c r="J6348" s="271"/>
    </row>
    <row r="6349" spans="10:10" x14ac:dyDescent="0.25">
      <c r="J6349" s="271"/>
    </row>
    <row r="6350" spans="10:10" x14ac:dyDescent="0.25">
      <c r="J6350" s="271"/>
    </row>
    <row r="6351" spans="10:10" x14ac:dyDescent="0.25">
      <c r="J6351" s="271"/>
    </row>
    <row r="6352" spans="10:10" x14ac:dyDescent="0.25">
      <c r="J6352" s="271"/>
    </row>
    <row r="6353" spans="10:10" x14ac:dyDescent="0.25">
      <c r="J6353" s="271"/>
    </row>
    <row r="6354" spans="10:10" x14ac:dyDescent="0.25">
      <c r="J6354" s="271"/>
    </row>
    <row r="6355" spans="10:10" x14ac:dyDescent="0.25">
      <c r="J6355" s="271"/>
    </row>
    <row r="6356" spans="10:10" x14ac:dyDescent="0.25">
      <c r="J6356" s="271"/>
    </row>
    <row r="6357" spans="10:10" x14ac:dyDescent="0.25">
      <c r="J6357" s="271"/>
    </row>
    <row r="6358" spans="10:10" x14ac:dyDescent="0.25">
      <c r="J6358" s="271"/>
    </row>
    <row r="6359" spans="10:10" x14ac:dyDescent="0.25">
      <c r="J6359" s="271"/>
    </row>
    <row r="6360" spans="10:10" x14ac:dyDescent="0.25">
      <c r="J6360" s="271"/>
    </row>
    <row r="6361" spans="10:10" x14ac:dyDescent="0.25">
      <c r="J6361" s="271"/>
    </row>
    <row r="6362" spans="10:10" x14ac:dyDescent="0.25">
      <c r="J6362" s="271"/>
    </row>
    <row r="6363" spans="10:10" x14ac:dyDescent="0.25">
      <c r="J6363" s="271"/>
    </row>
    <row r="6364" spans="10:10" x14ac:dyDescent="0.25">
      <c r="J6364" s="271"/>
    </row>
    <row r="6365" spans="10:10" x14ac:dyDescent="0.25">
      <c r="J6365" s="271"/>
    </row>
    <row r="6366" spans="10:10" x14ac:dyDescent="0.25">
      <c r="J6366" s="271"/>
    </row>
    <row r="6367" spans="10:10" x14ac:dyDescent="0.25">
      <c r="J6367" s="271"/>
    </row>
    <row r="6368" spans="10:10" x14ac:dyDescent="0.25">
      <c r="J6368" s="271"/>
    </row>
    <row r="6369" spans="10:10" x14ac:dyDescent="0.25">
      <c r="J6369" s="271"/>
    </row>
    <row r="6370" spans="10:10" x14ac:dyDescent="0.25">
      <c r="J6370" s="271"/>
    </row>
    <row r="6371" spans="10:10" x14ac:dyDescent="0.25">
      <c r="J6371" s="271"/>
    </row>
    <row r="6372" spans="10:10" x14ac:dyDescent="0.25">
      <c r="J6372" s="271"/>
    </row>
    <row r="6373" spans="10:10" x14ac:dyDescent="0.25">
      <c r="J6373" s="271"/>
    </row>
    <row r="6374" spans="10:10" x14ac:dyDescent="0.25">
      <c r="J6374" s="271"/>
    </row>
    <row r="6375" spans="10:10" x14ac:dyDescent="0.25">
      <c r="J6375" s="271"/>
    </row>
    <row r="6376" spans="10:10" x14ac:dyDescent="0.25">
      <c r="J6376" s="271"/>
    </row>
    <row r="6377" spans="10:10" x14ac:dyDescent="0.25">
      <c r="J6377" s="271"/>
    </row>
    <row r="6378" spans="10:10" x14ac:dyDescent="0.25">
      <c r="J6378" s="271"/>
    </row>
    <row r="6379" spans="10:10" x14ac:dyDescent="0.25">
      <c r="J6379" s="271"/>
    </row>
    <row r="6380" spans="10:10" x14ac:dyDescent="0.25">
      <c r="J6380" s="271"/>
    </row>
    <row r="6381" spans="10:10" x14ac:dyDescent="0.25">
      <c r="J6381" s="271"/>
    </row>
    <row r="6382" spans="10:10" x14ac:dyDescent="0.25">
      <c r="J6382" s="271"/>
    </row>
    <row r="6383" spans="10:10" x14ac:dyDescent="0.25">
      <c r="J6383" s="271"/>
    </row>
    <row r="6384" spans="10:10" x14ac:dyDescent="0.25">
      <c r="J6384" s="271"/>
    </row>
    <row r="6385" spans="10:10" x14ac:dyDescent="0.25">
      <c r="J6385" s="271"/>
    </row>
    <row r="6386" spans="10:10" x14ac:dyDescent="0.25">
      <c r="J6386" s="271"/>
    </row>
    <row r="6387" spans="10:10" x14ac:dyDescent="0.25">
      <c r="J6387" s="271"/>
    </row>
    <row r="6388" spans="10:10" x14ac:dyDescent="0.25">
      <c r="J6388" s="271"/>
    </row>
    <row r="6389" spans="10:10" x14ac:dyDescent="0.25">
      <c r="J6389" s="271"/>
    </row>
    <row r="6390" spans="10:10" x14ac:dyDescent="0.25">
      <c r="J6390" s="271"/>
    </row>
    <row r="6391" spans="10:10" x14ac:dyDescent="0.25">
      <c r="J6391" s="271"/>
    </row>
    <row r="6392" spans="10:10" x14ac:dyDescent="0.25">
      <c r="J6392" s="271"/>
    </row>
    <row r="6393" spans="10:10" x14ac:dyDescent="0.25">
      <c r="J6393" s="271"/>
    </row>
    <row r="6394" spans="10:10" x14ac:dyDescent="0.25">
      <c r="J6394" s="271"/>
    </row>
    <row r="6395" spans="10:10" x14ac:dyDescent="0.25">
      <c r="J6395" s="271"/>
    </row>
    <row r="6396" spans="10:10" x14ac:dyDescent="0.25">
      <c r="J6396" s="271"/>
    </row>
    <row r="6397" spans="10:10" x14ac:dyDescent="0.25">
      <c r="J6397" s="271"/>
    </row>
    <row r="6398" spans="10:10" x14ac:dyDescent="0.25">
      <c r="J6398" s="271"/>
    </row>
    <row r="6399" spans="10:10" x14ac:dyDescent="0.25">
      <c r="J6399" s="271"/>
    </row>
    <row r="6400" spans="10:10" x14ac:dyDescent="0.25">
      <c r="J6400" s="271"/>
    </row>
    <row r="6401" spans="10:10" x14ac:dyDescent="0.25">
      <c r="J6401" s="271"/>
    </row>
    <row r="6402" spans="10:10" x14ac:dyDescent="0.25">
      <c r="J6402" s="271"/>
    </row>
    <row r="6403" spans="10:10" x14ac:dyDescent="0.25">
      <c r="J6403" s="271"/>
    </row>
    <row r="6404" spans="10:10" x14ac:dyDescent="0.25">
      <c r="J6404" s="271"/>
    </row>
    <row r="6405" spans="10:10" x14ac:dyDescent="0.25">
      <c r="J6405" s="271"/>
    </row>
    <row r="6406" spans="10:10" x14ac:dyDescent="0.25">
      <c r="J6406" s="271"/>
    </row>
    <row r="6407" spans="10:10" x14ac:dyDescent="0.25">
      <c r="J6407" s="271"/>
    </row>
    <row r="6408" spans="10:10" x14ac:dyDescent="0.25">
      <c r="J6408" s="271"/>
    </row>
    <row r="6409" spans="10:10" x14ac:dyDescent="0.25">
      <c r="J6409" s="271"/>
    </row>
    <row r="6410" spans="10:10" x14ac:dyDescent="0.25">
      <c r="J6410" s="271"/>
    </row>
    <row r="6411" spans="10:10" x14ac:dyDescent="0.25">
      <c r="J6411" s="271"/>
    </row>
    <row r="6412" spans="10:10" x14ac:dyDescent="0.25">
      <c r="J6412" s="271"/>
    </row>
    <row r="6413" spans="10:10" x14ac:dyDescent="0.25">
      <c r="J6413" s="271"/>
    </row>
    <row r="6414" spans="10:10" x14ac:dyDescent="0.25">
      <c r="J6414" s="271"/>
    </row>
    <row r="6415" spans="10:10" x14ac:dyDescent="0.25">
      <c r="J6415" s="271"/>
    </row>
    <row r="6416" spans="10:10" x14ac:dyDescent="0.25">
      <c r="J6416" s="271"/>
    </row>
    <row r="6417" spans="10:10" x14ac:dyDescent="0.25">
      <c r="J6417" s="271"/>
    </row>
    <row r="6418" spans="10:10" x14ac:dyDescent="0.25">
      <c r="J6418" s="271"/>
    </row>
    <row r="6419" spans="10:10" x14ac:dyDescent="0.25">
      <c r="J6419" s="271"/>
    </row>
    <row r="6420" spans="10:10" x14ac:dyDescent="0.25">
      <c r="J6420" s="271"/>
    </row>
    <row r="6421" spans="10:10" x14ac:dyDescent="0.25">
      <c r="J6421" s="271"/>
    </row>
    <row r="6422" spans="10:10" x14ac:dyDescent="0.25">
      <c r="J6422" s="271"/>
    </row>
    <row r="6423" spans="10:10" x14ac:dyDescent="0.25">
      <c r="J6423" s="271"/>
    </row>
    <row r="6424" spans="10:10" x14ac:dyDescent="0.25">
      <c r="J6424" s="271"/>
    </row>
    <row r="6425" spans="10:10" x14ac:dyDescent="0.25">
      <c r="J6425" s="271"/>
    </row>
    <row r="6426" spans="10:10" x14ac:dyDescent="0.25">
      <c r="J6426" s="271"/>
    </row>
    <row r="6427" spans="10:10" x14ac:dyDescent="0.25">
      <c r="J6427" s="271"/>
    </row>
    <row r="6428" spans="10:10" x14ac:dyDescent="0.25">
      <c r="J6428" s="271"/>
    </row>
    <row r="6429" spans="10:10" x14ac:dyDescent="0.25">
      <c r="J6429" s="271"/>
    </row>
    <row r="6430" spans="10:10" x14ac:dyDescent="0.25">
      <c r="J6430" s="271"/>
    </row>
    <row r="6431" spans="10:10" x14ac:dyDescent="0.25">
      <c r="J6431" s="271"/>
    </row>
    <row r="6432" spans="10:10" x14ac:dyDescent="0.25">
      <c r="J6432" s="271"/>
    </row>
    <row r="6433" spans="10:10" x14ac:dyDescent="0.25">
      <c r="J6433" s="271"/>
    </row>
    <row r="6434" spans="10:10" x14ac:dyDescent="0.25">
      <c r="J6434" s="271"/>
    </row>
    <row r="6435" spans="10:10" x14ac:dyDescent="0.25">
      <c r="J6435" s="271"/>
    </row>
    <row r="6436" spans="10:10" x14ac:dyDescent="0.25">
      <c r="J6436" s="271"/>
    </row>
    <row r="6437" spans="10:10" x14ac:dyDescent="0.25">
      <c r="J6437" s="271"/>
    </row>
    <row r="6438" spans="10:10" x14ac:dyDescent="0.25">
      <c r="J6438" s="271"/>
    </row>
    <row r="6439" spans="10:10" x14ac:dyDescent="0.25">
      <c r="J6439" s="271"/>
    </row>
    <row r="6440" spans="10:10" x14ac:dyDescent="0.25">
      <c r="J6440" s="271"/>
    </row>
    <row r="6441" spans="10:10" x14ac:dyDescent="0.25">
      <c r="J6441" s="271"/>
    </row>
    <row r="6442" spans="10:10" x14ac:dyDescent="0.25">
      <c r="J6442" s="271"/>
    </row>
    <row r="6443" spans="10:10" x14ac:dyDescent="0.25">
      <c r="J6443" s="271"/>
    </row>
    <row r="6444" spans="10:10" x14ac:dyDescent="0.25">
      <c r="J6444" s="271"/>
    </row>
    <row r="6445" spans="10:10" x14ac:dyDescent="0.25">
      <c r="J6445" s="271"/>
    </row>
    <row r="6446" spans="10:10" x14ac:dyDescent="0.25">
      <c r="J6446" s="271"/>
    </row>
    <row r="6447" spans="10:10" x14ac:dyDescent="0.25">
      <c r="J6447" s="271"/>
    </row>
    <row r="6448" spans="10:10" x14ac:dyDescent="0.25">
      <c r="J6448" s="271"/>
    </row>
    <row r="6449" spans="10:10" x14ac:dyDescent="0.25">
      <c r="J6449" s="271"/>
    </row>
    <row r="6450" spans="10:10" x14ac:dyDescent="0.25">
      <c r="J6450" s="271"/>
    </row>
    <row r="6451" spans="10:10" x14ac:dyDescent="0.25">
      <c r="J6451" s="271"/>
    </row>
    <row r="6452" spans="10:10" x14ac:dyDescent="0.25">
      <c r="J6452" s="271"/>
    </row>
    <row r="6453" spans="10:10" x14ac:dyDescent="0.25">
      <c r="J6453" s="271"/>
    </row>
    <row r="6454" spans="10:10" x14ac:dyDescent="0.25">
      <c r="J6454" s="271"/>
    </row>
    <row r="6455" spans="10:10" x14ac:dyDescent="0.25">
      <c r="J6455" s="271"/>
    </row>
    <row r="6456" spans="10:10" x14ac:dyDescent="0.25">
      <c r="J6456" s="271"/>
    </row>
    <row r="6457" spans="10:10" x14ac:dyDescent="0.25">
      <c r="J6457" s="271"/>
    </row>
    <row r="6458" spans="10:10" x14ac:dyDescent="0.25">
      <c r="J6458" s="271"/>
    </row>
    <row r="6459" spans="10:10" x14ac:dyDescent="0.25">
      <c r="J6459" s="271"/>
    </row>
    <row r="6460" spans="10:10" x14ac:dyDescent="0.25">
      <c r="J6460" s="271"/>
    </row>
    <row r="6461" spans="10:10" x14ac:dyDescent="0.25">
      <c r="J6461" s="271"/>
    </row>
    <row r="6462" spans="10:10" x14ac:dyDescent="0.25">
      <c r="J6462" s="271"/>
    </row>
    <row r="6463" spans="10:10" x14ac:dyDescent="0.25">
      <c r="J6463" s="271"/>
    </row>
    <row r="6464" spans="10:10" x14ac:dyDescent="0.25">
      <c r="J6464" s="271"/>
    </row>
    <row r="6465" spans="10:10" x14ac:dyDescent="0.25">
      <c r="J6465" s="271"/>
    </row>
    <row r="6466" spans="10:10" x14ac:dyDescent="0.25">
      <c r="J6466" s="271"/>
    </row>
    <row r="6467" spans="10:10" x14ac:dyDescent="0.25">
      <c r="J6467" s="271"/>
    </row>
    <row r="6468" spans="10:10" x14ac:dyDescent="0.25">
      <c r="J6468" s="271"/>
    </row>
    <row r="6469" spans="10:10" x14ac:dyDescent="0.25">
      <c r="J6469" s="271"/>
    </row>
    <row r="6470" spans="10:10" x14ac:dyDescent="0.25">
      <c r="J6470" s="271"/>
    </row>
    <row r="6471" spans="10:10" x14ac:dyDescent="0.25">
      <c r="J6471" s="271"/>
    </row>
    <row r="6472" spans="10:10" x14ac:dyDescent="0.25">
      <c r="J6472" s="271"/>
    </row>
    <row r="6473" spans="10:10" x14ac:dyDescent="0.25">
      <c r="J6473" s="271"/>
    </row>
    <row r="6474" spans="10:10" x14ac:dyDescent="0.25">
      <c r="J6474" s="271"/>
    </row>
    <row r="6475" spans="10:10" x14ac:dyDescent="0.25">
      <c r="J6475" s="271"/>
    </row>
    <row r="6476" spans="10:10" x14ac:dyDescent="0.25">
      <c r="J6476" s="271"/>
    </row>
    <row r="6477" spans="10:10" x14ac:dyDescent="0.25">
      <c r="J6477" s="271"/>
    </row>
    <row r="6478" spans="10:10" x14ac:dyDescent="0.25">
      <c r="J6478" s="271"/>
    </row>
    <row r="6479" spans="10:10" x14ac:dyDescent="0.25">
      <c r="J6479" s="271"/>
    </row>
    <row r="6480" spans="10:10" x14ac:dyDescent="0.25">
      <c r="J6480" s="271"/>
    </row>
    <row r="6481" spans="10:10" x14ac:dyDescent="0.25">
      <c r="J6481" s="271"/>
    </row>
    <row r="6482" spans="10:10" x14ac:dyDescent="0.25">
      <c r="J6482" s="271"/>
    </row>
    <row r="6483" spans="10:10" x14ac:dyDescent="0.25">
      <c r="J6483" s="271"/>
    </row>
    <row r="6484" spans="10:10" x14ac:dyDescent="0.25">
      <c r="J6484" s="271"/>
    </row>
    <row r="6485" spans="10:10" x14ac:dyDescent="0.25">
      <c r="J6485" s="271"/>
    </row>
    <row r="6486" spans="10:10" x14ac:dyDescent="0.25">
      <c r="J6486" s="271"/>
    </row>
    <row r="6487" spans="10:10" x14ac:dyDescent="0.25">
      <c r="J6487" s="271"/>
    </row>
    <row r="6488" spans="10:10" x14ac:dyDescent="0.25">
      <c r="J6488" s="271"/>
    </row>
    <row r="6489" spans="10:10" x14ac:dyDescent="0.25">
      <c r="J6489" s="271"/>
    </row>
    <row r="6490" spans="10:10" x14ac:dyDescent="0.25">
      <c r="J6490" s="271"/>
    </row>
    <row r="6491" spans="10:10" x14ac:dyDescent="0.25">
      <c r="J6491" s="271"/>
    </row>
    <row r="6492" spans="10:10" x14ac:dyDescent="0.25">
      <c r="J6492" s="271"/>
    </row>
    <row r="6493" spans="10:10" x14ac:dyDescent="0.25">
      <c r="J6493" s="271"/>
    </row>
    <row r="6494" spans="10:10" x14ac:dyDescent="0.25">
      <c r="J6494" s="271"/>
    </row>
    <row r="6495" spans="10:10" x14ac:dyDescent="0.25">
      <c r="J6495" s="271"/>
    </row>
    <row r="6496" spans="10:10" x14ac:dyDescent="0.25">
      <c r="J6496" s="271"/>
    </row>
    <row r="6497" spans="10:10" x14ac:dyDescent="0.25">
      <c r="J6497" s="271"/>
    </row>
    <row r="6498" spans="10:10" x14ac:dyDescent="0.25">
      <c r="J6498" s="271"/>
    </row>
    <row r="6499" spans="10:10" x14ac:dyDescent="0.25">
      <c r="J6499" s="271"/>
    </row>
    <row r="6500" spans="10:10" x14ac:dyDescent="0.25">
      <c r="J6500" s="271"/>
    </row>
    <row r="6501" spans="10:10" x14ac:dyDescent="0.25">
      <c r="J6501" s="271"/>
    </row>
    <row r="6502" spans="10:10" x14ac:dyDescent="0.25">
      <c r="J6502" s="271"/>
    </row>
    <row r="6503" spans="10:10" x14ac:dyDescent="0.25">
      <c r="J6503" s="271"/>
    </row>
    <row r="6504" spans="10:10" x14ac:dyDescent="0.25">
      <c r="J6504" s="271"/>
    </row>
    <row r="6505" spans="10:10" x14ac:dyDescent="0.25">
      <c r="J6505" s="271"/>
    </row>
    <row r="6506" spans="10:10" x14ac:dyDescent="0.25">
      <c r="J6506" s="271"/>
    </row>
    <row r="6507" spans="10:10" x14ac:dyDescent="0.25">
      <c r="J6507" s="271"/>
    </row>
    <row r="6508" spans="10:10" x14ac:dyDescent="0.25">
      <c r="J6508" s="271"/>
    </row>
    <row r="6509" spans="10:10" x14ac:dyDescent="0.25">
      <c r="J6509" s="271"/>
    </row>
    <row r="6510" spans="10:10" x14ac:dyDescent="0.25">
      <c r="J6510" s="271"/>
    </row>
    <row r="6511" spans="10:10" x14ac:dyDescent="0.25">
      <c r="J6511" s="271"/>
    </row>
    <row r="6512" spans="10:10" x14ac:dyDescent="0.25">
      <c r="J6512" s="271"/>
    </row>
    <row r="6513" spans="10:10" x14ac:dyDescent="0.25">
      <c r="J6513" s="271"/>
    </row>
    <row r="6514" spans="10:10" x14ac:dyDescent="0.25">
      <c r="J6514" s="271"/>
    </row>
    <row r="6515" spans="10:10" x14ac:dyDescent="0.25">
      <c r="J6515" s="271"/>
    </row>
    <row r="6516" spans="10:10" x14ac:dyDescent="0.25">
      <c r="J6516" s="271"/>
    </row>
    <row r="6517" spans="10:10" x14ac:dyDescent="0.25">
      <c r="J6517" s="271"/>
    </row>
    <row r="6518" spans="10:10" x14ac:dyDescent="0.25">
      <c r="J6518" s="271"/>
    </row>
    <row r="6519" spans="10:10" x14ac:dyDescent="0.25">
      <c r="J6519" s="271"/>
    </row>
    <row r="6520" spans="10:10" x14ac:dyDescent="0.25">
      <c r="J6520" s="271"/>
    </row>
    <row r="6521" spans="10:10" x14ac:dyDescent="0.25">
      <c r="J6521" s="271"/>
    </row>
    <row r="6522" spans="10:10" x14ac:dyDescent="0.25">
      <c r="J6522" s="271"/>
    </row>
    <row r="6523" spans="10:10" x14ac:dyDescent="0.25">
      <c r="J6523" s="271"/>
    </row>
    <row r="6524" spans="10:10" x14ac:dyDescent="0.25">
      <c r="J6524" s="271"/>
    </row>
    <row r="6525" spans="10:10" x14ac:dyDescent="0.25">
      <c r="J6525" s="271"/>
    </row>
    <row r="6526" spans="10:10" x14ac:dyDescent="0.25">
      <c r="J6526" s="271"/>
    </row>
    <row r="6527" spans="10:10" x14ac:dyDescent="0.25">
      <c r="J6527" s="271"/>
    </row>
    <row r="6528" spans="10:10" x14ac:dyDescent="0.25">
      <c r="J6528" s="271"/>
    </row>
    <row r="6529" spans="10:10" x14ac:dyDescent="0.25">
      <c r="J6529" s="271"/>
    </row>
    <row r="6530" spans="10:10" x14ac:dyDescent="0.25">
      <c r="J6530" s="271"/>
    </row>
    <row r="6531" spans="10:10" x14ac:dyDescent="0.25">
      <c r="J6531" s="271"/>
    </row>
    <row r="6532" spans="10:10" x14ac:dyDescent="0.25">
      <c r="J6532" s="271"/>
    </row>
    <row r="6533" spans="10:10" x14ac:dyDescent="0.25">
      <c r="J6533" s="271"/>
    </row>
    <row r="6534" spans="10:10" x14ac:dyDescent="0.25">
      <c r="J6534" s="271"/>
    </row>
    <row r="6535" spans="10:10" x14ac:dyDescent="0.25">
      <c r="J6535" s="271"/>
    </row>
    <row r="6536" spans="10:10" x14ac:dyDescent="0.25">
      <c r="J6536" s="271"/>
    </row>
    <row r="6537" spans="10:10" x14ac:dyDescent="0.25">
      <c r="J6537" s="271"/>
    </row>
    <row r="6538" spans="10:10" x14ac:dyDescent="0.25">
      <c r="J6538" s="271"/>
    </row>
    <row r="6539" spans="10:10" x14ac:dyDescent="0.25">
      <c r="J6539" s="271"/>
    </row>
    <row r="6540" spans="10:10" x14ac:dyDescent="0.25">
      <c r="J6540" s="271"/>
    </row>
    <row r="6541" spans="10:10" x14ac:dyDescent="0.25">
      <c r="J6541" s="271"/>
    </row>
    <row r="6542" spans="10:10" x14ac:dyDescent="0.25">
      <c r="J6542" s="271"/>
    </row>
    <row r="6543" spans="10:10" x14ac:dyDescent="0.25">
      <c r="J6543" s="271"/>
    </row>
    <row r="6544" spans="10:10" x14ac:dyDescent="0.25">
      <c r="J6544" s="271"/>
    </row>
    <row r="6545" spans="10:10" x14ac:dyDescent="0.25">
      <c r="J6545" s="271"/>
    </row>
    <row r="6546" spans="10:10" x14ac:dyDescent="0.25">
      <c r="J6546" s="271"/>
    </row>
    <row r="6547" spans="10:10" x14ac:dyDescent="0.25">
      <c r="J6547" s="271"/>
    </row>
    <row r="6548" spans="10:10" x14ac:dyDescent="0.25">
      <c r="J6548" s="271"/>
    </row>
    <row r="6549" spans="10:10" x14ac:dyDescent="0.25">
      <c r="J6549" s="271"/>
    </row>
    <row r="6550" spans="10:10" x14ac:dyDescent="0.25">
      <c r="J6550" s="271"/>
    </row>
    <row r="6551" spans="10:10" x14ac:dyDescent="0.25">
      <c r="J6551" s="271"/>
    </row>
    <row r="6552" spans="10:10" x14ac:dyDescent="0.25">
      <c r="J6552" s="271"/>
    </row>
    <row r="6553" spans="10:10" x14ac:dyDescent="0.25">
      <c r="J6553" s="271"/>
    </row>
    <row r="6554" spans="10:10" x14ac:dyDescent="0.25">
      <c r="J6554" s="271"/>
    </row>
    <row r="6555" spans="10:10" x14ac:dyDescent="0.25">
      <c r="J6555" s="271"/>
    </row>
    <row r="6556" spans="10:10" x14ac:dyDescent="0.25">
      <c r="J6556" s="271"/>
    </row>
    <row r="6557" spans="10:10" x14ac:dyDescent="0.25">
      <c r="J6557" s="271"/>
    </row>
    <row r="6558" spans="10:10" x14ac:dyDescent="0.25">
      <c r="J6558" s="271"/>
    </row>
    <row r="6559" spans="10:10" x14ac:dyDescent="0.25">
      <c r="J6559" s="271"/>
    </row>
    <row r="6560" spans="10:10" x14ac:dyDescent="0.25">
      <c r="J6560" s="271"/>
    </row>
    <row r="6561" spans="10:10" x14ac:dyDescent="0.25">
      <c r="J6561" s="271"/>
    </row>
    <row r="6562" spans="10:10" x14ac:dyDescent="0.25">
      <c r="J6562" s="271"/>
    </row>
    <row r="6563" spans="10:10" x14ac:dyDescent="0.25">
      <c r="J6563" s="271"/>
    </row>
    <row r="6564" spans="10:10" x14ac:dyDescent="0.25">
      <c r="J6564" s="271"/>
    </row>
    <row r="6565" spans="10:10" x14ac:dyDescent="0.25">
      <c r="J6565" s="271"/>
    </row>
    <row r="6566" spans="10:10" x14ac:dyDescent="0.25">
      <c r="J6566" s="271"/>
    </row>
    <row r="6567" spans="10:10" x14ac:dyDescent="0.25">
      <c r="J6567" s="271"/>
    </row>
    <row r="6568" spans="10:10" x14ac:dyDescent="0.25">
      <c r="J6568" s="271"/>
    </row>
    <row r="6569" spans="10:10" x14ac:dyDescent="0.25">
      <c r="J6569" s="271"/>
    </row>
    <row r="6570" spans="10:10" x14ac:dyDescent="0.25">
      <c r="J6570" s="271"/>
    </row>
    <row r="6571" spans="10:10" x14ac:dyDescent="0.25">
      <c r="J6571" s="271"/>
    </row>
    <row r="6572" spans="10:10" x14ac:dyDescent="0.25">
      <c r="J6572" s="271"/>
    </row>
    <row r="6573" spans="10:10" x14ac:dyDescent="0.25">
      <c r="J6573" s="271"/>
    </row>
    <row r="6574" spans="10:10" x14ac:dyDescent="0.25">
      <c r="J6574" s="271"/>
    </row>
    <row r="6575" spans="10:10" x14ac:dyDescent="0.25">
      <c r="J6575" s="271"/>
    </row>
    <row r="6576" spans="10:10" x14ac:dyDescent="0.25">
      <c r="J6576" s="271"/>
    </row>
    <row r="6577" spans="10:10" x14ac:dyDescent="0.25">
      <c r="J6577" s="271"/>
    </row>
    <row r="6578" spans="10:10" x14ac:dyDescent="0.25">
      <c r="J6578" s="271"/>
    </row>
    <row r="6579" spans="10:10" x14ac:dyDescent="0.25">
      <c r="J6579" s="271"/>
    </row>
    <row r="6580" spans="10:10" x14ac:dyDescent="0.25">
      <c r="J6580" s="271"/>
    </row>
    <row r="6581" spans="10:10" x14ac:dyDescent="0.25">
      <c r="J6581" s="271"/>
    </row>
    <row r="6582" spans="10:10" x14ac:dyDescent="0.25">
      <c r="J6582" s="271"/>
    </row>
    <row r="6583" spans="10:10" x14ac:dyDescent="0.25">
      <c r="J6583" s="271"/>
    </row>
    <row r="6584" spans="10:10" x14ac:dyDescent="0.25">
      <c r="J6584" s="271"/>
    </row>
    <row r="6585" spans="10:10" x14ac:dyDescent="0.25">
      <c r="J6585" s="271"/>
    </row>
    <row r="6586" spans="10:10" x14ac:dyDescent="0.25">
      <c r="J6586" s="271"/>
    </row>
    <row r="6587" spans="10:10" x14ac:dyDescent="0.25">
      <c r="J6587" s="271"/>
    </row>
    <row r="6588" spans="10:10" x14ac:dyDescent="0.25">
      <c r="J6588" s="271"/>
    </row>
    <row r="6589" spans="10:10" x14ac:dyDescent="0.25">
      <c r="J6589" s="271"/>
    </row>
    <row r="6590" spans="10:10" x14ac:dyDescent="0.25">
      <c r="J6590" s="271"/>
    </row>
    <row r="6591" spans="10:10" x14ac:dyDescent="0.25">
      <c r="J6591" s="271"/>
    </row>
    <row r="6592" spans="10:10" x14ac:dyDescent="0.25">
      <c r="J6592" s="271"/>
    </row>
    <row r="6593" spans="10:10" x14ac:dyDescent="0.25">
      <c r="J6593" s="271"/>
    </row>
    <row r="6594" spans="10:10" x14ac:dyDescent="0.25">
      <c r="J6594" s="271"/>
    </row>
    <row r="6595" spans="10:10" x14ac:dyDescent="0.25">
      <c r="J6595" s="271"/>
    </row>
    <row r="6596" spans="10:10" x14ac:dyDescent="0.25">
      <c r="J6596" s="271"/>
    </row>
    <row r="6597" spans="10:10" x14ac:dyDescent="0.25">
      <c r="J6597" s="271"/>
    </row>
    <row r="6598" spans="10:10" x14ac:dyDescent="0.25">
      <c r="J6598" s="271"/>
    </row>
    <row r="6599" spans="10:10" x14ac:dyDescent="0.25">
      <c r="J6599" s="271"/>
    </row>
    <row r="6600" spans="10:10" x14ac:dyDescent="0.25">
      <c r="J6600" s="271"/>
    </row>
    <row r="6601" spans="10:10" x14ac:dyDescent="0.25">
      <c r="J6601" s="271"/>
    </row>
    <row r="6602" spans="10:10" x14ac:dyDescent="0.25">
      <c r="J6602" s="271"/>
    </row>
    <row r="6603" spans="10:10" x14ac:dyDescent="0.25">
      <c r="J6603" s="271"/>
    </row>
    <row r="6604" spans="10:10" x14ac:dyDescent="0.25">
      <c r="J6604" s="271"/>
    </row>
    <row r="6605" spans="10:10" x14ac:dyDescent="0.25">
      <c r="J6605" s="271"/>
    </row>
    <row r="6606" spans="10:10" x14ac:dyDescent="0.25">
      <c r="J6606" s="271"/>
    </row>
    <row r="6607" spans="10:10" x14ac:dyDescent="0.25">
      <c r="J6607" s="271"/>
    </row>
    <row r="6608" spans="10:10" x14ac:dyDescent="0.25">
      <c r="J6608" s="271"/>
    </row>
    <row r="6609" spans="10:10" x14ac:dyDescent="0.25">
      <c r="J6609" s="271"/>
    </row>
    <row r="6610" spans="10:10" x14ac:dyDescent="0.25">
      <c r="J6610" s="271"/>
    </row>
    <row r="6611" spans="10:10" x14ac:dyDescent="0.25">
      <c r="J6611" s="271"/>
    </row>
    <row r="6612" spans="10:10" x14ac:dyDescent="0.25">
      <c r="J6612" s="271"/>
    </row>
    <row r="6613" spans="10:10" x14ac:dyDescent="0.25">
      <c r="J6613" s="271"/>
    </row>
    <row r="6614" spans="10:10" x14ac:dyDescent="0.25">
      <c r="J6614" s="271"/>
    </row>
    <row r="6615" spans="10:10" x14ac:dyDescent="0.25">
      <c r="J6615" s="271"/>
    </row>
    <row r="6616" spans="10:10" x14ac:dyDescent="0.25">
      <c r="J6616" s="271"/>
    </row>
    <row r="6617" spans="10:10" x14ac:dyDescent="0.25">
      <c r="J6617" s="271"/>
    </row>
    <row r="6618" spans="10:10" x14ac:dyDescent="0.25">
      <c r="J6618" s="271"/>
    </row>
    <row r="6619" spans="10:10" x14ac:dyDescent="0.25">
      <c r="J6619" s="271"/>
    </row>
    <row r="6620" spans="10:10" x14ac:dyDescent="0.25">
      <c r="J6620" s="271"/>
    </row>
    <row r="6621" spans="10:10" x14ac:dyDescent="0.25">
      <c r="J6621" s="271"/>
    </row>
    <row r="6622" spans="10:10" x14ac:dyDescent="0.25">
      <c r="J6622" s="271"/>
    </row>
    <row r="6623" spans="10:10" x14ac:dyDescent="0.25">
      <c r="J6623" s="271"/>
    </row>
    <row r="6624" spans="10:10" x14ac:dyDescent="0.25">
      <c r="J6624" s="271"/>
    </row>
    <row r="6625" spans="10:10" x14ac:dyDescent="0.25">
      <c r="J6625" s="271"/>
    </row>
    <row r="6626" spans="10:10" x14ac:dyDescent="0.25">
      <c r="J6626" s="271"/>
    </row>
    <row r="6627" spans="10:10" x14ac:dyDescent="0.25">
      <c r="J6627" s="271"/>
    </row>
    <row r="6628" spans="10:10" x14ac:dyDescent="0.25">
      <c r="J6628" s="271"/>
    </row>
    <row r="6629" spans="10:10" x14ac:dyDescent="0.25">
      <c r="J6629" s="271"/>
    </row>
    <row r="6630" spans="10:10" x14ac:dyDescent="0.25">
      <c r="J6630" s="271"/>
    </row>
    <row r="6631" spans="10:10" x14ac:dyDescent="0.25">
      <c r="J6631" s="271"/>
    </row>
    <row r="6632" spans="10:10" x14ac:dyDescent="0.25">
      <c r="J6632" s="271"/>
    </row>
    <row r="6633" spans="10:10" x14ac:dyDescent="0.25">
      <c r="J6633" s="271"/>
    </row>
    <row r="6634" spans="10:10" x14ac:dyDescent="0.25">
      <c r="J6634" s="271"/>
    </row>
    <row r="6635" spans="10:10" x14ac:dyDescent="0.25">
      <c r="J6635" s="271"/>
    </row>
    <row r="6636" spans="10:10" x14ac:dyDescent="0.25">
      <c r="J6636" s="271"/>
    </row>
    <row r="6637" spans="10:10" x14ac:dyDescent="0.25">
      <c r="J6637" s="271"/>
    </row>
    <row r="6638" spans="10:10" x14ac:dyDescent="0.25">
      <c r="J6638" s="271"/>
    </row>
    <row r="6639" spans="10:10" x14ac:dyDescent="0.25">
      <c r="J6639" s="271"/>
    </row>
    <row r="6640" spans="10:10" x14ac:dyDescent="0.25">
      <c r="J6640" s="271"/>
    </row>
    <row r="6641" spans="10:10" x14ac:dyDescent="0.25">
      <c r="J6641" s="271"/>
    </row>
    <row r="6642" spans="10:10" x14ac:dyDescent="0.25">
      <c r="J6642" s="271"/>
    </row>
    <row r="6643" spans="10:10" x14ac:dyDescent="0.25">
      <c r="J6643" s="271"/>
    </row>
    <row r="6644" spans="10:10" x14ac:dyDescent="0.25">
      <c r="J6644" s="271"/>
    </row>
    <row r="6645" spans="10:10" x14ac:dyDescent="0.25">
      <c r="J6645" s="271"/>
    </row>
    <row r="6646" spans="10:10" x14ac:dyDescent="0.25">
      <c r="J6646" s="271"/>
    </row>
    <row r="6647" spans="10:10" x14ac:dyDescent="0.25">
      <c r="J6647" s="271"/>
    </row>
    <row r="6648" spans="10:10" x14ac:dyDescent="0.25">
      <c r="J6648" s="271"/>
    </row>
    <row r="6649" spans="10:10" x14ac:dyDescent="0.25">
      <c r="J6649" s="271"/>
    </row>
    <row r="6650" spans="10:10" x14ac:dyDescent="0.25">
      <c r="J6650" s="271"/>
    </row>
    <row r="6651" spans="10:10" x14ac:dyDescent="0.25">
      <c r="J6651" s="271"/>
    </row>
    <row r="6652" spans="10:10" x14ac:dyDescent="0.25">
      <c r="J6652" s="271"/>
    </row>
    <row r="6653" spans="10:10" x14ac:dyDescent="0.25">
      <c r="J6653" s="271"/>
    </row>
    <row r="6654" spans="10:10" x14ac:dyDescent="0.25">
      <c r="J6654" s="271"/>
    </row>
    <row r="6655" spans="10:10" x14ac:dyDescent="0.25">
      <c r="J6655" s="271"/>
    </row>
    <row r="6656" spans="10:10" x14ac:dyDescent="0.25">
      <c r="J6656" s="271"/>
    </row>
    <row r="6657" spans="10:10" x14ac:dyDescent="0.25">
      <c r="J6657" s="271"/>
    </row>
    <row r="6658" spans="10:10" x14ac:dyDescent="0.25">
      <c r="J6658" s="271"/>
    </row>
    <row r="6659" spans="10:10" x14ac:dyDescent="0.25">
      <c r="J6659" s="271"/>
    </row>
    <row r="6660" spans="10:10" x14ac:dyDescent="0.25">
      <c r="J6660" s="271"/>
    </row>
    <row r="6661" spans="10:10" x14ac:dyDescent="0.25">
      <c r="J6661" s="271"/>
    </row>
    <row r="6662" spans="10:10" x14ac:dyDescent="0.25">
      <c r="J6662" s="271"/>
    </row>
    <row r="6663" spans="10:10" x14ac:dyDescent="0.25">
      <c r="J6663" s="271"/>
    </row>
    <row r="6664" spans="10:10" x14ac:dyDescent="0.25">
      <c r="J6664" s="271"/>
    </row>
    <row r="6665" spans="10:10" x14ac:dyDescent="0.25">
      <c r="J6665" s="271"/>
    </row>
    <row r="6666" spans="10:10" x14ac:dyDescent="0.25">
      <c r="J6666" s="271"/>
    </row>
    <row r="6667" spans="10:10" x14ac:dyDescent="0.25">
      <c r="J6667" s="271"/>
    </row>
    <row r="6668" spans="10:10" x14ac:dyDescent="0.25">
      <c r="J6668" s="271"/>
    </row>
    <row r="6669" spans="10:10" x14ac:dyDescent="0.25">
      <c r="J6669" s="271"/>
    </row>
    <row r="6670" spans="10:10" x14ac:dyDescent="0.25">
      <c r="J6670" s="271"/>
    </row>
    <row r="6671" spans="10:10" x14ac:dyDescent="0.25">
      <c r="J6671" s="271"/>
    </row>
    <row r="6672" spans="10:10" x14ac:dyDescent="0.25">
      <c r="J6672" s="271"/>
    </row>
    <row r="6673" spans="10:10" x14ac:dyDescent="0.25">
      <c r="J6673" s="271"/>
    </row>
    <row r="6674" spans="10:10" x14ac:dyDescent="0.25">
      <c r="J6674" s="271"/>
    </row>
    <row r="6675" spans="10:10" x14ac:dyDescent="0.25">
      <c r="J6675" s="271"/>
    </row>
    <row r="6676" spans="10:10" x14ac:dyDescent="0.25">
      <c r="J6676" s="271"/>
    </row>
    <row r="6677" spans="10:10" x14ac:dyDescent="0.25">
      <c r="J6677" s="271"/>
    </row>
    <row r="6678" spans="10:10" x14ac:dyDescent="0.25">
      <c r="J6678" s="271"/>
    </row>
    <row r="6679" spans="10:10" x14ac:dyDescent="0.25">
      <c r="J6679" s="271"/>
    </row>
    <row r="6680" spans="10:10" x14ac:dyDescent="0.25">
      <c r="J6680" s="271"/>
    </row>
    <row r="6681" spans="10:10" x14ac:dyDescent="0.25">
      <c r="J6681" s="271"/>
    </row>
    <row r="6682" spans="10:10" x14ac:dyDescent="0.25">
      <c r="J6682" s="271"/>
    </row>
    <row r="6683" spans="10:10" x14ac:dyDescent="0.25">
      <c r="J6683" s="271"/>
    </row>
    <row r="6684" spans="10:10" x14ac:dyDescent="0.25">
      <c r="J6684" s="271"/>
    </row>
    <row r="6685" spans="10:10" x14ac:dyDescent="0.25">
      <c r="J6685" s="271"/>
    </row>
    <row r="6686" spans="10:10" x14ac:dyDescent="0.25">
      <c r="J6686" s="271"/>
    </row>
    <row r="6687" spans="10:10" x14ac:dyDescent="0.25">
      <c r="J6687" s="271"/>
    </row>
    <row r="6688" spans="10:10" x14ac:dyDescent="0.25">
      <c r="J6688" s="271"/>
    </row>
    <row r="6689" spans="10:10" x14ac:dyDescent="0.25">
      <c r="J6689" s="271"/>
    </row>
    <row r="6690" spans="10:10" x14ac:dyDescent="0.25">
      <c r="J6690" s="271"/>
    </row>
    <row r="6691" spans="10:10" x14ac:dyDescent="0.25">
      <c r="J6691" s="271"/>
    </row>
    <row r="6692" spans="10:10" x14ac:dyDescent="0.25">
      <c r="J6692" s="271"/>
    </row>
    <row r="6693" spans="10:10" x14ac:dyDescent="0.25">
      <c r="J6693" s="271"/>
    </row>
    <row r="6694" spans="10:10" x14ac:dyDescent="0.25">
      <c r="J6694" s="271"/>
    </row>
    <row r="6695" spans="10:10" x14ac:dyDescent="0.25">
      <c r="J6695" s="271"/>
    </row>
    <row r="6696" spans="10:10" x14ac:dyDescent="0.25">
      <c r="J6696" s="271"/>
    </row>
    <row r="6697" spans="10:10" x14ac:dyDescent="0.25">
      <c r="J6697" s="271"/>
    </row>
    <row r="6698" spans="10:10" x14ac:dyDescent="0.25">
      <c r="J6698" s="271"/>
    </row>
    <row r="6699" spans="10:10" x14ac:dyDescent="0.25">
      <c r="J6699" s="271"/>
    </row>
    <row r="6700" spans="10:10" x14ac:dyDescent="0.25">
      <c r="J6700" s="271"/>
    </row>
    <row r="6701" spans="10:10" x14ac:dyDescent="0.25">
      <c r="J6701" s="271"/>
    </row>
    <row r="6702" spans="10:10" x14ac:dyDescent="0.25">
      <c r="J6702" s="271"/>
    </row>
    <row r="6703" spans="10:10" x14ac:dyDescent="0.25">
      <c r="J6703" s="271"/>
    </row>
    <row r="6704" spans="10:10" x14ac:dyDescent="0.25">
      <c r="J6704" s="271"/>
    </row>
    <row r="6705" spans="10:10" x14ac:dyDescent="0.25">
      <c r="J6705" s="271"/>
    </row>
    <row r="6706" spans="10:10" x14ac:dyDescent="0.25">
      <c r="J6706" s="271"/>
    </row>
    <row r="6707" spans="10:10" x14ac:dyDescent="0.25">
      <c r="J6707" s="271"/>
    </row>
    <row r="6708" spans="10:10" x14ac:dyDescent="0.25">
      <c r="J6708" s="271"/>
    </row>
    <row r="6709" spans="10:10" x14ac:dyDescent="0.25">
      <c r="J6709" s="271"/>
    </row>
    <row r="6710" spans="10:10" x14ac:dyDescent="0.25">
      <c r="J6710" s="271"/>
    </row>
    <row r="6711" spans="10:10" x14ac:dyDescent="0.25">
      <c r="J6711" s="271"/>
    </row>
    <row r="6712" spans="10:10" x14ac:dyDescent="0.25">
      <c r="J6712" s="271"/>
    </row>
    <row r="6713" spans="10:10" x14ac:dyDescent="0.25">
      <c r="J6713" s="271"/>
    </row>
    <row r="6714" spans="10:10" x14ac:dyDescent="0.25">
      <c r="J6714" s="271"/>
    </row>
    <row r="6715" spans="10:10" x14ac:dyDescent="0.25">
      <c r="J6715" s="271"/>
    </row>
    <row r="6716" spans="10:10" x14ac:dyDescent="0.25">
      <c r="J6716" s="271"/>
    </row>
    <row r="6717" spans="10:10" x14ac:dyDescent="0.25">
      <c r="J6717" s="271"/>
    </row>
    <row r="6718" spans="10:10" x14ac:dyDescent="0.25">
      <c r="J6718" s="271"/>
    </row>
    <row r="6719" spans="10:10" x14ac:dyDescent="0.25">
      <c r="J6719" s="271"/>
    </row>
    <row r="6720" spans="10:10" x14ac:dyDescent="0.25">
      <c r="J6720" s="271"/>
    </row>
    <row r="6721" spans="10:10" x14ac:dyDescent="0.25">
      <c r="J6721" s="271"/>
    </row>
    <row r="6722" spans="10:10" x14ac:dyDescent="0.25">
      <c r="J6722" s="271"/>
    </row>
    <row r="6723" spans="10:10" x14ac:dyDescent="0.25">
      <c r="J6723" s="271"/>
    </row>
    <row r="6724" spans="10:10" x14ac:dyDescent="0.25">
      <c r="J6724" s="271"/>
    </row>
    <row r="6725" spans="10:10" x14ac:dyDescent="0.25">
      <c r="J6725" s="271"/>
    </row>
    <row r="6726" spans="10:10" x14ac:dyDescent="0.25">
      <c r="J6726" s="271"/>
    </row>
    <row r="6727" spans="10:10" x14ac:dyDescent="0.25">
      <c r="J6727" s="271"/>
    </row>
    <row r="6728" spans="10:10" x14ac:dyDescent="0.25">
      <c r="J6728" s="271"/>
    </row>
    <row r="6729" spans="10:10" x14ac:dyDescent="0.25">
      <c r="J6729" s="271"/>
    </row>
    <row r="6730" spans="10:10" x14ac:dyDescent="0.25">
      <c r="J6730" s="271"/>
    </row>
    <row r="6731" spans="10:10" x14ac:dyDescent="0.25">
      <c r="J6731" s="271"/>
    </row>
    <row r="6732" spans="10:10" x14ac:dyDescent="0.25">
      <c r="J6732" s="271"/>
    </row>
    <row r="6733" spans="10:10" x14ac:dyDescent="0.25">
      <c r="J6733" s="271"/>
    </row>
    <row r="6734" spans="10:10" x14ac:dyDescent="0.25">
      <c r="J6734" s="271"/>
    </row>
    <row r="6735" spans="10:10" x14ac:dyDescent="0.25">
      <c r="J6735" s="271"/>
    </row>
    <row r="6736" spans="10:10" x14ac:dyDescent="0.25">
      <c r="J6736" s="271"/>
    </row>
    <row r="6737" spans="10:10" x14ac:dyDescent="0.25">
      <c r="J6737" s="271"/>
    </row>
    <row r="6738" spans="10:10" x14ac:dyDescent="0.25">
      <c r="J6738" s="271"/>
    </row>
    <row r="6739" spans="10:10" x14ac:dyDescent="0.25">
      <c r="J6739" s="271"/>
    </row>
    <row r="6740" spans="10:10" x14ac:dyDescent="0.25">
      <c r="J6740" s="271"/>
    </row>
    <row r="6741" spans="10:10" x14ac:dyDescent="0.25">
      <c r="J6741" s="271"/>
    </row>
    <row r="6742" spans="10:10" x14ac:dyDescent="0.25">
      <c r="J6742" s="271"/>
    </row>
    <row r="6743" spans="10:10" x14ac:dyDescent="0.25">
      <c r="J6743" s="271"/>
    </row>
    <row r="6744" spans="10:10" x14ac:dyDescent="0.25">
      <c r="J6744" s="271"/>
    </row>
    <row r="6745" spans="10:10" x14ac:dyDescent="0.25">
      <c r="J6745" s="271"/>
    </row>
    <row r="6746" spans="10:10" x14ac:dyDescent="0.25">
      <c r="J6746" s="271"/>
    </row>
    <row r="6747" spans="10:10" x14ac:dyDescent="0.25">
      <c r="J6747" s="271"/>
    </row>
    <row r="6748" spans="10:10" x14ac:dyDescent="0.25">
      <c r="J6748" s="271"/>
    </row>
    <row r="6749" spans="10:10" x14ac:dyDescent="0.25">
      <c r="J6749" s="271"/>
    </row>
    <row r="6750" spans="10:10" x14ac:dyDescent="0.25">
      <c r="J6750" s="271"/>
    </row>
    <row r="6751" spans="10:10" x14ac:dyDescent="0.25">
      <c r="J6751" s="271"/>
    </row>
    <row r="6752" spans="10:10" x14ac:dyDescent="0.25">
      <c r="J6752" s="271"/>
    </row>
    <row r="6753" spans="10:10" x14ac:dyDescent="0.25">
      <c r="J6753" s="271"/>
    </row>
    <row r="6754" spans="10:10" x14ac:dyDescent="0.25">
      <c r="J6754" s="271"/>
    </row>
    <row r="6755" spans="10:10" x14ac:dyDescent="0.25">
      <c r="J6755" s="271"/>
    </row>
    <row r="6756" spans="10:10" x14ac:dyDescent="0.25">
      <c r="J6756" s="271"/>
    </row>
    <row r="6757" spans="10:10" x14ac:dyDescent="0.25">
      <c r="J6757" s="271"/>
    </row>
    <row r="6758" spans="10:10" x14ac:dyDescent="0.25">
      <c r="J6758" s="271"/>
    </row>
    <row r="6759" spans="10:10" x14ac:dyDescent="0.25">
      <c r="J6759" s="271"/>
    </row>
    <row r="6760" spans="10:10" x14ac:dyDescent="0.25">
      <c r="J6760" s="271"/>
    </row>
    <row r="6761" spans="10:10" x14ac:dyDescent="0.25">
      <c r="J6761" s="271"/>
    </row>
    <row r="6762" spans="10:10" x14ac:dyDescent="0.25">
      <c r="J6762" s="271"/>
    </row>
    <row r="6763" spans="10:10" x14ac:dyDescent="0.25">
      <c r="J6763" s="271"/>
    </row>
    <row r="6764" spans="10:10" x14ac:dyDescent="0.25">
      <c r="J6764" s="271"/>
    </row>
    <row r="6765" spans="10:10" x14ac:dyDescent="0.25">
      <c r="J6765" s="271"/>
    </row>
    <row r="6766" spans="10:10" x14ac:dyDescent="0.25">
      <c r="J6766" s="271"/>
    </row>
    <row r="6767" spans="10:10" x14ac:dyDescent="0.25">
      <c r="J6767" s="271"/>
    </row>
    <row r="6768" spans="10:10" x14ac:dyDescent="0.25">
      <c r="J6768" s="271"/>
    </row>
    <row r="6769" spans="10:10" x14ac:dyDescent="0.25">
      <c r="J6769" s="271"/>
    </row>
    <row r="6770" spans="10:10" x14ac:dyDescent="0.25">
      <c r="J6770" s="271"/>
    </row>
    <row r="6771" spans="10:10" x14ac:dyDescent="0.25">
      <c r="J6771" s="271"/>
    </row>
    <row r="6772" spans="10:10" x14ac:dyDescent="0.25">
      <c r="J6772" s="271"/>
    </row>
    <row r="6773" spans="10:10" x14ac:dyDescent="0.25">
      <c r="J6773" s="271"/>
    </row>
    <row r="6774" spans="10:10" x14ac:dyDescent="0.25">
      <c r="J6774" s="271"/>
    </row>
    <row r="6775" spans="10:10" x14ac:dyDescent="0.25">
      <c r="J6775" s="271"/>
    </row>
    <row r="6776" spans="10:10" x14ac:dyDescent="0.25">
      <c r="J6776" s="271"/>
    </row>
    <row r="6777" spans="10:10" x14ac:dyDescent="0.25">
      <c r="J6777" s="271"/>
    </row>
    <row r="6778" spans="10:10" x14ac:dyDescent="0.25">
      <c r="J6778" s="271"/>
    </row>
    <row r="6779" spans="10:10" x14ac:dyDescent="0.25">
      <c r="J6779" s="271"/>
    </row>
    <row r="6780" spans="10:10" x14ac:dyDescent="0.25">
      <c r="J6780" s="271"/>
    </row>
    <row r="6781" spans="10:10" x14ac:dyDescent="0.25">
      <c r="J6781" s="271"/>
    </row>
    <row r="6782" spans="10:10" x14ac:dyDescent="0.25">
      <c r="J6782" s="271"/>
    </row>
    <row r="6783" spans="10:10" x14ac:dyDescent="0.25">
      <c r="J6783" s="271"/>
    </row>
    <row r="6784" spans="10:10" x14ac:dyDescent="0.25">
      <c r="J6784" s="271"/>
    </row>
    <row r="6785" spans="10:10" x14ac:dyDescent="0.25">
      <c r="J6785" s="271"/>
    </row>
    <row r="6786" spans="10:10" x14ac:dyDescent="0.25">
      <c r="J6786" s="271"/>
    </row>
    <row r="6787" spans="10:10" x14ac:dyDescent="0.25">
      <c r="J6787" s="271"/>
    </row>
    <row r="6788" spans="10:10" x14ac:dyDescent="0.25">
      <c r="J6788" s="271"/>
    </row>
    <row r="6789" spans="10:10" x14ac:dyDescent="0.25">
      <c r="J6789" s="271"/>
    </row>
    <row r="6790" spans="10:10" x14ac:dyDescent="0.25">
      <c r="J6790" s="271"/>
    </row>
    <row r="6791" spans="10:10" x14ac:dyDescent="0.25">
      <c r="J6791" s="271"/>
    </row>
    <row r="6792" spans="10:10" x14ac:dyDescent="0.25">
      <c r="J6792" s="271"/>
    </row>
    <row r="6793" spans="10:10" x14ac:dyDescent="0.25">
      <c r="J6793" s="271"/>
    </row>
    <row r="6794" spans="10:10" x14ac:dyDescent="0.25">
      <c r="J6794" s="271"/>
    </row>
    <row r="6795" spans="10:10" x14ac:dyDescent="0.25">
      <c r="J6795" s="271"/>
    </row>
    <row r="6796" spans="10:10" x14ac:dyDescent="0.25">
      <c r="J6796" s="271"/>
    </row>
    <row r="6797" spans="10:10" x14ac:dyDescent="0.25">
      <c r="J6797" s="271"/>
    </row>
    <row r="6798" spans="10:10" x14ac:dyDescent="0.25">
      <c r="J6798" s="271"/>
    </row>
    <row r="6799" spans="10:10" x14ac:dyDescent="0.25">
      <c r="J6799" s="271"/>
    </row>
    <row r="6800" spans="10:10" x14ac:dyDescent="0.25">
      <c r="J6800" s="271"/>
    </row>
    <row r="6801" spans="10:10" x14ac:dyDescent="0.25">
      <c r="J6801" s="271"/>
    </row>
    <row r="6802" spans="10:10" x14ac:dyDescent="0.25">
      <c r="J6802" s="271"/>
    </row>
    <row r="6803" spans="10:10" x14ac:dyDescent="0.25">
      <c r="J6803" s="271"/>
    </row>
    <row r="6804" spans="10:10" x14ac:dyDescent="0.25">
      <c r="J6804" s="271"/>
    </row>
    <row r="6805" spans="10:10" x14ac:dyDescent="0.25">
      <c r="J6805" s="271"/>
    </row>
    <row r="6806" spans="10:10" x14ac:dyDescent="0.25">
      <c r="J6806" s="271"/>
    </row>
    <row r="6807" spans="10:10" x14ac:dyDescent="0.25">
      <c r="J6807" s="271"/>
    </row>
    <row r="6808" spans="10:10" x14ac:dyDescent="0.25">
      <c r="J6808" s="271"/>
    </row>
    <row r="6809" spans="10:10" x14ac:dyDescent="0.25">
      <c r="J6809" s="271"/>
    </row>
    <row r="6810" spans="10:10" x14ac:dyDescent="0.25">
      <c r="J6810" s="271"/>
    </row>
    <row r="6811" spans="10:10" x14ac:dyDescent="0.25">
      <c r="J6811" s="271"/>
    </row>
    <row r="6812" spans="10:10" x14ac:dyDescent="0.25">
      <c r="J6812" s="271"/>
    </row>
    <row r="6813" spans="10:10" x14ac:dyDescent="0.25">
      <c r="J6813" s="271"/>
    </row>
    <row r="6814" spans="10:10" x14ac:dyDescent="0.25">
      <c r="J6814" s="271"/>
    </row>
    <row r="6815" spans="10:10" x14ac:dyDescent="0.25">
      <c r="J6815" s="271"/>
    </row>
    <row r="6816" spans="10:10" x14ac:dyDescent="0.25">
      <c r="J6816" s="271"/>
    </row>
    <row r="6817" spans="10:10" x14ac:dyDescent="0.25">
      <c r="J6817" s="271"/>
    </row>
    <row r="6818" spans="10:10" x14ac:dyDescent="0.25">
      <c r="J6818" s="271"/>
    </row>
    <row r="6819" spans="10:10" x14ac:dyDescent="0.25">
      <c r="J6819" s="271"/>
    </row>
    <row r="6820" spans="10:10" x14ac:dyDescent="0.25">
      <c r="J6820" s="271"/>
    </row>
    <row r="6821" spans="10:10" x14ac:dyDescent="0.25">
      <c r="J6821" s="271"/>
    </row>
    <row r="6822" spans="10:10" x14ac:dyDescent="0.25">
      <c r="J6822" s="271"/>
    </row>
    <row r="6823" spans="10:10" x14ac:dyDescent="0.25">
      <c r="J6823" s="271"/>
    </row>
    <row r="6824" spans="10:10" x14ac:dyDescent="0.25">
      <c r="J6824" s="271"/>
    </row>
    <row r="6825" spans="10:10" x14ac:dyDescent="0.25">
      <c r="J6825" s="271"/>
    </row>
    <row r="6826" spans="10:10" x14ac:dyDescent="0.25">
      <c r="J6826" s="271"/>
    </row>
    <row r="6827" spans="10:10" x14ac:dyDescent="0.25">
      <c r="J6827" s="271"/>
    </row>
    <row r="6828" spans="10:10" x14ac:dyDescent="0.25">
      <c r="J6828" s="271"/>
    </row>
    <row r="6829" spans="10:10" x14ac:dyDescent="0.25">
      <c r="J6829" s="271"/>
    </row>
    <row r="6830" spans="10:10" x14ac:dyDescent="0.25">
      <c r="J6830" s="271"/>
    </row>
    <row r="6831" spans="10:10" x14ac:dyDescent="0.25">
      <c r="J6831" s="271"/>
    </row>
    <row r="6832" spans="10:10" x14ac:dyDescent="0.25">
      <c r="J6832" s="271"/>
    </row>
    <row r="6833" spans="10:10" x14ac:dyDescent="0.25">
      <c r="J6833" s="271"/>
    </row>
    <row r="6834" spans="10:10" x14ac:dyDescent="0.25">
      <c r="J6834" s="271"/>
    </row>
    <row r="6835" spans="10:10" x14ac:dyDescent="0.25">
      <c r="J6835" s="271"/>
    </row>
    <row r="6836" spans="10:10" x14ac:dyDescent="0.25">
      <c r="J6836" s="271"/>
    </row>
    <row r="6837" spans="10:10" x14ac:dyDescent="0.25">
      <c r="J6837" s="271"/>
    </row>
    <row r="6838" spans="10:10" x14ac:dyDescent="0.25">
      <c r="J6838" s="271"/>
    </row>
    <row r="6839" spans="10:10" x14ac:dyDescent="0.25">
      <c r="J6839" s="271"/>
    </row>
    <row r="6840" spans="10:10" x14ac:dyDescent="0.25">
      <c r="J6840" s="271"/>
    </row>
    <row r="6841" spans="10:10" x14ac:dyDescent="0.25">
      <c r="J6841" s="271"/>
    </row>
    <row r="6842" spans="10:10" x14ac:dyDescent="0.25">
      <c r="J6842" s="271"/>
    </row>
    <row r="6843" spans="10:10" x14ac:dyDescent="0.25">
      <c r="J6843" s="271"/>
    </row>
    <row r="6844" spans="10:10" x14ac:dyDescent="0.25">
      <c r="J6844" s="271"/>
    </row>
    <row r="6845" spans="10:10" x14ac:dyDescent="0.25">
      <c r="J6845" s="271"/>
    </row>
    <row r="6846" spans="10:10" x14ac:dyDescent="0.25">
      <c r="J6846" s="271"/>
    </row>
    <row r="6847" spans="10:10" x14ac:dyDescent="0.25">
      <c r="J6847" s="271"/>
    </row>
    <row r="6848" spans="10:10" x14ac:dyDescent="0.25">
      <c r="J6848" s="271"/>
    </row>
    <row r="6849" spans="10:10" x14ac:dyDescent="0.25">
      <c r="J6849" s="271"/>
    </row>
    <row r="6850" spans="10:10" x14ac:dyDescent="0.25">
      <c r="J6850" s="271"/>
    </row>
    <row r="6851" spans="10:10" x14ac:dyDescent="0.25">
      <c r="J6851" s="271"/>
    </row>
    <row r="6852" spans="10:10" x14ac:dyDescent="0.25">
      <c r="J6852" s="271"/>
    </row>
    <row r="6853" spans="10:10" x14ac:dyDescent="0.25">
      <c r="J6853" s="271"/>
    </row>
    <row r="6854" spans="10:10" x14ac:dyDescent="0.25">
      <c r="J6854" s="271"/>
    </row>
    <row r="6855" spans="10:10" x14ac:dyDescent="0.25">
      <c r="J6855" s="271"/>
    </row>
    <row r="6856" spans="10:10" x14ac:dyDescent="0.25">
      <c r="J6856" s="271"/>
    </row>
    <row r="6857" spans="10:10" x14ac:dyDescent="0.25">
      <c r="J6857" s="271"/>
    </row>
    <row r="6858" spans="10:10" x14ac:dyDescent="0.25">
      <c r="J6858" s="271"/>
    </row>
    <row r="6859" spans="10:10" x14ac:dyDescent="0.25">
      <c r="J6859" s="271"/>
    </row>
    <row r="6860" spans="10:10" x14ac:dyDescent="0.25">
      <c r="J6860" s="271"/>
    </row>
    <row r="6861" spans="10:10" x14ac:dyDescent="0.25">
      <c r="J6861" s="271"/>
    </row>
    <row r="6862" spans="10:10" x14ac:dyDescent="0.25">
      <c r="J6862" s="271"/>
    </row>
    <row r="6863" spans="10:10" x14ac:dyDescent="0.25">
      <c r="J6863" s="271"/>
    </row>
    <row r="6864" spans="10:10" x14ac:dyDescent="0.25">
      <c r="J6864" s="271"/>
    </row>
    <row r="6865" spans="10:10" x14ac:dyDescent="0.25">
      <c r="J6865" s="271"/>
    </row>
    <row r="6866" spans="10:10" x14ac:dyDescent="0.25">
      <c r="J6866" s="271"/>
    </row>
    <row r="6867" spans="10:10" x14ac:dyDescent="0.25">
      <c r="J6867" s="271"/>
    </row>
    <row r="6868" spans="10:10" x14ac:dyDescent="0.25">
      <c r="J6868" s="271"/>
    </row>
    <row r="6869" spans="10:10" x14ac:dyDescent="0.25">
      <c r="J6869" s="271"/>
    </row>
    <row r="6870" spans="10:10" x14ac:dyDescent="0.25">
      <c r="J6870" s="271"/>
    </row>
    <row r="6871" spans="10:10" x14ac:dyDescent="0.25">
      <c r="J6871" s="271"/>
    </row>
    <row r="6872" spans="10:10" x14ac:dyDescent="0.25">
      <c r="J6872" s="271"/>
    </row>
    <row r="6873" spans="10:10" x14ac:dyDescent="0.25">
      <c r="J6873" s="271"/>
    </row>
    <row r="6874" spans="10:10" x14ac:dyDescent="0.25">
      <c r="J6874" s="271"/>
    </row>
    <row r="6875" spans="10:10" x14ac:dyDescent="0.25">
      <c r="J6875" s="271"/>
    </row>
    <row r="6876" spans="10:10" x14ac:dyDescent="0.25">
      <c r="J6876" s="271"/>
    </row>
    <row r="6877" spans="10:10" x14ac:dyDescent="0.25">
      <c r="J6877" s="271"/>
    </row>
    <row r="6878" spans="10:10" x14ac:dyDescent="0.25">
      <c r="J6878" s="271"/>
    </row>
    <row r="6879" spans="10:10" x14ac:dyDescent="0.25">
      <c r="J6879" s="271"/>
    </row>
    <row r="6880" spans="10:10" x14ac:dyDescent="0.25">
      <c r="J6880" s="271"/>
    </row>
    <row r="6881" spans="10:10" x14ac:dyDescent="0.25">
      <c r="J6881" s="271"/>
    </row>
    <row r="6882" spans="10:10" x14ac:dyDescent="0.25">
      <c r="J6882" s="271"/>
    </row>
    <row r="6883" spans="10:10" x14ac:dyDescent="0.25">
      <c r="J6883" s="271"/>
    </row>
    <row r="6884" spans="10:10" x14ac:dyDescent="0.25">
      <c r="J6884" s="271"/>
    </row>
    <row r="6885" spans="10:10" x14ac:dyDescent="0.25">
      <c r="J6885" s="271"/>
    </row>
    <row r="6886" spans="10:10" x14ac:dyDescent="0.25">
      <c r="J6886" s="271"/>
    </row>
    <row r="6887" spans="10:10" x14ac:dyDescent="0.25">
      <c r="J6887" s="271"/>
    </row>
    <row r="6888" spans="10:10" x14ac:dyDescent="0.25">
      <c r="J6888" s="271"/>
    </row>
    <row r="6889" spans="10:10" x14ac:dyDescent="0.25">
      <c r="J6889" s="271"/>
    </row>
    <row r="6890" spans="10:10" x14ac:dyDescent="0.25">
      <c r="J6890" s="271"/>
    </row>
    <row r="6891" spans="10:10" x14ac:dyDescent="0.25">
      <c r="J6891" s="271"/>
    </row>
    <row r="6892" spans="10:10" x14ac:dyDescent="0.25">
      <c r="J6892" s="271"/>
    </row>
    <row r="6893" spans="10:10" x14ac:dyDescent="0.25">
      <c r="J6893" s="271"/>
    </row>
    <row r="6894" spans="10:10" x14ac:dyDescent="0.25">
      <c r="J6894" s="271"/>
    </row>
    <row r="6895" spans="10:10" x14ac:dyDescent="0.25">
      <c r="J6895" s="271"/>
    </row>
    <row r="6896" spans="10:10" x14ac:dyDescent="0.25">
      <c r="J6896" s="271"/>
    </row>
    <row r="6897" spans="10:10" x14ac:dyDescent="0.25">
      <c r="J6897" s="271"/>
    </row>
    <row r="6898" spans="10:10" x14ac:dyDescent="0.25">
      <c r="J6898" s="271"/>
    </row>
    <row r="6899" spans="10:10" x14ac:dyDescent="0.25">
      <c r="J6899" s="271"/>
    </row>
    <row r="6900" spans="10:10" x14ac:dyDescent="0.25">
      <c r="J6900" s="271"/>
    </row>
    <row r="6901" spans="10:10" x14ac:dyDescent="0.25">
      <c r="J6901" s="271"/>
    </row>
    <row r="6902" spans="10:10" x14ac:dyDescent="0.25">
      <c r="J6902" s="271"/>
    </row>
    <row r="6903" spans="10:10" x14ac:dyDescent="0.25">
      <c r="J6903" s="271"/>
    </row>
    <row r="6904" spans="10:10" x14ac:dyDescent="0.25">
      <c r="J6904" s="271"/>
    </row>
    <row r="6905" spans="10:10" x14ac:dyDescent="0.25">
      <c r="J6905" s="271"/>
    </row>
    <row r="6906" spans="10:10" x14ac:dyDescent="0.25">
      <c r="J6906" s="271"/>
    </row>
    <row r="6907" spans="10:10" x14ac:dyDescent="0.25">
      <c r="J6907" s="271"/>
    </row>
    <row r="6908" spans="10:10" x14ac:dyDescent="0.25">
      <c r="J6908" s="271"/>
    </row>
    <row r="6909" spans="10:10" x14ac:dyDescent="0.25">
      <c r="J6909" s="271"/>
    </row>
    <row r="6910" spans="10:10" x14ac:dyDescent="0.25">
      <c r="J6910" s="271"/>
    </row>
    <row r="6911" spans="10:10" x14ac:dyDescent="0.25">
      <c r="J6911" s="271"/>
    </row>
    <row r="6912" spans="10:10" x14ac:dyDescent="0.25">
      <c r="J6912" s="271"/>
    </row>
    <row r="6913" spans="10:10" x14ac:dyDescent="0.25">
      <c r="J6913" s="271"/>
    </row>
    <row r="6914" spans="10:10" x14ac:dyDescent="0.25">
      <c r="J6914" s="271"/>
    </row>
    <row r="6915" spans="10:10" x14ac:dyDescent="0.25">
      <c r="J6915" s="271"/>
    </row>
    <row r="6916" spans="10:10" x14ac:dyDescent="0.25">
      <c r="J6916" s="271"/>
    </row>
    <row r="6917" spans="10:10" x14ac:dyDescent="0.25">
      <c r="J6917" s="271"/>
    </row>
    <row r="6918" spans="10:10" x14ac:dyDescent="0.25">
      <c r="J6918" s="271"/>
    </row>
    <row r="6919" spans="10:10" x14ac:dyDescent="0.25">
      <c r="J6919" s="271"/>
    </row>
    <row r="6920" spans="10:10" x14ac:dyDescent="0.25">
      <c r="J6920" s="271"/>
    </row>
    <row r="6921" spans="10:10" x14ac:dyDescent="0.25">
      <c r="J6921" s="271"/>
    </row>
    <row r="6922" spans="10:10" x14ac:dyDescent="0.25">
      <c r="J6922" s="271"/>
    </row>
    <row r="6923" spans="10:10" x14ac:dyDescent="0.25">
      <c r="J6923" s="271"/>
    </row>
    <row r="6924" spans="10:10" x14ac:dyDescent="0.25">
      <c r="J6924" s="271"/>
    </row>
    <row r="6925" spans="10:10" x14ac:dyDescent="0.25">
      <c r="J6925" s="271"/>
    </row>
    <row r="6926" spans="10:10" x14ac:dyDescent="0.25">
      <c r="J6926" s="271"/>
    </row>
    <row r="6927" spans="10:10" x14ac:dyDescent="0.25">
      <c r="J6927" s="271"/>
    </row>
    <row r="6928" spans="10:10" x14ac:dyDescent="0.25">
      <c r="J6928" s="271"/>
    </row>
    <row r="6929" spans="10:10" x14ac:dyDescent="0.25">
      <c r="J6929" s="271"/>
    </row>
    <row r="6930" spans="10:10" x14ac:dyDescent="0.25">
      <c r="J6930" s="271"/>
    </row>
    <row r="6931" spans="10:10" x14ac:dyDescent="0.25">
      <c r="J6931" s="271"/>
    </row>
    <row r="6932" spans="10:10" x14ac:dyDescent="0.25">
      <c r="J6932" s="271"/>
    </row>
    <row r="6933" spans="10:10" x14ac:dyDescent="0.25">
      <c r="J6933" s="271"/>
    </row>
    <row r="6934" spans="10:10" x14ac:dyDescent="0.25">
      <c r="J6934" s="271"/>
    </row>
    <row r="6935" spans="10:10" x14ac:dyDescent="0.25">
      <c r="J6935" s="271"/>
    </row>
    <row r="6936" spans="10:10" x14ac:dyDescent="0.25">
      <c r="J6936" s="271"/>
    </row>
    <row r="6937" spans="10:10" x14ac:dyDescent="0.25">
      <c r="J6937" s="271"/>
    </row>
    <row r="6938" spans="10:10" x14ac:dyDescent="0.25">
      <c r="J6938" s="271"/>
    </row>
    <row r="6939" spans="10:10" x14ac:dyDescent="0.25">
      <c r="J6939" s="271"/>
    </row>
    <row r="6940" spans="10:10" x14ac:dyDescent="0.25">
      <c r="J6940" s="271"/>
    </row>
    <row r="6941" spans="10:10" x14ac:dyDescent="0.25">
      <c r="J6941" s="271"/>
    </row>
    <row r="6942" spans="10:10" x14ac:dyDescent="0.25">
      <c r="J6942" s="271"/>
    </row>
    <row r="6943" spans="10:10" x14ac:dyDescent="0.25">
      <c r="J6943" s="271"/>
    </row>
    <row r="6944" spans="10:10" x14ac:dyDescent="0.25">
      <c r="J6944" s="271"/>
    </row>
    <row r="6945" spans="10:10" x14ac:dyDescent="0.25">
      <c r="J6945" s="271"/>
    </row>
    <row r="6946" spans="10:10" x14ac:dyDescent="0.25">
      <c r="J6946" s="271"/>
    </row>
    <row r="6947" spans="10:10" x14ac:dyDescent="0.25">
      <c r="J6947" s="271"/>
    </row>
    <row r="6948" spans="10:10" x14ac:dyDescent="0.25">
      <c r="J6948" s="271"/>
    </row>
    <row r="6949" spans="10:10" x14ac:dyDescent="0.25">
      <c r="J6949" s="271"/>
    </row>
    <row r="6950" spans="10:10" x14ac:dyDescent="0.25">
      <c r="J6950" s="271"/>
    </row>
    <row r="6951" spans="10:10" x14ac:dyDescent="0.25">
      <c r="J6951" s="271"/>
    </row>
    <row r="6952" spans="10:10" x14ac:dyDescent="0.25">
      <c r="J6952" s="271"/>
    </row>
    <row r="6953" spans="10:10" x14ac:dyDescent="0.25">
      <c r="J6953" s="271"/>
    </row>
    <row r="6954" spans="10:10" x14ac:dyDescent="0.25">
      <c r="J6954" s="271"/>
    </row>
    <row r="6955" spans="10:10" x14ac:dyDescent="0.25">
      <c r="J6955" s="271"/>
    </row>
    <row r="6956" spans="10:10" x14ac:dyDescent="0.25">
      <c r="J6956" s="271"/>
    </row>
    <row r="6957" spans="10:10" x14ac:dyDescent="0.25">
      <c r="J6957" s="271"/>
    </row>
    <row r="6958" spans="10:10" x14ac:dyDescent="0.25">
      <c r="J6958" s="271"/>
    </row>
    <row r="6959" spans="10:10" x14ac:dyDescent="0.25">
      <c r="J6959" s="271"/>
    </row>
    <row r="6960" spans="10:10" x14ac:dyDescent="0.25">
      <c r="J6960" s="271"/>
    </row>
    <row r="6961" spans="10:10" x14ac:dyDescent="0.25">
      <c r="J6961" s="271"/>
    </row>
    <row r="6962" spans="10:10" x14ac:dyDescent="0.25">
      <c r="J6962" s="271"/>
    </row>
    <row r="6963" spans="10:10" x14ac:dyDescent="0.25">
      <c r="J6963" s="271"/>
    </row>
    <row r="6964" spans="10:10" x14ac:dyDescent="0.25">
      <c r="J6964" s="271"/>
    </row>
    <row r="6965" spans="10:10" x14ac:dyDescent="0.25">
      <c r="J6965" s="271"/>
    </row>
    <row r="6966" spans="10:10" x14ac:dyDescent="0.25">
      <c r="J6966" s="271"/>
    </row>
    <row r="6967" spans="10:10" x14ac:dyDescent="0.25">
      <c r="J6967" s="271"/>
    </row>
    <row r="6968" spans="10:10" x14ac:dyDescent="0.25">
      <c r="J6968" s="271"/>
    </row>
    <row r="6969" spans="10:10" x14ac:dyDescent="0.25">
      <c r="J6969" s="271"/>
    </row>
    <row r="6970" spans="10:10" x14ac:dyDescent="0.25">
      <c r="J6970" s="271"/>
    </row>
    <row r="6971" spans="10:10" x14ac:dyDescent="0.25">
      <c r="J6971" s="271"/>
    </row>
    <row r="6972" spans="10:10" x14ac:dyDescent="0.25">
      <c r="J6972" s="271"/>
    </row>
    <row r="6973" spans="10:10" x14ac:dyDescent="0.25">
      <c r="J6973" s="271"/>
    </row>
    <row r="6974" spans="10:10" x14ac:dyDescent="0.25">
      <c r="J6974" s="271"/>
    </row>
    <row r="6975" spans="10:10" x14ac:dyDescent="0.25">
      <c r="J6975" s="271"/>
    </row>
    <row r="6976" spans="10:10" x14ac:dyDescent="0.25">
      <c r="J6976" s="271"/>
    </row>
    <row r="6977" spans="10:10" x14ac:dyDescent="0.25">
      <c r="J6977" s="271"/>
    </row>
    <row r="6978" spans="10:10" x14ac:dyDescent="0.25">
      <c r="J6978" s="271"/>
    </row>
    <row r="6979" spans="10:10" x14ac:dyDescent="0.25">
      <c r="J6979" s="271"/>
    </row>
    <row r="6980" spans="10:10" x14ac:dyDescent="0.25">
      <c r="J6980" s="271"/>
    </row>
    <row r="6981" spans="10:10" x14ac:dyDescent="0.25">
      <c r="J6981" s="271"/>
    </row>
    <row r="6982" spans="10:10" x14ac:dyDescent="0.25">
      <c r="J6982" s="271"/>
    </row>
    <row r="6983" spans="10:10" x14ac:dyDescent="0.25">
      <c r="J6983" s="271"/>
    </row>
    <row r="6984" spans="10:10" x14ac:dyDescent="0.25">
      <c r="J6984" s="271"/>
    </row>
    <row r="6985" spans="10:10" x14ac:dyDescent="0.25">
      <c r="J6985" s="271"/>
    </row>
    <row r="6986" spans="10:10" x14ac:dyDescent="0.25">
      <c r="J6986" s="271"/>
    </row>
    <row r="6987" spans="10:10" x14ac:dyDescent="0.25">
      <c r="J6987" s="271"/>
    </row>
    <row r="6988" spans="10:10" x14ac:dyDescent="0.25">
      <c r="J6988" s="271"/>
    </row>
    <row r="6989" spans="10:10" x14ac:dyDescent="0.25">
      <c r="J6989" s="271"/>
    </row>
    <row r="6990" spans="10:10" x14ac:dyDescent="0.25">
      <c r="J6990" s="271"/>
    </row>
    <row r="6991" spans="10:10" x14ac:dyDescent="0.25">
      <c r="J6991" s="271"/>
    </row>
    <row r="6992" spans="10:10" x14ac:dyDescent="0.25">
      <c r="J6992" s="271"/>
    </row>
    <row r="6993" spans="10:10" x14ac:dyDescent="0.25">
      <c r="J6993" s="271"/>
    </row>
    <row r="6994" spans="10:10" x14ac:dyDescent="0.25">
      <c r="J6994" s="271"/>
    </row>
    <row r="6995" spans="10:10" x14ac:dyDescent="0.25">
      <c r="J6995" s="271"/>
    </row>
    <row r="6996" spans="10:10" x14ac:dyDescent="0.25">
      <c r="J6996" s="271"/>
    </row>
    <row r="6997" spans="10:10" x14ac:dyDescent="0.25">
      <c r="J6997" s="271"/>
    </row>
    <row r="6998" spans="10:10" x14ac:dyDescent="0.25">
      <c r="J6998" s="271"/>
    </row>
    <row r="6999" spans="10:10" x14ac:dyDescent="0.25">
      <c r="J6999" s="271"/>
    </row>
    <row r="7000" spans="10:10" x14ac:dyDescent="0.25">
      <c r="J7000" s="271"/>
    </row>
    <row r="7001" spans="10:10" x14ac:dyDescent="0.25">
      <c r="J7001" s="271"/>
    </row>
    <row r="7002" spans="10:10" x14ac:dyDescent="0.25">
      <c r="J7002" s="271"/>
    </row>
    <row r="7003" spans="10:10" x14ac:dyDescent="0.25">
      <c r="J7003" s="271"/>
    </row>
    <row r="7004" spans="10:10" x14ac:dyDescent="0.25">
      <c r="J7004" s="271"/>
    </row>
    <row r="7005" spans="10:10" x14ac:dyDescent="0.25">
      <c r="J7005" s="271"/>
    </row>
    <row r="7006" spans="10:10" x14ac:dyDescent="0.25">
      <c r="J7006" s="271"/>
    </row>
    <row r="7007" spans="10:10" x14ac:dyDescent="0.25">
      <c r="J7007" s="271"/>
    </row>
    <row r="7008" spans="10:10" x14ac:dyDescent="0.25">
      <c r="J7008" s="271"/>
    </row>
    <row r="7009" spans="10:10" x14ac:dyDescent="0.25">
      <c r="J7009" s="271"/>
    </row>
    <row r="7010" spans="10:10" x14ac:dyDescent="0.25">
      <c r="J7010" s="271"/>
    </row>
    <row r="7011" spans="10:10" x14ac:dyDescent="0.25">
      <c r="J7011" s="271"/>
    </row>
    <row r="7012" spans="10:10" x14ac:dyDescent="0.25">
      <c r="J7012" s="271"/>
    </row>
    <row r="7013" spans="10:10" x14ac:dyDescent="0.25">
      <c r="J7013" s="271"/>
    </row>
    <row r="7014" spans="10:10" x14ac:dyDescent="0.25">
      <c r="J7014" s="271"/>
    </row>
    <row r="7015" spans="10:10" x14ac:dyDescent="0.25">
      <c r="J7015" s="271"/>
    </row>
    <row r="7016" spans="10:10" x14ac:dyDescent="0.25">
      <c r="J7016" s="271"/>
    </row>
    <row r="7017" spans="10:10" x14ac:dyDescent="0.25">
      <c r="J7017" s="271"/>
    </row>
    <row r="7018" spans="10:10" x14ac:dyDescent="0.25">
      <c r="J7018" s="271"/>
    </row>
    <row r="7019" spans="10:10" x14ac:dyDescent="0.25">
      <c r="J7019" s="271"/>
    </row>
    <row r="7020" spans="10:10" x14ac:dyDescent="0.25">
      <c r="J7020" s="271"/>
    </row>
    <row r="7021" spans="10:10" x14ac:dyDescent="0.25">
      <c r="J7021" s="271"/>
    </row>
    <row r="7022" spans="10:10" x14ac:dyDescent="0.25">
      <c r="J7022" s="271"/>
    </row>
    <row r="7023" spans="10:10" x14ac:dyDescent="0.25">
      <c r="J7023" s="271"/>
    </row>
    <row r="7024" spans="10:10" x14ac:dyDescent="0.25">
      <c r="J7024" s="271"/>
    </row>
    <row r="7025" spans="10:10" x14ac:dyDescent="0.25">
      <c r="J7025" s="271"/>
    </row>
    <row r="7026" spans="10:10" x14ac:dyDescent="0.25">
      <c r="J7026" s="271"/>
    </row>
    <row r="7027" spans="10:10" x14ac:dyDescent="0.25">
      <c r="J7027" s="271"/>
    </row>
    <row r="7028" spans="10:10" x14ac:dyDescent="0.25">
      <c r="J7028" s="271"/>
    </row>
    <row r="7029" spans="10:10" x14ac:dyDescent="0.25">
      <c r="J7029" s="271"/>
    </row>
    <row r="7030" spans="10:10" x14ac:dyDescent="0.25">
      <c r="J7030" s="271"/>
    </row>
    <row r="7031" spans="10:10" x14ac:dyDescent="0.25">
      <c r="J7031" s="271"/>
    </row>
    <row r="7032" spans="10:10" x14ac:dyDescent="0.25">
      <c r="J7032" s="271"/>
    </row>
    <row r="7033" spans="10:10" x14ac:dyDescent="0.25">
      <c r="J7033" s="271"/>
    </row>
    <row r="7034" spans="10:10" x14ac:dyDescent="0.25">
      <c r="J7034" s="271"/>
    </row>
    <row r="7035" spans="10:10" x14ac:dyDescent="0.25">
      <c r="J7035" s="271"/>
    </row>
    <row r="7036" spans="10:10" x14ac:dyDescent="0.25">
      <c r="J7036" s="271"/>
    </row>
    <row r="7037" spans="10:10" x14ac:dyDescent="0.25">
      <c r="J7037" s="271"/>
    </row>
    <row r="7038" spans="10:10" x14ac:dyDescent="0.25">
      <c r="J7038" s="271"/>
    </row>
    <row r="7039" spans="10:10" x14ac:dyDescent="0.25">
      <c r="J7039" s="271"/>
    </row>
    <row r="7040" spans="10:10" x14ac:dyDescent="0.25">
      <c r="J7040" s="271"/>
    </row>
    <row r="7041" spans="10:10" x14ac:dyDescent="0.25">
      <c r="J7041" s="271"/>
    </row>
    <row r="7042" spans="10:10" x14ac:dyDescent="0.25">
      <c r="J7042" s="271"/>
    </row>
    <row r="7043" spans="10:10" x14ac:dyDescent="0.25">
      <c r="J7043" s="271"/>
    </row>
    <row r="7044" spans="10:10" x14ac:dyDescent="0.25">
      <c r="J7044" s="271"/>
    </row>
    <row r="7045" spans="10:10" x14ac:dyDescent="0.25">
      <c r="J7045" s="271"/>
    </row>
    <row r="7046" spans="10:10" x14ac:dyDescent="0.25">
      <c r="J7046" s="271"/>
    </row>
    <row r="7047" spans="10:10" x14ac:dyDescent="0.25">
      <c r="J7047" s="271"/>
    </row>
    <row r="7048" spans="10:10" x14ac:dyDescent="0.25">
      <c r="J7048" s="271"/>
    </row>
    <row r="7049" spans="10:10" x14ac:dyDescent="0.25">
      <c r="J7049" s="271"/>
    </row>
    <row r="7050" spans="10:10" x14ac:dyDescent="0.25">
      <c r="J7050" s="271"/>
    </row>
    <row r="7051" spans="10:10" x14ac:dyDescent="0.25">
      <c r="J7051" s="271"/>
    </row>
    <row r="7052" spans="10:10" x14ac:dyDescent="0.25">
      <c r="J7052" s="271"/>
    </row>
    <row r="7053" spans="10:10" x14ac:dyDescent="0.25">
      <c r="J7053" s="271"/>
    </row>
    <row r="7054" spans="10:10" x14ac:dyDescent="0.25">
      <c r="J7054" s="271"/>
    </row>
    <row r="7055" spans="10:10" x14ac:dyDescent="0.25">
      <c r="J7055" s="271"/>
    </row>
    <row r="7056" spans="10:10" x14ac:dyDescent="0.25">
      <c r="J7056" s="271"/>
    </row>
    <row r="7057" spans="10:10" x14ac:dyDescent="0.25">
      <c r="J7057" s="271"/>
    </row>
    <row r="7058" spans="10:10" x14ac:dyDescent="0.25">
      <c r="J7058" s="271"/>
    </row>
    <row r="7059" spans="10:10" x14ac:dyDescent="0.25">
      <c r="J7059" s="271"/>
    </row>
    <row r="7060" spans="10:10" x14ac:dyDescent="0.25">
      <c r="J7060" s="271"/>
    </row>
    <row r="7061" spans="10:10" x14ac:dyDescent="0.25">
      <c r="J7061" s="271"/>
    </row>
    <row r="7062" spans="10:10" x14ac:dyDescent="0.25">
      <c r="J7062" s="271"/>
    </row>
    <row r="7063" spans="10:10" x14ac:dyDescent="0.25">
      <c r="J7063" s="271"/>
    </row>
    <row r="7064" spans="10:10" x14ac:dyDescent="0.25">
      <c r="J7064" s="271"/>
    </row>
    <row r="7065" spans="10:10" x14ac:dyDescent="0.25">
      <c r="J7065" s="271"/>
    </row>
    <row r="7066" spans="10:10" x14ac:dyDescent="0.25">
      <c r="J7066" s="271"/>
    </row>
    <row r="7067" spans="10:10" x14ac:dyDescent="0.25">
      <c r="J7067" s="271"/>
    </row>
    <row r="7068" spans="10:10" x14ac:dyDescent="0.25">
      <c r="J7068" s="271"/>
    </row>
    <row r="7069" spans="10:10" x14ac:dyDescent="0.25">
      <c r="J7069" s="271"/>
    </row>
    <row r="7070" spans="10:10" x14ac:dyDescent="0.25">
      <c r="J7070" s="271"/>
    </row>
    <row r="7071" spans="10:10" x14ac:dyDescent="0.25">
      <c r="J7071" s="271"/>
    </row>
    <row r="7072" spans="10:10" x14ac:dyDescent="0.25">
      <c r="J7072" s="271"/>
    </row>
    <row r="7073" spans="10:10" x14ac:dyDescent="0.25">
      <c r="J7073" s="271"/>
    </row>
    <row r="7074" spans="10:10" x14ac:dyDescent="0.25">
      <c r="J7074" s="271"/>
    </row>
    <row r="7075" spans="10:10" x14ac:dyDescent="0.25">
      <c r="J7075" s="271"/>
    </row>
    <row r="7076" spans="10:10" x14ac:dyDescent="0.25">
      <c r="J7076" s="271"/>
    </row>
    <row r="7077" spans="10:10" x14ac:dyDescent="0.25">
      <c r="J7077" s="271"/>
    </row>
    <row r="7078" spans="10:10" x14ac:dyDescent="0.25">
      <c r="J7078" s="271"/>
    </row>
    <row r="7079" spans="10:10" x14ac:dyDescent="0.25">
      <c r="J7079" s="271"/>
    </row>
    <row r="7080" spans="10:10" x14ac:dyDescent="0.25">
      <c r="J7080" s="271"/>
    </row>
    <row r="7081" spans="10:10" x14ac:dyDescent="0.25">
      <c r="J7081" s="271"/>
    </row>
    <row r="7082" spans="10:10" x14ac:dyDescent="0.25">
      <c r="J7082" s="271"/>
    </row>
    <row r="7083" spans="10:10" x14ac:dyDescent="0.25">
      <c r="J7083" s="271"/>
    </row>
    <row r="7084" spans="10:10" x14ac:dyDescent="0.25">
      <c r="J7084" s="271"/>
    </row>
    <row r="7085" spans="10:10" x14ac:dyDescent="0.25">
      <c r="J7085" s="271"/>
    </row>
    <row r="7086" spans="10:10" x14ac:dyDescent="0.25">
      <c r="J7086" s="271"/>
    </row>
    <row r="7087" spans="10:10" x14ac:dyDescent="0.25">
      <c r="J7087" s="271"/>
    </row>
    <row r="7088" spans="10:10" x14ac:dyDescent="0.25">
      <c r="J7088" s="271"/>
    </row>
    <row r="7089" spans="10:10" x14ac:dyDescent="0.25">
      <c r="J7089" s="271"/>
    </row>
    <row r="7090" spans="10:10" x14ac:dyDescent="0.25">
      <c r="J7090" s="271"/>
    </row>
    <row r="7091" spans="10:10" x14ac:dyDescent="0.25">
      <c r="J7091" s="271"/>
    </row>
    <row r="7092" spans="10:10" x14ac:dyDescent="0.25">
      <c r="J7092" s="271"/>
    </row>
    <row r="7093" spans="10:10" x14ac:dyDescent="0.25">
      <c r="J7093" s="271"/>
    </row>
    <row r="7094" spans="10:10" x14ac:dyDescent="0.25">
      <c r="J7094" s="271"/>
    </row>
    <row r="7095" spans="10:10" x14ac:dyDescent="0.25">
      <c r="J7095" s="271"/>
    </row>
    <row r="7096" spans="10:10" x14ac:dyDescent="0.25">
      <c r="J7096" s="271"/>
    </row>
    <row r="7097" spans="10:10" x14ac:dyDescent="0.25">
      <c r="J7097" s="271"/>
    </row>
    <row r="7098" spans="10:10" x14ac:dyDescent="0.25">
      <c r="J7098" s="271"/>
    </row>
    <row r="7099" spans="10:10" x14ac:dyDescent="0.25">
      <c r="J7099" s="271"/>
    </row>
    <row r="7100" spans="10:10" x14ac:dyDescent="0.25">
      <c r="J7100" s="271"/>
    </row>
    <row r="7101" spans="10:10" x14ac:dyDescent="0.25">
      <c r="J7101" s="271"/>
    </row>
    <row r="7102" spans="10:10" x14ac:dyDescent="0.25">
      <c r="J7102" s="271"/>
    </row>
    <row r="7103" spans="10:10" x14ac:dyDescent="0.25">
      <c r="J7103" s="271"/>
    </row>
    <row r="7104" spans="10:10" x14ac:dyDescent="0.25">
      <c r="J7104" s="271"/>
    </row>
    <row r="7105" spans="10:10" x14ac:dyDescent="0.25">
      <c r="J7105" s="271"/>
    </row>
    <row r="7106" spans="10:10" x14ac:dyDescent="0.25">
      <c r="J7106" s="271"/>
    </row>
    <row r="7107" spans="10:10" x14ac:dyDescent="0.25">
      <c r="J7107" s="271"/>
    </row>
    <row r="7108" spans="10:10" x14ac:dyDescent="0.25">
      <c r="J7108" s="271"/>
    </row>
    <row r="7109" spans="10:10" x14ac:dyDescent="0.25">
      <c r="J7109" s="271"/>
    </row>
    <row r="7110" spans="10:10" x14ac:dyDescent="0.25">
      <c r="J7110" s="271"/>
    </row>
    <row r="7111" spans="10:10" x14ac:dyDescent="0.25">
      <c r="J7111" s="271"/>
    </row>
    <row r="7112" spans="10:10" x14ac:dyDescent="0.25">
      <c r="J7112" s="271"/>
    </row>
    <row r="7113" spans="10:10" x14ac:dyDescent="0.25">
      <c r="J7113" s="271"/>
    </row>
    <row r="7114" spans="10:10" x14ac:dyDescent="0.25">
      <c r="J7114" s="271"/>
    </row>
    <row r="7115" spans="10:10" x14ac:dyDescent="0.25">
      <c r="J7115" s="271"/>
    </row>
    <row r="7116" spans="10:10" x14ac:dyDescent="0.25">
      <c r="J7116" s="271"/>
    </row>
    <row r="7117" spans="10:10" x14ac:dyDescent="0.25">
      <c r="J7117" s="271"/>
    </row>
    <row r="7118" spans="10:10" x14ac:dyDescent="0.25">
      <c r="J7118" s="271"/>
    </row>
    <row r="7119" spans="10:10" x14ac:dyDescent="0.25">
      <c r="J7119" s="271"/>
    </row>
    <row r="7120" spans="10:10" x14ac:dyDescent="0.25">
      <c r="J7120" s="271"/>
    </row>
    <row r="7121" spans="10:10" x14ac:dyDescent="0.25">
      <c r="J7121" s="271"/>
    </row>
    <row r="7122" spans="10:10" x14ac:dyDescent="0.25">
      <c r="J7122" s="271"/>
    </row>
    <row r="7123" spans="10:10" x14ac:dyDescent="0.25">
      <c r="J7123" s="271"/>
    </row>
    <row r="7124" spans="10:10" x14ac:dyDescent="0.25">
      <c r="J7124" s="271"/>
    </row>
    <row r="7125" spans="10:10" x14ac:dyDescent="0.25">
      <c r="J7125" s="271"/>
    </row>
    <row r="7126" spans="10:10" x14ac:dyDescent="0.25">
      <c r="J7126" s="271"/>
    </row>
    <row r="7127" spans="10:10" x14ac:dyDescent="0.25">
      <c r="J7127" s="271"/>
    </row>
    <row r="7128" spans="10:10" x14ac:dyDescent="0.25">
      <c r="J7128" s="271"/>
    </row>
    <row r="7129" spans="10:10" x14ac:dyDescent="0.25">
      <c r="J7129" s="271"/>
    </row>
    <row r="7130" spans="10:10" x14ac:dyDescent="0.25">
      <c r="J7130" s="271"/>
    </row>
    <row r="7131" spans="10:10" x14ac:dyDescent="0.25">
      <c r="J7131" s="271"/>
    </row>
    <row r="7132" spans="10:10" x14ac:dyDescent="0.25">
      <c r="J7132" s="271"/>
    </row>
    <row r="7133" spans="10:10" x14ac:dyDescent="0.25">
      <c r="J7133" s="271"/>
    </row>
    <row r="7134" spans="10:10" x14ac:dyDescent="0.25">
      <c r="J7134" s="271"/>
    </row>
    <row r="7135" spans="10:10" x14ac:dyDescent="0.25">
      <c r="J7135" s="271"/>
    </row>
    <row r="7136" spans="10:10" x14ac:dyDescent="0.25">
      <c r="J7136" s="271"/>
    </row>
    <row r="7137" spans="10:10" x14ac:dyDescent="0.25">
      <c r="J7137" s="271"/>
    </row>
    <row r="7138" spans="10:10" x14ac:dyDescent="0.25">
      <c r="J7138" s="271"/>
    </row>
    <row r="7139" spans="10:10" x14ac:dyDescent="0.25">
      <c r="J7139" s="271"/>
    </row>
    <row r="7140" spans="10:10" x14ac:dyDescent="0.25">
      <c r="J7140" s="271"/>
    </row>
    <row r="7141" spans="10:10" x14ac:dyDescent="0.25">
      <c r="J7141" s="271"/>
    </row>
    <row r="7142" spans="10:10" x14ac:dyDescent="0.25">
      <c r="J7142" s="271"/>
    </row>
    <row r="7143" spans="10:10" x14ac:dyDescent="0.25">
      <c r="J7143" s="271"/>
    </row>
    <row r="7144" spans="10:10" x14ac:dyDescent="0.25">
      <c r="J7144" s="271"/>
    </row>
    <row r="7145" spans="10:10" x14ac:dyDescent="0.25">
      <c r="J7145" s="271"/>
    </row>
    <row r="7146" spans="10:10" x14ac:dyDescent="0.25">
      <c r="J7146" s="271"/>
    </row>
    <row r="7147" spans="10:10" x14ac:dyDescent="0.25">
      <c r="J7147" s="271"/>
    </row>
    <row r="7148" spans="10:10" x14ac:dyDescent="0.25">
      <c r="J7148" s="271"/>
    </row>
    <row r="7149" spans="10:10" x14ac:dyDescent="0.25">
      <c r="J7149" s="271"/>
    </row>
    <row r="7150" spans="10:10" x14ac:dyDescent="0.25">
      <c r="J7150" s="271"/>
    </row>
    <row r="7151" spans="10:10" x14ac:dyDescent="0.25">
      <c r="J7151" s="271"/>
    </row>
    <row r="7152" spans="10:10" x14ac:dyDescent="0.25">
      <c r="J7152" s="271"/>
    </row>
    <row r="7153" spans="10:10" x14ac:dyDescent="0.25">
      <c r="J7153" s="271"/>
    </row>
    <row r="7154" spans="10:10" x14ac:dyDescent="0.25">
      <c r="J7154" s="271"/>
    </row>
    <row r="7155" spans="10:10" x14ac:dyDescent="0.25">
      <c r="J7155" s="271"/>
    </row>
    <row r="7156" spans="10:10" x14ac:dyDescent="0.25">
      <c r="J7156" s="271"/>
    </row>
    <row r="7157" spans="10:10" x14ac:dyDescent="0.25">
      <c r="J7157" s="271"/>
    </row>
    <row r="7158" spans="10:10" x14ac:dyDescent="0.25">
      <c r="J7158" s="271"/>
    </row>
    <row r="7159" spans="10:10" x14ac:dyDescent="0.25">
      <c r="J7159" s="271"/>
    </row>
    <row r="7160" spans="10:10" x14ac:dyDescent="0.25">
      <c r="J7160" s="271"/>
    </row>
    <row r="7161" spans="10:10" x14ac:dyDescent="0.25">
      <c r="J7161" s="271"/>
    </row>
    <row r="7162" spans="10:10" x14ac:dyDescent="0.25">
      <c r="J7162" s="271"/>
    </row>
    <row r="7163" spans="10:10" x14ac:dyDescent="0.25">
      <c r="J7163" s="271"/>
    </row>
    <row r="7164" spans="10:10" x14ac:dyDescent="0.25">
      <c r="J7164" s="271"/>
    </row>
    <row r="7165" spans="10:10" x14ac:dyDescent="0.25">
      <c r="J7165" s="271"/>
    </row>
    <row r="7166" spans="10:10" x14ac:dyDescent="0.25">
      <c r="J7166" s="271"/>
    </row>
    <row r="7167" spans="10:10" x14ac:dyDescent="0.25">
      <c r="J7167" s="271"/>
    </row>
    <row r="7168" spans="10:10" x14ac:dyDescent="0.25">
      <c r="J7168" s="271"/>
    </row>
    <row r="7169" spans="10:10" x14ac:dyDescent="0.25">
      <c r="J7169" s="271"/>
    </row>
    <row r="7170" spans="10:10" x14ac:dyDescent="0.25">
      <c r="J7170" s="271"/>
    </row>
    <row r="7171" spans="10:10" x14ac:dyDescent="0.25">
      <c r="J7171" s="271"/>
    </row>
    <row r="7172" spans="10:10" x14ac:dyDescent="0.25">
      <c r="J7172" s="271"/>
    </row>
    <row r="7173" spans="10:10" x14ac:dyDescent="0.25">
      <c r="J7173" s="271"/>
    </row>
    <row r="7174" spans="10:10" x14ac:dyDescent="0.25">
      <c r="J7174" s="271"/>
    </row>
    <row r="7175" spans="10:10" x14ac:dyDescent="0.25">
      <c r="J7175" s="271"/>
    </row>
    <row r="7176" spans="10:10" x14ac:dyDescent="0.25">
      <c r="J7176" s="271"/>
    </row>
    <row r="7177" spans="10:10" x14ac:dyDescent="0.25">
      <c r="J7177" s="271"/>
    </row>
    <row r="7178" spans="10:10" x14ac:dyDescent="0.25">
      <c r="J7178" s="271"/>
    </row>
    <row r="7179" spans="10:10" x14ac:dyDescent="0.25">
      <c r="J7179" s="271"/>
    </row>
    <row r="7180" spans="10:10" x14ac:dyDescent="0.25">
      <c r="J7180" s="271"/>
    </row>
    <row r="7181" spans="10:10" x14ac:dyDescent="0.25">
      <c r="J7181" s="271"/>
    </row>
    <row r="7182" spans="10:10" x14ac:dyDescent="0.25">
      <c r="J7182" s="271"/>
    </row>
    <row r="7183" spans="10:10" x14ac:dyDescent="0.25">
      <c r="J7183" s="271"/>
    </row>
    <row r="7184" spans="10:10" x14ac:dyDescent="0.25">
      <c r="J7184" s="271"/>
    </row>
    <row r="7185" spans="10:10" x14ac:dyDescent="0.25">
      <c r="J7185" s="271"/>
    </row>
    <row r="7186" spans="10:10" x14ac:dyDescent="0.25">
      <c r="J7186" s="271"/>
    </row>
    <row r="7187" spans="10:10" x14ac:dyDescent="0.25">
      <c r="J7187" s="271"/>
    </row>
    <row r="7188" spans="10:10" x14ac:dyDescent="0.25">
      <c r="J7188" s="271"/>
    </row>
    <row r="7189" spans="10:10" x14ac:dyDescent="0.25">
      <c r="J7189" s="271"/>
    </row>
    <row r="7190" spans="10:10" x14ac:dyDescent="0.25">
      <c r="J7190" s="271"/>
    </row>
    <row r="7191" spans="10:10" x14ac:dyDescent="0.25">
      <c r="J7191" s="271"/>
    </row>
    <row r="7192" spans="10:10" x14ac:dyDescent="0.25">
      <c r="J7192" s="271"/>
    </row>
    <row r="7193" spans="10:10" x14ac:dyDescent="0.25">
      <c r="J7193" s="271"/>
    </row>
    <row r="7194" spans="10:10" x14ac:dyDescent="0.25">
      <c r="J7194" s="271"/>
    </row>
    <row r="7195" spans="10:10" x14ac:dyDescent="0.25">
      <c r="J7195" s="271"/>
    </row>
    <row r="7196" spans="10:10" x14ac:dyDescent="0.25">
      <c r="J7196" s="271"/>
    </row>
    <row r="7197" spans="10:10" x14ac:dyDescent="0.25">
      <c r="J7197" s="271"/>
    </row>
    <row r="7198" spans="10:10" x14ac:dyDescent="0.25">
      <c r="J7198" s="271"/>
    </row>
    <row r="7199" spans="10:10" x14ac:dyDescent="0.25">
      <c r="J7199" s="271"/>
    </row>
    <row r="7200" spans="10:10" x14ac:dyDescent="0.25">
      <c r="J7200" s="271"/>
    </row>
    <row r="7201" spans="10:10" x14ac:dyDescent="0.25">
      <c r="J7201" s="271"/>
    </row>
    <row r="7202" spans="10:10" x14ac:dyDescent="0.25">
      <c r="J7202" s="271"/>
    </row>
    <row r="7203" spans="10:10" x14ac:dyDescent="0.25">
      <c r="J7203" s="271"/>
    </row>
    <row r="7204" spans="10:10" x14ac:dyDescent="0.25">
      <c r="J7204" s="271"/>
    </row>
    <row r="7205" spans="10:10" x14ac:dyDescent="0.25">
      <c r="J7205" s="271"/>
    </row>
    <row r="7206" spans="10:10" x14ac:dyDescent="0.25">
      <c r="J7206" s="271"/>
    </row>
    <row r="7207" spans="10:10" x14ac:dyDescent="0.25">
      <c r="J7207" s="271"/>
    </row>
    <row r="7208" spans="10:10" x14ac:dyDescent="0.25">
      <c r="J7208" s="271"/>
    </row>
    <row r="7209" spans="10:10" x14ac:dyDescent="0.25">
      <c r="J7209" s="271"/>
    </row>
    <row r="7210" spans="10:10" x14ac:dyDescent="0.25">
      <c r="J7210" s="271"/>
    </row>
    <row r="7211" spans="10:10" x14ac:dyDescent="0.25">
      <c r="J7211" s="271"/>
    </row>
    <row r="7212" spans="10:10" x14ac:dyDescent="0.25">
      <c r="J7212" s="271"/>
    </row>
    <row r="7213" spans="10:10" x14ac:dyDescent="0.25">
      <c r="J7213" s="271"/>
    </row>
    <row r="7214" spans="10:10" x14ac:dyDescent="0.25">
      <c r="J7214" s="271"/>
    </row>
    <row r="7215" spans="10:10" x14ac:dyDescent="0.25">
      <c r="J7215" s="271"/>
    </row>
    <row r="7216" spans="10:10" x14ac:dyDescent="0.25">
      <c r="J7216" s="271"/>
    </row>
    <row r="7217" spans="10:10" x14ac:dyDescent="0.25">
      <c r="J7217" s="271"/>
    </row>
    <row r="7218" spans="10:10" x14ac:dyDescent="0.25">
      <c r="J7218" s="271"/>
    </row>
    <row r="7219" spans="10:10" x14ac:dyDescent="0.25">
      <c r="J7219" s="271"/>
    </row>
    <row r="7220" spans="10:10" x14ac:dyDescent="0.25">
      <c r="J7220" s="271"/>
    </row>
    <row r="7221" spans="10:10" x14ac:dyDescent="0.25">
      <c r="J7221" s="271"/>
    </row>
    <row r="7222" spans="10:10" x14ac:dyDescent="0.25">
      <c r="J7222" s="271"/>
    </row>
    <row r="7223" spans="10:10" x14ac:dyDescent="0.25">
      <c r="J7223" s="271"/>
    </row>
    <row r="7224" spans="10:10" x14ac:dyDescent="0.25">
      <c r="J7224" s="271"/>
    </row>
    <row r="7225" spans="10:10" x14ac:dyDescent="0.25">
      <c r="J7225" s="271"/>
    </row>
    <row r="7226" spans="10:10" x14ac:dyDescent="0.25">
      <c r="J7226" s="271"/>
    </row>
    <row r="7227" spans="10:10" x14ac:dyDescent="0.25">
      <c r="J7227" s="271"/>
    </row>
    <row r="7228" spans="10:10" x14ac:dyDescent="0.25">
      <c r="J7228" s="271"/>
    </row>
    <row r="7229" spans="10:10" x14ac:dyDescent="0.25">
      <c r="J7229" s="271"/>
    </row>
    <row r="7230" spans="10:10" x14ac:dyDescent="0.25">
      <c r="J7230" s="271"/>
    </row>
    <row r="7231" spans="10:10" x14ac:dyDescent="0.25">
      <c r="J7231" s="271"/>
    </row>
    <row r="7232" spans="10:10" x14ac:dyDescent="0.25">
      <c r="J7232" s="271"/>
    </row>
    <row r="7233" spans="10:10" x14ac:dyDescent="0.25">
      <c r="J7233" s="271"/>
    </row>
    <row r="7234" spans="10:10" x14ac:dyDescent="0.25">
      <c r="J7234" s="271"/>
    </row>
    <row r="7235" spans="10:10" x14ac:dyDescent="0.25">
      <c r="J7235" s="271"/>
    </row>
    <row r="7236" spans="10:10" x14ac:dyDescent="0.25">
      <c r="J7236" s="271"/>
    </row>
    <row r="7237" spans="10:10" x14ac:dyDescent="0.25">
      <c r="J7237" s="271"/>
    </row>
    <row r="7238" spans="10:10" x14ac:dyDescent="0.25">
      <c r="J7238" s="271"/>
    </row>
    <row r="7239" spans="10:10" x14ac:dyDescent="0.25">
      <c r="J7239" s="271"/>
    </row>
    <row r="7240" spans="10:10" x14ac:dyDescent="0.25">
      <c r="J7240" s="271"/>
    </row>
    <row r="7241" spans="10:10" x14ac:dyDescent="0.25">
      <c r="J7241" s="271"/>
    </row>
    <row r="7242" spans="10:10" x14ac:dyDescent="0.25">
      <c r="J7242" s="271"/>
    </row>
    <row r="7243" spans="10:10" x14ac:dyDescent="0.25">
      <c r="J7243" s="271"/>
    </row>
    <row r="7244" spans="10:10" x14ac:dyDescent="0.25">
      <c r="J7244" s="271"/>
    </row>
    <row r="7245" spans="10:10" x14ac:dyDescent="0.25">
      <c r="J7245" s="271"/>
    </row>
    <row r="7246" spans="10:10" x14ac:dyDescent="0.25">
      <c r="J7246" s="271"/>
    </row>
    <row r="7247" spans="10:10" x14ac:dyDescent="0.25">
      <c r="J7247" s="271"/>
    </row>
    <row r="7248" spans="10:10" x14ac:dyDescent="0.25">
      <c r="J7248" s="271"/>
    </row>
    <row r="7249" spans="10:10" x14ac:dyDescent="0.25">
      <c r="J7249" s="271"/>
    </row>
    <row r="7250" spans="10:10" x14ac:dyDescent="0.25">
      <c r="J7250" s="271"/>
    </row>
    <row r="7251" spans="10:10" x14ac:dyDescent="0.25">
      <c r="J7251" s="271"/>
    </row>
    <row r="7252" spans="10:10" x14ac:dyDescent="0.25">
      <c r="J7252" s="271"/>
    </row>
    <row r="7253" spans="10:10" x14ac:dyDescent="0.25">
      <c r="J7253" s="271"/>
    </row>
    <row r="7254" spans="10:10" x14ac:dyDescent="0.25">
      <c r="J7254" s="271"/>
    </row>
    <row r="7255" spans="10:10" x14ac:dyDescent="0.25">
      <c r="J7255" s="271"/>
    </row>
    <row r="7256" spans="10:10" x14ac:dyDescent="0.25">
      <c r="J7256" s="271"/>
    </row>
    <row r="7257" spans="10:10" x14ac:dyDescent="0.25">
      <c r="J7257" s="271"/>
    </row>
    <row r="7258" spans="10:10" x14ac:dyDescent="0.25">
      <c r="J7258" s="271"/>
    </row>
    <row r="7259" spans="10:10" x14ac:dyDescent="0.25">
      <c r="J7259" s="271"/>
    </row>
    <row r="7260" spans="10:10" x14ac:dyDescent="0.25">
      <c r="J7260" s="271"/>
    </row>
    <row r="7261" spans="10:10" x14ac:dyDescent="0.25">
      <c r="J7261" s="271"/>
    </row>
    <row r="7262" spans="10:10" x14ac:dyDescent="0.25">
      <c r="J7262" s="271"/>
    </row>
    <row r="7263" spans="10:10" x14ac:dyDescent="0.25">
      <c r="J7263" s="271"/>
    </row>
    <row r="7264" spans="10:10" x14ac:dyDescent="0.25">
      <c r="J7264" s="271"/>
    </row>
    <row r="7265" spans="10:10" x14ac:dyDescent="0.25">
      <c r="J7265" s="271"/>
    </row>
    <row r="7266" spans="10:10" x14ac:dyDescent="0.25">
      <c r="J7266" s="271"/>
    </row>
    <row r="7267" spans="10:10" x14ac:dyDescent="0.25">
      <c r="J7267" s="271"/>
    </row>
    <row r="7268" spans="10:10" x14ac:dyDescent="0.25">
      <c r="J7268" s="271"/>
    </row>
    <row r="7269" spans="10:10" x14ac:dyDescent="0.25">
      <c r="J7269" s="271"/>
    </row>
    <row r="7270" spans="10:10" x14ac:dyDescent="0.25">
      <c r="J7270" s="271"/>
    </row>
    <row r="7271" spans="10:10" x14ac:dyDescent="0.25">
      <c r="J7271" s="271"/>
    </row>
    <row r="7272" spans="10:10" x14ac:dyDescent="0.25">
      <c r="J7272" s="271"/>
    </row>
    <row r="7273" spans="10:10" x14ac:dyDescent="0.25">
      <c r="J7273" s="271"/>
    </row>
    <row r="7274" spans="10:10" x14ac:dyDescent="0.25">
      <c r="J7274" s="271"/>
    </row>
    <row r="7275" spans="10:10" x14ac:dyDescent="0.25">
      <c r="J7275" s="271"/>
    </row>
    <row r="7276" spans="10:10" x14ac:dyDescent="0.25">
      <c r="J7276" s="271"/>
    </row>
    <row r="7277" spans="10:10" x14ac:dyDescent="0.25">
      <c r="J7277" s="271"/>
    </row>
    <row r="7278" spans="10:10" x14ac:dyDescent="0.25">
      <c r="J7278" s="271"/>
    </row>
    <row r="7279" spans="10:10" x14ac:dyDescent="0.25">
      <c r="J7279" s="271"/>
    </row>
    <row r="7280" spans="10:10" x14ac:dyDescent="0.25">
      <c r="J7280" s="271"/>
    </row>
    <row r="7281" spans="10:10" x14ac:dyDescent="0.25">
      <c r="J7281" s="271"/>
    </row>
    <row r="7282" spans="10:10" x14ac:dyDescent="0.25">
      <c r="J7282" s="271"/>
    </row>
    <row r="7283" spans="10:10" x14ac:dyDescent="0.25">
      <c r="J7283" s="271"/>
    </row>
    <row r="7284" spans="10:10" x14ac:dyDescent="0.25">
      <c r="J7284" s="271"/>
    </row>
    <row r="7285" spans="10:10" x14ac:dyDescent="0.25">
      <c r="J7285" s="271"/>
    </row>
    <row r="7286" spans="10:10" x14ac:dyDescent="0.25">
      <c r="J7286" s="271"/>
    </row>
    <row r="7287" spans="10:10" x14ac:dyDescent="0.25">
      <c r="J7287" s="271"/>
    </row>
    <row r="7288" spans="10:10" x14ac:dyDescent="0.25">
      <c r="J7288" s="271"/>
    </row>
    <row r="7289" spans="10:10" x14ac:dyDescent="0.25">
      <c r="J7289" s="271"/>
    </row>
    <row r="7290" spans="10:10" x14ac:dyDescent="0.25">
      <c r="J7290" s="271"/>
    </row>
    <row r="7291" spans="10:10" x14ac:dyDescent="0.25">
      <c r="J7291" s="271"/>
    </row>
    <row r="7292" spans="10:10" x14ac:dyDescent="0.25">
      <c r="J7292" s="271"/>
    </row>
    <row r="7293" spans="10:10" x14ac:dyDescent="0.25">
      <c r="J7293" s="271"/>
    </row>
    <row r="7294" spans="10:10" x14ac:dyDescent="0.25">
      <c r="J7294" s="271"/>
    </row>
    <row r="7295" spans="10:10" x14ac:dyDescent="0.25">
      <c r="J7295" s="271"/>
    </row>
    <row r="7296" spans="10:10" x14ac:dyDescent="0.25">
      <c r="J7296" s="271"/>
    </row>
    <row r="7297" spans="10:10" x14ac:dyDescent="0.25">
      <c r="J7297" s="271"/>
    </row>
    <row r="7298" spans="10:10" x14ac:dyDescent="0.25">
      <c r="J7298" s="271"/>
    </row>
    <row r="7299" spans="10:10" x14ac:dyDescent="0.25">
      <c r="J7299" s="271"/>
    </row>
    <row r="7300" spans="10:10" x14ac:dyDescent="0.25">
      <c r="J7300" s="271"/>
    </row>
    <row r="7301" spans="10:10" x14ac:dyDescent="0.25">
      <c r="J7301" s="271"/>
    </row>
    <row r="7302" spans="10:10" x14ac:dyDescent="0.25">
      <c r="J7302" s="271"/>
    </row>
    <row r="7303" spans="10:10" x14ac:dyDescent="0.25">
      <c r="J7303" s="271"/>
    </row>
    <row r="7304" spans="10:10" x14ac:dyDescent="0.25">
      <c r="J7304" s="271"/>
    </row>
    <row r="7305" spans="10:10" x14ac:dyDescent="0.25">
      <c r="J7305" s="271"/>
    </row>
    <row r="7306" spans="10:10" x14ac:dyDescent="0.25">
      <c r="J7306" s="271"/>
    </row>
    <row r="7307" spans="10:10" x14ac:dyDescent="0.25">
      <c r="J7307" s="271"/>
    </row>
    <row r="7308" spans="10:10" x14ac:dyDescent="0.25">
      <c r="J7308" s="271"/>
    </row>
    <row r="7309" spans="10:10" x14ac:dyDescent="0.25">
      <c r="J7309" s="271"/>
    </row>
    <row r="7310" spans="10:10" x14ac:dyDescent="0.25">
      <c r="J7310" s="271"/>
    </row>
    <row r="7311" spans="10:10" x14ac:dyDescent="0.25">
      <c r="J7311" s="271"/>
    </row>
    <row r="7312" spans="10:10" x14ac:dyDescent="0.25">
      <c r="J7312" s="271"/>
    </row>
    <row r="7313" spans="10:10" x14ac:dyDescent="0.25">
      <c r="J7313" s="271"/>
    </row>
    <row r="7314" spans="10:10" x14ac:dyDescent="0.25">
      <c r="J7314" s="271"/>
    </row>
    <row r="7315" spans="10:10" x14ac:dyDescent="0.25">
      <c r="J7315" s="271"/>
    </row>
    <row r="7316" spans="10:10" x14ac:dyDescent="0.25">
      <c r="J7316" s="271"/>
    </row>
    <row r="7317" spans="10:10" x14ac:dyDescent="0.25">
      <c r="J7317" s="271"/>
    </row>
    <row r="7318" spans="10:10" x14ac:dyDescent="0.25">
      <c r="J7318" s="271"/>
    </row>
    <row r="7319" spans="10:10" x14ac:dyDescent="0.25">
      <c r="J7319" s="271"/>
    </row>
    <row r="7320" spans="10:10" x14ac:dyDescent="0.25">
      <c r="J7320" s="271"/>
    </row>
    <row r="7321" spans="10:10" x14ac:dyDescent="0.25">
      <c r="J7321" s="271"/>
    </row>
    <row r="7322" spans="10:10" x14ac:dyDescent="0.25">
      <c r="J7322" s="271"/>
    </row>
    <row r="7323" spans="10:10" x14ac:dyDescent="0.25">
      <c r="J7323" s="271"/>
    </row>
    <row r="7324" spans="10:10" x14ac:dyDescent="0.25">
      <c r="J7324" s="271"/>
    </row>
    <row r="7325" spans="10:10" x14ac:dyDescent="0.25">
      <c r="J7325" s="271"/>
    </row>
    <row r="7326" spans="10:10" x14ac:dyDescent="0.25">
      <c r="J7326" s="271"/>
    </row>
    <row r="7327" spans="10:10" x14ac:dyDescent="0.25">
      <c r="J7327" s="271"/>
    </row>
    <row r="7328" spans="10:10" x14ac:dyDescent="0.25">
      <c r="J7328" s="271"/>
    </row>
    <row r="7329" spans="10:10" x14ac:dyDescent="0.25">
      <c r="J7329" s="271"/>
    </row>
    <row r="7330" spans="10:10" x14ac:dyDescent="0.25">
      <c r="J7330" s="271"/>
    </row>
    <row r="7331" spans="10:10" x14ac:dyDescent="0.25">
      <c r="J7331" s="271"/>
    </row>
    <row r="7332" spans="10:10" x14ac:dyDescent="0.25">
      <c r="J7332" s="271"/>
    </row>
    <row r="7333" spans="10:10" x14ac:dyDescent="0.25">
      <c r="J7333" s="271"/>
    </row>
    <row r="7334" spans="10:10" x14ac:dyDescent="0.25">
      <c r="J7334" s="271"/>
    </row>
    <row r="7335" spans="10:10" x14ac:dyDescent="0.25">
      <c r="J7335" s="271"/>
    </row>
    <row r="7336" spans="10:10" x14ac:dyDescent="0.25">
      <c r="J7336" s="271"/>
    </row>
    <row r="7337" spans="10:10" x14ac:dyDescent="0.25">
      <c r="J7337" s="271"/>
    </row>
    <row r="7338" spans="10:10" x14ac:dyDescent="0.25">
      <c r="J7338" s="271"/>
    </row>
    <row r="7339" spans="10:10" x14ac:dyDescent="0.25">
      <c r="J7339" s="271"/>
    </row>
    <row r="7340" spans="10:10" x14ac:dyDescent="0.25">
      <c r="J7340" s="271"/>
    </row>
    <row r="7341" spans="10:10" x14ac:dyDescent="0.25">
      <c r="J7341" s="271"/>
    </row>
    <row r="7342" spans="10:10" x14ac:dyDescent="0.25">
      <c r="J7342" s="271"/>
    </row>
    <row r="7343" spans="10:10" x14ac:dyDescent="0.25">
      <c r="J7343" s="271"/>
    </row>
    <row r="7344" spans="10:10" x14ac:dyDescent="0.25">
      <c r="J7344" s="271"/>
    </row>
    <row r="7345" spans="10:10" x14ac:dyDescent="0.25">
      <c r="J7345" s="271"/>
    </row>
    <row r="7346" spans="10:10" x14ac:dyDescent="0.25">
      <c r="J7346" s="271"/>
    </row>
    <row r="7347" spans="10:10" x14ac:dyDescent="0.25">
      <c r="J7347" s="271"/>
    </row>
    <row r="7348" spans="10:10" x14ac:dyDescent="0.25">
      <c r="J7348" s="271"/>
    </row>
    <row r="7349" spans="10:10" x14ac:dyDescent="0.25">
      <c r="J7349" s="271"/>
    </row>
    <row r="7350" spans="10:10" x14ac:dyDescent="0.25">
      <c r="J7350" s="271"/>
    </row>
    <row r="7351" spans="10:10" x14ac:dyDescent="0.25">
      <c r="J7351" s="271"/>
    </row>
    <row r="7352" spans="10:10" x14ac:dyDescent="0.25">
      <c r="J7352" s="271"/>
    </row>
    <row r="7353" spans="10:10" x14ac:dyDescent="0.25">
      <c r="J7353" s="271"/>
    </row>
    <row r="7354" spans="10:10" x14ac:dyDescent="0.25">
      <c r="J7354" s="271"/>
    </row>
    <row r="7355" spans="10:10" x14ac:dyDescent="0.25">
      <c r="J7355" s="271"/>
    </row>
    <row r="7356" spans="10:10" x14ac:dyDescent="0.25">
      <c r="J7356" s="271"/>
    </row>
    <row r="7357" spans="10:10" x14ac:dyDescent="0.25">
      <c r="J7357" s="271"/>
    </row>
    <row r="7358" spans="10:10" x14ac:dyDescent="0.25">
      <c r="J7358" s="271"/>
    </row>
    <row r="7359" spans="10:10" x14ac:dyDescent="0.25">
      <c r="J7359" s="271"/>
    </row>
    <row r="7360" spans="10:10" x14ac:dyDescent="0.25">
      <c r="J7360" s="271"/>
    </row>
    <row r="7361" spans="10:10" x14ac:dyDescent="0.25">
      <c r="J7361" s="271"/>
    </row>
    <row r="7362" spans="10:10" x14ac:dyDescent="0.25">
      <c r="J7362" s="271"/>
    </row>
    <row r="7363" spans="10:10" x14ac:dyDescent="0.25">
      <c r="J7363" s="271"/>
    </row>
    <row r="7364" spans="10:10" x14ac:dyDescent="0.25">
      <c r="J7364" s="271"/>
    </row>
    <row r="7365" spans="10:10" x14ac:dyDescent="0.25">
      <c r="J7365" s="271"/>
    </row>
    <row r="7366" spans="10:10" x14ac:dyDescent="0.25">
      <c r="J7366" s="271"/>
    </row>
    <row r="7367" spans="10:10" x14ac:dyDescent="0.25">
      <c r="J7367" s="271"/>
    </row>
    <row r="7368" spans="10:10" x14ac:dyDescent="0.25">
      <c r="J7368" s="271"/>
    </row>
    <row r="7369" spans="10:10" x14ac:dyDescent="0.25">
      <c r="J7369" s="271"/>
    </row>
    <row r="7370" spans="10:10" x14ac:dyDescent="0.25">
      <c r="J7370" s="271"/>
    </row>
    <row r="7371" spans="10:10" x14ac:dyDescent="0.25">
      <c r="J7371" s="271"/>
    </row>
    <row r="7372" spans="10:10" x14ac:dyDescent="0.25">
      <c r="J7372" s="271"/>
    </row>
    <row r="7373" spans="10:10" x14ac:dyDescent="0.25">
      <c r="J7373" s="271"/>
    </row>
    <row r="7374" spans="10:10" x14ac:dyDescent="0.25">
      <c r="J7374" s="271"/>
    </row>
    <row r="7375" spans="10:10" x14ac:dyDescent="0.25">
      <c r="J7375" s="271"/>
    </row>
    <row r="7376" spans="10:10" x14ac:dyDescent="0.25">
      <c r="J7376" s="271"/>
    </row>
    <row r="7377" spans="10:10" x14ac:dyDescent="0.25">
      <c r="J7377" s="271"/>
    </row>
    <row r="7378" spans="10:10" x14ac:dyDescent="0.25">
      <c r="J7378" s="271"/>
    </row>
    <row r="7379" spans="10:10" x14ac:dyDescent="0.25">
      <c r="J7379" s="271"/>
    </row>
    <row r="7380" spans="10:10" x14ac:dyDescent="0.25">
      <c r="J7380" s="271"/>
    </row>
    <row r="7381" spans="10:10" x14ac:dyDescent="0.25">
      <c r="J7381" s="271"/>
    </row>
    <row r="7382" spans="10:10" x14ac:dyDescent="0.25">
      <c r="J7382" s="271"/>
    </row>
    <row r="7383" spans="10:10" x14ac:dyDescent="0.25">
      <c r="J7383" s="271"/>
    </row>
    <row r="7384" spans="10:10" x14ac:dyDescent="0.25">
      <c r="J7384" s="271"/>
    </row>
    <row r="7385" spans="10:10" x14ac:dyDescent="0.25">
      <c r="J7385" s="271"/>
    </row>
    <row r="7386" spans="10:10" x14ac:dyDescent="0.25">
      <c r="J7386" s="271"/>
    </row>
    <row r="7387" spans="10:10" x14ac:dyDescent="0.25">
      <c r="J7387" s="271"/>
    </row>
    <row r="7388" spans="10:10" x14ac:dyDescent="0.25">
      <c r="J7388" s="271"/>
    </row>
    <row r="7389" spans="10:10" x14ac:dyDescent="0.25">
      <c r="J7389" s="271"/>
    </row>
    <row r="7390" spans="10:10" x14ac:dyDescent="0.25">
      <c r="J7390" s="271"/>
    </row>
    <row r="7391" spans="10:10" x14ac:dyDescent="0.25">
      <c r="J7391" s="271"/>
    </row>
    <row r="7392" spans="10:10" x14ac:dyDescent="0.25">
      <c r="J7392" s="271"/>
    </row>
    <row r="7393" spans="10:10" x14ac:dyDescent="0.25">
      <c r="J7393" s="271"/>
    </row>
    <row r="7394" spans="10:10" x14ac:dyDescent="0.25">
      <c r="J7394" s="271"/>
    </row>
    <row r="7395" spans="10:10" x14ac:dyDescent="0.25">
      <c r="J7395" s="271"/>
    </row>
    <row r="7396" spans="10:10" x14ac:dyDescent="0.25">
      <c r="J7396" s="271"/>
    </row>
    <row r="7397" spans="10:10" x14ac:dyDescent="0.25">
      <c r="J7397" s="271"/>
    </row>
    <row r="7398" spans="10:10" x14ac:dyDescent="0.25">
      <c r="J7398" s="271"/>
    </row>
    <row r="7399" spans="10:10" x14ac:dyDescent="0.25">
      <c r="J7399" s="271"/>
    </row>
    <row r="7400" spans="10:10" x14ac:dyDescent="0.25">
      <c r="J7400" s="271"/>
    </row>
    <row r="7401" spans="10:10" x14ac:dyDescent="0.25">
      <c r="J7401" s="271"/>
    </row>
    <row r="7402" spans="10:10" x14ac:dyDescent="0.25">
      <c r="J7402" s="271"/>
    </row>
    <row r="7403" spans="10:10" x14ac:dyDescent="0.25">
      <c r="J7403" s="271"/>
    </row>
    <row r="7404" spans="10:10" x14ac:dyDescent="0.25">
      <c r="J7404" s="271"/>
    </row>
    <row r="7405" spans="10:10" x14ac:dyDescent="0.25">
      <c r="J7405" s="271"/>
    </row>
    <row r="7406" spans="10:10" x14ac:dyDescent="0.25">
      <c r="J7406" s="271"/>
    </row>
    <row r="7407" spans="10:10" x14ac:dyDescent="0.25">
      <c r="J7407" s="271"/>
    </row>
    <row r="7408" spans="10:10" x14ac:dyDescent="0.25">
      <c r="J7408" s="271"/>
    </row>
    <row r="7409" spans="10:10" x14ac:dyDescent="0.25">
      <c r="J7409" s="271"/>
    </row>
    <row r="7410" spans="10:10" x14ac:dyDescent="0.25">
      <c r="J7410" s="271"/>
    </row>
    <row r="7411" spans="10:10" x14ac:dyDescent="0.25">
      <c r="J7411" s="271"/>
    </row>
    <row r="7412" spans="10:10" x14ac:dyDescent="0.25">
      <c r="J7412" s="271"/>
    </row>
    <row r="7413" spans="10:10" x14ac:dyDescent="0.25">
      <c r="J7413" s="271"/>
    </row>
    <row r="7414" spans="10:10" x14ac:dyDescent="0.25">
      <c r="J7414" s="271"/>
    </row>
    <row r="7415" spans="10:10" x14ac:dyDescent="0.25">
      <c r="J7415" s="271"/>
    </row>
    <row r="7416" spans="10:10" x14ac:dyDescent="0.25">
      <c r="J7416" s="271"/>
    </row>
    <row r="7417" spans="10:10" x14ac:dyDescent="0.25">
      <c r="J7417" s="271"/>
    </row>
    <row r="7418" spans="10:10" x14ac:dyDescent="0.25">
      <c r="J7418" s="271"/>
    </row>
    <row r="7419" spans="10:10" x14ac:dyDescent="0.25">
      <c r="J7419" s="271"/>
    </row>
    <row r="7420" spans="10:10" x14ac:dyDescent="0.25">
      <c r="J7420" s="271"/>
    </row>
    <row r="7421" spans="10:10" x14ac:dyDescent="0.25">
      <c r="J7421" s="271"/>
    </row>
    <row r="7422" spans="10:10" x14ac:dyDescent="0.25">
      <c r="J7422" s="271"/>
    </row>
    <row r="7423" spans="10:10" x14ac:dyDescent="0.25">
      <c r="J7423" s="271"/>
    </row>
    <row r="7424" spans="10:10" x14ac:dyDescent="0.25">
      <c r="J7424" s="271"/>
    </row>
    <row r="7425" spans="10:10" x14ac:dyDescent="0.25">
      <c r="J7425" s="271"/>
    </row>
    <row r="7426" spans="10:10" x14ac:dyDescent="0.25">
      <c r="J7426" s="271"/>
    </row>
    <row r="7427" spans="10:10" x14ac:dyDescent="0.25">
      <c r="J7427" s="271"/>
    </row>
    <row r="7428" spans="10:10" x14ac:dyDescent="0.25">
      <c r="J7428" s="271"/>
    </row>
    <row r="7429" spans="10:10" x14ac:dyDescent="0.25">
      <c r="J7429" s="271"/>
    </row>
    <row r="7430" spans="10:10" x14ac:dyDescent="0.25">
      <c r="J7430" s="271"/>
    </row>
    <row r="7431" spans="10:10" x14ac:dyDescent="0.25">
      <c r="J7431" s="271"/>
    </row>
    <row r="7432" spans="10:10" x14ac:dyDescent="0.25">
      <c r="J7432" s="271"/>
    </row>
    <row r="7433" spans="10:10" x14ac:dyDescent="0.25">
      <c r="J7433" s="271"/>
    </row>
    <row r="7434" spans="10:10" x14ac:dyDescent="0.25">
      <c r="J7434" s="271"/>
    </row>
    <row r="7435" spans="10:10" x14ac:dyDescent="0.25">
      <c r="J7435" s="271"/>
    </row>
    <row r="7436" spans="10:10" x14ac:dyDescent="0.25">
      <c r="J7436" s="271"/>
    </row>
    <row r="7437" spans="10:10" x14ac:dyDescent="0.25">
      <c r="J7437" s="271"/>
    </row>
    <row r="7438" spans="10:10" x14ac:dyDescent="0.25">
      <c r="J7438" s="271"/>
    </row>
    <row r="7439" spans="10:10" x14ac:dyDescent="0.25">
      <c r="J7439" s="271"/>
    </row>
    <row r="7440" spans="10:10" x14ac:dyDescent="0.25">
      <c r="J7440" s="271"/>
    </row>
    <row r="7441" spans="10:10" x14ac:dyDescent="0.25">
      <c r="J7441" s="271"/>
    </row>
    <row r="7442" spans="10:10" x14ac:dyDescent="0.25">
      <c r="J7442" s="271"/>
    </row>
    <row r="7443" spans="10:10" x14ac:dyDescent="0.25">
      <c r="J7443" s="271"/>
    </row>
    <row r="7444" spans="10:10" x14ac:dyDescent="0.25">
      <c r="J7444" s="271"/>
    </row>
    <row r="7445" spans="10:10" x14ac:dyDescent="0.25">
      <c r="J7445" s="271"/>
    </row>
    <row r="7446" spans="10:10" x14ac:dyDescent="0.25">
      <c r="J7446" s="271"/>
    </row>
    <row r="7447" spans="10:10" x14ac:dyDescent="0.25">
      <c r="J7447" s="271"/>
    </row>
    <row r="7448" spans="10:10" x14ac:dyDescent="0.25">
      <c r="J7448" s="271"/>
    </row>
    <row r="7449" spans="10:10" x14ac:dyDescent="0.25">
      <c r="J7449" s="271"/>
    </row>
    <row r="7450" spans="10:10" x14ac:dyDescent="0.25">
      <c r="J7450" s="271"/>
    </row>
    <row r="7451" spans="10:10" x14ac:dyDescent="0.25">
      <c r="J7451" s="271"/>
    </row>
    <row r="7452" spans="10:10" x14ac:dyDescent="0.25">
      <c r="J7452" s="271"/>
    </row>
    <row r="7453" spans="10:10" x14ac:dyDescent="0.25">
      <c r="J7453" s="271"/>
    </row>
    <row r="7454" spans="10:10" x14ac:dyDescent="0.25">
      <c r="J7454" s="271"/>
    </row>
    <row r="7455" spans="10:10" x14ac:dyDescent="0.25">
      <c r="J7455" s="271"/>
    </row>
    <row r="7456" spans="10:10" x14ac:dyDescent="0.25">
      <c r="J7456" s="271"/>
    </row>
    <row r="7457" spans="10:10" x14ac:dyDescent="0.25">
      <c r="J7457" s="271"/>
    </row>
    <row r="7458" spans="10:10" x14ac:dyDescent="0.25">
      <c r="J7458" s="271"/>
    </row>
    <row r="7459" spans="10:10" x14ac:dyDescent="0.25">
      <c r="J7459" s="271"/>
    </row>
    <row r="7460" spans="10:10" x14ac:dyDescent="0.25">
      <c r="J7460" s="271"/>
    </row>
    <row r="7461" spans="10:10" x14ac:dyDescent="0.25">
      <c r="J7461" s="271"/>
    </row>
    <row r="7462" spans="10:10" x14ac:dyDescent="0.25">
      <c r="J7462" s="271"/>
    </row>
    <row r="7463" spans="10:10" x14ac:dyDescent="0.25">
      <c r="J7463" s="271"/>
    </row>
    <row r="7464" spans="10:10" x14ac:dyDescent="0.25">
      <c r="J7464" s="271"/>
    </row>
    <row r="7465" spans="10:10" x14ac:dyDescent="0.25">
      <c r="J7465" s="271"/>
    </row>
    <row r="7466" spans="10:10" x14ac:dyDescent="0.25">
      <c r="J7466" s="271"/>
    </row>
    <row r="7467" spans="10:10" x14ac:dyDescent="0.25">
      <c r="J7467" s="271"/>
    </row>
    <row r="7468" spans="10:10" x14ac:dyDescent="0.25">
      <c r="J7468" s="271"/>
    </row>
    <row r="7469" spans="10:10" x14ac:dyDescent="0.25">
      <c r="J7469" s="271"/>
    </row>
    <row r="7470" spans="10:10" x14ac:dyDescent="0.25">
      <c r="J7470" s="271"/>
    </row>
    <row r="7471" spans="10:10" x14ac:dyDescent="0.25">
      <c r="J7471" s="271"/>
    </row>
    <row r="7472" spans="10:10" x14ac:dyDescent="0.25">
      <c r="J7472" s="271"/>
    </row>
    <row r="7473" spans="10:10" x14ac:dyDescent="0.25">
      <c r="J7473" s="271"/>
    </row>
    <row r="7474" spans="10:10" x14ac:dyDescent="0.25">
      <c r="J7474" s="271"/>
    </row>
    <row r="7475" spans="10:10" x14ac:dyDescent="0.25">
      <c r="J7475" s="271"/>
    </row>
    <row r="7476" spans="10:10" x14ac:dyDescent="0.25">
      <c r="J7476" s="271"/>
    </row>
    <row r="7477" spans="10:10" x14ac:dyDescent="0.25">
      <c r="J7477" s="271"/>
    </row>
    <row r="7478" spans="10:10" x14ac:dyDescent="0.25">
      <c r="J7478" s="271"/>
    </row>
    <row r="7479" spans="10:10" x14ac:dyDescent="0.25">
      <c r="J7479" s="271"/>
    </row>
    <row r="7480" spans="10:10" x14ac:dyDescent="0.25">
      <c r="J7480" s="271"/>
    </row>
    <row r="7481" spans="10:10" x14ac:dyDescent="0.25">
      <c r="J7481" s="271"/>
    </row>
    <row r="7482" spans="10:10" x14ac:dyDescent="0.25">
      <c r="J7482" s="271"/>
    </row>
    <row r="7483" spans="10:10" x14ac:dyDescent="0.25">
      <c r="J7483" s="271"/>
    </row>
    <row r="7484" spans="10:10" x14ac:dyDescent="0.25">
      <c r="J7484" s="271"/>
    </row>
    <row r="7485" spans="10:10" x14ac:dyDescent="0.25">
      <c r="J7485" s="271"/>
    </row>
    <row r="7486" spans="10:10" x14ac:dyDescent="0.25">
      <c r="J7486" s="271"/>
    </row>
    <row r="7487" spans="10:10" x14ac:dyDescent="0.25">
      <c r="J7487" s="271"/>
    </row>
    <row r="7488" spans="10:10" x14ac:dyDescent="0.25">
      <c r="J7488" s="271"/>
    </row>
    <row r="7489" spans="10:10" x14ac:dyDescent="0.25">
      <c r="J7489" s="271"/>
    </row>
    <row r="7490" spans="10:10" x14ac:dyDescent="0.25">
      <c r="J7490" s="271"/>
    </row>
    <row r="7491" spans="10:10" x14ac:dyDescent="0.25">
      <c r="J7491" s="271"/>
    </row>
    <row r="7492" spans="10:10" x14ac:dyDescent="0.25">
      <c r="J7492" s="271"/>
    </row>
    <row r="7493" spans="10:10" x14ac:dyDescent="0.25">
      <c r="J7493" s="271"/>
    </row>
    <row r="7494" spans="10:10" x14ac:dyDescent="0.25">
      <c r="J7494" s="271"/>
    </row>
    <row r="7495" spans="10:10" x14ac:dyDescent="0.25">
      <c r="J7495" s="271"/>
    </row>
    <row r="7496" spans="10:10" x14ac:dyDescent="0.25">
      <c r="J7496" s="271"/>
    </row>
    <row r="7497" spans="10:10" x14ac:dyDescent="0.25">
      <c r="J7497" s="271"/>
    </row>
    <row r="7498" spans="10:10" x14ac:dyDescent="0.25">
      <c r="J7498" s="271"/>
    </row>
    <row r="7499" spans="10:10" x14ac:dyDescent="0.25">
      <c r="J7499" s="271"/>
    </row>
    <row r="7500" spans="10:10" x14ac:dyDescent="0.25">
      <c r="J7500" s="271"/>
    </row>
    <row r="7501" spans="10:10" x14ac:dyDescent="0.25">
      <c r="J7501" s="271"/>
    </row>
    <row r="7502" spans="10:10" x14ac:dyDescent="0.25">
      <c r="J7502" s="271"/>
    </row>
    <row r="7503" spans="10:10" x14ac:dyDescent="0.25">
      <c r="J7503" s="271"/>
    </row>
    <row r="7504" spans="10:10" x14ac:dyDescent="0.25">
      <c r="J7504" s="271"/>
    </row>
    <row r="7505" spans="10:10" x14ac:dyDescent="0.25">
      <c r="J7505" s="271"/>
    </row>
    <row r="7506" spans="10:10" x14ac:dyDescent="0.25">
      <c r="J7506" s="271"/>
    </row>
    <row r="7507" spans="10:10" x14ac:dyDescent="0.25">
      <c r="J7507" s="271"/>
    </row>
    <row r="7508" spans="10:10" x14ac:dyDescent="0.25">
      <c r="J7508" s="271"/>
    </row>
    <row r="7509" spans="10:10" x14ac:dyDescent="0.25">
      <c r="J7509" s="271"/>
    </row>
    <row r="7510" spans="10:10" x14ac:dyDescent="0.25">
      <c r="J7510" s="271"/>
    </row>
    <row r="7511" spans="10:10" x14ac:dyDescent="0.25">
      <c r="J7511" s="271"/>
    </row>
    <row r="7512" spans="10:10" x14ac:dyDescent="0.25">
      <c r="J7512" s="271"/>
    </row>
    <row r="7513" spans="10:10" x14ac:dyDescent="0.25">
      <c r="J7513" s="271"/>
    </row>
    <row r="7514" spans="10:10" x14ac:dyDescent="0.25">
      <c r="J7514" s="271"/>
    </row>
    <row r="7515" spans="10:10" x14ac:dyDescent="0.25">
      <c r="J7515" s="271"/>
    </row>
    <row r="7516" spans="10:10" x14ac:dyDescent="0.25">
      <c r="J7516" s="271"/>
    </row>
    <row r="7517" spans="10:10" x14ac:dyDescent="0.25">
      <c r="J7517" s="271"/>
    </row>
    <row r="7518" spans="10:10" x14ac:dyDescent="0.25">
      <c r="J7518" s="271"/>
    </row>
    <row r="7519" spans="10:10" x14ac:dyDescent="0.25">
      <c r="J7519" s="271"/>
    </row>
    <row r="7520" spans="10:10" x14ac:dyDescent="0.25">
      <c r="J7520" s="271"/>
    </row>
    <row r="7521" spans="10:10" x14ac:dyDescent="0.25">
      <c r="J7521" s="271"/>
    </row>
    <row r="7522" spans="10:10" x14ac:dyDescent="0.25">
      <c r="J7522" s="271"/>
    </row>
    <row r="7523" spans="10:10" x14ac:dyDescent="0.25">
      <c r="J7523" s="271"/>
    </row>
    <row r="7524" spans="10:10" x14ac:dyDescent="0.25">
      <c r="J7524" s="271"/>
    </row>
    <row r="7525" spans="10:10" x14ac:dyDescent="0.25">
      <c r="J7525" s="271"/>
    </row>
    <row r="7526" spans="10:10" x14ac:dyDescent="0.25">
      <c r="J7526" s="271"/>
    </row>
    <row r="7527" spans="10:10" x14ac:dyDescent="0.25">
      <c r="J7527" s="271"/>
    </row>
    <row r="7528" spans="10:10" x14ac:dyDescent="0.25">
      <c r="J7528" s="271"/>
    </row>
    <row r="7529" spans="10:10" x14ac:dyDescent="0.25">
      <c r="J7529" s="271"/>
    </row>
    <row r="7530" spans="10:10" x14ac:dyDescent="0.25">
      <c r="J7530" s="271"/>
    </row>
    <row r="7531" spans="10:10" x14ac:dyDescent="0.25">
      <c r="J7531" s="271"/>
    </row>
    <row r="7532" spans="10:10" x14ac:dyDescent="0.25">
      <c r="J7532" s="271"/>
    </row>
    <row r="7533" spans="10:10" x14ac:dyDescent="0.25">
      <c r="J7533" s="271"/>
    </row>
    <row r="7534" spans="10:10" x14ac:dyDescent="0.25">
      <c r="J7534" s="271"/>
    </row>
    <row r="7535" spans="10:10" x14ac:dyDescent="0.25">
      <c r="J7535" s="271"/>
    </row>
    <row r="7536" spans="10:10" x14ac:dyDescent="0.25">
      <c r="J7536" s="271"/>
    </row>
    <row r="7537" spans="10:10" x14ac:dyDescent="0.25">
      <c r="J7537" s="271"/>
    </row>
    <row r="7538" spans="10:10" x14ac:dyDescent="0.25">
      <c r="J7538" s="271"/>
    </row>
    <row r="7539" spans="10:10" x14ac:dyDescent="0.25">
      <c r="J7539" s="271"/>
    </row>
    <row r="7540" spans="10:10" x14ac:dyDescent="0.25">
      <c r="J7540" s="271"/>
    </row>
    <row r="7541" spans="10:10" x14ac:dyDescent="0.25">
      <c r="J7541" s="271"/>
    </row>
    <row r="7542" spans="10:10" x14ac:dyDescent="0.25">
      <c r="J7542" s="271"/>
    </row>
    <row r="7543" spans="10:10" x14ac:dyDescent="0.25">
      <c r="J7543" s="271"/>
    </row>
    <row r="7544" spans="10:10" x14ac:dyDescent="0.25">
      <c r="J7544" s="271"/>
    </row>
    <row r="7545" spans="10:10" x14ac:dyDescent="0.25">
      <c r="J7545" s="271"/>
    </row>
    <row r="7546" spans="10:10" x14ac:dyDescent="0.25">
      <c r="J7546" s="271"/>
    </row>
    <row r="7547" spans="10:10" x14ac:dyDescent="0.25">
      <c r="J7547" s="271"/>
    </row>
    <row r="7548" spans="10:10" x14ac:dyDescent="0.25">
      <c r="J7548" s="271"/>
    </row>
    <row r="7549" spans="10:10" x14ac:dyDescent="0.25">
      <c r="J7549" s="271"/>
    </row>
    <row r="7550" spans="10:10" x14ac:dyDescent="0.25">
      <c r="J7550" s="271"/>
    </row>
    <row r="7551" spans="10:10" x14ac:dyDescent="0.25">
      <c r="J7551" s="271"/>
    </row>
    <row r="7552" spans="10:10" x14ac:dyDescent="0.25">
      <c r="J7552" s="271"/>
    </row>
    <row r="7553" spans="10:10" x14ac:dyDescent="0.25">
      <c r="J7553" s="271"/>
    </row>
    <row r="7554" spans="10:10" x14ac:dyDescent="0.25">
      <c r="J7554" s="271"/>
    </row>
    <row r="7555" spans="10:10" x14ac:dyDescent="0.25">
      <c r="J7555" s="271"/>
    </row>
    <row r="7556" spans="10:10" x14ac:dyDescent="0.25">
      <c r="J7556" s="271"/>
    </row>
    <row r="7557" spans="10:10" x14ac:dyDescent="0.25">
      <c r="J7557" s="271"/>
    </row>
    <row r="7558" spans="10:10" x14ac:dyDescent="0.25">
      <c r="J7558" s="271"/>
    </row>
    <row r="7559" spans="10:10" x14ac:dyDescent="0.25">
      <c r="J7559" s="271"/>
    </row>
    <row r="7560" spans="10:10" x14ac:dyDescent="0.25">
      <c r="J7560" s="271"/>
    </row>
    <row r="7561" spans="10:10" x14ac:dyDescent="0.25">
      <c r="J7561" s="271"/>
    </row>
    <row r="7562" spans="10:10" x14ac:dyDescent="0.25">
      <c r="J7562" s="271"/>
    </row>
    <row r="7563" spans="10:10" x14ac:dyDescent="0.25">
      <c r="J7563" s="271"/>
    </row>
    <row r="7564" spans="10:10" x14ac:dyDescent="0.25">
      <c r="J7564" s="271"/>
    </row>
    <row r="7565" spans="10:10" x14ac:dyDescent="0.25">
      <c r="J7565" s="271"/>
    </row>
    <row r="7566" spans="10:10" x14ac:dyDescent="0.25">
      <c r="J7566" s="271"/>
    </row>
    <row r="7567" spans="10:10" x14ac:dyDescent="0.25">
      <c r="J7567" s="271"/>
    </row>
    <row r="7568" spans="10:10" x14ac:dyDescent="0.25">
      <c r="J7568" s="271"/>
    </row>
    <row r="7569" spans="10:10" x14ac:dyDescent="0.25">
      <c r="J7569" s="271"/>
    </row>
    <row r="7570" spans="10:10" x14ac:dyDescent="0.25">
      <c r="J7570" s="271"/>
    </row>
    <row r="7571" spans="10:10" x14ac:dyDescent="0.25">
      <c r="J7571" s="271"/>
    </row>
    <row r="7572" spans="10:10" x14ac:dyDescent="0.25">
      <c r="J7572" s="271"/>
    </row>
    <row r="7573" spans="10:10" x14ac:dyDescent="0.25">
      <c r="J7573" s="271"/>
    </row>
    <row r="7574" spans="10:10" x14ac:dyDescent="0.25">
      <c r="J7574" s="271"/>
    </row>
    <row r="7575" spans="10:10" x14ac:dyDescent="0.25">
      <c r="J7575" s="271"/>
    </row>
    <row r="7576" spans="10:10" x14ac:dyDescent="0.25">
      <c r="J7576" s="271"/>
    </row>
    <row r="7577" spans="10:10" x14ac:dyDescent="0.25">
      <c r="J7577" s="271"/>
    </row>
    <row r="7578" spans="10:10" x14ac:dyDescent="0.25">
      <c r="J7578" s="271"/>
    </row>
    <row r="7579" spans="10:10" x14ac:dyDescent="0.25">
      <c r="J7579" s="271"/>
    </row>
    <row r="7580" spans="10:10" x14ac:dyDescent="0.25">
      <c r="J7580" s="271"/>
    </row>
    <row r="7581" spans="10:10" x14ac:dyDescent="0.25">
      <c r="J7581" s="271"/>
    </row>
    <row r="7582" spans="10:10" x14ac:dyDescent="0.25">
      <c r="J7582" s="271"/>
    </row>
    <row r="7583" spans="10:10" x14ac:dyDescent="0.25">
      <c r="J7583" s="271"/>
    </row>
    <row r="7584" spans="10:10" x14ac:dyDescent="0.25">
      <c r="J7584" s="271"/>
    </row>
    <row r="7585" spans="10:10" x14ac:dyDescent="0.25">
      <c r="J7585" s="271"/>
    </row>
    <row r="7586" spans="10:10" x14ac:dyDescent="0.25">
      <c r="J7586" s="271"/>
    </row>
    <row r="7587" spans="10:10" x14ac:dyDescent="0.25">
      <c r="J7587" s="271"/>
    </row>
    <row r="7588" spans="10:10" x14ac:dyDescent="0.25">
      <c r="J7588" s="271"/>
    </row>
    <row r="7589" spans="10:10" x14ac:dyDescent="0.25">
      <c r="J7589" s="271"/>
    </row>
    <row r="7590" spans="10:10" x14ac:dyDescent="0.25">
      <c r="J7590" s="271"/>
    </row>
    <row r="7591" spans="10:10" x14ac:dyDescent="0.25">
      <c r="J7591" s="271"/>
    </row>
    <row r="7592" spans="10:10" x14ac:dyDescent="0.25">
      <c r="J7592" s="271"/>
    </row>
    <row r="7593" spans="10:10" x14ac:dyDescent="0.25">
      <c r="J7593" s="271"/>
    </row>
    <row r="7594" spans="10:10" x14ac:dyDescent="0.25">
      <c r="J7594" s="271"/>
    </row>
    <row r="7595" spans="10:10" x14ac:dyDescent="0.25">
      <c r="J7595" s="271"/>
    </row>
    <row r="7596" spans="10:10" x14ac:dyDescent="0.25">
      <c r="J7596" s="271"/>
    </row>
    <row r="7597" spans="10:10" x14ac:dyDescent="0.25">
      <c r="J7597" s="271"/>
    </row>
    <row r="7598" spans="10:10" x14ac:dyDescent="0.25">
      <c r="J7598" s="271"/>
    </row>
    <row r="7599" spans="10:10" x14ac:dyDescent="0.25">
      <c r="J7599" s="271"/>
    </row>
    <row r="7600" spans="10:10" x14ac:dyDescent="0.25">
      <c r="J7600" s="271"/>
    </row>
    <row r="7601" spans="10:10" x14ac:dyDescent="0.25">
      <c r="J7601" s="271"/>
    </row>
    <row r="7602" spans="10:10" x14ac:dyDescent="0.25">
      <c r="J7602" s="271"/>
    </row>
    <row r="7603" spans="10:10" x14ac:dyDescent="0.25">
      <c r="J7603" s="271"/>
    </row>
    <row r="7604" spans="10:10" x14ac:dyDescent="0.25">
      <c r="J7604" s="271"/>
    </row>
    <row r="7605" spans="10:10" x14ac:dyDescent="0.25">
      <c r="J7605" s="271"/>
    </row>
    <row r="7606" spans="10:10" x14ac:dyDescent="0.25">
      <c r="J7606" s="271"/>
    </row>
    <row r="7607" spans="10:10" x14ac:dyDescent="0.25">
      <c r="J7607" s="271"/>
    </row>
    <row r="7608" spans="10:10" x14ac:dyDescent="0.25">
      <c r="J7608" s="271"/>
    </row>
    <row r="7609" spans="10:10" x14ac:dyDescent="0.25">
      <c r="J7609" s="271"/>
    </row>
    <row r="7610" spans="10:10" x14ac:dyDescent="0.25">
      <c r="J7610" s="271"/>
    </row>
    <row r="7611" spans="10:10" x14ac:dyDescent="0.25">
      <c r="J7611" s="271"/>
    </row>
    <row r="7612" spans="10:10" x14ac:dyDescent="0.25">
      <c r="J7612" s="271"/>
    </row>
    <row r="7613" spans="10:10" x14ac:dyDescent="0.25">
      <c r="J7613" s="271"/>
    </row>
    <row r="7614" spans="10:10" x14ac:dyDescent="0.25">
      <c r="J7614" s="271"/>
    </row>
    <row r="7615" spans="10:10" x14ac:dyDescent="0.25">
      <c r="J7615" s="271"/>
    </row>
    <row r="7616" spans="10:10" x14ac:dyDescent="0.25">
      <c r="J7616" s="271"/>
    </row>
    <row r="7617" spans="10:10" x14ac:dyDescent="0.25">
      <c r="J7617" s="271"/>
    </row>
    <row r="7618" spans="10:10" x14ac:dyDescent="0.25">
      <c r="J7618" s="271"/>
    </row>
    <row r="7619" spans="10:10" x14ac:dyDescent="0.25">
      <c r="J7619" s="271"/>
    </row>
    <row r="7620" spans="10:10" x14ac:dyDescent="0.25">
      <c r="J7620" s="271"/>
    </row>
    <row r="7621" spans="10:10" x14ac:dyDescent="0.25">
      <c r="J7621" s="271"/>
    </row>
    <row r="7622" spans="10:10" x14ac:dyDescent="0.25">
      <c r="J7622" s="271"/>
    </row>
    <row r="7623" spans="10:10" x14ac:dyDescent="0.25">
      <c r="J7623" s="271"/>
    </row>
    <row r="7624" spans="10:10" x14ac:dyDescent="0.25">
      <c r="J7624" s="271"/>
    </row>
    <row r="7625" spans="10:10" x14ac:dyDescent="0.25">
      <c r="J7625" s="271"/>
    </row>
    <row r="7626" spans="10:10" x14ac:dyDescent="0.25">
      <c r="J7626" s="271"/>
    </row>
    <row r="7627" spans="10:10" x14ac:dyDescent="0.25">
      <c r="J7627" s="271"/>
    </row>
    <row r="7628" spans="10:10" x14ac:dyDescent="0.25">
      <c r="J7628" s="271"/>
    </row>
    <row r="7629" spans="10:10" x14ac:dyDescent="0.25">
      <c r="J7629" s="271"/>
    </row>
    <row r="7630" spans="10:10" x14ac:dyDescent="0.25">
      <c r="J7630" s="271"/>
    </row>
    <row r="7631" spans="10:10" x14ac:dyDescent="0.25">
      <c r="J7631" s="271"/>
    </row>
    <row r="7632" spans="10:10" x14ac:dyDescent="0.25">
      <c r="J7632" s="271"/>
    </row>
    <row r="7633" spans="10:10" x14ac:dyDescent="0.25">
      <c r="J7633" s="271"/>
    </row>
    <row r="7634" spans="10:10" x14ac:dyDescent="0.25">
      <c r="J7634" s="271"/>
    </row>
    <row r="7635" spans="10:10" x14ac:dyDescent="0.25">
      <c r="J7635" s="271"/>
    </row>
    <row r="7636" spans="10:10" x14ac:dyDescent="0.25">
      <c r="J7636" s="271"/>
    </row>
    <row r="7637" spans="10:10" x14ac:dyDescent="0.25">
      <c r="J7637" s="271"/>
    </row>
    <row r="7638" spans="10:10" x14ac:dyDescent="0.25">
      <c r="J7638" s="271"/>
    </row>
    <row r="7639" spans="10:10" x14ac:dyDescent="0.25">
      <c r="J7639" s="271"/>
    </row>
    <row r="7640" spans="10:10" x14ac:dyDescent="0.25">
      <c r="J7640" s="271"/>
    </row>
    <row r="7641" spans="10:10" x14ac:dyDescent="0.25">
      <c r="J7641" s="271"/>
    </row>
    <row r="7642" spans="10:10" x14ac:dyDescent="0.25">
      <c r="J7642" s="271"/>
    </row>
    <row r="7643" spans="10:10" x14ac:dyDescent="0.25">
      <c r="J7643" s="271"/>
    </row>
    <row r="7644" spans="10:10" x14ac:dyDescent="0.25">
      <c r="J7644" s="271"/>
    </row>
    <row r="7645" spans="10:10" x14ac:dyDescent="0.25">
      <c r="J7645" s="271"/>
    </row>
    <row r="7646" spans="10:10" x14ac:dyDescent="0.25">
      <c r="J7646" s="271"/>
    </row>
    <row r="7647" spans="10:10" x14ac:dyDescent="0.25">
      <c r="J7647" s="271"/>
    </row>
    <row r="7648" spans="10:10" x14ac:dyDescent="0.25">
      <c r="J7648" s="271"/>
    </row>
    <row r="7649" spans="10:10" x14ac:dyDescent="0.25">
      <c r="J7649" s="271"/>
    </row>
    <row r="7650" spans="10:10" x14ac:dyDescent="0.25">
      <c r="J7650" s="271"/>
    </row>
    <row r="7651" spans="10:10" x14ac:dyDescent="0.25">
      <c r="J7651" s="271"/>
    </row>
    <row r="7652" spans="10:10" x14ac:dyDescent="0.25">
      <c r="J7652" s="271"/>
    </row>
    <row r="7653" spans="10:10" x14ac:dyDescent="0.25">
      <c r="J7653" s="271"/>
    </row>
    <row r="7654" spans="10:10" x14ac:dyDescent="0.25">
      <c r="J7654" s="271"/>
    </row>
    <row r="7655" spans="10:10" x14ac:dyDescent="0.25">
      <c r="J7655" s="271"/>
    </row>
    <row r="7656" spans="10:10" x14ac:dyDescent="0.25">
      <c r="J7656" s="271"/>
    </row>
    <row r="7657" spans="10:10" x14ac:dyDescent="0.25">
      <c r="J7657" s="271"/>
    </row>
    <row r="7658" spans="10:10" x14ac:dyDescent="0.25">
      <c r="J7658" s="271"/>
    </row>
    <row r="7659" spans="10:10" x14ac:dyDescent="0.25">
      <c r="J7659" s="271"/>
    </row>
    <row r="7660" spans="10:10" x14ac:dyDescent="0.25">
      <c r="J7660" s="271"/>
    </row>
    <row r="7661" spans="10:10" x14ac:dyDescent="0.25">
      <c r="J7661" s="271"/>
    </row>
    <row r="7662" spans="10:10" x14ac:dyDescent="0.25">
      <c r="J7662" s="271"/>
    </row>
    <row r="7663" spans="10:10" x14ac:dyDescent="0.25">
      <c r="J7663" s="271"/>
    </row>
    <row r="7664" spans="10:10" x14ac:dyDescent="0.25">
      <c r="J7664" s="271"/>
    </row>
    <row r="7665" spans="10:10" x14ac:dyDescent="0.25">
      <c r="J7665" s="271"/>
    </row>
    <row r="7666" spans="10:10" x14ac:dyDescent="0.25">
      <c r="J7666" s="271"/>
    </row>
    <row r="7667" spans="10:10" x14ac:dyDescent="0.25">
      <c r="J7667" s="271"/>
    </row>
    <row r="7668" spans="10:10" x14ac:dyDescent="0.25">
      <c r="J7668" s="271"/>
    </row>
    <row r="7669" spans="10:10" x14ac:dyDescent="0.25">
      <c r="J7669" s="271"/>
    </row>
    <row r="7670" spans="10:10" x14ac:dyDescent="0.25">
      <c r="J7670" s="271"/>
    </row>
    <row r="7671" spans="10:10" x14ac:dyDescent="0.25">
      <c r="J7671" s="271"/>
    </row>
    <row r="7672" spans="10:10" x14ac:dyDescent="0.25">
      <c r="J7672" s="271"/>
    </row>
    <row r="7673" spans="10:10" x14ac:dyDescent="0.25">
      <c r="J7673" s="271"/>
    </row>
    <row r="7674" spans="10:10" x14ac:dyDescent="0.25">
      <c r="J7674" s="271"/>
    </row>
    <row r="7675" spans="10:10" x14ac:dyDescent="0.25">
      <c r="J7675" s="271"/>
    </row>
    <row r="7676" spans="10:10" x14ac:dyDescent="0.25">
      <c r="J7676" s="271"/>
    </row>
    <row r="7677" spans="10:10" x14ac:dyDescent="0.25">
      <c r="J7677" s="271"/>
    </row>
    <row r="7678" spans="10:10" x14ac:dyDescent="0.25">
      <c r="J7678" s="271"/>
    </row>
    <row r="7679" spans="10:10" x14ac:dyDescent="0.25">
      <c r="J7679" s="271"/>
    </row>
    <row r="7680" spans="10:10" x14ac:dyDescent="0.25">
      <c r="J7680" s="271"/>
    </row>
    <row r="7681" spans="10:10" x14ac:dyDescent="0.25">
      <c r="J7681" s="271"/>
    </row>
    <row r="7682" spans="10:10" x14ac:dyDescent="0.25">
      <c r="J7682" s="271"/>
    </row>
    <row r="7683" spans="10:10" x14ac:dyDescent="0.25">
      <c r="J7683" s="271"/>
    </row>
    <row r="7684" spans="10:10" x14ac:dyDescent="0.25">
      <c r="J7684" s="271"/>
    </row>
    <row r="7685" spans="10:10" x14ac:dyDescent="0.25">
      <c r="J7685" s="271"/>
    </row>
    <row r="7686" spans="10:10" x14ac:dyDescent="0.25">
      <c r="J7686" s="271"/>
    </row>
    <row r="7687" spans="10:10" x14ac:dyDescent="0.25">
      <c r="J7687" s="271"/>
    </row>
    <row r="7688" spans="10:10" x14ac:dyDescent="0.25">
      <c r="J7688" s="271"/>
    </row>
    <row r="7689" spans="10:10" x14ac:dyDescent="0.25">
      <c r="J7689" s="271"/>
    </row>
    <row r="7690" spans="10:10" x14ac:dyDescent="0.25">
      <c r="J7690" s="271"/>
    </row>
    <row r="7691" spans="10:10" x14ac:dyDescent="0.25">
      <c r="J7691" s="271"/>
    </row>
    <row r="7692" spans="10:10" x14ac:dyDescent="0.25">
      <c r="J7692" s="271"/>
    </row>
    <row r="7693" spans="10:10" x14ac:dyDescent="0.25">
      <c r="J7693" s="271"/>
    </row>
    <row r="7694" spans="10:10" x14ac:dyDescent="0.25">
      <c r="J7694" s="271"/>
    </row>
    <row r="7695" spans="10:10" x14ac:dyDescent="0.25">
      <c r="J7695" s="271"/>
    </row>
    <row r="7696" spans="10:10" x14ac:dyDescent="0.25">
      <c r="J7696" s="271"/>
    </row>
    <row r="7697" spans="10:10" x14ac:dyDescent="0.25">
      <c r="J7697" s="271"/>
    </row>
    <row r="7698" spans="10:10" x14ac:dyDescent="0.25">
      <c r="J7698" s="271"/>
    </row>
    <row r="7699" spans="10:10" x14ac:dyDescent="0.25">
      <c r="J7699" s="271"/>
    </row>
    <row r="7700" spans="10:10" x14ac:dyDescent="0.25">
      <c r="J7700" s="271"/>
    </row>
    <row r="7701" spans="10:10" x14ac:dyDescent="0.25">
      <c r="J7701" s="271"/>
    </row>
    <row r="7702" spans="10:10" x14ac:dyDescent="0.25">
      <c r="J7702" s="271"/>
    </row>
    <row r="7703" spans="10:10" x14ac:dyDescent="0.25">
      <c r="J7703" s="271"/>
    </row>
    <row r="7704" spans="10:10" x14ac:dyDescent="0.25">
      <c r="J7704" s="271"/>
    </row>
    <row r="7705" spans="10:10" x14ac:dyDescent="0.25">
      <c r="J7705" s="271"/>
    </row>
    <row r="7706" spans="10:10" x14ac:dyDescent="0.25">
      <c r="J7706" s="271"/>
    </row>
    <row r="7707" spans="10:10" x14ac:dyDescent="0.25">
      <c r="J7707" s="271"/>
    </row>
    <row r="7708" spans="10:10" x14ac:dyDescent="0.25">
      <c r="J7708" s="271"/>
    </row>
    <row r="7709" spans="10:10" x14ac:dyDescent="0.25">
      <c r="J7709" s="271"/>
    </row>
    <row r="7710" spans="10:10" x14ac:dyDescent="0.25">
      <c r="J7710" s="271"/>
    </row>
    <row r="7711" spans="10:10" x14ac:dyDescent="0.25">
      <c r="J7711" s="271"/>
    </row>
    <row r="7712" spans="10:10" x14ac:dyDescent="0.25">
      <c r="J7712" s="271"/>
    </row>
    <row r="7713" spans="10:10" x14ac:dyDescent="0.25">
      <c r="J7713" s="271"/>
    </row>
    <row r="7714" spans="10:10" x14ac:dyDescent="0.25">
      <c r="J7714" s="271"/>
    </row>
    <row r="7715" spans="10:10" x14ac:dyDescent="0.25">
      <c r="J7715" s="271"/>
    </row>
    <row r="7716" spans="10:10" x14ac:dyDescent="0.25">
      <c r="J7716" s="271"/>
    </row>
    <row r="7717" spans="10:10" x14ac:dyDescent="0.25">
      <c r="J7717" s="271"/>
    </row>
    <row r="7718" spans="10:10" x14ac:dyDescent="0.25">
      <c r="J7718" s="271"/>
    </row>
    <row r="7719" spans="10:10" x14ac:dyDescent="0.25">
      <c r="J7719" s="271"/>
    </row>
    <row r="7720" spans="10:10" x14ac:dyDescent="0.25">
      <c r="J7720" s="271"/>
    </row>
    <row r="7721" spans="10:10" x14ac:dyDescent="0.25">
      <c r="J7721" s="271"/>
    </row>
    <row r="7722" spans="10:10" x14ac:dyDescent="0.25">
      <c r="J7722" s="271"/>
    </row>
    <row r="7723" spans="10:10" x14ac:dyDescent="0.25">
      <c r="J7723" s="271"/>
    </row>
    <row r="7724" spans="10:10" x14ac:dyDescent="0.25">
      <c r="J7724" s="271"/>
    </row>
    <row r="7725" spans="10:10" x14ac:dyDescent="0.25">
      <c r="J7725" s="271"/>
    </row>
    <row r="7726" spans="10:10" x14ac:dyDescent="0.25">
      <c r="J7726" s="271"/>
    </row>
    <row r="7727" spans="10:10" x14ac:dyDescent="0.25">
      <c r="J7727" s="271"/>
    </row>
    <row r="7728" spans="10:10" x14ac:dyDescent="0.25">
      <c r="J7728" s="271"/>
    </row>
    <row r="7729" spans="10:10" x14ac:dyDescent="0.25">
      <c r="J7729" s="271"/>
    </row>
    <row r="7730" spans="10:10" x14ac:dyDescent="0.25">
      <c r="J7730" s="271"/>
    </row>
    <row r="7731" spans="10:10" x14ac:dyDescent="0.25">
      <c r="J7731" s="271"/>
    </row>
    <row r="7732" spans="10:10" x14ac:dyDescent="0.25">
      <c r="J7732" s="271"/>
    </row>
    <row r="7733" spans="10:10" x14ac:dyDescent="0.25">
      <c r="J7733" s="271"/>
    </row>
    <row r="7734" spans="10:10" x14ac:dyDescent="0.25">
      <c r="J7734" s="271"/>
    </row>
    <row r="7735" spans="10:10" x14ac:dyDescent="0.25">
      <c r="J7735" s="271"/>
    </row>
    <row r="7736" spans="10:10" x14ac:dyDescent="0.25">
      <c r="J7736" s="271"/>
    </row>
    <row r="7737" spans="10:10" x14ac:dyDescent="0.25">
      <c r="J7737" s="271"/>
    </row>
    <row r="7738" spans="10:10" x14ac:dyDescent="0.25">
      <c r="J7738" s="271"/>
    </row>
    <row r="7739" spans="10:10" x14ac:dyDescent="0.25">
      <c r="J7739" s="271"/>
    </row>
    <row r="7740" spans="10:10" x14ac:dyDescent="0.25">
      <c r="J7740" s="271"/>
    </row>
    <row r="7741" spans="10:10" x14ac:dyDescent="0.25">
      <c r="J7741" s="271"/>
    </row>
    <row r="7742" spans="10:10" x14ac:dyDescent="0.25">
      <c r="J7742" s="271"/>
    </row>
    <row r="7743" spans="10:10" x14ac:dyDescent="0.25">
      <c r="J7743" s="271"/>
    </row>
    <row r="7744" spans="10:10" x14ac:dyDescent="0.25">
      <c r="J7744" s="271"/>
    </row>
    <row r="7745" spans="10:10" x14ac:dyDescent="0.25">
      <c r="J7745" s="271"/>
    </row>
    <row r="7746" spans="10:10" x14ac:dyDescent="0.25">
      <c r="J7746" s="271"/>
    </row>
    <row r="7747" spans="10:10" x14ac:dyDescent="0.25">
      <c r="J7747" s="271"/>
    </row>
    <row r="7748" spans="10:10" x14ac:dyDescent="0.25">
      <c r="J7748" s="271"/>
    </row>
    <row r="7749" spans="10:10" x14ac:dyDescent="0.25">
      <c r="J7749" s="271"/>
    </row>
    <row r="7750" spans="10:10" x14ac:dyDescent="0.25">
      <c r="J7750" s="271"/>
    </row>
    <row r="7751" spans="10:10" x14ac:dyDescent="0.25">
      <c r="J7751" s="271"/>
    </row>
    <row r="7752" spans="10:10" x14ac:dyDescent="0.25">
      <c r="J7752" s="271"/>
    </row>
    <row r="7753" spans="10:10" x14ac:dyDescent="0.25">
      <c r="J7753" s="271"/>
    </row>
    <row r="7754" spans="10:10" x14ac:dyDescent="0.25">
      <c r="J7754" s="271"/>
    </row>
    <row r="7755" spans="10:10" x14ac:dyDescent="0.25">
      <c r="J7755" s="271"/>
    </row>
    <row r="7756" spans="10:10" x14ac:dyDescent="0.25">
      <c r="J7756" s="271"/>
    </row>
    <row r="7757" spans="10:10" x14ac:dyDescent="0.25">
      <c r="J7757" s="271"/>
    </row>
    <row r="7758" spans="10:10" x14ac:dyDescent="0.25">
      <c r="J7758" s="271"/>
    </row>
    <row r="7759" spans="10:10" x14ac:dyDescent="0.25">
      <c r="J7759" s="271"/>
    </row>
    <row r="7760" spans="10:10" x14ac:dyDescent="0.25">
      <c r="J7760" s="271"/>
    </row>
    <row r="7761" spans="10:10" x14ac:dyDescent="0.25">
      <c r="J7761" s="271"/>
    </row>
    <row r="7762" spans="10:10" x14ac:dyDescent="0.25">
      <c r="J7762" s="271"/>
    </row>
    <row r="7763" spans="10:10" x14ac:dyDescent="0.25">
      <c r="J7763" s="271"/>
    </row>
    <row r="7764" spans="10:10" x14ac:dyDescent="0.25">
      <c r="J7764" s="271"/>
    </row>
    <row r="7765" spans="10:10" x14ac:dyDescent="0.25">
      <c r="J7765" s="271"/>
    </row>
    <row r="7766" spans="10:10" x14ac:dyDescent="0.25">
      <c r="J7766" s="271"/>
    </row>
    <row r="7767" spans="10:10" x14ac:dyDescent="0.25">
      <c r="J7767" s="271"/>
    </row>
    <row r="7768" spans="10:10" x14ac:dyDescent="0.25">
      <c r="J7768" s="271"/>
    </row>
    <row r="7769" spans="10:10" x14ac:dyDescent="0.25">
      <c r="J7769" s="271"/>
    </row>
    <row r="7770" spans="10:10" x14ac:dyDescent="0.25">
      <c r="J7770" s="271"/>
    </row>
    <row r="7771" spans="10:10" x14ac:dyDescent="0.25">
      <c r="J7771" s="271"/>
    </row>
    <row r="7772" spans="10:10" x14ac:dyDescent="0.25">
      <c r="J7772" s="271"/>
    </row>
    <row r="7773" spans="10:10" x14ac:dyDescent="0.25">
      <c r="J7773" s="271"/>
    </row>
    <row r="7774" spans="10:10" x14ac:dyDescent="0.25">
      <c r="J7774" s="271"/>
    </row>
    <row r="7775" spans="10:10" x14ac:dyDescent="0.25">
      <c r="J7775" s="271"/>
    </row>
    <row r="7776" spans="10:10" x14ac:dyDescent="0.25">
      <c r="J7776" s="271"/>
    </row>
    <row r="7777" spans="10:10" x14ac:dyDescent="0.25">
      <c r="J7777" s="271"/>
    </row>
    <row r="7778" spans="10:10" x14ac:dyDescent="0.25">
      <c r="J7778" s="271"/>
    </row>
    <row r="7779" spans="10:10" x14ac:dyDescent="0.25">
      <c r="J7779" s="271"/>
    </row>
    <row r="7780" spans="10:10" x14ac:dyDescent="0.25">
      <c r="J7780" s="271"/>
    </row>
    <row r="7781" spans="10:10" x14ac:dyDescent="0.25">
      <c r="J7781" s="271"/>
    </row>
    <row r="7782" spans="10:10" x14ac:dyDescent="0.25">
      <c r="J7782" s="271"/>
    </row>
    <row r="7783" spans="10:10" x14ac:dyDescent="0.25">
      <c r="J7783" s="271"/>
    </row>
    <row r="7784" spans="10:10" x14ac:dyDescent="0.25">
      <c r="J7784" s="271"/>
    </row>
    <row r="7785" spans="10:10" x14ac:dyDescent="0.25">
      <c r="J7785" s="271"/>
    </row>
    <row r="7786" spans="10:10" x14ac:dyDescent="0.25">
      <c r="J7786" s="271"/>
    </row>
    <row r="7787" spans="10:10" x14ac:dyDescent="0.25">
      <c r="J7787" s="271"/>
    </row>
    <row r="7788" spans="10:10" x14ac:dyDescent="0.25">
      <c r="J7788" s="271"/>
    </row>
    <row r="7789" spans="10:10" x14ac:dyDescent="0.25">
      <c r="J7789" s="271"/>
    </row>
    <row r="7790" spans="10:10" x14ac:dyDescent="0.25">
      <c r="J7790" s="271"/>
    </row>
    <row r="7791" spans="10:10" x14ac:dyDescent="0.25">
      <c r="J7791" s="271"/>
    </row>
    <row r="7792" spans="10:10" x14ac:dyDescent="0.25">
      <c r="J7792" s="271"/>
    </row>
    <row r="7793" spans="10:10" x14ac:dyDescent="0.25">
      <c r="J7793" s="271"/>
    </row>
    <row r="7794" spans="10:10" x14ac:dyDescent="0.25">
      <c r="J7794" s="271"/>
    </row>
    <row r="7795" spans="10:10" x14ac:dyDescent="0.25">
      <c r="J7795" s="271"/>
    </row>
    <row r="7796" spans="10:10" x14ac:dyDescent="0.25">
      <c r="J7796" s="271"/>
    </row>
    <row r="7797" spans="10:10" x14ac:dyDescent="0.25">
      <c r="J7797" s="271"/>
    </row>
    <row r="7798" spans="10:10" x14ac:dyDescent="0.25">
      <c r="J7798" s="271"/>
    </row>
    <row r="7799" spans="10:10" x14ac:dyDescent="0.25">
      <c r="J7799" s="271"/>
    </row>
    <row r="7800" spans="10:10" x14ac:dyDescent="0.25">
      <c r="J7800" s="271"/>
    </row>
    <row r="7801" spans="10:10" x14ac:dyDescent="0.25">
      <c r="J7801" s="271"/>
    </row>
    <row r="7802" spans="10:10" x14ac:dyDescent="0.25">
      <c r="J7802" s="271"/>
    </row>
    <row r="7803" spans="10:10" x14ac:dyDescent="0.25">
      <c r="J7803" s="271"/>
    </row>
    <row r="7804" spans="10:10" x14ac:dyDescent="0.25">
      <c r="J7804" s="271"/>
    </row>
    <row r="7805" spans="10:10" x14ac:dyDescent="0.25">
      <c r="J7805" s="271"/>
    </row>
    <row r="7806" spans="10:10" x14ac:dyDescent="0.25">
      <c r="J7806" s="271"/>
    </row>
    <row r="7807" spans="10:10" x14ac:dyDescent="0.25">
      <c r="J7807" s="271"/>
    </row>
    <row r="7808" spans="10:10" x14ac:dyDescent="0.25">
      <c r="J7808" s="271"/>
    </row>
    <row r="7809" spans="10:10" x14ac:dyDescent="0.25">
      <c r="J7809" s="271"/>
    </row>
    <row r="7810" spans="10:10" x14ac:dyDescent="0.25">
      <c r="J7810" s="271"/>
    </row>
    <row r="7811" spans="10:10" x14ac:dyDescent="0.25">
      <c r="J7811" s="271"/>
    </row>
    <row r="7812" spans="10:10" x14ac:dyDescent="0.25">
      <c r="J7812" s="271"/>
    </row>
    <row r="7813" spans="10:10" x14ac:dyDescent="0.25">
      <c r="J7813" s="271"/>
    </row>
    <row r="7814" spans="10:10" x14ac:dyDescent="0.25">
      <c r="J7814" s="271"/>
    </row>
    <row r="7815" spans="10:10" x14ac:dyDescent="0.25">
      <c r="J7815" s="271"/>
    </row>
    <row r="7816" spans="10:10" x14ac:dyDescent="0.25">
      <c r="J7816" s="271"/>
    </row>
    <row r="7817" spans="10:10" x14ac:dyDescent="0.25">
      <c r="J7817" s="271"/>
    </row>
    <row r="7818" spans="10:10" x14ac:dyDescent="0.25">
      <c r="J7818" s="271"/>
    </row>
    <row r="7819" spans="10:10" x14ac:dyDescent="0.25">
      <c r="J7819" s="271"/>
    </row>
    <row r="7820" spans="10:10" x14ac:dyDescent="0.25">
      <c r="J7820" s="271"/>
    </row>
    <row r="7821" spans="10:10" x14ac:dyDescent="0.25">
      <c r="J7821" s="271"/>
    </row>
    <row r="7822" spans="10:10" x14ac:dyDescent="0.25">
      <c r="J7822" s="271"/>
    </row>
    <row r="7823" spans="10:10" x14ac:dyDescent="0.25">
      <c r="J7823" s="271"/>
    </row>
    <row r="7824" spans="10:10" x14ac:dyDescent="0.25">
      <c r="J7824" s="271"/>
    </row>
    <row r="7825" spans="10:10" x14ac:dyDescent="0.25">
      <c r="J7825" s="271"/>
    </row>
    <row r="7826" spans="10:10" x14ac:dyDescent="0.25">
      <c r="J7826" s="271"/>
    </row>
    <row r="7827" spans="10:10" x14ac:dyDescent="0.25">
      <c r="J7827" s="271"/>
    </row>
    <row r="7828" spans="10:10" x14ac:dyDescent="0.25">
      <c r="J7828" s="271"/>
    </row>
    <row r="7829" spans="10:10" x14ac:dyDescent="0.25">
      <c r="J7829" s="271"/>
    </row>
    <row r="7830" spans="10:10" x14ac:dyDescent="0.25">
      <c r="J7830" s="271"/>
    </row>
    <row r="7831" spans="10:10" x14ac:dyDescent="0.25">
      <c r="J7831" s="271"/>
    </row>
    <row r="7832" spans="10:10" x14ac:dyDescent="0.25">
      <c r="J7832" s="271"/>
    </row>
    <row r="7833" spans="10:10" x14ac:dyDescent="0.25">
      <c r="J7833" s="271"/>
    </row>
    <row r="7834" spans="10:10" x14ac:dyDescent="0.25">
      <c r="J7834" s="271"/>
    </row>
    <row r="7835" spans="10:10" x14ac:dyDescent="0.25">
      <c r="J7835" s="271"/>
    </row>
    <row r="7836" spans="10:10" x14ac:dyDescent="0.25">
      <c r="J7836" s="271"/>
    </row>
    <row r="7837" spans="10:10" x14ac:dyDescent="0.25">
      <c r="J7837" s="271"/>
    </row>
    <row r="7838" spans="10:10" x14ac:dyDescent="0.25">
      <c r="J7838" s="271"/>
    </row>
    <row r="7839" spans="10:10" x14ac:dyDescent="0.25">
      <c r="J7839" s="271"/>
    </row>
    <row r="7840" spans="10:10" x14ac:dyDescent="0.25">
      <c r="J7840" s="271"/>
    </row>
    <row r="7841" spans="10:10" x14ac:dyDescent="0.25">
      <c r="J7841" s="271"/>
    </row>
    <row r="7842" spans="10:10" x14ac:dyDescent="0.25">
      <c r="J7842" s="271"/>
    </row>
    <row r="7843" spans="10:10" x14ac:dyDescent="0.25">
      <c r="J7843" s="271"/>
    </row>
    <row r="7844" spans="10:10" x14ac:dyDescent="0.25">
      <c r="J7844" s="271"/>
    </row>
    <row r="7845" spans="10:10" x14ac:dyDescent="0.25">
      <c r="J7845" s="271"/>
    </row>
    <row r="7846" spans="10:10" x14ac:dyDescent="0.25">
      <c r="J7846" s="271"/>
    </row>
    <row r="7847" spans="10:10" x14ac:dyDescent="0.25">
      <c r="J7847" s="271"/>
    </row>
    <row r="7848" spans="10:10" x14ac:dyDescent="0.25">
      <c r="J7848" s="271"/>
    </row>
    <row r="7849" spans="10:10" x14ac:dyDescent="0.25">
      <c r="J7849" s="271"/>
    </row>
    <row r="7850" spans="10:10" x14ac:dyDescent="0.25">
      <c r="J7850" s="271"/>
    </row>
    <row r="7851" spans="10:10" x14ac:dyDescent="0.25">
      <c r="J7851" s="271"/>
    </row>
    <row r="7852" spans="10:10" x14ac:dyDescent="0.25">
      <c r="J7852" s="271"/>
    </row>
    <row r="7853" spans="10:10" x14ac:dyDescent="0.25">
      <c r="J7853" s="271"/>
    </row>
    <row r="7854" spans="10:10" x14ac:dyDescent="0.25">
      <c r="J7854" s="271"/>
    </row>
    <row r="7855" spans="10:10" x14ac:dyDescent="0.25">
      <c r="J7855" s="271"/>
    </row>
    <row r="7856" spans="10:10" x14ac:dyDescent="0.25">
      <c r="J7856" s="271"/>
    </row>
    <row r="7857" spans="10:10" x14ac:dyDescent="0.25">
      <c r="J7857" s="271"/>
    </row>
    <row r="7858" spans="10:10" x14ac:dyDescent="0.25">
      <c r="J7858" s="271"/>
    </row>
    <row r="7859" spans="10:10" x14ac:dyDescent="0.25">
      <c r="J7859" s="271"/>
    </row>
    <row r="7860" spans="10:10" x14ac:dyDescent="0.25">
      <c r="J7860" s="271"/>
    </row>
    <row r="7861" spans="10:10" x14ac:dyDescent="0.25">
      <c r="J7861" s="271"/>
    </row>
    <row r="7862" spans="10:10" x14ac:dyDescent="0.25">
      <c r="J7862" s="271"/>
    </row>
    <row r="7863" spans="10:10" x14ac:dyDescent="0.25">
      <c r="J7863" s="271"/>
    </row>
    <row r="7864" spans="10:10" x14ac:dyDescent="0.25">
      <c r="J7864" s="271"/>
    </row>
    <row r="7865" spans="10:10" x14ac:dyDescent="0.25">
      <c r="J7865" s="271"/>
    </row>
    <row r="7866" spans="10:10" x14ac:dyDescent="0.25">
      <c r="J7866" s="271"/>
    </row>
    <row r="7867" spans="10:10" x14ac:dyDescent="0.25">
      <c r="J7867" s="271"/>
    </row>
    <row r="7868" spans="10:10" x14ac:dyDescent="0.25">
      <c r="J7868" s="271"/>
    </row>
    <row r="7869" spans="10:10" x14ac:dyDescent="0.25">
      <c r="J7869" s="271"/>
    </row>
    <row r="7870" spans="10:10" x14ac:dyDescent="0.25">
      <c r="J7870" s="271"/>
    </row>
    <row r="7871" spans="10:10" x14ac:dyDescent="0.25">
      <c r="J7871" s="271"/>
    </row>
    <row r="7872" spans="10:10" x14ac:dyDescent="0.25">
      <c r="J7872" s="271"/>
    </row>
    <row r="7873" spans="10:10" x14ac:dyDescent="0.25">
      <c r="J7873" s="271"/>
    </row>
    <row r="7874" spans="10:10" x14ac:dyDescent="0.25">
      <c r="J7874" s="271"/>
    </row>
    <row r="7875" spans="10:10" x14ac:dyDescent="0.25">
      <c r="J7875" s="271"/>
    </row>
    <row r="7876" spans="10:10" x14ac:dyDescent="0.25">
      <c r="J7876" s="271"/>
    </row>
    <row r="7877" spans="10:10" x14ac:dyDescent="0.25">
      <c r="J7877" s="271"/>
    </row>
    <row r="7878" spans="10:10" x14ac:dyDescent="0.25">
      <c r="J7878" s="271"/>
    </row>
    <row r="7879" spans="10:10" x14ac:dyDescent="0.25">
      <c r="J7879" s="271"/>
    </row>
    <row r="7880" spans="10:10" x14ac:dyDescent="0.25">
      <c r="J7880" s="271"/>
    </row>
    <row r="7881" spans="10:10" x14ac:dyDescent="0.25">
      <c r="J7881" s="271"/>
    </row>
    <row r="7882" spans="10:10" x14ac:dyDescent="0.25">
      <c r="J7882" s="271"/>
    </row>
    <row r="7883" spans="10:10" x14ac:dyDescent="0.25">
      <c r="J7883" s="271"/>
    </row>
    <row r="7884" spans="10:10" x14ac:dyDescent="0.25">
      <c r="J7884" s="271"/>
    </row>
    <row r="7885" spans="10:10" x14ac:dyDescent="0.25">
      <c r="J7885" s="271"/>
    </row>
    <row r="7886" spans="10:10" x14ac:dyDescent="0.25">
      <c r="J7886" s="271"/>
    </row>
    <row r="7887" spans="10:10" x14ac:dyDescent="0.25">
      <c r="J7887" s="271"/>
    </row>
    <row r="7888" spans="10:10" x14ac:dyDescent="0.25">
      <c r="J7888" s="271"/>
    </row>
    <row r="7889" spans="10:10" x14ac:dyDescent="0.25">
      <c r="J7889" s="271"/>
    </row>
    <row r="7890" spans="10:10" x14ac:dyDescent="0.25">
      <c r="J7890" s="271"/>
    </row>
    <row r="7891" spans="10:10" x14ac:dyDescent="0.25">
      <c r="J7891" s="271"/>
    </row>
    <row r="7892" spans="10:10" x14ac:dyDescent="0.25">
      <c r="J7892" s="271"/>
    </row>
    <row r="7893" spans="10:10" x14ac:dyDescent="0.25">
      <c r="J7893" s="271"/>
    </row>
    <row r="7894" spans="10:10" x14ac:dyDescent="0.25">
      <c r="J7894" s="271"/>
    </row>
    <row r="7895" spans="10:10" x14ac:dyDescent="0.25">
      <c r="J7895" s="271"/>
    </row>
    <row r="7896" spans="10:10" x14ac:dyDescent="0.25">
      <c r="J7896" s="271"/>
    </row>
    <row r="7897" spans="10:10" x14ac:dyDescent="0.25">
      <c r="J7897" s="271"/>
    </row>
    <row r="7898" spans="10:10" x14ac:dyDescent="0.25">
      <c r="J7898" s="271"/>
    </row>
    <row r="7899" spans="10:10" x14ac:dyDescent="0.25">
      <c r="J7899" s="271"/>
    </row>
    <row r="7900" spans="10:10" x14ac:dyDescent="0.25">
      <c r="J7900" s="271"/>
    </row>
    <row r="7901" spans="10:10" x14ac:dyDescent="0.25">
      <c r="J7901" s="271"/>
    </row>
    <row r="7902" spans="10:10" x14ac:dyDescent="0.25">
      <c r="J7902" s="271"/>
    </row>
    <row r="7903" spans="10:10" x14ac:dyDescent="0.25">
      <c r="J7903" s="271"/>
    </row>
    <row r="7904" spans="10:10" x14ac:dyDescent="0.25">
      <c r="J7904" s="271"/>
    </row>
    <row r="7905" spans="10:10" x14ac:dyDescent="0.25">
      <c r="J7905" s="271"/>
    </row>
    <row r="7906" spans="10:10" x14ac:dyDescent="0.25">
      <c r="J7906" s="271"/>
    </row>
    <row r="7907" spans="10:10" x14ac:dyDescent="0.25">
      <c r="J7907" s="271"/>
    </row>
    <row r="7908" spans="10:10" x14ac:dyDescent="0.25">
      <c r="J7908" s="271"/>
    </row>
    <row r="7909" spans="10:10" x14ac:dyDescent="0.25">
      <c r="J7909" s="271"/>
    </row>
    <row r="7910" spans="10:10" x14ac:dyDescent="0.25">
      <c r="J7910" s="271"/>
    </row>
    <row r="7911" spans="10:10" x14ac:dyDescent="0.25">
      <c r="J7911" s="271"/>
    </row>
    <row r="7912" spans="10:10" x14ac:dyDescent="0.25">
      <c r="J7912" s="271"/>
    </row>
    <row r="7913" spans="10:10" x14ac:dyDescent="0.25">
      <c r="J7913" s="271"/>
    </row>
    <row r="7914" spans="10:10" x14ac:dyDescent="0.25">
      <c r="J7914" s="271"/>
    </row>
    <row r="7915" spans="10:10" x14ac:dyDescent="0.25">
      <c r="J7915" s="271"/>
    </row>
    <row r="7916" spans="10:10" x14ac:dyDescent="0.25">
      <c r="J7916" s="271"/>
    </row>
    <row r="7917" spans="10:10" x14ac:dyDescent="0.25">
      <c r="J7917" s="271"/>
    </row>
    <row r="7918" spans="10:10" x14ac:dyDescent="0.25">
      <c r="J7918" s="271"/>
    </row>
    <row r="7919" spans="10:10" x14ac:dyDescent="0.25">
      <c r="J7919" s="271"/>
    </row>
    <row r="7920" spans="10:10" x14ac:dyDescent="0.25">
      <c r="J7920" s="271"/>
    </row>
    <row r="7921" spans="10:10" x14ac:dyDescent="0.25">
      <c r="J7921" s="271"/>
    </row>
    <row r="7922" spans="10:10" x14ac:dyDescent="0.25">
      <c r="J7922" s="271"/>
    </row>
    <row r="7923" spans="10:10" x14ac:dyDescent="0.25">
      <c r="J7923" s="271"/>
    </row>
    <row r="7924" spans="10:10" x14ac:dyDescent="0.25">
      <c r="J7924" s="271"/>
    </row>
    <row r="7925" spans="10:10" x14ac:dyDescent="0.25">
      <c r="J7925" s="271"/>
    </row>
    <row r="7926" spans="10:10" x14ac:dyDescent="0.25">
      <c r="J7926" s="271"/>
    </row>
    <row r="7927" spans="10:10" x14ac:dyDescent="0.25">
      <c r="J7927" s="271"/>
    </row>
    <row r="7928" spans="10:10" x14ac:dyDescent="0.25">
      <c r="J7928" s="271"/>
    </row>
    <row r="7929" spans="10:10" x14ac:dyDescent="0.25">
      <c r="J7929" s="271"/>
    </row>
    <row r="7930" spans="10:10" x14ac:dyDescent="0.25">
      <c r="J7930" s="271"/>
    </row>
    <row r="7931" spans="10:10" x14ac:dyDescent="0.25">
      <c r="J7931" s="271"/>
    </row>
    <row r="7932" spans="10:10" x14ac:dyDescent="0.25">
      <c r="J7932" s="271"/>
    </row>
    <row r="7933" spans="10:10" x14ac:dyDescent="0.25">
      <c r="J7933" s="271"/>
    </row>
    <row r="7934" spans="10:10" x14ac:dyDescent="0.25">
      <c r="J7934" s="271"/>
    </row>
    <row r="7935" spans="10:10" x14ac:dyDescent="0.25">
      <c r="J7935" s="271"/>
    </row>
    <row r="7936" spans="10:10" x14ac:dyDescent="0.25">
      <c r="J7936" s="271"/>
    </row>
    <row r="7937" spans="10:10" x14ac:dyDescent="0.25">
      <c r="J7937" s="271"/>
    </row>
    <row r="7938" spans="10:10" x14ac:dyDescent="0.25">
      <c r="J7938" s="271"/>
    </row>
    <row r="7939" spans="10:10" x14ac:dyDescent="0.25">
      <c r="J7939" s="271"/>
    </row>
    <row r="7940" spans="10:10" x14ac:dyDescent="0.25">
      <c r="J7940" s="271"/>
    </row>
    <row r="7941" spans="10:10" x14ac:dyDescent="0.25">
      <c r="J7941" s="271"/>
    </row>
    <row r="7942" spans="10:10" x14ac:dyDescent="0.25">
      <c r="J7942" s="271"/>
    </row>
    <row r="7943" spans="10:10" x14ac:dyDescent="0.25">
      <c r="J7943" s="271"/>
    </row>
    <row r="7944" spans="10:10" x14ac:dyDescent="0.25">
      <c r="J7944" s="271"/>
    </row>
    <row r="7945" spans="10:10" x14ac:dyDescent="0.25">
      <c r="J7945" s="271"/>
    </row>
    <row r="7946" spans="10:10" x14ac:dyDescent="0.25">
      <c r="J7946" s="271"/>
    </row>
    <row r="7947" spans="10:10" x14ac:dyDescent="0.25">
      <c r="J7947" s="271"/>
    </row>
    <row r="7948" spans="10:10" x14ac:dyDescent="0.25">
      <c r="J7948" s="271"/>
    </row>
    <row r="7949" spans="10:10" x14ac:dyDescent="0.25">
      <c r="J7949" s="271"/>
    </row>
    <row r="7950" spans="10:10" x14ac:dyDescent="0.25">
      <c r="J7950" s="271"/>
    </row>
    <row r="7951" spans="10:10" x14ac:dyDescent="0.25">
      <c r="J7951" s="271"/>
    </row>
    <row r="7952" spans="10:10" x14ac:dyDescent="0.25">
      <c r="J7952" s="271"/>
    </row>
    <row r="7953" spans="10:10" x14ac:dyDescent="0.25">
      <c r="J7953" s="271"/>
    </row>
    <row r="7954" spans="10:10" x14ac:dyDescent="0.25">
      <c r="J7954" s="271"/>
    </row>
    <row r="7955" spans="10:10" x14ac:dyDescent="0.25">
      <c r="J7955" s="271"/>
    </row>
    <row r="7956" spans="10:10" x14ac:dyDescent="0.25">
      <c r="J7956" s="271"/>
    </row>
    <row r="7957" spans="10:10" x14ac:dyDescent="0.25">
      <c r="J7957" s="271"/>
    </row>
    <row r="7958" spans="10:10" x14ac:dyDescent="0.25">
      <c r="J7958" s="271"/>
    </row>
    <row r="7959" spans="10:10" x14ac:dyDescent="0.25">
      <c r="J7959" s="271"/>
    </row>
    <row r="7960" spans="10:10" x14ac:dyDescent="0.25">
      <c r="J7960" s="271"/>
    </row>
    <row r="7961" spans="10:10" x14ac:dyDescent="0.25">
      <c r="J7961" s="271"/>
    </row>
    <row r="7962" spans="10:10" x14ac:dyDescent="0.25">
      <c r="J7962" s="271"/>
    </row>
    <row r="7963" spans="10:10" x14ac:dyDescent="0.25">
      <c r="J7963" s="271"/>
    </row>
    <row r="7964" spans="10:10" x14ac:dyDescent="0.25">
      <c r="J7964" s="271"/>
    </row>
    <row r="7965" spans="10:10" x14ac:dyDescent="0.25">
      <c r="J7965" s="271"/>
    </row>
    <row r="7966" spans="10:10" x14ac:dyDescent="0.25">
      <c r="J7966" s="271"/>
    </row>
    <row r="7967" spans="10:10" x14ac:dyDescent="0.25">
      <c r="J7967" s="271"/>
    </row>
    <row r="7968" spans="10:10" x14ac:dyDescent="0.25">
      <c r="J7968" s="271"/>
    </row>
    <row r="7969" spans="10:10" x14ac:dyDescent="0.25">
      <c r="J7969" s="271"/>
    </row>
    <row r="7970" spans="10:10" x14ac:dyDescent="0.25">
      <c r="J7970" s="271"/>
    </row>
    <row r="7971" spans="10:10" x14ac:dyDescent="0.25">
      <c r="J7971" s="271"/>
    </row>
    <row r="7972" spans="10:10" x14ac:dyDescent="0.25">
      <c r="J7972" s="271"/>
    </row>
    <row r="7973" spans="10:10" x14ac:dyDescent="0.25">
      <c r="J7973" s="271"/>
    </row>
    <row r="7974" spans="10:10" x14ac:dyDescent="0.25">
      <c r="J7974" s="271"/>
    </row>
    <row r="7975" spans="10:10" x14ac:dyDescent="0.25">
      <c r="J7975" s="271"/>
    </row>
    <row r="7976" spans="10:10" x14ac:dyDescent="0.25">
      <c r="J7976" s="271"/>
    </row>
    <row r="7977" spans="10:10" x14ac:dyDescent="0.25">
      <c r="J7977" s="271"/>
    </row>
    <row r="7978" spans="10:10" x14ac:dyDescent="0.25">
      <c r="J7978" s="271"/>
    </row>
    <row r="7979" spans="10:10" x14ac:dyDescent="0.25">
      <c r="J7979" s="271"/>
    </row>
    <row r="7980" spans="10:10" x14ac:dyDescent="0.25">
      <c r="J7980" s="271"/>
    </row>
    <row r="7981" spans="10:10" x14ac:dyDescent="0.25">
      <c r="J7981" s="271"/>
    </row>
    <row r="7982" spans="10:10" x14ac:dyDescent="0.25">
      <c r="J7982" s="271"/>
    </row>
    <row r="7983" spans="10:10" x14ac:dyDescent="0.25">
      <c r="J7983" s="271"/>
    </row>
    <row r="7984" spans="10:10" x14ac:dyDescent="0.25">
      <c r="J7984" s="271"/>
    </row>
    <row r="7985" spans="10:10" x14ac:dyDescent="0.25">
      <c r="J7985" s="271"/>
    </row>
    <row r="7986" spans="10:10" x14ac:dyDescent="0.25">
      <c r="J7986" s="271"/>
    </row>
    <row r="7987" spans="10:10" x14ac:dyDescent="0.25">
      <c r="J7987" s="271"/>
    </row>
    <row r="7988" spans="10:10" x14ac:dyDescent="0.25">
      <c r="J7988" s="271"/>
    </row>
    <row r="7989" spans="10:10" x14ac:dyDescent="0.25">
      <c r="J7989" s="271"/>
    </row>
    <row r="7990" spans="10:10" x14ac:dyDescent="0.25">
      <c r="J7990" s="271"/>
    </row>
    <row r="7991" spans="10:10" x14ac:dyDescent="0.25">
      <c r="J7991" s="271"/>
    </row>
    <row r="7992" spans="10:10" x14ac:dyDescent="0.25">
      <c r="J7992" s="271"/>
    </row>
    <row r="7993" spans="10:10" x14ac:dyDescent="0.25">
      <c r="J7993" s="271"/>
    </row>
    <row r="7994" spans="10:10" x14ac:dyDescent="0.25">
      <c r="J7994" s="271"/>
    </row>
    <row r="7995" spans="10:10" x14ac:dyDescent="0.25">
      <c r="J7995" s="271"/>
    </row>
    <row r="7996" spans="10:10" x14ac:dyDescent="0.25">
      <c r="J7996" s="271"/>
    </row>
    <row r="7997" spans="10:10" x14ac:dyDescent="0.25">
      <c r="J7997" s="271"/>
    </row>
    <row r="7998" spans="10:10" x14ac:dyDescent="0.25">
      <c r="J7998" s="271"/>
    </row>
    <row r="7999" spans="10:10" x14ac:dyDescent="0.25">
      <c r="J7999" s="271"/>
    </row>
    <row r="8000" spans="10:10" x14ac:dyDescent="0.25">
      <c r="J8000" s="271"/>
    </row>
    <row r="8001" spans="10:10" x14ac:dyDescent="0.25">
      <c r="J8001" s="271"/>
    </row>
    <row r="8002" spans="10:10" x14ac:dyDescent="0.25">
      <c r="J8002" s="271"/>
    </row>
    <row r="8003" spans="10:10" x14ac:dyDescent="0.25">
      <c r="J8003" s="271"/>
    </row>
    <row r="8004" spans="10:10" x14ac:dyDescent="0.25">
      <c r="J8004" s="271"/>
    </row>
    <row r="8005" spans="10:10" x14ac:dyDescent="0.25">
      <c r="J8005" s="271"/>
    </row>
    <row r="8006" spans="10:10" x14ac:dyDescent="0.25">
      <c r="J8006" s="271"/>
    </row>
    <row r="8007" spans="10:10" x14ac:dyDescent="0.25">
      <c r="J8007" s="271"/>
    </row>
    <row r="8008" spans="10:10" x14ac:dyDescent="0.25">
      <c r="J8008" s="271"/>
    </row>
    <row r="8009" spans="10:10" x14ac:dyDescent="0.25">
      <c r="J8009" s="271"/>
    </row>
    <row r="8010" spans="10:10" x14ac:dyDescent="0.25">
      <c r="J8010" s="271"/>
    </row>
    <row r="8011" spans="10:10" x14ac:dyDescent="0.25">
      <c r="J8011" s="271"/>
    </row>
    <row r="8012" spans="10:10" x14ac:dyDescent="0.25">
      <c r="J8012" s="271"/>
    </row>
    <row r="8013" spans="10:10" x14ac:dyDescent="0.25">
      <c r="J8013" s="271"/>
    </row>
    <row r="8014" spans="10:10" x14ac:dyDescent="0.25">
      <c r="J8014" s="271"/>
    </row>
    <row r="8015" spans="10:10" x14ac:dyDescent="0.25">
      <c r="J8015" s="271"/>
    </row>
    <row r="8016" spans="10:10" x14ac:dyDescent="0.25">
      <c r="J8016" s="271"/>
    </row>
    <row r="8017" spans="10:10" x14ac:dyDescent="0.25">
      <c r="J8017" s="271"/>
    </row>
    <row r="8018" spans="10:10" x14ac:dyDescent="0.25">
      <c r="J8018" s="271"/>
    </row>
    <row r="8019" spans="10:10" x14ac:dyDescent="0.25">
      <c r="J8019" s="271"/>
    </row>
    <row r="8020" spans="10:10" x14ac:dyDescent="0.25">
      <c r="J8020" s="271"/>
    </row>
    <row r="8021" spans="10:10" x14ac:dyDescent="0.25">
      <c r="J8021" s="271"/>
    </row>
    <row r="8022" spans="10:10" x14ac:dyDescent="0.25">
      <c r="J8022" s="271"/>
    </row>
    <row r="8023" spans="10:10" x14ac:dyDescent="0.25">
      <c r="J8023" s="271"/>
    </row>
    <row r="8024" spans="10:10" x14ac:dyDescent="0.25">
      <c r="J8024" s="271"/>
    </row>
    <row r="8025" spans="10:10" x14ac:dyDescent="0.25">
      <c r="J8025" s="271"/>
    </row>
    <row r="8026" spans="10:10" x14ac:dyDescent="0.25">
      <c r="J8026" s="271"/>
    </row>
    <row r="8027" spans="10:10" x14ac:dyDescent="0.25">
      <c r="J8027" s="271"/>
    </row>
    <row r="8028" spans="10:10" x14ac:dyDescent="0.25">
      <c r="J8028" s="271"/>
    </row>
    <row r="8029" spans="10:10" x14ac:dyDescent="0.25">
      <c r="J8029" s="271"/>
    </row>
    <row r="8030" spans="10:10" x14ac:dyDescent="0.25">
      <c r="J8030" s="271"/>
    </row>
    <row r="8031" spans="10:10" x14ac:dyDescent="0.25">
      <c r="J8031" s="271"/>
    </row>
    <row r="8032" spans="10:10" x14ac:dyDescent="0.25">
      <c r="J8032" s="271"/>
    </row>
    <row r="8033" spans="10:10" x14ac:dyDescent="0.25">
      <c r="J8033" s="271"/>
    </row>
    <row r="8034" spans="10:10" x14ac:dyDescent="0.25">
      <c r="J8034" s="271"/>
    </row>
    <row r="8035" spans="10:10" x14ac:dyDescent="0.25">
      <c r="J8035" s="271"/>
    </row>
    <row r="8036" spans="10:10" x14ac:dyDescent="0.25">
      <c r="J8036" s="271"/>
    </row>
    <row r="8037" spans="10:10" x14ac:dyDescent="0.25">
      <c r="J8037" s="271"/>
    </row>
    <row r="8038" spans="10:10" x14ac:dyDescent="0.25">
      <c r="J8038" s="271"/>
    </row>
    <row r="8039" spans="10:10" x14ac:dyDescent="0.25">
      <c r="J8039" s="271"/>
    </row>
    <row r="8040" spans="10:10" x14ac:dyDescent="0.25">
      <c r="J8040" s="271"/>
    </row>
    <row r="8041" spans="10:10" x14ac:dyDescent="0.25">
      <c r="J8041" s="271"/>
    </row>
    <row r="8042" spans="10:10" x14ac:dyDescent="0.25">
      <c r="J8042" s="271"/>
    </row>
    <row r="8043" spans="10:10" x14ac:dyDescent="0.25">
      <c r="J8043" s="271"/>
    </row>
    <row r="8044" spans="10:10" x14ac:dyDescent="0.25">
      <c r="J8044" s="271"/>
    </row>
    <row r="8045" spans="10:10" x14ac:dyDescent="0.25">
      <c r="J8045" s="271"/>
    </row>
    <row r="8046" spans="10:10" x14ac:dyDescent="0.25">
      <c r="J8046" s="271"/>
    </row>
    <row r="8047" spans="10:10" x14ac:dyDescent="0.25">
      <c r="J8047" s="271"/>
    </row>
    <row r="8048" spans="10:10" x14ac:dyDescent="0.25">
      <c r="J8048" s="271"/>
    </row>
    <row r="8049" spans="10:10" x14ac:dyDescent="0.25">
      <c r="J8049" s="271"/>
    </row>
    <row r="8050" spans="10:10" x14ac:dyDescent="0.25">
      <c r="J8050" s="271"/>
    </row>
    <row r="8051" spans="10:10" x14ac:dyDescent="0.25">
      <c r="J8051" s="271"/>
    </row>
    <row r="8052" spans="10:10" x14ac:dyDescent="0.25">
      <c r="J8052" s="271"/>
    </row>
    <row r="8053" spans="10:10" x14ac:dyDescent="0.25">
      <c r="J8053" s="271"/>
    </row>
    <row r="8054" spans="10:10" x14ac:dyDescent="0.25">
      <c r="J8054" s="271"/>
    </row>
    <row r="8055" spans="10:10" x14ac:dyDescent="0.25">
      <c r="J8055" s="271"/>
    </row>
    <row r="8056" spans="10:10" x14ac:dyDescent="0.25">
      <c r="J8056" s="271"/>
    </row>
    <row r="8057" spans="10:10" x14ac:dyDescent="0.25">
      <c r="J8057" s="271"/>
    </row>
    <row r="8058" spans="10:10" x14ac:dyDescent="0.25">
      <c r="J8058" s="271"/>
    </row>
    <row r="8059" spans="10:10" x14ac:dyDescent="0.25">
      <c r="J8059" s="271"/>
    </row>
    <row r="8060" spans="10:10" x14ac:dyDescent="0.25">
      <c r="J8060" s="271"/>
    </row>
    <row r="8061" spans="10:10" x14ac:dyDescent="0.25">
      <c r="J8061" s="271"/>
    </row>
    <row r="8062" spans="10:10" x14ac:dyDescent="0.25">
      <c r="J8062" s="271"/>
    </row>
    <row r="8063" spans="10:10" x14ac:dyDescent="0.25">
      <c r="J8063" s="271"/>
    </row>
    <row r="8064" spans="10:10" x14ac:dyDescent="0.25">
      <c r="J8064" s="271"/>
    </row>
    <row r="8065" spans="10:10" x14ac:dyDescent="0.25">
      <c r="J8065" s="271"/>
    </row>
    <row r="8066" spans="10:10" x14ac:dyDescent="0.25">
      <c r="J8066" s="271"/>
    </row>
    <row r="8067" spans="10:10" x14ac:dyDescent="0.25">
      <c r="J8067" s="271"/>
    </row>
    <row r="8068" spans="10:10" x14ac:dyDescent="0.25">
      <c r="J8068" s="271"/>
    </row>
    <row r="8069" spans="10:10" x14ac:dyDescent="0.25">
      <c r="J8069" s="271"/>
    </row>
    <row r="8070" spans="10:10" x14ac:dyDescent="0.25">
      <c r="J8070" s="271"/>
    </row>
    <row r="8071" spans="10:10" x14ac:dyDescent="0.25">
      <c r="J8071" s="271"/>
    </row>
    <row r="8072" spans="10:10" x14ac:dyDescent="0.25">
      <c r="J8072" s="271"/>
    </row>
    <row r="8073" spans="10:10" x14ac:dyDescent="0.25">
      <c r="J8073" s="271"/>
    </row>
    <row r="8074" spans="10:10" x14ac:dyDescent="0.25">
      <c r="J8074" s="271"/>
    </row>
    <row r="8075" spans="10:10" x14ac:dyDescent="0.25">
      <c r="J8075" s="271"/>
    </row>
    <row r="8076" spans="10:10" x14ac:dyDescent="0.25">
      <c r="J8076" s="271"/>
    </row>
    <row r="8077" spans="10:10" x14ac:dyDescent="0.25">
      <c r="J8077" s="271"/>
    </row>
    <row r="8078" spans="10:10" x14ac:dyDescent="0.25">
      <c r="J8078" s="271"/>
    </row>
    <row r="8079" spans="10:10" x14ac:dyDescent="0.25">
      <c r="J8079" s="271"/>
    </row>
    <row r="8080" spans="10:10" x14ac:dyDescent="0.25">
      <c r="J8080" s="271"/>
    </row>
    <row r="8081" spans="10:10" x14ac:dyDescent="0.25">
      <c r="J8081" s="271"/>
    </row>
    <row r="8082" spans="10:10" x14ac:dyDescent="0.25">
      <c r="J8082" s="271"/>
    </row>
    <row r="8083" spans="10:10" x14ac:dyDescent="0.25">
      <c r="J8083" s="271"/>
    </row>
    <row r="8084" spans="10:10" x14ac:dyDescent="0.25">
      <c r="J8084" s="271"/>
    </row>
    <row r="8085" spans="10:10" x14ac:dyDescent="0.25">
      <c r="J8085" s="271"/>
    </row>
    <row r="8086" spans="10:10" x14ac:dyDescent="0.25">
      <c r="J8086" s="271"/>
    </row>
    <row r="8087" spans="10:10" x14ac:dyDescent="0.25">
      <c r="J8087" s="271"/>
    </row>
    <row r="8088" spans="10:10" x14ac:dyDescent="0.25">
      <c r="J8088" s="271"/>
    </row>
    <row r="8089" spans="10:10" x14ac:dyDescent="0.25">
      <c r="J8089" s="271"/>
    </row>
    <row r="8090" spans="10:10" x14ac:dyDescent="0.25">
      <c r="J8090" s="271"/>
    </row>
    <row r="8091" spans="10:10" x14ac:dyDescent="0.25">
      <c r="J8091" s="271"/>
    </row>
    <row r="8092" spans="10:10" x14ac:dyDescent="0.25">
      <c r="J8092" s="271"/>
    </row>
    <row r="8093" spans="10:10" x14ac:dyDescent="0.25">
      <c r="J8093" s="271"/>
    </row>
    <row r="8094" spans="10:10" x14ac:dyDescent="0.25">
      <c r="J8094" s="271"/>
    </row>
    <row r="8095" spans="10:10" x14ac:dyDescent="0.25">
      <c r="J8095" s="271"/>
    </row>
    <row r="8096" spans="10:10" x14ac:dyDescent="0.25">
      <c r="J8096" s="271"/>
    </row>
    <row r="8097" spans="10:10" x14ac:dyDescent="0.25">
      <c r="J8097" s="271"/>
    </row>
    <row r="8098" spans="10:10" x14ac:dyDescent="0.25">
      <c r="J8098" s="271"/>
    </row>
    <row r="8099" spans="10:10" x14ac:dyDescent="0.25">
      <c r="J8099" s="271"/>
    </row>
    <row r="8100" spans="10:10" x14ac:dyDescent="0.25">
      <c r="J8100" s="271"/>
    </row>
    <row r="8101" spans="10:10" x14ac:dyDescent="0.25">
      <c r="J8101" s="271"/>
    </row>
    <row r="8102" spans="10:10" x14ac:dyDescent="0.25">
      <c r="J8102" s="271"/>
    </row>
    <row r="8103" spans="10:10" x14ac:dyDescent="0.25">
      <c r="J8103" s="271"/>
    </row>
    <row r="8104" spans="10:10" x14ac:dyDescent="0.25">
      <c r="J8104" s="271"/>
    </row>
    <row r="8105" spans="10:10" x14ac:dyDescent="0.25">
      <c r="J8105" s="271"/>
    </row>
    <row r="8106" spans="10:10" x14ac:dyDescent="0.25">
      <c r="J8106" s="271"/>
    </row>
    <row r="8107" spans="10:10" x14ac:dyDescent="0.25">
      <c r="J8107" s="271"/>
    </row>
    <row r="8108" spans="10:10" x14ac:dyDescent="0.25">
      <c r="J8108" s="271"/>
    </row>
    <row r="8109" spans="10:10" x14ac:dyDescent="0.25">
      <c r="J8109" s="271"/>
    </row>
    <row r="8110" spans="10:10" x14ac:dyDescent="0.25">
      <c r="J8110" s="271"/>
    </row>
    <row r="8111" spans="10:10" x14ac:dyDescent="0.25">
      <c r="J8111" s="271"/>
    </row>
    <row r="8112" spans="10:10" x14ac:dyDescent="0.25">
      <c r="J8112" s="271"/>
    </row>
    <row r="8113" spans="10:10" x14ac:dyDescent="0.25">
      <c r="J8113" s="271"/>
    </row>
    <row r="8114" spans="10:10" x14ac:dyDescent="0.25">
      <c r="J8114" s="271"/>
    </row>
    <row r="8115" spans="10:10" x14ac:dyDescent="0.25">
      <c r="J8115" s="271"/>
    </row>
    <row r="8116" spans="10:10" x14ac:dyDescent="0.25">
      <c r="J8116" s="271"/>
    </row>
    <row r="8117" spans="10:10" x14ac:dyDescent="0.25">
      <c r="J8117" s="271"/>
    </row>
    <row r="8118" spans="10:10" x14ac:dyDescent="0.25">
      <c r="J8118" s="271"/>
    </row>
    <row r="8119" spans="10:10" x14ac:dyDescent="0.25">
      <c r="J8119" s="271"/>
    </row>
    <row r="8120" spans="10:10" x14ac:dyDescent="0.25">
      <c r="J8120" s="271"/>
    </row>
    <row r="8121" spans="10:10" x14ac:dyDescent="0.25">
      <c r="J8121" s="271"/>
    </row>
    <row r="8122" spans="10:10" x14ac:dyDescent="0.25">
      <c r="J8122" s="271"/>
    </row>
    <row r="8123" spans="10:10" x14ac:dyDescent="0.25">
      <c r="J8123" s="271"/>
    </row>
    <row r="8124" spans="10:10" x14ac:dyDescent="0.25">
      <c r="J8124" s="271"/>
    </row>
    <row r="8125" spans="10:10" x14ac:dyDescent="0.25">
      <c r="J8125" s="271"/>
    </row>
    <row r="8126" spans="10:10" x14ac:dyDescent="0.25">
      <c r="J8126" s="271"/>
    </row>
    <row r="8127" spans="10:10" x14ac:dyDescent="0.25">
      <c r="J8127" s="271"/>
    </row>
    <row r="8128" spans="10:10" x14ac:dyDescent="0.25">
      <c r="J8128" s="271"/>
    </row>
    <row r="8129" spans="10:10" x14ac:dyDescent="0.25">
      <c r="J8129" s="271"/>
    </row>
    <row r="8130" spans="10:10" x14ac:dyDescent="0.25">
      <c r="J8130" s="271"/>
    </row>
    <row r="8131" spans="10:10" x14ac:dyDescent="0.25">
      <c r="J8131" s="271"/>
    </row>
    <row r="8132" spans="10:10" x14ac:dyDescent="0.25">
      <c r="J8132" s="271"/>
    </row>
    <row r="8133" spans="10:10" x14ac:dyDescent="0.25">
      <c r="J8133" s="271"/>
    </row>
    <row r="8134" spans="10:10" x14ac:dyDescent="0.25">
      <c r="J8134" s="271"/>
    </row>
    <row r="8135" spans="10:10" x14ac:dyDescent="0.25">
      <c r="J8135" s="271"/>
    </row>
    <row r="8136" spans="10:10" x14ac:dyDescent="0.25">
      <c r="J8136" s="271"/>
    </row>
    <row r="8137" spans="10:10" x14ac:dyDescent="0.25">
      <c r="J8137" s="271"/>
    </row>
    <row r="8138" spans="10:10" x14ac:dyDescent="0.25">
      <c r="J8138" s="271"/>
    </row>
    <row r="8139" spans="10:10" x14ac:dyDescent="0.25">
      <c r="J8139" s="271"/>
    </row>
    <row r="8140" spans="10:10" x14ac:dyDescent="0.25">
      <c r="J8140" s="271"/>
    </row>
    <row r="8141" spans="10:10" x14ac:dyDescent="0.25">
      <c r="J8141" s="271"/>
    </row>
    <row r="8142" spans="10:10" x14ac:dyDescent="0.25">
      <c r="J8142" s="271"/>
    </row>
    <row r="8143" spans="10:10" x14ac:dyDescent="0.25">
      <c r="J8143" s="271"/>
    </row>
    <row r="8144" spans="10:10" x14ac:dyDescent="0.25">
      <c r="J8144" s="271"/>
    </row>
    <row r="8145" spans="10:10" x14ac:dyDescent="0.25">
      <c r="J8145" s="271"/>
    </row>
    <row r="8146" spans="10:10" x14ac:dyDescent="0.25">
      <c r="J8146" s="271"/>
    </row>
    <row r="8147" spans="10:10" x14ac:dyDescent="0.25">
      <c r="J8147" s="271"/>
    </row>
    <row r="8148" spans="10:10" x14ac:dyDescent="0.25">
      <c r="J8148" s="271"/>
    </row>
    <row r="8149" spans="10:10" x14ac:dyDescent="0.25">
      <c r="J8149" s="271"/>
    </row>
    <row r="8150" spans="10:10" x14ac:dyDescent="0.25">
      <c r="J8150" s="271"/>
    </row>
    <row r="8151" spans="10:10" x14ac:dyDescent="0.25">
      <c r="J8151" s="271"/>
    </row>
    <row r="8152" spans="10:10" x14ac:dyDescent="0.25">
      <c r="J8152" s="271"/>
    </row>
    <row r="8153" spans="10:10" x14ac:dyDescent="0.25">
      <c r="J8153" s="271"/>
    </row>
    <row r="8154" spans="10:10" x14ac:dyDescent="0.25">
      <c r="J8154" s="271"/>
    </row>
    <row r="8155" spans="10:10" x14ac:dyDescent="0.25">
      <c r="J8155" s="271"/>
    </row>
    <row r="8156" spans="10:10" x14ac:dyDescent="0.25">
      <c r="J8156" s="271"/>
    </row>
    <row r="8157" spans="10:10" x14ac:dyDescent="0.25">
      <c r="J8157" s="271"/>
    </row>
    <row r="8158" spans="10:10" x14ac:dyDescent="0.25">
      <c r="J8158" s="271"/>
    </row>
    <row r="8159" spans="10:10" x14ac:dyDescent="0.25">
      <c r="J8159" s="271"/>
    </row>
    <row r="8160" spans="10:10" x14ac:dyDescent="0.25">
      <c r="J8160" s="271"/>
    </row>
    <row r="8161" spans="10:10" x14ac:dyDescent="0.25">
      <c r="J8161" s="271"/>
    </row>
    <row r="8162" spans="10:10" x14ac:dyDescent="0.25">
      <c r="J8162" s="271"/>
    </row>
    <row r="8163" spans="10:10" x14ac:dyDescent="0.25">
      <c r="J8163" s="271"/>
    </row>
    <row r="8164" spans="10:10" x14ac:dyDescent="0.25">
      <c r="J8164" s="271"/>
    </row>
    <row r="8165" spans="10:10" x14ac:dyDescent="0.25">
      <c r="J8165" s="271"/>
    </row>
    <row r="8166" spans="10:10" x14ac:dyDescent="0.25">
      <c r="J8166" s="271"/>
    </row>
    <row r="8167" spans="10:10" x14ac:dyDescent="0.25">
      <c r="J8167" s="271"/>
    </row>
    <row r="8168" spans="10:10" x14ac:dyDescent="0.25">
      <c r="J8168" s="271"/>
    </row>
    <row r="8169" spans="10:10" x14ac:dyDescent="0.25">
      <c r="J8169" s="271"/>
    </row>
    <row r="8170" spans="10:10" x14ac:dyDescent="0.25">
      <c r="J8170" s="271"/>
    </row>
    <row r="8171" spans="10:10" x14ac:dyDescent="0.25">
      <c r="J8171" s="271"/>
    </row>
    <row r="8172" spans="10:10" x14ac:dyDescent="0.25">
      <c r="J8172" s="271"/>
    </row>
    <row r="8173" spans="10:10" x14ac:dyDescent="0.25">
      <c r="J8173" s="271"/>
    </row>
    <row r="8174" spans="10:10" x14ac:dyDescent="0.25">
      <c r="J8174" s="271"/>
    </row>
    <row r="8175" spans="10:10" x14ac:dyDescent="0.25">
      <c r="J8175" s="271"/>
    </row>
    <row r="8176" spans="10:10" x14ac:dyDescent="0.25">
      <c r="J8176" s="271"/>
    </row>
    <row r="8177" spans="10:10" x14ac:dyDescent="0.25">
      <c r="J8177" s="271"/>
    </row>
    <row r="8178" spans="10:10" x14ac:dyDescent="0.25">
      <c r="J8178" s="271"/>
    </row>
    <row r="8179" spans="10:10" x14ac:dyDescent="0.25">
      <c r="J8179" s="271"/>
    </row>
    <row r="8180" spans="10:10" x14ac:dyDescent="0.25">
      <c r="J8180" s="271"/>
    </row>
    <row r="8181" spans="10:10" x14ac:dyDescent="0.25">
      <c r="J8181" s="271"/>
    </row>
    <row r="8182" spans="10:10" x14ac:dyDescent="0.25">
      <c r="J8182" s="271"/>
    </row>
    <row r="8183" spans="10:10" x14ac:dyDescent="0.25">
      <c r="J8183" s="271"/>
    </row>
    <row r="8184" spans="10:10" x14ac:dyDescent="0.25">
      <c r="J8184" s="271"/>
    </row>
    <row r="8185" spans="10:10" x14ac:dyDescent="0.25">
      <c r="J8185" s="271"/>
    </row>
    <row r="8186" spans="10:10" x14ac:dyDescent="0.25">
      <c r="J8186" s="271"/>
    </row>
    <row r="8187" spans="10:10" x14ac:dyDescent="0.25">
      <c r="J8187" s="271"/>
    </row>
    <row r="8188" spans="10:10" x14ac:dyDescent="0.25">
      <c r="J8188" s="271"/>
    </row>
    <row r="8189" spans="10:10" x14ac:dyDescent="0.25">
      <c r="J8189" s="271"/>
    </row>
    <row r="8190" spans="10:10" x14ac:dyDescent="0.25">
      <c r="J8190" s="271"/>
    </row>
    <row r="8191" spans="10:10" x14ac:dyDescent="0.25">
      <c r="J8191" s="271"/>
    </row>
    <row r="8192" spans="10:10" x14ac:dyDescent="0.25">
      <c r="J8192" s="271"/>
    </row>
    <row r="8193" spans="1:81" x14ac:dyDescent="0.25">
      <c r="J8193" s="271"/>
    </row>
    <row r="8194" spans="1:81" x14ac:dyDescent="0.25">
      <c r="J8194" s="271"/>
    </row>
    <row r="8195" spans="1:81" s="41" customFormat="1" x14ac:dyDescent="0.25">
      <c r="A8195" s="21"/>
      <c r="B8195" s="55"/>
      <c r="C8195" s="35"/>
      <c r="D8195" s="35"/>
      <c r="E8195" s="35"/>
      <c r="F8195" s="25"/>
      <c r="G8195" s="25"/>
      <c r="H8195" s="25"/>
      <c r="I8195" s="25"/>
      <c r="J8195" s="271"/>
      <c r="K8195" s="283"/>
      <c r="L8195" s="258"/>
      <c r="M8195" s="258"/>
      <c r="N8195" s="258"/>
      <c r="O8195" s="258"/>
      <c r="P8195" s="258"/>
      <c r="Q8195" s="258"/>
      <c r="R8195" s="258"/>
      <c r="S8195" s="258"/>
      <c r="T8195" s="258"/>
      <c r="U8195" s="258"/>
      <c r="V8195" s="258"/>
      <c r="W8195" s="258"/>
      <c r="X8195" s="258"/>
      <c r="Y8195" s="258"/>
      <c r="Z8195" s="258"/>
      <c r="AA8195" s="258"/>
      <c r="AB8195" s="258"/>
      <c r="AC8195" s="258"/>
      <c r="AD8195" s="258"/>
      <c r="AE8195" s="258"/>
      <c r="AF8195" s="258"/>
      <c r="AG8195" s="258"/>
      <c r="AH8195" s="258"/>
      <c r="AI8195" s="258"/>
      <c r="AJ8195" s="258"/>
      <c r="AK8195" s="258"/>
      <c r="AL8195" s="258"/>
      <c r="AM8195" s="258"/>
      <c r="AN8195" s="258"/>
      <c r="AO8195" s="258"/>
      <c r="AP8195" s="258"/>
      <c r="AQ8195" s="258"/>
      <c r="AR8195" s="258"/>
      <c r="AS8195" s="258"/>
      <c r="AT8195" s="258"/>
      <c r="AU8195" s="258"/>
      <c r="AV8195" s="258"/>
      <c r="AW8195" s="258"/>
      <c r="AX8195" s="258"/>
      <c r="AY8195" s="258"/>
      <c r="AZ8195" s="258"/>
      <c r="BA8195" s="258"/>
      <c r="BB8195" s="258"/>
      <c r="BC8195" s="258"/>
      <c r="BD8195" s="258"/>
      <c r="BE8195" s="258"/>
      <c r="BF8195" s="258"/>
      <c r="BG8195" s="258"/>
      <c r="BH8195" s="258"/>
      <c r="BI8195" s="258"/>
      <c r="BJ8195" s="258"/>
      <c r="BK8195" s="258"/>
      <c r="BL8195" s="258"/>
      <c r="BM8195" s="258"/>
      <c r="BN8195" s="258"/>
      <c r="BO8195" s="258"/>
      <c r="BP8195" s="258"/>
      <c r="BQ8195" s="258"/>
      <c r="BR8195" s="258"/>
      <c r="BS8195" s="258"/>
      <c r="BT8195" s="258"/>
      <c r="BU8195" s="258"/>
      <c r="BV8195" s="258"/>
      <c r="BW8195" s="258"/>
      <c r="BX8195" s="258"/>
      <c r="BY8195" s="258"/>
      <c r="BZ8195" s="258"/>
      <c r="CA8195" s="258"/>
      <c r="CB8195" s="258"/>
      <c r="CC8195" s="258"/>
    </row>
    <row r="8196" spans="1:81" s="41" customFormat="1" x14ac:dyDescent="0.25">
      <c r="A8196" s="21"/>
      <c r="B8196" s="55"/>
      <c r="C8196" s="35"/>
      <c r="D8196" s="35"/>
      <c r="E8196" s="35"/>
      <c r="F8196" s="25"/>
      <c r="G8196" s="25"/>
      <c r="H8196" s="25"/>
      <c r="I8196" s="25"/>
      <c r="J8196" s="271"/>
      <c r="K8196" s="283"/>
      <c r="L8196" s="258"/>
      <c r="M8196" s="258"/>
      <c r="N8196" s="258"/>
      <c r="O8196" s="258"/>
      <c r="P8196" s="258"/>
      <c r="Q8196" s="258"/>
      <c r="R8196" s="258"/>
      <c r="S8196" s="258"/>
      <c r="T8196" s="258"/>
      <c r="U8196" s="258"/>
      <c r="V8196" s="258"/>
      <c r="W8196" s="258"/>
      <c r="X8196" s="258"/>
      <c r="Y8196" s="258"/>
      <c r="Z8196" s="258"/>
      <c r="AA8196" s="258"/>
      <c r="AB8196" s="258"/>
      <c r="AC8196" s="258"/>
      <c r="AD8196" s="258"/>
      <c r="AE8196" s="258"/>
      <c r="AF8196" s="258"/>
      <c r="AG8196" s="258"/>
      <c r="AH8196" s="258"/>
      <c r="AI8196" s="258"/>
      <c r="AJ8196" s="258"/>
      <c r="AK8196" s="258"/>
      <c r="AL8196" s="258"/>
      <c r="AM8196" s="258"/>
      <c r="AN8196" s="258"/>
      <c r="AO8196" s="258"/>
      <c r="AP8196" s="258"/>
      <c r="AQ8196" s="258"/>
      <c r="AR8196" s="258"/>
      <c r="AS8196" s="258"/>
      <c r="AT8196" s="258"/>
      <c r="AU8196" s="258"/>
      <c r="AV8196" s="258"/>
      <c r="AW8196" s="258"/>
      <c r="AX8196" s="258"/>
      <c r="AY8196" s="258"/>
      <c r="AZ8196" s="258"/>
      <c r="BA8196" s="258"/>
      <c r="BB8196" s="258"/>
      <c r="BC8196" s="258"/>
      <c r="BD8196" s="258"/>
      <c r="BE8196" s="258"/>
      <c r="BF8196" s="258"/>
      <c r="BG8196" s="258"/>
      <c r="BH8196" s="258"/>
      <c r="BI8196" s="258"/>
      <c r="BJ8196" s="258"/>
      <c r="BK8196" s="258"/>
      <c r="BL8196" s="258"/>
      <c r="BM8196" s="258"/>
      <c r="BN8196" s="258"/>
      <c r="BO8196" s="258"/>
      <c r="BP8196" s="258"/>
      <c r="BQ8196" s="258"/>
      <c r="BR8196" s="258"/>
      <c r="BS8196" s="258"/>
      <c r="BT8196" s="258"/>
      <c r="BU8196" s="258"/>
      <c r="BV8196" s="258"/>
      <c r="BW8196" s="258"/>
      <c r="BX8196" s="258"/>
      <c r="BY8196" s="258"/>
      <c r="BZ8196" s="258"/>
      <c r="CA8196" s="258"/>
      <c r="CB8196" s="258"/>
      <c r="CC8196" s="258"/>
    </row>
    <row r="8197" spans="1:81" s="41" customFormat="1" x14ac:dyDescent="0.25">
      <c r="A8197" s="21"/>
      <c r="B8197" s="55"/>
      <c r="C8197" s="35"/>
      <c r="D8197" s="35"/>
      <c r="E8197" s="35"/>
      <c r="F8197" s="25"/>
      <c r="G8197" s="25"/>
      <c r="H8197" s="25"/>
      <c r="I8197" s="25"/>
      <c r="J8197" s="271"/>
      <c r="K8197" s="283"/>
      <c r="L8197" s="258"/>
      <c r="M8197" s="258"/>
      <c r="N8197" s="258"/>
      <c r="O8197" s="258"/>
      <c r="P8197" s="258"/>
      <c r="Q8197" s="258"/>
      <c r="R8197" s="258"/>
      <c r="S8197" s="258"/>
      <c r="T8197" s="258"/>
      <c r="U8197" s="258"/>
      <c r="V8197" s="258"/>
      <c r="W8197" s="258"/>
      <c r="X8197" s="258"/>
      <c r="Y8197" s="258"/>
      <c r="Z8197" s="258"/>
      <c r="AA8197" s="258"/>
      <c r="AB8197" s="258"/>
      <c r="AC8197" s="258"/>
      <c r="AD8197" s="258"/>
      <c r="AE8197" s="258"/>
      <c r="AF8197" s="258"/>
      <c r="AG8197" s="258"/>
      <c r="AH8197" s="258"/>
      <c r="AI8197" s="258"/>
      <c r="AJ8197" s="258"/>
      <c r="AK8197" s="258"/>
      <c r="AL8197" s="258"/>
      <c r="AM8197" s="258"/>
      <c r="AN8197" s="258"/>
      <c r="AO8197" s="258"/>
      <c r="AP8197" s="258"/>
      <c r="AQ8197" s="258"/>
      <c r="AR8197" s="258"/>
      <c r="AS8197" s="258"/>
      <c r="AT8197" s="258"/>
      <c r="AU8197" s="258"/>
      <c r="AV8197" s="258"/>
      <c r="AW8197" s="258"/>
      <c r="AX8197" s="258"/>
      <c r="AY8197" s="258"/>
      <c r="AZ8197" s="258"/>
      <c r="BA8197" s="258"/>
      <c r="BB8197" s="258"/>
      <c r="BC8197" s="258"/>
      <c r="BD8197" s="258"/>
      <c r="BE8197" s="258"/>
      <c r="BF8197" s="258"/>
      <c r="BG8197" s="258"/>
      <c r="BH8197" s="258"/>
      <c r="BI8197" s="258"/>
      <c r="BJ8197" s="258"/>
      <c r="BK8197" s="258"/>
      <c r="BL8197" s="258"/>
      <c r="BM8197" s="258"/>
      <c r="BN8197" s="258"/>
      <c r="BO8197" s="258"/>
      <c r="BP8197" s="258"/>
      <c r="BQ8197" s="258"/>
      <c r="BR8197" s="258"/>
      <c r="BS8197" s="258"/>
      <c r="BT8197" s="258"/>
      <c r="BU8197" s="258"/>
      <c r="BV8197" s="258"/>
      <c r="BW8197" s="258"/>
      <c r="BX8197" s="258"/>
      <c r="BY8197" s="258"/>
      <c r="BZ8197" s="258"/>
      <c r="CA8197" s="258"/>
      <c r="CB8197" s="258"/>
      <c r="CC8197" s="258"/>
    </row>
    <row r="8198" spans="1:81" s="41" customFormat="1" x14ac:dyDescent="0.25">
      <c r="A8198" s="21"/>
      <c r="B8198" s="55"/>
      <c r="C8198" s="35"/>
      <c r="D8198" s="35"/>
      <c r="E8198" s="35"/>
      <c r="F8198" s="25"/>
      <c r="G8198" s="25"/>
      <c r="H8198" s="25"/>
      <c r="I8198" s="25"/>
      <c r="J8198" s="271"/>
      <c r="K8198" s="283"/>
      <c r="L8198" s="258"/>
      <c r="M8198" s="258"/>
      <c r="N8198" s="258"/>
      <c r="O8198" s="258"/>
      <c r="P8198" s="258"/>
      <c r="Q8198" s="258"/>
      <c r="R8198" s="258"/>
      <c r="S8198" s="258"/>
      <c r="T8198" s="258"/>
      <c r="U8198" s="258"/>
      <c r="V8198" s="258"/>
      <c r="W8198" s="258"/>
      <c r="X8198" s="258"/>
      <c r="Y8198" s="258"/>
      <c r="Z8198" s="258"/>
      <c r="AA8198" s="258"/>
      <c r="AB8198" s="258"/>
      <c r="AC8198" s="258"/>
      <c r="AD8198" s="258"/>
      <c r="AE8198" s="258"/>
      <c r="AF8198" s="258"/>
      <c r="AG8198" s="258"/>
      <c r="AH8198" s="258"/>
      <c r="AI8198" s="258"/>
      <c r="AJ8198" s="258"/>
      <c r="AK8198" s="258"/>
      <c r="AL8198" s="258"/>
      <c r="AM8198" s="258"/>
      <c r="AN8198" s="258"/>
      <c r="AO8198" s="258"/>
      <c r="AP8198" s="258"/>
      <c r="AQ8198" s="258"/>
      <c r="AR8198" s="258"/>
      <c r="AS8198" s="258"/>
      <c r="AT8198" s="258"/>
      <c r="AU8198" s="258"/>
      <c r="AV8198" s="258"/>
      <c r="AW8198" s="258"/>
      <c r="AX8198" s="258"/>
      <c r="AY8198" s="258"/>
      <c r="AZ8198" s="258"/>
      <c r="BA8198" s="258"/>
      <c r="BB8198" s="258"/>
      <c r="BC8198" s="258"/>
      <c r="BD8198" s="258"/>
      <c r="BE8198" s="258"/>
      <c r="BF8198" s="258"/>
      <c r="BG8198" s="258"/>
      <c r="BH8198" s="258"/>
      <c r="BI8198" s="258"/>
      <c r="BJ8198" s="258"/>
      <c r="BK8198" s="258"/>
      <c r="BL8198" s="258"/>
      <c r="BM8198" s="258"/>
      <c r="BN8198" s="258"/>
      <c r="BO8198" s="258"/>
      <c r="BP8198" s="258"/>
      <c r="BQ8198" s="258"/>
      <c r="BR8198" s="258"/>
      <c r="BS8198" s="258"/>
      <c r="BT8198" s="258"/>
      <c r="BU8198" s="258"/>
      <c r="BV8198" s="258"/>
      <c r="BW8198" s="258"/>
      <c r="BX8198" s="258"/>
      <c r="BY8198" s="258"/>
      <c r="BZ8198" s="258"/>
      <c r="CA8198" s="258"/>
      <c r="CB8198" s="258"/>
      <c r="CC8198" s="258"/>
    </row>
    <row r="8199" spans="1:81" s="41" customFormat="1" x14ac:dyDescent="0.25">
      <c r="A8199" s="21"/>
      <c r="B8199" s="55"/>
      <c r="C8199" s="35"/>
      <c r="D8199" s="35"/>
      <c r="E8199" s="35"/>
      <c r="F8199" s="25"/>
      <c r="G8199" s="25"/>
      <c r="H8199" s="25"/>
      <c r="I8199" s="25"/>
      <c r="J8199" s="271"/>
      <c r="K8199" s="283"/>
      <c r="L8199" s="258"/>
      <c r="M8199" s="258"/>
      <c r="N8199" s="258"/>
      <c r="O8199" s="258"/>
      <c r="P8199" s="258"/>
      <c r="Q8199" s="258"/>
      <c r="R8199" s="258"/>
      <c r="S8199" s="258"/>
      <c r="T8199" s="258"/>
      <c r="U8199" s="258"/>
      <c r="V8199" s="258"/>
      <c r="W8199" s="258"/>
      <c r="X8199" s="258"/>
      <c r="Y8199" s="258"/>
      <c r="Z8199" s="258"/>
      <c r="AA8199" s="258"/>
      <c r="AB8199" s="258"/>
      <c r="AC8199" s="258"/>
      <c r="AD8199" s="258"/>
      <c r="AE8199" s="258"/>
      <c r="AF8199" s="258"/>
      <c r="AG8199" s="258"/>
      <c r="AH8199" s="258"/>
      <c r="AI8199" s="258"/>
      <c r="AJ8199" s="258"/>
      <c r="AK8199" s="258"/>
      <c r="AL8199" s="258"/>
      <c r="AM8199" s="258"/>
      <c r="AN8199" s="258"/>
      <c r="AO8199" s="258"/>
      <c r="AP8199" s="258"/>
      <c r="AQ8199" s="258"/>
      <c r="AR8199" s="258"/>
      <c r="AS8199" s="258"/>
      <c r="AT8199" s="258"/>
      <c r="AU8199" s="258"/>
      <c r="AV8199" s="258"/>
      <c r="AW8199" s="258"/>
      <c r="AX8199" s="258"/>
      <c r="AY8199" s="258"/>
      <c r="AZ8199" s="258"/>
      <c r="BA8199" s="258"/>
      <c r="BB8199" s="258"/>
      <c r="BC8199" s="258"/>
      <c r="BD8199" s="258"/>
      <c r="BE8199" s="258"/>
      <c r="BF8199" s="258"/>
      <c r="BG8199" s="258"/>
      <c r="BH8199" s="258"/>
      <c r="BI8199" s="258"/>
      <c r="BJ8199" s="258"/>
      <c r="BK8199" s="258"/>
      <c r="BL8199" s="258"/>
      <c r="BM8199" s="258"/>
      <c r="BN8199" s="258"/>
      <c r="BO8199" s="258"/>
      <c r="BP8199" s="258"/>
      <c r="BQ8199" s="258"/>
      <c r="BR8199" s="258"/>
      <c r="BS8199" s="258"/>
      <c r="BT8199" s="258"/>
      <c r="BU8199" s="258"/>
      <c r="BV8199" s="258"/>
      <c r="BW8199" s="258"/>
      <c r="BX8199" s="258"/>
      <c r="BY8199" s="258"/>
      <c r="BZ8199" s="258"/>
      <c r="CA8199" s="258"/>
      <c r="CB8199" s="258"/>
      <c r="CC8199" s="258"/>
    </row>
    <row r="8200" spans="1:81" s="41" customFormat="1" x14ac:dyDescent="0.25">
      <c r="A8200" s="21"/>
      <c r="B8200" s="55"/>
      <c r="C8200" s="35"/>
      <c r="D8200" s="35"/>
      <c r="E8200" s="35"/>
      <c r="F8200" s="25"/>
      <c r="G8200" s="25"/>
      <c r="H8200" s="25"/>
      <c r="I8200" s="25"/>
      <c r="J8200" s="271"/>
      <c r="K8200" s="283"/>
      <c r="L8200" s="258"/>
      <c r="M8200" s="258"/>
      <c r="N8200" s="258"/>
      <c r="O8200" s="258"/>
      <c r="P8200" s="258"/>
      <c r="Q8200" s="258"/>
      <c r="R8200" s="258"/>
      <c r="S8200" s="258"/>
      <c r="T8200" s="258"/>
      <c r="U8200" s="258"/>
      <c r="V8200" s="258"/>
      <c r="W8200" s="258"/>
      <c r="X8200" s="258"/>
      <c r="Y8200" s="258"/>
      <c r="Z8200" s="258"/>
      <c r="AA8200" s="258"/>
      <c r="AB8200" s="258"/>
      <c r="AC8200" s="258"/>
      <c r="AD8200" s="258"/>
      <c r="AE8200" s="258"/>
      <c r="AF8200" s="258"/>
      <c r="AG8200" s="258"/>
      <c r="AH8200" s="258"/>
      <c r="AI8200" s="258"/>
      <c r="AJ8200" s="258"/>
      <c r="AK8200" s="258"/>
      <c r="AL8200" s="258"/>
      <c r="AM8200" s="258"/>
      <c r="AN8200" s="258"/>
      <c r="AO8200" s="258"/>
      <c r="AP8200" s="258"/>
      <c r="AQ8200" s="258"/>
      <c r="AR8200" s="258"/>
      <c r="AS8200" s="258"/>
      <c r="AT8200" s="258"/>
      <c r="AU8200" s="258"/>
      <c r="AV8200" s="258"/>
      <c r="AW8200" s="258"/>
      <c r="AX8200" s="258"/>
      <c r="AY8200" s="258"/>
      <c r="AZ8200" s="258"/>
      <c r="BA8200" s="258"/>
      <c r="BB8200" s="258"/>
      <c r="BC8200" s="258"/>
      <c r="BD8200" s="258"/>
      <c r="BE8200" s="258"/>
      <c r="BF8200" s="258"/>
      <c r="BG8200" s="258"/>
      <c r="BH8200" s="258"/>
      <c r="BI8200" s="258"/>
      <c r="BJ8200" s="258"/>
      <c r="BK8200" s="258"/>
      <c r="BL8200" s="258"/>
      <c r="BM8200" s="258"/>
      <c r="BN8200" s="258"/>
      <c r="BO8200" s="258"/>
      <c r="BP8200" s="258"/>
      <c r="BQ8200" s="258"/>
      <c r="BR8200" s="258"/>
      <c r="BS8200" s="258"/>
      <c r="BT8200" s="258"/>
      <c r="BU8200" s="258"/>
      <c r="BV8200" s="258"/>
      <c r="BW8200" s="258"/>
      <c r="BX8200" s="258"/>
      <c r="BY8200" s="258"/>
      <c r="BZ8200" s="258"/>
      <c r="CA8200" s="258"/>
      <c r="CB8200" s="258"/>
      <c r="CC8200" s="258"/>
    </row>
    <row r="8201" spans="1:81" s="41" customFormat="1" x14ac:dyDescent="0.25">
      <c r="A8201" s="21"/>
      <c r="B8201" s="55"/>
      <c r="C8201" s="35"/>
      <c r="D8201" s="35"/>
      <c r="E8201" s="35"/>
      <c r="F8201" s="25"/>
      <c r="G8201" s="25"/>
      <c r="H8201" s="25"/>
      <c r="I8201" s="25"/>
      <c r="J8201" s="271"/>
      <c r="K8201" s="283"/>
      <c r="L8201" s="258"/>
      <c r="M8201" s="258"/>
      <c r="N8201" s="258"/>
      <c r="O8201" s="258"/>
      <c r="P8201" s="258"/>
      <c r="Q8201" s="258"/>
      <c r="R8201" s="258"/>
      <c r="S8201" s="258"/>
      <c r="T8201" s="258"/>
      <c r="U8201" s="258"/>
      <c r="V8201" s="258"/>
      <c r="W8201" s="258"/>
      <c r="X8201" s="258"/>
      <c r="Y8201" s="258"/>
      <c r="Z8201" s="258"/>
      <c r="AA8201" s="258"/>
      <c r="AB8201" s="258"/>
      <c r="AC8201" s="258"/>
      <c r="AD8201" s="258"/>
      <c r="AE8201" s="258"/>
      <c r="AF8201" s="258"/>
      <c r="AG8201" s="258"/>
      <c r="AH8201" s="258"/>
      <c r="AI8201" s="258"/>
      <c r="AJ8201" s="258"/>
      <c r="AK8201" s="258"/>
      <c r="AL8201" s="258"/>
      <c r="AM8201" s="258"/>
      <c r="AN8201" s="258"/>
      <c r="AO8201" s="258"/>
      <c r="AP8201" s="258"/>
      <c r="AQ8201" s="258"/>
      <c r="AR8201" s="258"/>
      <c r="AS8201" s="258"/>
      <c r="AT8201" s="258"/>
      <c r="AU8201" s="258"/>
      <c r="AV8201" s="258"/>
      <c r="AW8201" s="258"/>
      <c r="AX8201" s="258"/>
      <c r="AY8201" s="258"/>
      <c r="AZ8201" s="258"/>
      <c r="BA8201" s="258"/>
      <c r="BB8201" s="258"/>
      <c r="BC8201" s="258"/>
      <c r="BD8201" s="258"/>
      <c r="BE8201" s="258"/>
      <c r="BF8201" s="258"/>
      <c r="BG8201" s="258"/>
      <c r="BH8201" s="258"/>
      <c r="BI8201" s="258"/>
      <c r="BJ8201" s="258"/>
      <c r="BK8201" s="258"/>
      <c r="BL8201" s="258"/>
      <c r="BM8201" s="258"/>
      <c r="BN8201" s="258"/>
      <c r="BO8201" s="258"/>
      <c r="BP8201" s="258"/>
      <c r="BQ8201" s="258"/>
      <c r="BR8201" s="258"/>
      <c r="BS8201" s="258"/>
      <c r="BT8201" s="258"/>
      <c r="BU8201" s="258"/>
      <c r="BV8201" s="258"/>
      <c r="BW8201" s="258"/>
      <c r="BX8201" s="258"/>
      <c r="BY8201" s="258"/>
      <c r="BZ8201" s="258"/>
      <c r="CA8201" s="258"/>
      <c r="CB8201" s="258"/>
      <c r="CC8201" s="258"/>
    </row>
    <row r="8202" spans="1:81" s="41" customFormat="1" x14ac:dyDescent="0.25">
      <c r="A8202" s="21"/>
      <c r="B8202" s="55"/>
      <c r="C8202" s="35"/>
      <c r="D8202" s="35"/>
      <c r="E8202" s="35"/>
      <c r="F8202" s="25"/>
      <c r="G8202" s="25"/>
      <c r="H8202" s="25"/>
      <c r="I8202" s="25"/>
      <c r="J8202" s="271"/>
      <c r="K8202" s="283"/>
      <c r="L8202" s="258"/>
      <c r="M8202" s="258"/>
      <c r="N8202" s="258"/>
      <c r="O8202" s="258"/>
      <c r="P8202" s="258"/>
      <c r="Q8202" s="258"/>
      <c r="R8202" s="258"/>
      <c r="S8202" s="258"/>
      <c r="T8202" s="258"/>
      <c r="U8202" s="258"/>
      <c r="V8202" s="258"/>
      <c r="W8202" s="258"/>
      <c r="X8202" s="258"/>
      <c r="Y8202" s="258"/>
      <c r="Z8202" s="258"/>
      <c r="AA8202" s="258"/>
      <c r="AB8202" s="258"/>
      <c r="AC8202" s="258"/>
      <c r="AD8202" s="258"/>
      <c r="AE8202" s="258"/>
      <c r="AF8202" s="258"/>
      <c r="AG8202" s="258"/>
      <c r="AH8202" s="258"/>
      <c r="AI8202" s="258"/>
      <c r="AJ8202" s="258"/>
      <c r="AK8202" s="258"/>
      <c r="AL8202" s="258"/>
      <c r="AM8202" s="258"/>
      <c r="AN8202" s="258"/>
      <c r="AO8202" s="258"/>
      <c r="AP8202" s="258"/>
      <c r="AQ8202" s="258"/>
      <c r="AR8202" s="258"/>
      <c r="AS8202" s="258"/>
      <c r="AT8202" s="258"/>
      <c r="AU8202" s="258"/>
      <c r="AV8202" s="258"/>
      <c r="AW8202" s="258"/>
      <c r="AX8202" s="258"/>
      <c r="AY8202" s="258"/>
      <c r="AZ8202" s="258"/>
      <c r="BA8202" s="258"/>
      <c r="BB8202" s="258"/>
      <c r="BC8202" s="258"/>
      <c r="BD8202" s="258"/>
      <c r="BE8202" s="258"/>
      <c r="BF8202" s="258"/>
      <c r="BG8202" s="258"/>
      <c r="BH8202" s="258"/>
      <c r="BI8202" s="258"/>
      <c r="BJ8202" s="258"/>
      <c r="BK8202" s="258"/>
      <c r="BL8202" s="258"/>
      <c r="BM8202" s="258"/>
      <c r="BN8202" s="258"/>
      <c r="BO8202" s="258"/>
      <c r="BP8202" s="258"/>
      <c r="BQ8202" s="258"/>
      <c r="BR8202" s="258"/>
      <c r="BS8202" s="258"/>
      <c r="BT8202" s="258"/>
      <c r="BU8202" s="258"/>
      <c r="BV8202" s="258"/>
      <c r="BW8202" s="258"/>
      <c r="BX8202" s="258"/>
      <c r="BY8202" s="258"/>
      <c r="BZ8202" s="258"/>
      <c r="CA8202" s="258"/>
      <c r="CB8202" s="258"/>
      <c r="CC8202" s="258"/>
    </row>
    <row r="8203" spans="1:81" s="41" customFormat="1" x14ac:dyDescent="0.25">
      <c r="A8203" s="21"/>
      <c r="B8203" s="55"/>
      <c r="C8203" s="35"/>
      <c r="D8203" s="35"/>
      <c r="E8203" s="35"/>
      <c r="F8203" s="25"/>
      <c r="G8203" s="25"/>
      <c r="H8203" s="25"/>
      <c r="I8203" s="25"/>
      <c r="J8203" s="271"/>
      <c r="K8203" s="283"/>
      <c r="L8203" s="258"/>
      <c r="M8203" s="258"/>
      <c r="N8203" s="258"/>
      <c r="O8203" s="258"/>
      <c r="P8203" s="258"/>
      <c r="Q8203" s="258"/>
      <c r="R8203" s="258"/>
      <c r="S8203" s="258"/>
      <c r="T8203" s="258"/>
      <c r="U8203" s="258"/>
      <c r="V8203" s="258"/>
      <c r="W8203" s="258"/>
      <c r="X8203" s="258"/>
      <c r="Y8203" s="258"/>
      <c r="Z8203" s="258"/>
      <c r="AA8203" s="258"/>
      <c r="AB8203" s="258"/>
      <c r="AC8203" s="258"/>
      <c r="AD8203" s="258"/>
      <c r="AE8203" s="258"/>
      <c r="AF8203" s="258"/>
      <c r="AG8203" s="258"/>
      <c r="AH8203" s="258"/>
      <c r="AI8203" s="258"/>
      <c r="AJ8203" s="258"/>
      <c r="AK8203" s="258"/>
      <c r="AL8203" s="258"/>
      <c r="AM8203" s="258"/>
      <c r="AN8203" s="258"/>
      <c r="AO8203" s="258"/>
      <c r="AP8203" s="258"/>
      <c r="AQ8203" s="258"/>
      <c r="AR8203" s="258"/>
      <c r="AS8203" s="258"/>
      <c r="AT8203" s="258"/>
      <c r="AU8203" s="258"/>
      <c r="AV8203" s="258"/>
      <c r="AW8203" s="258"/>
      <c r="AX8203" s="258"/>
      <c r="AY8203" s="258"/>
      <c r="AZ8203" s="258"/>
      <c r="BA8203" s="258"/>
      <c r="BB8203" s="258"/>
      <c r="BC8203" s="258"/>
      <c r="BD8203" s="258"/>
      <c r="BE8203" s="258"/>
      <c r="BF8203" s="258"/>
      <c r="BG8203" s="258"/>
      <c r="BH8203" s="258"/>
      <c r="BI8203" s="258"/>
      <c r="BJ8203" s="258"/>
      <c r="BK8203" s="258"/>
      <c r="BL8203" s="258"/>
      <c r="BM8203" s="258"/>
      <c r="BN8203" s="258"/>
      <c r="BO8203" s="258"/>
      <c r="BP8203" s="258"/>
      <c r="BQ8203" s="258"/>
      <c r="BR8203" s="258"/>
      <c r="BS8203" s="258"/>
      <c r="BT8203" s="258"/>
      <c r="BU8203" s="258"/>
      <c r="BV8203" s="258"/>
      <c r="BW8203" s="258"/>
      <c r="BX8203" s="258"/>
      <c r="BY8203" s="258"/>
      <c r="BZ8203" s="258"/>
      <c r="CA8203" s="258"/>
      <c r="CB8203" s="258"/>
      <c r="CC8203" s="258"/>
    </row>
    <row r="8204" spans="1:81" s="41" customFormat="1" x14ac:dyDescent="0.25">
      <c r="A8204" s="21"/>
      <c r="B8204" s="55"/>
      <c r="C8204" s="35"/>
      <c r="D8204" s="35"/>
      <c r="E8204" s="35"/>
      <c r="F8204" s="25"/>
      <c r="G8204" s="25"/>
      <c r="H8204" s="25"/>
      <c r="I8204" s="25"/>
      <c r="J8204" s="271"/>
      <c r="K8204" s="283"/>
      <c r="L8204" s="258"/>
      <c r="M8204" s="258"/>
      <c r="N8204" s="258"/>
      <c r="O8204" s="258"/>
      <c r="P8204" s="258"/>
      <c r="Q8204" s="258"/>
      <c r="R8204" s="258"/>
      <c r="S8204" s="258"/>
      <c r="T8204" s="258"/>
      <c r="U8204" s="258"/>
      <c r="V8204" s="258"/>
      <c r="W8204" s="258"/>
      <c r="X8204" s="258"/>
      <c r="Y8204" s="258"/>
      <c r="Z8204" s="258"/>
      <c r="AA8204" s="258"/>
      <c r="AB8204" s="258"/>
      <c r="AC8204" s="258"/>
      <c r="AD8204" s="258"/>
      <c r="AE8204" s="258"/>
      <c r="AF8204" s="258"/>
      <c r="AG8204" s="258"/>
      <c r="AH8204" s="258"/>
      <c r="AI8204" s="258"/>
      <c r="AJ8204" s="258"/>
      <c r="AK8204" s="258"/>
      <c r="AL8204" s="258"/>
      <c r="AM8204" s="258"/>
      <c r="AN8204" s="258"/>
      <c r="AO8204" s="258"/>
      <c r="AP8204" s="258"/>
      <c r="AQ8204" s="258"/>
      <c r="AR8204" s="258"/>
      <c r="AS8204" s="258"/>
      <c r="AT8204" s="258"/>
      <c r="AU8204" s="258"/>
      <c r="AV8204" s="258"/>
      <c r="AW8204" s="258"/>
      <c r="AX8204" s="258"/>
      <c r="AY8204" s="258"/>
      <c r="AZ8204" s="258"/>
      <c r="BA8204" s="258"/>
      <c r="BB8204" s="258"/>
      <c r="BC8204" s="258"/>
      <c r="BD8204" s="258"/>
      <c r="BE8204" s="258"/>
      <c r="BF8204" s="258"/>
      <c r="BG8204" s="258"/>
      <c r="BH8204" s="258"/>
      <c r="BI8204" s="258"/>
      <c r="BJ8204" s="258"/>
      <c r="BK8204" s="258"/>
      <c r="BL8204" s="258"/>
      <c r="BM8204" s="258"/>
      <c r="BN8204" s="258"/>
      <c r="BO8204" s="258"/>
      <c r="BP8204" s="258"/>
      <c r="BQ8204" s="258"/>
      <c r="BR8204" s="258"/>
      <c r="BS8204" s="258"/>
      <c r="BT8204" s="258"/>
      <c r="BU8204" s="258"/>
      <c r="BV8204" s="258"/>
      <c r="BW8204" s="258"/>
      <c r="BX8204" s="258"/>
      <c r="BY8204" s="258"/>
      <c r="BZ8204" s="258"/>
      <c r="CA8204" s="258"/>
      <c r="CB8204" s="258"/>
      <c r="CC8204" s="258"/>
    </row>
    <row r="8205" spans="1:81" s="41" customFormat="1" x14ac:dyDescent="0.25">
      <c r="A8205" s="21"/>
      <c r="B8205" s="55"/>
      <c r="C8205" s="35"/>
      <c r="D8205" s="35"/>
      <c r="E8205" s="35"/>
      <c r="F8205" s="25"/>
      <c r="G8205" s="25"/>
      <c r="H8205" s="25"/>
      <c r="I8205" s="25"/>
      <c r="J8205" s="271"/>
      <c r="K8205" s="283"/>
      <c r="L8205" s="258"/>
      <c r="M8205" s="258"/>
      <c r="N8205" s="258"/>
      <c r="O8205" s="258"/>
      <c r="P8205" s="258"/>
      <c r="Q8205" s="258"/>
      <c r="R8205" s="258"/>
      <c r="S8205" s="258"/>
      <c r="T8205" s="258"/>
      <c r="U8205" s="258"/>
      <c r="V8205" s="258"/>
      <c r="W8205" s="258"/>
      <c r="X8205" s="258"/>
      <c r="Y8205" s="258"/>
      <c r="Z8205" s="258"/>
      <c r="AA8205" s="258"/>
      <c r="AB8205" s="258"/>
      <c r="AC8205" s="258"/>
      <c r="AD8205" s="258"/>
      <c r="AE8205" s="258"/>
      <c r="AF8205" s="258"/>
      <c r="AG8205" s="258"/>
      <c r="AH8205" s="258"/>
      <c r="AI8205" s="258"/>
      <c r="AJ8205" s="258"/>
      <c r="AK8205" s="258"/>
      <c r="AL8205" s="258"/>
      <c r="AM8205" s="258"/>
      <c r="AN8205" s="258"/>
      <c r="AO8205" s="258"/>
      <c r="AP8205" s="258"/>
      <c r="AQ8205" s="258"/>
      <c r="AR8205" s="258"/>
      <c r="AS8205" s="258"/>
      <c r="AT8205" s="258"/>
      <c r="AU8205" s="258"/>
      <c r="AV8205" s="258"/>
      <c r="AW8205" s="258"/>
      <c r="AX8205" s="258"/>
      <c r="AY8205" s="258"/>
      <c r="AZ8205" s="258"/>
      <c r="BA8205" s="258"/>
      <c r="BB8205" s="258"/>
      <c r="BC8205" s="258"/>
      <c r="BD8205" s="258"/>
      <c r="BE8205" s="258"/>
      <c r="BF8205" s="258"/>
      <c r="BG8205" s="258"/>
      <c r="BH8205" s="258"/>
      <c r="BI8205" s="258"/>
      <c r="BJ8205" s="258"/>
      <c r="BK8205" s="258"/>
      <c r="BL8205" s="258"/>
      <c r="BM8205" s="258"/>
      <c r="BN8205" s="258"/>
      <c r="BO8205" s="258"/>
      <c r="BP8205" s="258"/>
      <c r="BQ8205" s="258"/>
      <c r="BR8205" s="258"/>
      <c r="BS8205" s="258"/>
      <c r="BT8205" s="258"/>
      <c r="BU8205" s="258"/>
      <c r="BV8205" s="258"/>
      <c r="BW8205" s="258"/>
      <c r="BX8205" s="258"/>
      <c r="BY8205" s="258"/>
      <c r="BZ8205" s="258"/>
      <c r="CA8205" s="258"/>
      <c r="CB8205" s="258"/>
      <c r="CC8205" s="258"/>
    </row>
    <row r="8206" spans="1:81" s="41" customFormat="1" x14ac:dyDescent="0.25">
      <c r="A8206" s="21"/>
      <c r="B8206" s="55"/>
      <c r="C8206" s="35"/>
      <c r="D8206" s="35"/>
      <c r="E8206" s="35"/>
      <c r="F8206" s="25"/>
      <c r="G8206" s="25"/>
      <c r="H8206" s="25"/>
      <c r="I8206" s="25"/>
      <c r="J8206" s="271"/>
      <c r="K8206" s="283"/>
      <c r="L8206" s="258"/>
      <c r="M8206" s="258"/>
      <c r="N8206" s="258"/>
      <c r="O8206" s="258"/>
      <c r="P8206" s="258"/>
      <c r="Q8206" s="258"/>
      <c r="R8206" s="258"/>
      <c r="S8206" s="258"/>
      <c r="T8206" s="258"/>
      <c r="U8206" s="258"/>
      <c r="V8206" s="258"/>
      <c r="W8206" s="258"/>
      <c r="X8206" s="258"/>
      <c r="Y8206" s="258"/>
      <c r="Z8206" s="258"/>
      <c r="AA8206" s="258"/>
      <c r="AB8206" s="258"/>
      <c r="AC8206" s="258"/>
      <c r="AD8206" s="258"/>
      <c r="AE8206" s="258"/>
      <c r="AF8206" s="258"/>
      <c r="AG8206" s="258"/>
      <c r="AH8206" s="258"/>
      <c r="AI8206" s="258"/>
      <c r="AJ8206" s="258"/>
      <c r="AK8206" s="258"/>
      <c r="AL8206" s="258"/>
      <c r="AM8206" s="258"/>
      <c r="AN8206" s="258"/>
      <c r="AO8206" s="258"/>
      <c r="AP8206" s="258"/>
      <c r="AQ8206" s="258"/>
      <c r="AR8206" s="258"/>
      <c r="AS8206" s="258"/>
      <c r="AT8206" s="258"/>
      <c r="AU8206" s="258"/>
      <c r="AV8206" s="258"/>
      <c r="AW8206" s="258"/>
      <c r="AX8206" s="258"/>
      <c r="AY8206" s="258"/>
      <c r="AZ8206" s="258"/>
      <c r="BA8206" s="258"/>
      <c r="BB8206" s="258"/>
      <c r="BC8206" s="258"/>
      <c r="BD8206" s="258"/>
      <c r="BE8206" s="258"/>
      <c r="BF8206" s="258"/>
      <c r="BG8206" s="258"/>
      <c r="BH8206" s="258"/>
      <c r="BI8206" s="258"/>
      <c r="BJ8206" s="258"/>
      <c r="BK8206" s="258"/>
      <c r="BL8206" s="258"/>
      <c r="BM8206" s="258"/>
      <c r="BN8206" s="258"/>
      <c r="BO8206" s="258"/>
      <c r="BP8206" s="258"/>
      <c r="BQ8206" s="258"/>
      <c r="BR8206" s="258"/>
      <c r="BS8206" s="258"/>
      <c r="BT8206" s="258"/>
      <c r="BU8206" s="258"/>
      <c r="BV8206" s="258"/>
      <c r="BW8206" s="258"/>
      <c r="BX8206" s="258"/>
      <c r="BY8206" s="258"/>
      <c r="BZ8206" s="258"/>
      <c r="CA8206" s="258"/>
      <c r="CB8206" s="258"/>
      <c r="CC8206" s="258"/>
    </row>
    <row r="8207" spans="1:81" s="41" customFormat="1" x14ac:dyDescent="0.25">
      <c r="A8207" s="21"/>
      <c r="B8207" s="55"/>
      <c r="C8207" s="35"/>
      <c r="D8207" s="35"/>
      <c r="E8207" s="35"/>
      <c r="F8207" s="25"/>
      <c r="G8207" s="25"/>
      <c r="H8207" s="25"/>
      <c r="I8207" s="25"/>
      <c r="J8207" s="271"/>
      <c r="K8207" s="283"/>
      <c r="L8207" s="258"/>
      <c r="M8207" s="258"/>
      <c r="N8207" s="258"/>
      <c r="O8207" s="258"/>
      <c r="P8207" s="258"/>
      <c r="Q8207" s="258"/>
      <c r="R8207" s="258"/>
      <c r="S8207" s="258"/>
      <c r="T8207" s="258"/>
      <c r="U8207" s="258"/>
      <c r="V8207" s="258"/>
      <c r="W8207" s="258"/>
      <c r="X8207" s="258"/>
      <c r="Y8207" s="258"/>
      <c r="Z8207" s="258"/>
      <c r="AA8207" s="258"/>
      <c r="AB8207" s="258"/>
      <c r="AC8207" s="258"/>
      <c r="AD8207" s="258"/>
      <c r="AE8207" s="258"/>
      <c r="AF8207" s="258"/>
      <c r="AG8207" s="258"/>
      <c r="AH8207" s="258"/>
      <c r="AI8207" s="258"/>
      <c r="AJ8207" s="258"/>
      <c r="AK8207" s="258"/>
      <c r="AL8207" s="258"/>
      <c r="AM8207" s="258"/>
      <c r="AN8207" s="258"/>
      <c r="AO8207" s="258"/>
      <c r="AP8207" s="258"/>
      <c r="AQ8207" s="258"/>
      <c r="AR8207" s="258"/>
      <c r="AS8207" s="258"/>
      <c r="AT8207" s="258"/>
      <c r="AU8207" s="258"/>
      <c r="AV8207" s="258"/>
      <c r="AW8207" s="258"/>
      <c r="AX8207" s="258"/>
      <c r="AY8207" s="258"/>
      <c r="AZ8207" s="258"/>
      <c r="BA8207" s="258"/>
      <c r="BB8207" s="258"/>
      <c r="BC8207" s="258"/>
      <c r="BD8207" s="258"/>
      <c r="BE8207" s="258"/>
      <c r="BF8207" s="258"/>
      <c r="BG8207" s="258"/>
      <c r="BH8207" s="258"/>
      <c r="BI8207" s="258"/>
      <c r="BJ8207" s="258"/>
      <c r="BK8207" s="258"/>
      <c r="BL8207" s="258"/>
      <c r="BM8207" s="258"/>
      <c r="BN8207" s="258"/>
      <c r="BO8207" s="258"/>
      <c r="BP8207" s="258"/>
      <c r="BQ8207" s="258"/>
      <c r="BR8207" s="258"/>
      <c r="BS8207" s="258"/>
      <c r="BT8207" s="258"/>
      <c r="BU8207" s="258"/>
      <c r="BV8207" s="258"/>
      <c r="BW8207" s="258"/>
      <c r="BX8207" s="258"/>
      <c r="BY8207" s="258"/>
      <c r="BZ8207" s="258"/>
      <c r="CA8207" s="258"/>
      <c r="CB8207" s="258"/>
      <c r="CC8207" s="258"/>
    </row>
    <row r="8208" spans="1:81" s="41" customFormat="1" x14ac:dyDescent="0.25">
      <c r="A8208" s="21"/>
      <c r="B8208" s="55"/>
      <c r="C8208" s="35"/>
      <c r="D8208" s="35"/>
      <c r="E8208" s="35"/>
      <c r="F8208" s="25"/>
      <c r="G8208" s="25"/>
      <c r="H8208" s="25"/>
      <c r="I8208" s="25"/>
      <c r="J8208" s="271"/>
      <c r="K8208" s="283"/>
      <c r="L8208" s="258"/>
      <c r="M8208" s="258"/>
      <c r="N8208" s="258"/>
      <c r="O8208" s="258"/>
      <c r="P8208" s="258"/>
      <c r="Q8208" s="258"/>
      <c r="R8208" s="258"/>
      <c r="S8208" s="258"/>
      <c r="T8208" s="258"/>
      <c r="U8208" s="258"/>
      <c r="V8208" s="258"/>
      <c r="W8208" s="258"/>
      <c r="X8208" s="258"/>
      <c r="Y8208" s="258"/>
      <c r="Z8208" s="258"/>
      <c r="AA8208" s="258"/>
      <c r="AB8208" s="258"/>
      <c r="AC8208" s="258"/>
      <c r="AD8208" s="258"/>
      <c r="AE8208" s="258"/>
      <c r="AF8208" s="258"/>
      <c r="AG8208" s="258"/>
      <c r="AH8208" s="258"/>
      <c r="AI8208" s="258"/>
      <c r="AJ8208" s="258"/>
      <c r="AK8208" s="258"/>
      <c r="AL8208" s="258"/>
      <c r="AM8208" s="258"/>
      <c r="AN8208" s="258"/>
      <c r="AO8208" s="258"/>
      <c r="AP8208" s="258"/>
      <c r="AQ8208" s="258"/>
      <c r="AR8208" s="258"/>
      <c r="AS8208" s="258"/>
      <c r="AT8208" s="258"/>
      <c r="AU8208" s="258"/>
      <c r="AV8208" s="258"/>
      <c r="AW8208" s="258"/>
      <c r="AX8208" s="258"/>
      <c r="AY8208" s="258"/>
      <c r="AZ8208" s="258"/>
      <c r="BA8208" s="258"/>
      <c r="BB8208" s="258"/>
      <c r="BC8208" s="258"/>
      <c r="BD8208" s="258"/>
      <c r="BE8208" s="258"/>
      <c r="BF8208" s="258"/>
      <c r="BG8208" s="258"/>
      <c r="BH8208" s="258"/>
      <c r="BI8208" s="258"/>
      <c r="BJ8208" s="258"/>
      <c r="BK8208" s="258"/>
      <c r="BL8208" s="258"/>
      <c r="BM8208" s="258"/>
      <c r="BN8208" s="258"/>
      <c r="BO8208" s="258"/>
      <c r="BP8208" s="258"/>
      <c r="BQ8208" s="258"/>
      <c r="BR8208" s="258"/>
      <c r="BS8208" s="258"/>
      <c r="BT8208" s="258"/>
      <c r="BU8208" s="258"/>
      <c r="BV8208" s="258"/>
      <c r="BW8208" s="258"/>
      <c r="BX8208" s="258"/>
      <c r="BY8208" s="258"/>
      <c r="BZ8208" s="258"/>
      <c r="CA8208" s="258"/>
      <c r="CB8208" s="258"/>
      <c r="CC8208" s="258"/>
    </row>
    <row r="8209" spans="1:81" s="41" customFormat="1" x14ac:dyDescent="0.25">
      <c r="A8209" s="21"/>
      <c r="B8209" s="55"/>
      <c r="C8209" s="35"/>
      <c r="D8209" s="35"/>
      <c r="E8209" s="35"/>
      <c r="F8209" s="25"/>
      <c r="G8209" s="25"/>
      <c r="H8209" s="25"/>
      <c r="I8209" s="25"/>
      <c r="J8209" s="271"/>
      <c r="K8209" s="283"/>
      <c r="L8209" s="258"/>
      <c r="M8209" s="258"/>
      <c r="N8209" s="258"/>
      <c r="O8209" s="258"/>
      <c r="P8209" s="258"/>
      <c r="Q8209" s="258"/>
      <c r="R8209" s="258"/>
      <c r="S8209" s="258"/>
      <c r="T8209" s="258"/>
      <c r="U8209" s="258"/>
      <c r="V8209" s="258"/>
      <c r="W8209" s="258"/>
      <c r="X8209" s="258"/>
      <c r="Y8209" s="258"/>
      <c r="Z8209" s="258"/>
      <c r="AA8209" s="258"/>
      <c r="AB8209" s="258"/>
      <c r="AC8209" s="258"/>
      <c r="AD8209" s="258"/>
      <c r="AE8209" s="258"/>
      <c r="AF8209" s="258"/>
      <c r="AG8209" s="258"/>
      <c r="AH8209" s="258"/>
      <c r="AI8209" s="258"/>
      <c r="AJ8209" s="258"/>
      <c r="AK8209" s="258"/>
      <c r="AL8209" s="258"/>
      <c r="AM8209" s="258"/>
      <c r="AN8209" s="258"/>
      <c r="AO8209" s="258"/>
      <c r="AP8209" s="258"/>
      <c r="AQ8209" s="258"/>
      <c r="AR8209" s="258"/>
      <c r="AS8209" s="258"/>
      <c r="AT8209" s="258"/>
      <c r="AU8209" s="258"/>
      <c r="AV8209" s="258"/>
      <c r="AW8209" s="258"/>
      <c r="AX8209" s="258"/>
      <c r="AY8209" s="258"/>
      <c r="AZ8209" s="258"/>
      <c r="BA8209" s="258"/>
      <c r="BB8209" s="258"/>
      <c r="BC8209" s="258"/>
      <c r="BD8209" s="258"/>
      <c r="BE8209" s="258"/>
      <c r="BF8209" s="258"/>
      <c r="BG8209" s="258"/>
      <c r="BH8209" s="258"/>
      <c r="BI8209" s="258"/>
      <c r="BJ8209" s="258"/>
      <c r="BK8209" s="258"/>
      <c r="BL8209" s="258"/>
      <c r="BM8209" s="258"/>
      <c r="BN8209" s="258"/>
      <c r="BO8209" s="258"/>
      <c r="BP8209" s="258"/>
      <c r="BQ8209" s="258"/>
      <c r="BR8209" s="258"/>
      <c r="BS8209" s="258"/>
      <c r="BT8209" s="258"/>
      <c r="BU8209" s="258"/>
      <c r="BV8209" s="258"/>
      <c r="BW8209" s="258"/>
      <c r="BX8209" s="258"/>
      <c r="BY8209" s="258"/>
      <c r="BZ8209" s="258"/>
      <c r="CA8209" s="258"/>
      <c r="CB8209" s="258"/>
      <c r="CC8209" s="258"/>
    </row>
    <row r="8210" spans="1:81" s="41" customFormat="1" x14ac:dyDescent="0.25">
      <c r="A8210" s="21"/>
      <c r="B8210" s="55"/>
      <c r="C8210" s="35"/>
      <c r="D8210" s="35"/>
      <c r="E8210" s="35"/>
      <c r="F8210" s="25"/>
      <c r="G8210" s="25"/>
      <c r="H8210" s="25"/>
      <c r="I8210" s="25"/>
      <c r="J8210" s="271"/>
      <c r="K8210" s="283"/>
      <c r="L8210" s="258"/>
      <c r="M8210" s="258"/>
      <c r="N8210" s="258"/>
      <c r="O8210" s="258"/>
      <c r="P8210" s="258"/>
      <c r="Q8210" s="258"/>
      <c r="R8210" s="258"/>
      <c r="S8210" s="258"/>
      <c r="T8210" s="258"/>
      <c r="U8210" s="258"/>
      <c r="V8210" s="258"/>
      <c r="W8210" s="258"/>
      <c r="X8210" s="258"/>
      <c r="Y8210" s="258"/>
      <c r="Z8210" s="258"/>
      <c r="AA8210" s="258"/>
      <c r="AB8210" s="258"/>
      <c r="AC8210" s="258"/>
      <c r="AD8210" s="258"/>
      <c r="AE8210" s="258"/>
      <c r="AF8210" s="258"/>
      <c r="AG8210" s="258"/>
      <c r="AH8210" s="258"/>
      <c r="AI8210" s="258"/>
      <c r="AJ8210" s="258"/>
      <c r="AK8210" s="258"/>
      <c r="AL8210" s="258"/>
      <c r="AM8210" s="258"/>
      <c r="AN8210" s="258"/>
      <c r="AO8210" s="258"/>
      <c r="AP8210" s="258"/>
      <c r="AQ8210" s="258"/>
      <c r="AR8210" s="258"/>
      <c r="AS8210" s="258"/>
      <c r="AT8210" s="258"/>
      <c r="AU8210" s="258"/>
      <c r="AV8210" s="258"/>
      <c r="AW8210" s="258"/>
      <c r="AX8210" s="258"/>
      <c r="AY8210" s="258"/>
      <c r="AZ8210" s="258"/>
      <c r="BA8210" s="258"/>
      <c r="BB8210" s="258"/>
      <c r="BC8210" s="258"/>
      <c r="BD8210" s="258"/>
      <c r="BE8210" s="258"/>
      <c r="BF8210" s="258"/>
      <c r="BG8210" s="258"/>
      <c r="BH8210" s="258"/>
      <c r="BI8210" s="258"/>
      <c r="BJ8210" s="258"/>
      <c r="BK8210" s="258"/>
      <c r="BL8210" s="258"/>
      <c r="BM8210" s="258"/>
      <c r="BN8210" s="258"/>
      <c r="BO8210" s="258"/>
      <c r="BP8210" s="258"/>
      <c r="BQ8210" s="258"/>
      <c r="BR8210" s="258"/>
      <c r="BS8210" s="258"/>
      <c r="BT8210" s="258"/>
      <c r="BU8210" s="258"/>
      <c r="BV8210" s="258"/>
      <c r="BW8210" s="258"/>
      <c r="BX8210" s="258"/>
      <c r="BY8210" s="258"/>
      <c r="BZ8210" s="258"/>
      <c r="CA8210" s="258"/>
      <c r="CB8210" s="258"/>
      <c r="CC8210" s="258"/>
    </row>
    <row r="8211" spans="1:81" s="41" customFormat="1" x14ac:dyDescent="0.25">
      <c r="A8211" s="21"/>
      <c r="B8211" s="55"/>
      <c r="C8211" s="35"/>
      <c r="D8211" s="35"/>
      <c r="E8211" s="35"/>
      <c r="F8211" s="25"/>
      <c r="G8211" s="25"/>
      <c r="H8211" s="25"/>
      <c r="I8211" s="25"/>
      <c r="J8211" s="271"/>
      <c r="K8211" s="283"/>
      <c r="L8211" s="258"/>
      <c r="M8211" s="258"/>
      <c r="N8211" s="258"/>
      <c r="O8211" s="258"/>
      <c r="P8211" s="258"/>
      <c r="Q8211" s="258"/>
      <c r="R8211" s="258"/>
      <c r="S8211" s="258"/>
      <c r="T8211" s="258"/>
      <c r="U8211" s="258"/>
      <c r="V8211" s="258"/>
      <c r="W8211" s="258"/>
      <c r="X8211" s="258"/>
      <c r="Y8211" s="258"/>
      <c r="Z8211" s="258"/>
      <c r="AA8211" s="258"/>
      <c r="AB8211" s="258"/>
      <c r="AC8211" s="258"/>
      <c r="AD8211" s="258"/>
      <c r="AE8211" s="258"/>
      <c r="AF8211" s="258"/>
      <c r="AG8211" s="258"/>
      <c r="AH8211" s="258"/>
      <c r="AI8211" s="258"/>
      <c r="AJ8211" s="258"/>
      <c r="AK8211" s="258"/>
      <c r="AL8211" s="258"/>
      <c r="AM8211" s="258"/>
      <c r="AN8211" s="258"/>
      <c r="AO8211" s="258"/>
      <c r="AP8211" s="258"/>
      <c r="AQ8211" s="258"/>
      <c r="AR8211" s="258"/>
      <c r="AS8211" s="258"/>
      <c r="AT8211" s="258"/>
      <c r="AU8211" s="258"/>
      <c r="AV8211" s="258"/>
      <c r="AW8211" s="258"/>
      <c r="AX8211" s="258"/>
      <c r="AY8211" s="258"/>
      <c r="AZ8211" s="258"/>
      <c r="BA8211" s="258"/>
      <c r="BB8211" s="258"/>
      <c r="BC8211" s="258"/>
      <c r="BD8211" s="258"/>
      <c r="BE8211" s="258"/>
      <c r="BF8211" s="258"/>
      <c r="BG8211" s="258"/>
      <c r="BH8211" s="258"/>
      <c r="BI8211" s="258"/>
      <c r="BJ8211" s="258"/>
      <c r="BK8211" s="258"/>
      <c r="BL8211" s="258"/>
      <c r="BM8211" s="258"/>
      <c r="BN8211" s="258"/>
      <c r="BO8211" s="258"/>
      <c r="BP8211" s="258"/>
      <c r="BQ8211" s="258"/>
      <c r="BR8211" s="258"/>
      <c r="BS8211" s="258"/>
      <c r="BT8211" s="258"/>
      <c r="BU8211" s="258"/>
      <c r="BV8211" s="258"/>
      <c r="BW8211" s="258"/>
      <c r="BX8211" s="258"/>
      <c r="BY8211" s="258"/>
      <c r="BZ8211" s="258"/>
      <c r="CA8211" s="258"/>
      <c r="CB8211" s="258"/>
      <c r="CC8211" s="258"/>
    </row>
    <row r="8212" spans="1:81" s="41" customFormat="1" x14ac:dyDescent="0.25">
      <c r="A8212" s="21"/>
      <c r="B8212" s="55"/>
      <c r="C8212" s="35"/>
      <c r="D8212" s="35"/>
      <c r="E8212" s="35"/>
      <c r="F8212" s="25"/>
      <c r="G8212" s="25"/>
      <c r="H8212" s="25"/>
      <c r="I8212" s="25"/>
      <c r="J8212" s="271"/>
      <c r="K8212" s="283"/>
      <c r="L8212" s="258"/>
      <c r="M8212" s="258"/>
      <c r="N8212" s="258"/>
      <c r="O8212" s="258"/>
      <c r="P8212" s="258"/>
      <c r="Q8212" s="258"/>
      <c r="R8212" s="258"/>
      <c r="S8212" s="258"/>
      <c r="T8212" s="258"/>
      <c r="U8212" s="258"/>
      <c r="V8212" s="258"/>
      <c r="W8212" s="258"/>
      <c r="X8212" s="258"/>
      <c r="Y8212" s="258"/>
      <c r="Z8212" s="258"/>
      <c r="AA8212" s="258"/>
      <c r="AB8212" s="258"/>
      <c r="AC8212" s="258"/>
      <c r="AD8212" s="258"/>
      <c r="AE8212" s="258"/>
      <c r="AF8212" s="258"/>
      <c r="AG8212" s="258"/>
      <c r="AH8212" s="258"/>
      <c r="AI8212" s="258"/>
      <c r="AJ8212" s="258"/>
      <c r="AK8212" s="258"/>
      <c r="AL8212" s="258"/>
      <c r="AM8212" s="258"/>
      <c r="AN8212" s="258"/>
      <c r="AO8212" s="258"/>
      <c r="AP8212" s="258"/>
      <c r="AQ8212" s="258"/>
      <c r="AR8212" s="258"/>
      <c r="AS8212" s="258"/>
      <c r="AT8212" s="258"/>
      <c r="AU8212" s="258"/>
      <c r="AV8212" s="258"/>
      <c r="AW8212" s="258"/>
      <c r="AX8212" s="258"/>
      <c r="AY8212" s="258"/>
      <c r="AZ8212" s="258"/>
      <c r="BA8212" s="258"/>
      <c r="BB8212" s="258"/>
      <c r="BC8212" s="258"/>
      <c r="BD8212" s="258"/>
      <c r="BE8212" s="258"/>
      <c r="BF8212" s="258"/>
      <c r="BG8212" s="258"/>
      <c r="BH8212" s="258"/>
      <c r="BI8212" s="258"/>
      <c r="BJ8212" s="258"/>
      <c r="BK8212" s="258"/>
      <c r="BL8212" s="258"/>
      <c r="BM8212" s="258"/>
      <c r="BN8212" s="258"/>
      <c r="BO8212" s="258"/>
      <c r="BP8212" s="258"/>
      <c r="BQ8212" s="258"/>
      <c r="BR8212" s="258"/>
      <c r="BS8212" s="258"/>
      <c r="BT8212" s="258"/>
      <c r="BU8212" s="258"/>
      <c r="BV8212" s="258"/>
      <c r="BW8212" s="258"/>
      <c r="BX8212" s="258"/>
      <c r="BY8212" s="258"/>
      <c r="BZ8212" s="258"/>
      <c r="CA8212" s="258"/>
      <c r="CB8212" s="258"/>
      <c r="CC8212" s="258"/>
    </row>
    <row r="8213" spans="1:81" s="41" customFormat="1" x14ac:dyDescent="0.25">
      <c r="A8213" s="21"/>
      <c r="B8213" s="55"/>
      <c r="C8213" s="35"/>
      <c r="D8213" s="35"/>
      <c r="E8213" s="35"/>
      <c r="F8213" s="25"/>
      <c r="G8213" s="25"/>
      <c r="H8213" s="25"/>
      <c r="I8213" s="25"/>
      <c r="J8213" s="271"/>
      <c r="K8213" s="283"/>
      <c r="L8213" s="258"/>
      <c r="M8213" s="258"/>
      <c r="N8213" s="258"/>
      <c r="O8213" s="258"/>
      <c r="P8213" s="258"/>
      <c r="Q8213" s="258"/>
      <c r="R8213" s="258"/>
      <c r="S8213" s="258"/>
      <c r="T8213" s="258"/>
      <c r="U8213" s="258"/>
      <c r="V8213" s="258"/>
      <c r="W8213" s="258"/>
      <c r="X8213" s="258"/>
      <c r="Y8213" s="258"/>
      <c r="Z8213" s="258"/>
      <c r="AA8213" s="258"/>
      <c r="AB8213" s="258"/>
      <c r="AC8213" s="258"/>
      <c r="AD8213" s="258"/>
      <c r="AE8213" s="258"/>
      <c r="AF8213" s="258"/>
      <c r="AG8213" s="258"/>
      <c r="AH8213" s="258"/>
      <c r="AI8213" s="258"/>
      <c r="AJ8213" s="258"/>
      <c r="AK8213" s="258"/>
      <c r="AL8213" s="258"/>
      <c r="AM8213" s="258"/>
      <c r="AN8213" s="258"/>
      <c r="AO8213" s="258"/>
      <c r="AP8213" s="258"/>
      <c r="AQ8213" s="258"/>
      <c r="AR8213" s="258"/>
      <c r="AS8213" s="258"/>
      <c r="AT8213" s="258"/>
      <c r="AU8213" s="258"/>
      <c r="AV8213" s="258"/>
      <c r="AW8213" s="258"/>
      <c r="AX8213" s="258"/>
      <c r="AY8213" s="258"/>
      <c r="AZ8213" s="258"/>
      <c r="BA8213" s="258"/>
      <c r="BB8213" s="258"/>
      <c r="BC8213" s="258"/>
      <c r="BD8213" s="258"/>
      <c r="BE8213" s="258"/>
      <c r="BF8213" s="258"/>
      <c r="BG8213" s="258"/>
      <c r="BH8213" s="258"/>
      <c r="BI8213" s="258"/>
      <c r="BJ8213" s="258"/>
      <c r="BK8213" s="258"/>
      <c r="BL8213" s="258"/>
      <c r="BM8213" s="258"/>
      <c r="BN8213" s="258"/>
      <c r="BO8213" s="258"/>
      <c r="BP8213" s="258"/>
      <c r="BQ8213" s="258"/>
      <c r="BR8213" s="258"/>
      <c r="BS8213" s="258"/>
      <c r="BT8213" s="258"/>
      <c r="BU8213" s="258"/>
      <c r="BV8213" s="258"/>
      <c r="BW8213" s="258"/>
      <c r="BX8213" s="258"/>
      <c r="BY8213" s="258"/>
      <c r="BZ8213" s="258"/>
      <c r="CA8213" s="258"/>
      <c r="CB8213" s="258"/>
      <c r="CC8213" s="258"/>
    </row>
    <row r="8214" spans="1:81" s="41" customFormat="1" x14ac:dyDescent="0.25">
      <c r="A8214" s="21"/>
      <c r="B8214" s="55"/>
      <c r="C8214" s="35"/>
      <c r="D8214" s="35"/>
      <c r="E8214" s="35"/>
      <c r="F8214" s="25"/>
      <c r="G8214" s="25"/>
      <c r="H8214" s="25"/>
      <c r="I8214" s="25"/>
      <c r="J8214" s="271"/>
      <c r="K8214" s="283"/>
      <c r="L8214" s="258"/>
      <c r="M8214" s="258"/>
      <c r="N8214" s="258"/>
      <c r="O8214" s="258"/>
      <c r="P8214" s="258"/>
      <c r="Q8214" s="258"/>
      <c r="R8214" s="258"/>
      <c r="S8214" s="258"/>
      <c r="T8214" s="258"/>
      <c r="U8214" s="258"/>
      <c r="V8214" s="258"/>
      <c r="W8214" s="258"/>
      <c r="X8214" s="258"/>
      <c r="Y8214" s="258"/>
      <c r="Z8214" s="258"/>
      <c r="AA8214" s="258"/>
      <c r="AB8214" s="258"/>
      <c r="AC8214" s="258"/>
      <c r="AD8214" s="258"/>
      <c r="AE8214" s="258"/>
      <c r="AF8214" s="258"/>
      <c r="AG8214" s="258"/>
      <c r="AH8214" s="258"/>
      <c r="AI8214" s="258"/>
      <c r="AJ8214" s="258"/>
      <c r="AK8214" s="258"/>
      <c r="AL8214" s="258"/>
      <c r="AM8214" s="258"/>
      <c r="AN8214" s="258"/>
      <c r="AO8214" s="258"/>
      <c r="AP8214" s="258"/>
      <c r="AQ8214" s="258"/>
      <c r="AR8214" s="258"/>
      <c r="AS8214" s="258"/>
      <c r="AT8214" s="258"/>
      <c r="AU8214" s="258"/>
      <c r="AV8214" s="258"/>
      <c r="AW8214" s="258"/>
      <c r="AX8214" s="258"/>
      <c r="AY8214" s="258"/>
      <c r="AZ8214" s="258"/>
      <c r="BA8214" s="258"/>
      <c r="BB8214" s="258"/>
      <c r="BC8214" s="258"/>
      <c r="BD8214" s="258"/>
      <c r="BE8214" s="258"/>
      <c r="BF8214" s="258"/>
      <c r="BG8214" s="258"/>
      <c r="BH8214" s="258"/>
      <c r="BI8214" s="258"/>
      <c r="BJ8214" s="258"/>
      <c r="BK8214" s="258"/>
      <c r="BL8214" s="258"/>
      <c r="BM8214" s="258"/>
      <c r="BN8214" s="258"/>
      <c r="BO8214" s="258"/>
      <c r="BP8214" s="258"/>
      <c r="BQ8214" s="258"/>
      <c r="BR8214" s="258"/>
      <c r="BS8214" s="258"/>
      <c r="BT8214" s="258"/>
      <c r="BU8214" s="258"/>
      <c r="BV8214" s="258"/>
      <c r="BW8214" s="258"/>
      <c r="BX8214" s="258"/>
      <c r="BY8214" s="258"/>
      <c r="BZ8214" s="258"/>
      <c r="CA8214" s="258"/>
      <c r="CB8214" s="258"/>
      <c r="CC8214" s="258"/>
    </row>
    <row r="8215" spans="1:81" s="41" customFormat="1" x14ac:dyDescent="0.25">
      <c r="A8215" s="21"/>
      <c r="B8215" s="55"/>
      <c r="C8215" s="35"/>
      <c r="D8215" s="35"/>
      <c r="E8215" s="35"/>
      <c r="F8215" s="25"/>
      <c r="G8215" s="25"/>
      <c r="H8215" s="25"/>
      <c r="I8215" s="25"/>
      <c r="J8215" s="271"/>
      <c r="K8215" s="283"/>
      <c r="L8215" s="258"/>
      <c r="M8215" s="258"/>
      <c r="N8215" s="258"/>
      <c r="O8215" s="258"/>
      <c r="P8215" s="258"/>
      <c r="Q8215" s="258"/>
      <c r="R8215" s="258"/>
      <c r="S8215" s="258"/>
      <c r="T8215" s="258"/>
      <c r="U8215" s="258"/>
      <c r="V8215" s="258"/>
      <c r="W8215" s="258"/>
      <c r="X8215" s="258"/>
      <c r="Y8215" s="258"/>
      <c r="Z8215" s="258"/>
      <c r="AA8215" s="258"/>
      <c r="AB8215" s="258"/>
      <c r="AC8215" s="258"/>
      <c r="AD8215" s="258"/>
      <c r="AE8215" s="258"/>
      <c r="AF8215" s="258"/>
      <c r="AG8215" s="258"/>
      <c r="AH8215" s="258"/>
      <c r="AI8215" s="258"/>
      <c r="AJ8215" s="258"/>
      <c r="AK8215" s="258"/>
      <c r="AL8215" s="258"/>
      <c r="AM8215" s="258"/>
      <c r="AN8215" s="258"/>
      <c r="AO8215" s="258"/>
      <c r="AP8215" s="258"/>
      <c r="AQ8215" s="258"/>
      <c r="AR8215" s="258"/>
      <c r="AS8215" s="258"/>
      <c r="AT8215" s="258"/>
      <c r="AU8215" s="258"/>
      <c r="AV8215" s="258"/>
      <c r="AW8215" s="258"/>
      <c r="AX8215" s="258"/>
      <c r="AY8215" s="258"/>
      <c r="AZ8215" s="258"/>
      <c r="BA8215" s="258"/>
      <c r="BB8215" s="258"/>
      <c r="BC8215" s="258"/>
      <c r="BD8215" s="258"/>
      <c r="BE8215" s="258"/>
      <c r="BF8215" s="258"/>
      <c r="BG8215" s="258"/>
      <c r="BH8215" s="258"/>
      <c r="BI8215" s="258"/>
      <c r="BJ8215" s="258"/>
      <c r="BK8215" s="258"/>
      <c r="BL8215" s="258"/>
      <c r="BM8215" s="258"/>
      <c r="BN8215" s="258"/>
      <c r="BO8215" s="258"/>
      <c r="BP8215" s="258"/>
      <c r="BQ8215" s="258"/>
      <c r="BR8215" s="258"/>
      <c r="BS8215" s="258"/>
      <c r="BT8215" s="258"/>
      <c r="BU8215" s="258"/>
      <c r="BV8215" s="258"/>
      <c r="BW8215" s="258"/>
      <c r="BX8215" s="258"/>
      <c r="BY8215" s="258"/>
      <c r="BZ8215" s="258"/>
      <c r="CA8215" s="258"/>
      <c r="CB8215" s="258"/>
      <c r="CC8215" s="258"/>
    </row>
    <row r="8216" spans="1:81" s="41" customFormat="1" x14ac:dyDescent="0.25">
      <c r="A8216" s="21"/>
      <c r="B8216" s="55"/>
      <c r="C8216" s="35"/>
      <c r="D8216" s="35"/>
      <c r="E8216" s="35"/>
      <c r="F8216" s="25"/>
      <c r="G8216" s="25"/>
      <c r="H8216" s="25"/>
      <c r="I8216" s="25"/>
      <c r="J8216" s="271"/>
      <c r="K8216" s="283"/>
      <c r="L8216" s="258"/>
      <c r="M8216" s="258"/>
      <c r="N8216" s="258"/>
      <c r="O8216" s="258"/>
      <c r="P8216" s="258"/>
      <c r="Q8216" s="258"/>
      <c r="R8216" s="258"/>
      <c r="S8216" s="258"/>
      <c r="T8216" s="258"/>
      <c r="U8216" s="258"/>
      <c r="V8216" s="258"/>
      <c r="W8216" s="258"/>
      <c r="X8216" s="258"/>
      <c r="Y8216" s="258"/>
      <c r="Z8216" s="258"/>
      <c r="AA8216" s="258"/>
      <c r="AB8216" s="258"/>
      <c r="AC8216" s="258"/>
      <c r="AD8216" s="258"/>
      <c r="AE8216" s="258"/>
      <c r="AF8216" s="258"/>
      <c r="AG8216" s="258"/>
      <c r="AH8216" s="258"/>
      <c r="AI8216" s="258"/>
      <c r="AJ8216" s="258"/>
      <c r="AK8216" s="258"/>
      <c r="AL8216" s="258"/>
      <c r="AM8216" s="258"/>
      <c r="AN8216" s="258"/>
      <c r="AO8216" s="258"/>
      <c r="AP8216" s="258"/>
      <c r="AQ8216" s="258"/>
      <c r="AR8216" s="258"/>
      <c r="AS8216" s="258"/>
      <c r="AT8216" s="258"/>
      <c r="AU8216" s="258"/>
      <c r="AV8216" s="258"/>
      <c r="AW8216" s="258"/>
      <c r="AX8216" s="258"/>
      <c r="AY8216" s="258"/>
      <c r="AZ8216" s="258"/>
      <c r="BA8216" s="258"/>
      <c r="BB8216" s="258"/>
      <c r="BC8216" s="258"/>
      <c r="BD8216" s="258"/>
      <c r="BE8216" s="258"/>
      <c r="BF8216" s="258"/>
      <c r="BG8216" s="258"/>
      <c r="BH8216" s="258"/>
      <c r="BI8216" s="258"/>
      <c r="BJ8216" s="258"/>
      <c r="BK8216" s="258"/>
      <c r="BL8216" s="258"/>
      <c r="BM8216" s="258"/>
      <c r="BN8216" s="258"/>
      <c r="BO8216" s="258"/>
      <c r="BP8216" s="258"/>
      <c r="BQ8216" s="258"/>
      <c r="BR8216" s="258"/>
      <c r="BS8216" s="258"/>
      <c r="BT8216" s="258"/>
      <c r="BU8216" s="258"/>
      <c r="BV8216" s="258"/>
      <c r="BW8216" s="258"/>
      <c r="BX8216" s="258"/>
      <c r="BY8216" s="258"/>
      <c r="BZ8216" s="258"/>
      <c r="CA8216" s="258"/>
      <c r="CB8216" s="258"/>
      <c r="CC8216" s="258"/>
    </row>
    <row r="8217" spans="1:81" s="41" customFormat="1" x14ac:dyDescent="0.25">
      <c r="A8217" s="21"/>
      <c r="B8217" s="55"/>
      <c r="C8217" s="35"/>
      <c r="D8217" s="35"/>
      <c r="E8217" s="35"/>
      <c r="F8217" s="25"/>
      <c r="G8217" s="25"/>
      <c r="H8217" s="25"/>
      <c r="I8217" s="25"/>
      <c r="J8217" s="271"/>
      <c r="K8217" s="283"/>
      <c r="L8217" s="258"/>
      <c r="M8217" s="258"/>
      <c r="N8217" s="258"/>
      <c r="O8217" s="258"/>
      <c r="P8217" s="258"/>
      <c r="Q8217" s="258"/>
      <c r="R8217" s="258"/>
      <c r="S8217" s="258"/>
      <c r="T8217" s="258"/>
      <c r="U8217" s="258"/>
      <c r="V8217" s="258"/>
      <c r="W8217" s="258"/>
      <c r="X8217" s="258"/>
      <c r="Y8217" s="258"/>
      <c r="Z8217" s="258"/>
      <c r="AA8217" s="258"/>
      <c r="AB8217" s="258"/>
      <c r="AC8217" s="258"/>
      <c r="AD8217" s="258"/>
      <c r="AE8217" s="258"/>
      <c r="AF8217" s="258"/>
      <c r="AG8217" s="258"/>
      <c r="AH8217" s="258"/>
      <c r="AI8217" s="258"/>
      <c r="AJ8217" s="258"/>
      <c r="AK8217" s="258"/>
      <c r="AL8217" s="258"/>
      <c r="AM8217" s="258"/>
      <c r="AN8217" s="258"/>
      <c r="AO8217" s="258"/>
      <c r="AP8217" s="258"/>
      <c r="AQ8217" s="258"/>
      <c r="AR8217" s="258"/>
      <c r="AS8217" s="258"/>
      <c r="AT8217" s="258"/>
      <c r="AU8217" s="258"/>
      <c r="AV8217" s="258"/>
      <c r="AW8217" s="258"/>
      <c r="AX8217" s="258"/>
      <c r="AY8217" s="258"/>
      <c r="AZ8217" s="258"/>
      <c r="BA8217" s="258"/>
      <c r="BB8217" s="258"/>
      <c r="BC8217" s="258"/>
      <c r="BD8217" s="258"/>
      <c r="BE8217" s="258"/>
      <c r="BF8217" s="258"/>
      <c r="BG8217" s="258"/>
      <c r="BH8217" s="258"/>
      <c r="BI8217" s="258"/>
      <c r="BJ8217" s="258"/>
      <c r="BK8217" s="258"/>
      <c r="BL8217" s="258"/>
      <c r="BM8217" s="258"/>
      <c r="BN8217" s="258"/>
      <c r="BO8217" s="258"/>
      <c r="BP8217" s="258"/>
      <c r="BQ8217" s="258"/>
      <c r="BR8217" s="258"/>
      <c r="BS8217" s="258"/>
      <c r="BT8217" s="258"/>
      <c r="BU8217" s="258"/>
      <c r="BV8217" s="258"/>
      <c r="BW8217" s="258"/>
      <c r="BX8217" s="258"/>
      <c r="BY8217" s="258"/>
      <c r="BZ8217" s="258"/>
      <c r="CA8217" s="258"/>
      <c r="CB8217" s="258"/>
      <c r="CC8217" s="258"/>
    </row>
    <row r="8218" spans="1:81" s="41" customFormat="1" x14ac:dyDescent="0.25">
      <c r="A8218" s="21"/>
      <c r="B8218" s="55"/>
      <c r="C8218" s="35"/>
      <c r="D8218" s="35"/>
      <c r="E8218" s="35"/>
      <c r="F8218" s="25"/>
      <c r="G8218" s="25"/>
      <c r="H8218" s="25"/>
      <c r="I8218" s="25"/>
      <c r="J8218" s="271"/>
      <c r="K8218" s="283"/>
      <c r="L8218" s="258"/>
      <c r="M8218" s="258"/>
      <c r="N8218" s="258"/>
      <c r="O8218" s="258"/>
      <c r="P8218" s="258"/>
      <c r="Q8218" s="258"/>
      <c r="R8218" s="258"/>
      <c r="S8218" s="258"/>
      <c r="T8218" s="258"/>
      <c r="U8218" s="258"/>
      <c r="V8218" s="258"/>
      <c r="W8218" s="258"/>
      <c r="X8218" s="258"/>
      <c r="Y8218" s="258"/>
      <c r="Z8218" s="258"/>
      <c r="AA8218" s="258"/>
      <c r="AB8218" s="258"/>
      <c r="AC8218" s="258"/>
      <c r="AD8218" s="258"/>
      <c r="AE8218" s="258"/>
      <c r="AF8218" s="258"/>
      <c r="AG8218" s="258"/>
      <c r="AH8218" s="258"/>
      <c r="AI8218" s="258"/>
      <c r="AJ8218" s="258"/>
      <c r="AK8218" s="258"/>
      <c r="AL8218" s="258"/>
      <c r="AM8218" s="258"/>
      <c r="AN8218" s="258"/>
      <c r="AO8218" s="258"/>
      <c r="AP8218" s="258"/>
      <c r="AQ8218" s="258"/>
      <c r="AR8218" s="258"/>
      <c r="AS8218" s="258"/>
      <c r="AT8218" s="258"/>
      <c r="AU8218" s="258"/>
      <c r="AV8218" s="258"/>
      <c r="AW8218" s="258"/>
      <c r="AX8218" s="258"/>
      <c r="AY8218" s="258"/>
      <c r="AZ8218" s="258"/>
      <c r="BA8218" s="258"/>
      <c r="BB8218" s="258"/>
      <c r="BC8218" s="258"/>
      <c r="BD8218" s="258"/>
      <c r="BE8218" s="258"/>
      <c r="BF8218" s="258"/>
      <c r="BG8218" s="258"/>
      <c r="BH8218" s="258"/>
      <c r="BI8218" s="258"/>
      <c r="BJ8218" s="258"/>
      <c r="BK8218" s="258"/>
      <c r="BL8218" s="258"/>
      <c r="BM8218" s="258"/>
      <c r="BN8218" s="258"/>
      <c r="BO8218" s="258"/>
      <c r="BP8218" s="258"/>
      <c r="BQ8218" s="258"/>
      <c r="BR8218" s="258"/>
      <c r="BS8218" s="258"/>
      <c r="BT8218" s="258"/>
      <c r="BU8218" s="258"/>
      <c r="BV8218" s="258"/>
      <c r="BW8218" s="258"/>
      <c r="BX8218" s="258"/>
      <c r="BY8218" s="258"/>
      <c r="BZ8218" s="258"/>
      <c r="CA8218" s="258"/>
      <c r="CB8218" s="258"/>
      <c r="CC8218" s="258"/>
    </row>
    <row r="8219" spans="1:81" s="41" customFormat="1" x14ac:dyDescent="0.25">
      <c r="A8219" s="21"/>
      <c r="B8219" s="55"/>
      <c r="C8219" s="35"/>
      <c r="D8219" s="35"/>
      <c r="E8219" s="35"/>
      <c r="F8219" s="25"/>
      <c r="G8219" s="25"/>
      <c r="H8219" s="25"/>
      <c r="I8219" s="25"/>
      <c r="J8219" s="271"/>
      <c r="K8219" s="283"/>
      <c r="L8219" s="258"/>
      <c r="M8219" s="258"/>
      <c r="N8219" s="258"/>
      <c r="O8219" s="258"/>
      <c r="P8219" s="258"/>
      <c r="Q8219" s="258"/>
      <c r="R8219" s="258"/>
      <c r="S8219" s="258"/>
      <c r="T8219" s="258"/>
      <c r="U8219" s="258"/>
      <c r="V8219" s="258"/>
      <c r="W8219" s="258"/>
      <c r="X8219" s="258"/>
      <c r="Y8219" s="258"/>
      <c r="Z8219" s="258"/>
      <c r="AA8219" s="258"/>
      <c r="AB8219" s="258"/>
      <c r="AC8219" s="258"/>
      <c r="AD8219" s="258"/>
      <c r="AE8219" s="258"/>
      <c r="AF8219" s="258"/>
      <c r="AG8219" s="258"/>
      <c r="AH8219" s="258"/>
      <c r="AI8219" s="258"/>
      <c r="AJ8219" s="258"/>
      <c r="AK8219" s="258"/>
      <c r="AL8219" s="258"/>
      <c r="AM8219" s="258"/>
      <c r="AN8219" s="258"/>
      <c r="AO8219" s="258"/>
      <c r="AP8219" s="258"/>
      <c r="AQ8219" s="258"/>
      <c r="AR8219" s="258"/>
      <c r="AS8219" s="258"/>
      <c r="AT8219" s="258"/>
      <c r="AU8219" s="258"/>
      <c r="AV8219" s="258"/>
      <c r="AW8219" s="258"/>
      <c r="AX8219" s="258"/>
      <c r="AY8219" s="258"/>
      <c r="AZ8219" s="258"/>
      <c r="BA8219" s="258"/>
      <c r="BB8219" s="258"/>
      <c r="BC8219" s="258"/>
      <c r="BD8219" s="258"/>
      <c r="BE8219" s="258"/>
      <c r="BF8219" s="258"/>
      <c r="BG8219" s="258"/>
      <c r="BH8219" s="258"/>
      <c r="BI8219" s="258"/>
      <c r="BJ8219" s="258"/>
      <c r="BK8219" s="258"/>
      <c r="BL8219" s="258"/>
      <c r="BM8219" s="258"/>
      <c r="BN8219" s="258"/>
      <c r="BO8219" s="258"/>
      <c r="BP8219" s="258"/>
      <c r="BQ8219" s="258"/>
      <c r="BR8219" s="258"/>
      <c r="BS8219" s="258"/>
      <c r="BT8219" s="258"/>
      <c r="BU8219" s="258"/>
      <c r="BV8219" s="258"/>
      <c r="BW8219" s="258"/>
      <c r="BX8219" s="258"/>
      <c r="BY8219" s="258"/>
      <c r="BZ8219" s="258"/>
      <c r="CA8219" s="258"/>
      <c r="CB8219" s="258"/>
      <c r="CC8219" s="258"/>
    </row>
    <row r="8220" spans="1:81" s="41" customFormat="1" x14ac:dyDescent="0.25">
      <c r="A8220" s="21"/>
      <c r="B8220" s="55"/>
      <c r="C8220" s="35"/>
      <c r="D8220" s="35"/>
      <c r="E8220" s="35"/>
      <c r="F8220" s="25"/>
      <c r="G8220" s="25"/>
      <c r="H8220" s="25"/>
      <c r="I8220" s="25"/>
      <c r="J8220" s="271"/>
      <c r="K8220" s="283"/>
      <c r="L8220" s="258"/>
      <c r="M8220" s="258"/>
      <c r="N8220" s="258"/>
      <c r="O8220" s="258"/>
      <c r="P8220" s="258"/>
      <c r="Q8220" s="258"/>
      <c r="R8220" s="258"/>
      <c r="S8220" s="258"/>
      <c r="T8220" s="258"/>
      <c r="U8220" s="258"/>
      <c r="V8220" s="258"/>
      <c r="W8220" s="258"/>
      <c r="X8220" s="258"/>
      <c r="Y8220" s="258"/>
      <c r="Z8220" s="258"/>
      <c r="AA8220" s="258"/>
      <c r="AB8220" s="258"/>
      <c r="AC8220" s="258"/>
      <c r="AD8220" s="258"/>
      <c r="AE8220" s="258"/>
      <c r="AF8220" s="258"/>
      <c r="AG8220" s="258"/>
      <c r="AH8220" s="258"/>
      <c r="AI8220" s="258"/>
      <c r="AJ8220" s="258"/>
      <c r="AK8220" s="258"/>
      <c r="AL8220" s="258"/>
      <c r="AM8220" s="258"/>
      <c r="AN8220" s="258"/>
      <c r="AO8220" s="258"/>
      <c r="AP8220" s="258"/>
      <c r="AQ8220" s="258"/>
      <c r="AR8220" s="258"/>
      <c r="AS8220" s="258"/>
      <c r="AT8220" s="258"/>
      <c r="AU8220" s="258"/>
      <c r="AV8220" s="258"/>
      <c r="AW8220" s="258"/>
      <c r="AX8220" s="258"/>
      <c r="AY8220" s="258"/>
      <c r="AZ8220" s="258"/>
      <c r="BA8220" s="258"/>
      <c r="BB8220" s="258"/>
      <c r="BC8220" s="258"/>
      <c r="BD8220" s="258"/>
      <c r="BE8220" s="258"/>
      <c r="BF8220" s="258"/>
      <c r="BG8220" s="258"/>
      <c r="BH8220" s="258"/>
      <c r="BI8220" s="258"/>
      <c r="BJ8220" s="258"/>
      <c r="BK8220" s="258"/>
      <c r="BL8220" s="258"/>
      <c r="BM8220" s="258"/>
      <c r="BN8220" s="258"/>
      <c r="BO8220" s="258"/>
      <c r="BP8220" s="258"/>
      <c r="BQ8220" s="258"/>
      <c r="BR8220" s="258"/>
      <c r="BS8220" s="258"/>
      <c r="BT8220" s="258"/>
      <c r="BU8220" s="258"/>
      <c r="BV8220" s="258"/>
      <c r="BW8220" s="258"/>
      <c r="BX8220" s="258"/>
      <c r="BY8220" s="258"/>
      <c r="BZ8220" s="258"/>
      <c r="CA8220" s="258"/>
      <c r="CB8220" s="258"/>
      <c r="CC8220" s="258"/>
    </row>
    <row r="8221" spans="1:81" s="41" customFormat="1" x14ac:dyDescent="0.25">
      <c r="A8221" s="21"/>
      <c r="B8221" s="55"/>
      <c r="C8221" s="35"/>
      <c r="D8221" s="35"/>
      <c r="E8221" s="35"/>
      <c r="F8221" s="25"/>
      <c r="G8221" s="25"/>
      <c r="H8221" s="25"/>
      <c r="I8221" s="25"/>
      <c r="J8221" s="271"/>
      <c r="K8221" s="283"/>
      <c r="L8221" s="258"/>
      <c r="M8221" s="258"/>
      <c r="N8221" s="258"/>
      <c r="O8221" s="258"/>
      <c r="P8221" s="258"/>
      <c r="Q8221" s="258"/>
      <c r="R8221" s="258"/>
      <c r="S8221" s="258"/>
      <c r="T8221" s="258"/>
      <c r="U8221" s="258"/>
      <c r="V8221" s="258"/>
      <c r="W8221" s="258"/>
      <c r="X8221" s="258"/>
      <c r="Y8221" s="258"/>
      <c r="Z8221" s="258"/>
      <c r="AA8221" s="258"/>
      <c r="AB8221" s="258"/>
      <c r="AC8221" s="258"/>
      <c r="AD8221" s="258"/>
      <c r="AE8221" s="258"/>
      <c r="AF8221" s="258"/>
      <c r="AG8221" s="258"/>
      <c r="AH8221" s="258"/>
      <c r="AI8221" s="258"/>
      <c r="AJ8221" s="258"/>
      <c r="AK8221" s="258"/>
      <c r="AL8221" s="258"/>
      <c r="AM8221" s="258"/>
      <c r="AN8221" s="258"/>
      <c r="AO8221" s="258"/>
      <c r="AP8221" s="258"/>
      <c r="AQ8221" s="258"/>
      <c r="AR8221" s="258"/>
      <c r="AS8221" s="258"/>
      <c r="AT8221" s="258"/>
      <c r="AU8221" s="258"/>
      <c r="AV8221" s="258"/>
      <c r="AW8221" s="258"/>
      <c r="AX8221" s="258"/>
      <c r="AY8221" s="258"/>
      <c r="AZ8221" s="258"/>
      <c r="BA8221" s="258"/>
      <c r="BB8221" s="258"/>
      <c r="BC8221" s="258"/>
      <c r="BD8221" s="258"/>
      <c r="BE8221" s="258"/>
      <c r="BF8221" s="258"/>
      <c r="BG8221" s="258"/>
      <c r="BH8221" s="258"/>
      <c r="BI8221" s="258"/>
      <c r="BJ8221" s="258"/>
      <c r="BK8221" s="258"/>
      <c r="BL8221" s="258"/>
      <c r="BM8221" s="258"/>
      <c r="BN8221" s="258"/>
      <c r="BO8221" s="258"/>
      <c r="BP8221" s="258"/>
      <c r="BQ8221" s="258"/>
      <c r="BR8221" s="258"/>
      <c r="BS8221" s="258"/>
      <c r="BT8221" s="258"/>
      <c r="BU8221" s="258"/>
      <c r="BV8221" s="258"/>
      <c r="BW8221" s="258"/>
      <c r="BX8221" s="258"/>
      <c r="BY8221" s="258"/>
      <c r="BZ8221" s="258"/>
      <c r="CA8221" s="258"/>
      <c r="CB8221" s="258"/>
      <c r="CC8221" s="258"/>
    </row>
    <row r="8222" spans="1:81" s="41" customFormat="1" x14ac:dyDescent="0.25">
      <c r="A8222" s="21"/>
      <c r="B8222" s="55"/>
      <c r="C8222" s="35"/>
      <c r="D8222" s="35"/>
      <c r="E8222" s="35"/>
      <c r="F8222" s="25"/>
      <c r="G8222" s="25"/>
      <c r="H8222" s="25"/>
      <c r="I8222" s="25"/>
      <c r="J8222" s="271"/>
      <c r="K8222" s="283"/>
      <c r="L8222" s="258"/>
      <c r="M8222" s="258"/>
      <c r="N8222" s="258"/>
      <c r="O8222" s="258"/>
      <c r="P8222" s="258"/>
      <c r="Q8222" s="258"/>
      <c r="R8222" s="258"/>
      <c r="S8222" s="258"/>
      <c r="T8222" s="258"/>
      <c r="U8222" s="258"/>
      <c r="V8222" s="258"/>
      <c r="W8222" s="258"/>
      <c r="X8222" s="258"/>
      <c r="Y8222" s="258"/>
      <c r="Z8222" s="258"/>
      <c r="AA8222" s="258"/>
      <c r="AB8222" s="258"/>
      <c r="AC8222" s="258"/>
      <c r="AD8222" s="258"/>
      <c r="AE8222" s="258"/>
      <c r="AF8222" s="258"/>
      <c r="AG8222" s="258"/>
      <c r="AH8222" s="258"/>
      <c r="AI8222" s="258"/>
      <c r="AJ8222" s="258"/>
      <c r="AK8222" s="258"/>
      <c r="AL8222" s="258"/>
      <c r="AM8222" s="258"/>
      <c r="AN8222" s="258"/>
      <c r="AO8222" s="258"/>
      <c r="AP8222" s="258"/>
      <c r="AQ8222" s="258"/>
      <c r="AR8222" s="258"/>
      <c r="AS8222" s="258"/>
      <c r="AT8222" s="258"/>
      <c r="AU8222" s="258"/>
      <c r="AV8222" s="258"/>
      <c r="AW8222" s="258"/>
      <c r="AX8222" s="258"/>
      <c r="AY8222" s="258"/>
      <c r="AZ8222" s="258"/>
      <c r="BA8222" s="258"/>
      <c r="BB8222" s="258"/>
      <c r="BC8222" s="258"/>
      <c r="BD8222" s="258"/>
      <c r="BE8222" s="258"/>
      <c r="BF8222" s="258"/>
      <c r="BG8222" s="258"/>
      <c r="BH8222" s="258"/>
      <c r="BI8222" s="258"/>
      <c r="BJ8222" s="258"/>
      <c r="BK8222" s="258"/>
      <c r="BL8222" s="258"/>
      <c r="BM8222" s="258"/>
      <c r="BN8222" s="258"/>
      <c r="BO8222" s="258"/>
      <c r="BP8222" s="258"/>
      <c r="BQ8222" s="258"/>
      <c r="BR8222" s="258"/>
      <c r="BS8222" s="258"/>
      <c r="BT8222" s="258"/>
      <c r="BU8222" s="258"/>
      <c r="BV8222" s="258"/>
      <c r="BW8222" s="258"/>
      <c r="BX8222" s="258"/>
      <c r="BY8222" s="258"/>
      <c r="BZ8222" s="258"/>
      <c r="CA8222" s="258"/>
      <c r="CB8222" s="258"/>
      <c r="CC8222" s="258"/>
    </row>
    <row r="8223" spans="1:81" s="41" customFormat="1" x14ac:dyDescent="0.25">
      <c r="A8223" s="21"/>
      <c r="B8223" s="55"/>
      <c r="C8223" s="35"/>
      <c r="D8223" s="35"/>
      <c r="E8223" s="35"/>
      <c r="F8223" s="25"/>
      <c r="G8223" s="25"/>
      <c r="H8223" s="25"/>
      <c r="I8223" s="25"/>
      <c r="J8223" s="271"/>
      <c r="K8223" s="283"/>
      <c r="L8223" s="258"/>
      <c r="M8223" s="258"/>
      <c r="N8223" s="258"/>
      <c r="O8223" s="258"/>
      <c r="P8223" s="258"/>
      <c r="Q8223" s="258"/>
      <c r="R8223" s="258"/>
      <c r="S8223" s="258"/>
      <c r="T8223" s="258"/>
      <c r="U8223" s="258"/>
      <c r="V8223" s="258"/>
      <c r="W8223" s="258"/>
      <c r="X8223" s="258"/>
      <c r="Y8223" s="258"/>
      <c r="Z8223" s="258"/>
      <c r="AA8223" s="258"/>
      <c r="AB8223" s="258"/>
      <c r="AC8223" s="258"/>
      <c r="AD8223" s="258"/>
      <c r="AE8223" s="258"/>
      <c r="AF8223" s="258"/>
      <c r="AG8223" s="258"/>
      <c r="AH8223" s="258"/>
      <c r="AI8223" s="258"/>
      <c r="AJ8223" s="258"/>
      <c r="AK8223" s="258"/>
      <c r="AL8223" s="258"/>
      <c r="AM8223" s="258"/>
      <c r="AN8223" s="258"/>
      <c r="AO8223" s="258"/>
      <c r="AP8223" s="258"/>
      <c r="AQ8223" s="258"/>
      <c r="AR8223" s="258"/>
      <c r="AS8223" s="258"/>
      <c r="AT8223" s="258"/>
      <c r="AU8223" s="258"/>
      <c r="AV8223" s="258"/>
      <c r="AW8223" s="258"/>
      <c r="AX8223" s="258"/>
      <c r="AY8223" s="258"/>
      <c r="AZ8223" s="258"/>
      <c r="BA8223" s="258"/>
      <c r="BB8223" s="258"/>
      <c r="BC8223" s="258"/>
      <c r="BD8223" s="258"/>
      <c r="BE8223" s="258"/>
      <c r="BF8223" s="258"/>
      <c r="BG8223" s="258"/>
      <c r="BH8223" s="258"/>
      <c r="BI8223" s="258"/>
      <c r="BJ8223" s="258"/>
      <c r="BK8223" s="258"/>
      <c r="BL8223" s="258"/>
      <c r="BM8223" s="258"/>
      <c r="BN8223" s="258"/>
      <c r="BO8223" s="258"/>
      <c r="BP8223" s="258"/>
      <c r="BQ8223" s="258"/>
      <c r="BR8223" s="258"/>
      <c r="BS8223" s="258"/>
      <c r="BT8223" s="258"/>
      <c r="BU8223" s="258"/>
      <c r="BV8223" s="258"/>
      <c r="BW8223" s="258"/>
      <c r="BX8223" s="258"/>
      <c r="BY8223" s="258"/>
      <c r="BZ8223" s="258"/>
      <c r="CA8223" s="258"/>
      <c r="CB8223" s="258"/>
      <c r="CC8223" s="258"/>
    </row>
    <row r="8224" spans="1:81" s="41" customFormat="1" x14ac:dyDescent="0.25">
      <c r="A8224" s="21"/>
      <c r="B8224" s="55"/>
      <c r="C8224" s="35"/>
      <c r="D8224" s="35"/>
      <c r="E8224" s="35"/>
      <c r="F8224" s="25"/>
      <c r="G8224" s="25"/>
      <c r="H8224" s="25"/>
      <c r="I8224" s="25"/>
      <c r="J8224" s="271"/>
      <c r="K8224" s="283"/>
      <c r="L8224" s="258"/>
      <c r="M8224" s="258"/>
      <c r="N8224" s="258"/>
      <c r="O8224" s="258"/>
      <c r="P8224" s="258"/>
      <c r="Q8224" s="258"/>
      <c r="R8224" s="258"/>
      <c r="S8224" s="258"/>
      <c r="T8224" s="258"/>
      <c r="U8224" s="258"/>
      <c r="V8224" s="258"/>
      <c r="W8224" s="258"/>
      <c r="X8224" s="258"/>
      <c r="Y8224" s="258"/>
      <c r="Z8224" s="258"/>
      <c r="AA8224" s="258"/>
      <c r="AB8224" s="258"/>
      <c r="AC8224" s="258"/>
      <c r="AD8224" s="258"/>
      <c r="AE8224" s="258"/>
      <c r="AF8224" s="258"/>
      <c r="AG8224" s="258"/>
      <c r="AH8224" s="258"/>
      <c r="AI8224" s="258"/>
      <c r="AJ8224" s="258"/>
      <c r="AK8224" s="258"/>
      <c r="AL8224" s="258"/>
      <c r="AM8224" s="258"/>
      <c r="AN8224" s="258"/>
      <c r="AO8224" s="258"/>
      <c r="AP8224" s="258"/>
      <c r="AQ8224" s="258"/>
      <c r="AR8224" s="258"/>
      <c r="AS8224" s="258"/>
      <c r="AT8224" s="258"/>
      <c r="AU8224" s="258"/>
      <c r="AV8224" s="258"/>
      <c r="AW8224" s="258"/>
      <c r="AX8224" s="258"/>
      <c r="AY8224" s="258"/>
      <c r="AZ8224" s="258"/>
      <c r="BA8224" s="258"/>
      <c r="BB8224" s="258"/>
      <c r="BC8224" s="258"/>
      <c r="BD8224" s="258"/>
      <c r="BE8224" s="258"/>
      <c r="BF8224" s="258"/>
      <c r="BG8224" s="258"/>
      <c r="BH8224" s="258"/>
      <c r="BI8224" s="258"/>
      <c r="BJ8224" s="258"/>
      <c r="BK8224" s="258"/>
      <c r="BL8224" s="258"/>
      <c r="BM8224" s="258"/>
      <c r="BN8224" s="258"/>
      <c r="BO8224" s="258"/>
      <c r="BP8224" s="258"/>
      <c r="BQ8224" s="258"/>
      <c r="BR8224" s="258"/>
      <c r="BS8224" s="258"/>
      <c r="BT8224" s="258"/>
      <c r="BU8224" s="258"/>
      <c r="BV8224" s="258"/>
      <c r="BW8224" s="258"/>
      <c r="BX8224" s="258"/>
      <c r="BY8224" s="258"/>
      <c r="BZ8224" s="258"/>
      <c r="CA8224" s="258"/>
      <c r="CB8224" s="258"/>
      <c r="CC8224" s="258"/>
    </row>
    <row r="8225" spans="1:81" s="41" customFormat="1" x14ac:dyDescent="0.25">
      <c r="A8225" s="21"/>
      <c r="B8225" s="55"/>
      <c r="C8225" s="35"/>
      <c r="D8225" s="35"/>
      <c r="E8225" s="35"/>
      <c r="F8225" s="25"/>
      <c r="G8225" s="25"/>
      <c r="H8225" s="25"/>
      <c r="I8225" s="25"/>
      <c r="J8225" s="271"/>
      <c r="K8225" s="283"/>
      <c r="L8225" s="258"/>
      <c r="M8225" s="258"/>
      <c r="N8225" s="258"/>
      <c r="O8225" s="258"/>
      <c r="P8225" s="258"/>
      <c r="Q8225" s="258"/>
      <c r="R8225" s="258"/>
      <c r="S8225" s="258"/>
      <c r="T8225" s="258"/>
      <c r="U8225" s="258"/>
      <c r="V8225" s="258"/>
      <c r="W8225" s="258"/>
      <c r="X8225" s="258"/>
      <c r="Y8225" s="258"/>
      <c r="Z8225" s="258"/>
      <c r="AA8225" s="258"/>
      <c r="AB8225" s="258"/>
      <c r="AC8225" s="258"/>
      <c r="AD8225" s="258"/>
      <c r="AE8225" s="258"/>
      <c r="AF8225" s="258"/>
      <c r="AG8225" s="258"/>
      <c r="AH8225" s="258"/>
      <c r="AI8225" s="258"/>
      <c r="AJ8225" s="258"/>
      <c r="AK8225" s="258"/>
      <c r="AL8225" s="258"/>
      <c r="AM8225" s="258"/>
      <c r="AN8225" s="258"/>
      <c r="AO8225" s="258"/>
      <c r="AP8225" s="258"/>
      <c r="AQ8225" s="258"/>
      <c r="AR8225" s="258"/>
      <c r="AS8225" s="258"/>
      <c r="AT8225" s="258"/>
      <c r="AU8225" s="258"/>
      <c r="AV8225" s="258"/>
      <c r="AW8225" s="258"/>
      <c r="AX8225" s="258"/>
      <c r="AY8225" s="258"/>
      <c r="AZ8225" s="258"/>
      <c r="BA8225" s="258"/>
      <c r="BB8225" s="258"/>
      <c r="BC8225" s="258"/>
      <c r="BD8225" s="258"/>
      <c r="BE8225" s="258"/>
      <c r="BF8225" s="258"/>
      <c r="BG8225" s="258"/>
      <c r="BH8225" s="258"/>
      <c r="BI8225" s="258"/>
      <c r="BJ8225" s="258"/>
      <c r="BK8225" s="258"/>
      <c r="BL8225" s="258"/>
      <c r="BM8225" s="258"/>
      <c r="BN8225" s="258"/>
      <c r="BO8225" s="258"/>
      <c r="BP8225" s="258"/>
      <c r="BQ8225" s="258"/>
      <c r="BR8225" s="258"/>
      <c r="BS8225" s="258"/>
      <c r="BT8225" s="258"/>
      <c r="BU8225" s="258"/>
      <c r="BV8225" s="258"/>
      <c r="BW8225" s="258"/>
      <c r="BX8225" s="258"/>
      <c r="BY8225" s="258"/>
      <c r="BZ8225" s="258"/>
      <c r="CA8225" s="258"/>
      <c r="CB8225" s="258"/>
      <c r="CC8225" s="258"/>
    </row>
    <row r="8226" spans="1:81" s="41" customFormat="1" x14ac:dyDescent="0.25">
      <c r="A8226" s="21"/>
      <c r="B8226" s="55"/>
      <c r="C8226" s="35"/>
      <c r="D8226" s="35"/>
      <c r="E8226" s="35"/>
      <c r="F8226" s="25"/>
      <c r="G8226" s="25"/>
      <c r="H8226" s="25"/>
      <c r="I8226" s="25"/>
      <c r="J8226" s="271"/>
      <c r="K8226" s="283"/>
      <c r="L8226" s="258"/>
      <c r="M8226" s="258"/>
      <c r="N8226" s="258"/>
      <c r="O8226" s="258"/>
      <c r="P8226" s="258"/>
      <c r="Q8226" s="258"/>
      <c r="R8226" s="258"/>
      <c r="S8226" s="258"/>
      <c r="T8226" s="258"/>
      <c r="U8226" s="258"/>
      <c r="V8226" s="258"/>
      <c r="W8226" s="258"/>
      <c r="X8226" s="258"/>
      <c r="Y8226" s="258"/>
      <c r="Z8226" s="258"/>
      <c r="AA8226" s="258"/>
      <c r="AB8226" s="258"/>
      <c r="AC8226" s="258"/>
      <c r="AD8226" s="258"/>
      <c r="AE8226" s="258"/>
      <c r="AF8226" s="258"/>
      <c r="AG8226" s="258"/>
      <c r="AH8226" s="258"/>
      <c r="AI8226" s="258"/>
      <c r="AJ8226" s="258"/>
      <c r="AK8226" s="258"/>
      <c r="AL8226" s="258"/>
      <c r="AM8226" s="258"/>
      <c r="AN8226" s="258"/>
      <c r="AO8226" s="258"/>
      <c r="AP8226" s="258"/>
      <c r="AQ8226" s="258"/>
      <c r="AR8226" s="258"/>
      <c r="AS8226" s="258"/>
      <c r="AT8226" s="258"/>
      <c r="AU8226" s="258"/>
      <c r="AV8226" s="258"/>
      <c r="AW8226" s="258"/>
      <c r="AX8226" s="258"/>
      <c r="AY8226" s="258"/>
      <c r="AZ8226" s="258"/>
      <c r="BA8226" s="258"/>
      <c r="BB8226" s="258"/>
      <c r="BC8226" s="258"/>
      <c r="BD8226" s="258"/>
      <c r="BE8226" s="258"/>
      <c r="BF8226" s="258"/>
      <c r="BG8226" s="258"/>
      <c r="BH8226" s="258"/>
      <c r="BI8226" s="258"/>
      <c r="BJ8226" s="258"/>
      <c r="BK8226" s="258"/>
      <c r="BL8226" s="258"/>
      <c r="BM8226" s="258"/>
      <c r="BN8226" s="258"/>
      <c r="BO8226" s="258"/>
      <c r="BP8226" s="258"/>
      <c r="BQ8226" s="258"/>
      <c r="BR8226" s="258"/>
      <c r="BS8226" s="258"/>
      <c r="BT8226" s="258"/>
      <c r="BU8226" s="258"/>
      <c r="BV8226" s="258"/>
      <c r="BW8226" s="258"/>
      <c r="BX8226" s="258"/>
      <c r="BY8226" s="258"/>
      <c r="BZ8226" s="258"/>
      <c r="CA8226" s="258"/>
      <c r="CB8226" s="258"/>
      <c r="CC8226" s="258"/>
    </row>
    <row r="8227" spans="1:81" s="41" customFormat="1" x14ac:dyDescent="0.25">
      <c r="A8227" s="21"/>
      <c r="B8227" s="55"/>
      <c r="C8227" s="35"/>
      <c r="D8227" s="35"/>
      <c r="E8227" s="35"/>
      <c r="F8227" s="25"/>
      <c r="G8227" s="25"/>
      <c r="H8227" s="25"/>
      <c r="I8227" s="25"/>
      <c r="J8227" s="271"/>
      <c r="K8227" s="283"/>
      <c r="L8227" s="258"/>
      <c r="M8227" s="258"/>
      <c r="N8227" s="258"/>
      <c r="O8227" s="258"/>
      <c r="P8227" s="258"/>
      <c r="Q8227" s="258"/>
      <c r="R8227" s="258"/>
      <c r="S8227" s="258"/>
      <c r="T8227" s="258"/>
      <c r="U8227" s="258"/>
      <c r="V8227" s="258"/>
      <c r="W8227" s="258"/>
      <c r="X8227" s="258"/>
      <c r="Y8227" s="258"/>
      <c r="Z8227" s="258"/>
      <c r="AA8227" s="258"/>
      <c r="AB8227" s="258"/>
      <c r="AC8227" s="258"/>
      <c r="AD8227" s="258"/>
      <c r="AE8227" s="258"/>
      <c r="AF8227" s="258"/>
      <c r="AG8227" s="258"/>
      <c r="AH8227" s="258"/>
      <c r="AI8227" s="258"/>
      <c r="AJ8227" s="258"/>
      <c r="AK8227" s="258"/>
      <c r="AL8227" s="258"/>
      <c r="AM8227" s="258"/>
      <c r="AN8227" s="258"/>
      <c r="AO8227" s="258"/>
      <c r="AP8227" s="258"/>
      <c r="AQ8227" s="258"/>
      <c r="AR8227" s="258"/>
      <c r="AS8227" s="258"/>
      <c r="AT8227" s="258"/>
      <c r="AU8227" s="258"/>
      <c r="AV8227" s="258"/>
      <c r="AW8227" s="258"/>
      <c r="AX8227" s="258"/>
      <c r="AY8227" s="258"/>
      <c r="AZ8227" s="258"/>
      <c r="BA8227" s="258"/>
      <c r="BB8227" s="258"/>
      <c r="BC8227" s="258"/>
      <c r="BD8227" s="258"/>
      <c r="BE8227" s="258"/>
      <c r="BF8227" s="258"/>
      <c r="BG8227" s="258"/>
      <c r="BH8227" s="258"/>
      <c r="BI8227" s="258"/>
      <c r="BJ8227" s="258"/>
      <c r="BK8227" s="258"/>
      <c r="BL8227" s="258"/>
      <c r="BM8227" s="258"/>
      <c r="BN8227" s="258"/>
      <c r="BO8227" s="258"/>
      <c r="BP8227" s="258"/>
      <c r="BQ8227" s="258"/>
      <c r="BR8227" s="258"/>
      <c r="BS8227" s="258"/>
      <c r="BT8227" s="258"/>
      <c r="BU8227" s="258"/>
      <c r="BV8227" s="258"/>
      <c r="BW8227" s="258"/>
      <c r="BX8227" s="258"/>
      <c r="BY8227" s="258"/>
      <c r="BZ8227" s="258"/>
      <c r="CA8227" s="258"/>
      <c r="CB8227" s="258"/>
      <c r="CC8227" s="258"/>
    </row>
    <row r="8228" spans="1:81" s="41" customFormat="1" x14ac:dyDescent="0.25">
      <c r="A8228" s="21"/>
      <c r="B8228" s="55"/>
      <c r="C8228" s="35"/>
      <c r="D8228" s="35"/>
      <c r="E8228" s="35"/>
      <c r="F8228" s="25"/>
      <c r="G8228" s="25"/>
      <c r="H8228" s="25"/>
      <c r="I8228" s="25"/>
      <c r="J8228" s="271"/>
      <c r="K8228" s="262"/>
      <c r="L8228" s="258"/>
      <c r="M8228" s="258"/>
      <c r="N8228" s="258"/>
      <c r="O8228" s="258"/>
      <c r="P8228" s="258"/>
      <c r="Q8228" s="258"/>
      <c r="R8228" s="258"/>
      <c r="S8228" s="258"/>
      <c r="T8228" s="258"/>
      <c r="U8228" s="258"/>
      <c r="V8228" s="258"/>
      <c r="W8228" s="258"/>
      <c r="X8228" s="258"/>
      <c r="Y8228" s="258"/>
      <c r="Z8228" s="258"/>
      <c r="AA8228" s="258"/>
      <c r="AB8228" s="258"/>
      <c r="AC8228" s="258"/>
      <c r="AD8228" s="258"/>
      <c r="AE8228" s="258"/>
      <c r="AF8228" s="258"/>
      <c r="AG8228" s="258"/>
      <c r="AH8228" s="258"/>
      <c r="AI8228" s="258"/>
      <c r="AJ8228" s="258"/>
      <c r="AK8228" s="258"/>
      <c r="AL8228" s="258"/>
      <c r="AM8228" s="258"/>
      <c r="AN8228" s="258"/>
      <c r="AO8228" s="258"/>
      <c r="AP8228" s="258"/>
      <c r="AQ8228" s="258"/>
      <c r="AR8228" s="258"/>
      <c r="AS8228" s="258"/>
      <c r="AT8228" s="258"/>
      <c r="AU8228" s="258"/>
      <c r="AV8228" s="258"/>
      <c r="AW8228" s="258"/>
      <c r="AX8228" s="258"/>
      <c r="AY8228" s="258"/>
      <c r="AZ8228" s="258"/>
      <c r="BA8228" s="258"/>
      <c r="BB8228" s="258"/>
      <c r="BC8228" s="258"/>
      <c r="BD8228" s="258"/>
      <c r="BE8228" s="258"/>
      <c r="BF8228" s="258"/>
      <c r="BG8228" s="258"/>
      <c r="BH8228" s="258"/>
      <c r="BI8228" s="258"/>
      <c r="BJ8228" s="258"/>
      <c r="BK8228" s="258"/>
      <c r="BL8228" s="258"/>
      <c r="BM8228" s="258"/>
      <c r="BN8228" s="258"/>
      <c r="BO8228" s="258"/>
      <c r="BP8228" s="258"/>
      <c r="BQ8228" s="258"/>
      <c r="BR8228" s="258"/>
      <c r="BS8228" s="258"/>
      <c r="BT8228" s="258"/>
      <c r="BU8228" s="258"/>
      <c r="BV8228" s="258"/>
      <c r="BW8228" s="258"/>
      <c r="BX8228" s="258"/>
      <c r="BY8228" s="258"/>
      <c r="BZ8228" s="258"/>
      <c r="CA8228" s="258"/>
      <c r="CB8228" s="258"/>
      <c r="CC8228" s="258"/>
    </row>
    <row r="8229" spans="1:81" s="41" customFormat="1" x14ac:dyDescent="0.25">
      <c r="A8229" s="21"/>
      <c r="B8229" s="55"/>
      <c r="C8229" s="35"/>
      <c r="D8229" s="35"/>
      <c r="E8229" s="35"/>
      <c r="F8229" s="25"/>
      <c r="G8229" s="25"/>
      <c r="H8229" s="25"/>
      <c r="I8229" s="25"/>
      <c r="J8229" s="271"/>
      <c r="K8229" s="262"/>
      <c r="L8229" s="258"/>
      <c r="M8229" s="258"/>
      <c r="N8229" s="258"/>
      <c r="O8229" s="258"/>
      <c r="P8229" s="258"/>
      <c r="Q8229" s="258"/>
      <c r="R8229" s="258"/>
      <c r="S8229" s="258"/>
      <c r="T8229" s="258"/>
      <c r="U8229" s="258"/>
      <c r="V8229" s="258"/>
      <c r="W8229" s="258"/>
      <c r="X8229" s="258"/>
      <c r="Y8229" s="258"/>
      <c r="Z8229" s="258"/>
      <c r="AA8229" s="258"/>
      <c r="AB8229" s="258"/>
      <c r="AC8229" s="258"/>
      <c r="AD8229" s="258"/>
      <c r="AE8229" s="258"/>
      <c r="AF8229" s="258"/>
      <c r="AG8229" s="258"/>
      <c r="AH8229" s="258"/>
      <c r="AI8229" s="258"/>
      <c r="AJ8229" s="258"/>
      <c r="AK8229" s="258"/>
      <c r="AL8229" s="258"/>
      <c r="AM8229" s="258"/>
      <c r="AN8229" s="258"/>
      <c r="AO8229" s="258"/>
      <c r="AP8229" s="258"/>
      <c r="AQ8229" s="258"/>
      <c r="AR8229" s="258"/>
      <c r="AS8229" s="258"/>
      <c r="AT8229" s="258"/>
      <c r="AU8229" s="258"/>
      <c r="AV8229" s="258"/>
      <c r="AW8229" s="258"/>
      <c r="AX8229" s="258"/>
      <c r="AY8229" s="258"/>
      <c r="AZ8229" s="258"/>
      <c r="BA8229" s="258"/>
      <c r="BB8229" s="258"/>
      <c r="BC8229" s="258"/>
      <c r="BD8229" s="258"/>
      <c r="BE8229" s="258"/>
      <c r="BF8229" s="258"/>
      <c r="BG8229" s="258"/>
      <c r="BH8229" s="258"/>
      <c r="BI8229" s="258"/>
      <c r="BJ8229" s="258"/>
      <c r="BK8229" s="258"/>
      <c r="BL8229" s="258"/>
      <c r="BM8229" s="258"/>
      <c r="BN8229" s="258"/>
      <c r="BO8229" s="258"/>
      <c r="BP8229" s="258"/>
      <c r="BQ8229" s="258"/>
      <c r="BR8229" s="258"/>
      <c r="BS8229" s="258"/>
      <c r="BT8229" s="258"/>
      <c r="BU8229" s="258"/>
      <c r="BV8229" s="258"/>
      <c r="BW8229" s="258"/>
      <c r="BX8229" s="258"/>
      <c r="BY8229" s="258"/>
      <c r="BZ8229" s="258"/>
      <c r="CA8229" s="258"/>
      <c r="CB8229" s="258"/>
      <c r="CC8229" s="258"/>
    </row>
    <row r="8230" spans="1:81" s="41" customFormat="1" x14ac:dyDescent="0.25">
      <c r="A8230" s="21"/>
      <c r="B8230" s="55"/>
      <c r="C8230" s="35"/>
      <c r="D8230" s="35"/>
      <c r="E8230" s="39"/>
      <c r="F8230" s="25"/>
      <c r="G8230" s="25"/>
      <c r="H8230" s="25"/>
      <c r="I8230" s="25"/>
      <c r="J8230" s="271"/>
      <c r="K8230" s="262"/>
      <c r="L8230" s="258"/>
      <c r="M8230" s="258"/>
      <c r="N8230" s="258"/>
      <c r="O8230" s="258"/>
      <c r="P8230" s="258"/>
      <c r="Q8230" s="258"/>
      <c r="R8230" s="258"/>
      <c r="S8230" s="258"/>
      <c r="T8230" s="258"/>
      <c r="U8230" s="258"/>
      <c r="V8230" s="258"/>
      <c r="W8230" s="258"/>
      <c r="X8230" s="258"/>
      <c r="Y8230" s="258"/>
      <c r="Z8230" s="258"/>
      <c r="AA8230" s="258"/>
      <c r="AB8230" s="258"/>
      <c r="AC8230" s="258"/>
      <c r="AD8230" s="258"/>
      <c r="AE8230" s="258"/>
      <c r="AF8230" s="258"/>
      <c r="AG8230" s="258"/>
      <c r="AH8230" s="258"/>
      <c r="AI8230" s="258"/>
      <c r="AJ8230" s="258"/>
      <c r="AK8230" s="258"/>
      <c r="AL8230" s="258"/>
      <c r="AM8230" s="258"/>
      <c r="AN8230" s="258"/>
      <c r="AO8230" s="258"/>
      <c r="AP8230" s="258"/>
      <c r="AQ8230" s="258"/>
      <c r="AR8230" s="258"/>
      <c r="AS8230" s="258"/>
      <c r="AT8230" s="258"/>
      <c r="AU8230" s="258"/>
      <c r="AV8230" s="258"/>
      <c r="AW8230" s="258"/>
      <c r="AX8230" s="258"/>
      <c r="AY8230" s="258"/>
      <c r="AZ8230" s="258"/>
      <c r="BA8230" s="258"/>
      <c r="BB8230" s="258"/>
      <c r="BC8230" s="258"/>
      <c r="BD8230" s="258"/>
      <c r="BE8230" s="258"/>
      <c r="BF8230" s="258"/>
      <c r="BG8230" s="258"/>
      <c r="BH8230" s="258"/>
      <c r="BI8230" s="258"/>
      <c r="BJ8230" s="258"/>
      <c r="BK8230" s="258"/>
      <c r="BL8230" s="258"/>
      <c r="BM8230" s="258"/>
      <c r="BN8230" s="258"/>
      <c r="BO8230" s="258"/>
      <c r="BP8230" s="258"/>
      <c r="BQ8230" s="258"/>
      <c r="BR8230" s="258"/>
      <c r="BS8230" s="258"/>
      <c r="BT8230" s="258"/>
      <c r="BU8230" s="258"/>
      <c r="BV8230" s="258"/>
      <c r="BW8230" s="258"/>
      <c r="BX8230" s="258"/>
      <c r="BY8230" s="258"/>
      <c r="BZ8230" s="258"/>
      <c r="CA8230" s="258"/>
      <c r="CB8230" s="258"/>
      <c r="CC8230" s="258"/>
    </row>
    <row r="8231" spans="1:81" s="41" customFormat="1" x14ac:dyDescent="0.25">
      <c r="A8231" s="21"/>
      <c r="B8231" s="55"/>
      <c r="C8231" s="35"/>
      <c r="D8231" s="39"/>
      <c r="E8231" s="39"/>
      <c r="F8231" s="25"/>
      <c r="G8231" s="40"/>
      <c r="H8231" s="40"/>
      <c r="I8231" s="40"/>
      <c r="J8231" s="271"/>
      <c r="K8231" s="262"/>
      <c r="L8231" s="258"/>
      <c r="M8231" s="258"/>
      <c r="N8231" s="258"/>
      <c r="O8231" s="258"/>
      <c r="P8231" s="258"/>
      <c r="Q8231" s="258"/>
      <c r="R8231" s="258"/>
      <c r="S8231" s="258"/>
      <c r="T8231" s="258"/>
      <c r="U8231" s="258"/>
      <c r="V8231" s="258"/>
      <c r="W8231" s="258"/>
      <c r="X8231" s="258"/>
      <c r="Y8231" s="258"/>
      <c r="Z8231" s="258"/>
      <c r="AA8231" s="258"/>
      <c r="AB8231" s="258"/>
      <c r="AC8231" s="258"/>
      <c r="AD8231" s="258"/>
      <c r="AE8231" s="258"/>
      <c r="AF8231" s="258"/>
      <c r="AG8231" s="258"/>
      <c r="AH8231" s="258"/>
      <c r="AI8231" s="258"/>
      <c r="AJ8231" s="258"/>
      <c r="AK8231" s="258"/>
      <c r="AL8231" s="258"/>
      <c r="AM8231" s="258"/>
      <c r="AN8231" s="258"/>
      <c r="AO8231" s="258"/>
      <c r="AP8231" s="258"/>
      <c r="AQ8231" s="258"/>
      <c r="AR8231" s="258"/>
      <c r="AS8231" s="258"/>
      <c r="AT8231" s="258"/>
      <c r="AU8231" s="258"/>
      <c r="AV8231" s="258"/>
      <c r="AW8231" s="258"/>
      <c r="AX8231" s="258"/>
      <c r="AY8231" s="258"/>
      <c r="AZ8231" s="258"/>
      <c r="BA8231" s="258"/>
      <c r="BB8231" s="258"/>
      <c r="BC8231" s="258"/>
      <c r="BD8231" s="258"/>
      <c r="BE8231" s="258"/>
      <c r="BF8231" s="258"/>
      <c r="BG8231" s="258"/>
      <c r="BH8231" s="258"/>
      <c r="BI8231" s="258"/>
      <c r="BJ8231" s="258"/>
      <c r="BK8231" s="258"/>
      <c r="BL8231" s="258"/>
      <c r="BM8231" s="258"/>
      <c r="BN8231" s="258"/>
      <c r="BO8231" s="258"/>
      <c r="BP8231" s="258"/>
      <c r="BQ8231" s="258"/>
      <c r="BR8231" s="258"/>
      <c r="BS8231" s="258"/>
      <c r="BT8231" s="258"/>
      <c r="BU8231" s="258"/>
      <c r="BV8231" s="258"/>
      <c r="BW8231" s="258"/>
      <c r="BX8231" s="258"/>
      <c r="BY8231" s="258"/>
      <c r="BZ8231" s="258"/>
      <c r="CA8231" s="258"/>
      <c r="CB8231" s="258"/>
      <c r="CC8231" s="258"/>
    </row>
    <row r="8232" spans="1:81" s="41" customFormat="1" x14ac:dyDescent="0.25">
      <c r="A8232" s="21"/>
      <c r="B8232" s="55"/>
      <c r="C8232" s="35"/>
      <c r="D8232" s="39"/>
      <c r="E8232" s="39"/>
      <c r="F8232" s="25"/>
      <c r="G8232" s="40"/>
      <c r="H8232" s="40"/>
      <c r="I8232" s="40"/>
      <c r="J8232" s="271"/>
      <c r="K8232" s="262"/>
      <c r="L8232" s="258"/>
      <c r="M8232" s="258"/>
      <c r="N8232" s="258"/>
      <c r="O8232" s="258"/>
      <c r="P8232" s="258"/>
      <c r="Q8232" s="258"/>
      <c r="R8232" s="258"/>
      <c r="S8232" s="258"/>
      <c r="T8232" s="258"/>
      <c r="U8232" s="258"/>
      <c r="V8232" s="258"/>
      <c r="W8232" s="258"/>
      <c r="X8232" s="258"/>
      <c r="Y8232" s="258"/>
      <c r="Z8232" s="258"/>
      <c r="AA8232" s="258"/>
      <c r="AB8232" s="258"/>
      <c r="AC8232" s="258"/>
      <c r="AD8232" s="258"/>
      <c r="AE8232" s="258"/>
      <c r="AF8232" s="258"/>
      <c r="AG8232" s="258"/>
      <c r="AH8232" s="258"/>
      <c r="AI8232" s="258"/>
      <c r="AJ8232" s="258"/>
      <c r="AK8232" s="258"/>
      <c r="AL8232" s="258"/>
      <c r="AM8232" s="258"/>
      <c r="AN8232" s="258"/>
      <c r="AO8232" s="258"/>
      <c r="AP8232" s="258"/>
      <c r="AQ8232" s="258"/>
      <c r="AR8232" s="258"/>
      <c r="AS8232" s="258"/>
      <c r="AT8232" s="258"/>
      <c r="AU8232" s="258"/>
      <c r="AV8232" s="258"/>
      <c r="AW8232" s="258"/>
      <c r="AX8232" s="258"/>
      <c r="AY8232" s="258"/>
      <c r="AZ8232" s="258"/>
      <c r="BA8232" s="258"/>
      <c r="BB8232" s="258"/>
      <c r="BC8232" s="258"/>
      <c r="BD8232" s="258"/>
      <c r="BE8232" s="258"/>
      <c r="BF8232" s="258"/>
      <c r="BG8232" s="258"/>
      <c r="BH8232" s="258"/>
      <c r="BI8232" s="258"/>
      <c r="BJ8232" s="258"/>
      <c r="BK8232" s="258"/>
      <c r="BL8232" s="258"/>
      <c r="BM8232" s="258"/>
      <c r="BN8232" s="258"/>
      <c r="BO8232" s="258"/>
      <c r="BP8232" s="258"/>
      <c r="BQ8232" s="258"/>
      <c r="BR8232" s="258"/>
      <c r="BS8232" s="258"/>
      <c r="BT8232" s="258"/>
      <c r="BU8232" s="258"/>
      <c r="BV8232" s="258"/>
      <c r="BW8232" s="258"/>
      <c r="BX8232" s="258"/>
      <c r="BY8232" s="258"/>
      <c r="BZ8232" s="258"/>
      <c r="CA8232" s="258"/>
      <c r="CB8232" s="258"/>
      <c r="CC8232" s="258"/>
    </row>
    <row r="8233" spans="1:81" s="41" customFormat="1" x14ac:dyDescent="0.25">
      <c r="A8233" s="21"/>
      <c r="B8233" s="55"/>
      <c r="C8233" s="35"/>
      <c r="D8233" s="39"/>
      <c r="E8233" s="39"/>
      <c r="F8233" s="25"/>
      <c r="G8233" s="42"/>
      <c r="H8233" s="42"/>
      <c r="I8233" s="42"/>
      <c r="J8233" s="271"/>
      <c r="K8233" s="262"/>
      <c r="L8233" s="258"/>
      <c r="M8233" s="258"/>
      <c r="N8233" s="258"/>
      <c r="O8233" s="258"/>
      <c r="P8233" s="258"/>
      <c r="Q8233" s="258"/>
      <c r="R8233" s="258"/>
      <c r="S8233" s="258"/>
      <c r="T8233" s="258"/>
      <c r="U8233" s="258"/>
      <c r="V8233" s="258"/>
      <c r="W8233" s="258"/>
      <c r="X8233" s="258"/>
      <c r="Y8233" s="258"/>
      <c r="Z8233" s="258"/>
      <c r="AA8233" s="258"/>
      <c r="AB8233" s="258"/>
      <c r="AC8233" s="258"/>
      <c r="AD8233" s="258"/>
      <c r="AE8233" s="258"/>
      <c r="AF8233" s="258"/>
      <c r="AG8233" s="258"/>
      <c r="AH8233" s="258"/>
      <c r="AI8233" s="258"/>
      <c r="AJ8233" s="258"/>
      <c r="AK8233" s="258"/>
      <c r="AL8233" s="258"/>
      <c r="AM8233" s="258"/>
      <c r="AN8233" s="258"/>
      <c r="AO8233" s="258"/>
      <c r="AP8233" s="258"/>
      <c r="AQ8233" s="258"/>
      <c r="AR8233" s="258"/>
      <c r="AS8233" s="258"/>
      <c r="AT8233" s="258"/>
      <c r="AU8233" s="258"/>
      <c r="AV8233" s="258"/>
      <c r="AW8233" s="258"/>
      <c r="AX8233" s="258"/>
      <c r="AY8233" s="258"/>
      <c r="AZ8233" s="258"/>
      <c r="BA8233" s="258"/>
      <c r="BB8233" s="258"/>
      <c r="BC8233" s="258"/>
      <c r="BD8233" s="258"/>
      <c r="BE8233" s="258"/>
      <c r="BF8233" s="258"/>
      <c r="BG8233" s="258"/>
      <c r="BH8233" s="258"/>
      <c r="BI8233" s="258"/>
      <c r="BJ8233" s="258"/>
      <c r="BK8233" s="258"/>
      <c r="BL8233" s="258"/>
      <c r="BM8233" s="258"/>
      <c r="BN8233" s="258"/>
      <c r="BO8233" s="258"/>
      <c r="BP8233" s="258"/>
      <c r="BQ8233" s="258"/>
      <c r="BR8233" s="258"/>
      <c r="BS8233" s="258"/>
      <c r="BT8233" s="258"/>
      <c r="BU8233" s="258"/>
      <c r="BV8233" s="258"/>
      <c r="BW8233" s="258"/>
      <c r="BX8233" s="258"/>
      <c r="BY8233" s="258"/>
      <c r="BZ8233" s="258"/>
      <c r="CA8233" s="258"/>
      <c r="CB8233" s="258"/>
      <c r="CC8233" s="258"/>
    </row>
    <row r="8234" spans="1:81" s="41" customFormat="1" x14ac:dyDescent="0.25">
      <c r="A8234" s="21"/>
      <c r="B8234" s="55"/>
      <c r="C8234" s="35"/>
      <c r="D8234" s="39"/>
      <c r="E8234" s="39"/>
      <c r="F8234" s="25"/>
      <c r="G8234" s="40"/>
      <c r="H8234" s="40"/>
      <c r="I8234" s="40"/>
      <c r="J8234" s="271"/>
      <c r="K8234" s="262"/>
      <c r="L8234" s="258"/>
      <c r="M8234" s="258"/>
      <c r="N8234" s="258"/>
      <c r="O8234" s="258"/>
      <c r="P8234" s="258"/>
      <c r="Q8234" s="258"/>
      <c r="R8234" s="258"/>
      <c r="S8234" s="258"/>
      <c r="T8234" s="258"/>
      <c r="U8234" s="258"/>
      <c r="V8234" s="258"/>
      <c r="W8234" s="258"/>
      <c r="X8234" s="258"/>
      <c r="Y8234" s="258"/>
      <c r="Z8234" s="258"/>
      <c r="AA8234" s="258"/>
      <c r="AB8234" s="258"/>
      <c r="AC8234" s="258"/>
      <c r="AD8234" s="258"/>
      <c r="AE8234" s="258"/>
      <c r="AF8234" s="258"/>
      <c r="AG8234" s="258"/>
      <c r="AH8234" s="258"/>
      <c r="AI8234" s="258"/>
      <c r="AJ8234" s="258"/>
      <c r="AK8234" s="258"/>
      <c r="AL8234" s="258"/>
      <c r="AM8234" s="258"/>
      <c r="AN8234" s="258"/>
      <c r="AO8234" s="258"/>
      <c r="AP8234" s="258"/>
      <c r="AQ8234" s="258"/>
      <c r="AR8234" s="258"/>
      <c r="AS8234" s="258"/>
      <c r="AT8234" s="258"/>
      <c r="AU8234" s="258"/>
      <c r="AV8234" s="258"/>
      <c r="AW8234" s="258"/>
      <c r="AX8234" s="258"/>
      <c r="AY8234" s="258"/>
      <c r="AZ8234" s="258"/>
      <c r="BA8234" s="258"/>
      <c r="BB8234" s="258"/>
      <c r="BC8234" s="258"/>
      <c r="BD8234" s="258"/>
      <c r="BE8234" s="258"/>
      <c r="BF8234" s="258"/>
      <c r="BG8234" s="258"/>
      <c r="BH8234" s="258"/>
      <c r="BI8234" s="258"/>
      <c r="BJ8234" s="258"/>
      <c r="BK8234" s="258"/>
      <c r="BL8234" s="258"/>
      <c r="BM8234" s="258"/>
      <c r="BN8234" s="258"/>
      <c r="BO8234" s="258"/>
      <c r="BP8234" s="258"/>
      <c r="BQ8234" s="258"/>
      <c r="BR8234" s="258"/>
      <c r="BS8234" s="258"/>
      <c r="BT8234" s="258"/>
      <c r="BU8234" s="258"/>
      <c r="BV8234" s="258"/>
      <c r="BW8234" s="258"/>
      <c r="BX8234" s="258"/>
      <c r="BY8234" s="258"/>
      <c r="BZ8234" s="258"/>
      <c r="CA8234" s="258"/>
      <c r="CB8234" s="258"/>
      <c r="CC8234" s="258"/>
    </row>
    <row r="8235" spans="1:81" s="41" customFormat="1" x14ac:dyDescent="0.25">
      <c r="A8235" s="21"/>
      <c r="B8235" s="55"/>
      <c r="C8235" s="35"/>
      <c r="D8235" s="39"/>
      <c r="E8235" s="39"/>
      <c r="F8235" s="25"/>
      <c r="G8235" s="40"/>
      <c r="H8235" s="40"/>
      <c r="I8235" s="40"/>
      <c r="J8235" s="271"/>
      <c r="K8235" s="262"/>
      <c r="L8235" s="258"/>
      <c r="M8235" s="258"/>
      <c r="N8235" s="258"/>
      <c r="O8235" s="258"/>
      <c r="P8235" s="258"/>
      <c r="Q8235" s="258"/>
      <c r="R8235" s="258"/>
      <c r="S8235" s="258"/>
      <c r="T8235" s="258"/>
      <c r="U8235" s="258"/>
      <c r="V8235" s="258"/>
      <c r="W8235" s="258"/>
      <c r="X8235" s="258"/>
      <c r="Y8235" s="258"/>
      <c r="Z8235" s="258"/>
      <c r="AA8235" s="258"/>
      <c r="AB8235" s="258"/>
      <c r="AC8235" s="258"/>
      <c r="AD8235" s="258"/>
      <c r="AE8235" s="258"/>
      <c r="AF8235" s="258"/>
      <c r="AG8235" s="258"/>
      <c r="AH8235" s="258"/>
      <c r="AI8235" s="258"/>
      <c r="AJ8235" s="258"/>
      <c r="AK8235" s="258"/>
      <c r="AL8235" s="258"/>
      <c r="AM8235" s="258"/>
      <c r="AN8235" s="258"/>
      <c r="AO8235" s="258"/>
      <c r="AP8235" s="258"/>
      <c r="AQ8235" s="258"/>
      <c r="AR8235" s="258"/>
      <c r="AS8235" s="258"/>
      <c r="AT8235" s="258"/>
      <c r="AU8235" s="258"/>
      <c r="AV8235" s="258"/>
      <c r="AW8235" s="258"/>
      <c r="AX8235" s="258"/>
      <c r="AY8235" s="258"/>
      <c r="AZ8235" s="258"/>
      <c r="BA8235" s="258"/>
      <c r="BB8235" s="258"/>
      <c r="BC8235" s="258"/>
      <c r="BD8235" s="258"/>
      <c r="BE8235" s="258"/>
      <c r="BF8235" s="258"/>
      <c r="BG8235" s="258"/>
      <c r="BH8235" s="258"/>
      <c r="BI8235" s="258"/>
      <c r="BJ8235" s="258"/>
      <c r="BK8235" s="258"/>
      <c r="BL8235" s="258"/>
      <c r="BM8235" s="258"/>
      <c r="BN8235" s="258"/>
      <c r="BO8235" s="258"/>
      <c r="BP8235" s="258"/>
      <c r="BQ8235" s="258"/>
      <c r="BR8235" s="258"/>
      <c r="BS8235" s="258"/>
      <c r="BT8235" s="258"/>
      <c r="BU8235" s="258"/>
      <c r="BV8235" s="258"/>
      <c r="BW8235" s="258"/>
      <c r="BX8235" s="258"/>
      <c r="BY8235" s="258"/>
      <c r="BZ8235" s="258"/>
      <c r="CA8235" s="258"/>
      <c r="CB8235" s="258"/>
      <c r="CC8235" s="258"/>
    </row>
    <row r="8236" spans="1:81" s="41" customFormat="1" x14ac:dyDescent="0.25">
      <c r="A8236" s="21"/>
      <c r="B8236" s="44"/>
      <c r="C8236" s="35"/>
      <c r="D8236" s="39"/>
      <c r="E8236" s="39"/>
      <c r="F8236" s="25"/>
      <c r="G8236" s="40"/>
      <c r="H8236" s="40"/>
      <c r="I8236" s="40"/>
      <c r="J8236" s="271"/>
      <c r="K8236" s="262"/>
      <c r="L8236" s="258"/>
      <c r="M8236" s="258"/>
      <c r="N8236" s="258"/>
      <c r="O8236" s="258"/>
      <c r="P8236" s="258"/>
      <c r="Q8236" s="258"/>
      <c r="R8236" s="258"/>
      <c r="S8236" s="258"/>
      <c r="T8236" s="258"/>
      <c r="U8236" s="258"/>
      <c r="V8236" s="258"/>
      <c r="W8236" s="258"/>
      <c r="X8236" s="258"/>
      <c r="Y8236" s="258"/>
      <c r="Z8236" s="258"/>
      <c r="AA8236" s="258"/>
      <c r="AB8236" s="258"/>
      <c r="AC8236" s="258"/>
      <c r="AD8236" s="258"/>
      <c r="AE8236" s="258"/>
      <c r="AF8236" s="258"/>
      <c r="AG8236" s="258"/>
      <c r="AH8236" s="258"/>
      <c r="AI8236" s="258"/>
      <c r="AJ8236" s="258"/>
      <c r="AK8236" s="258"/>
      <c r="AL8236" s="258"/>
      <c r="AM8236" s="258"/>
      <c r="AN8236" s="258"/>
      <c r="AO8236" s="258"/>
      <c r="AP8236" s="258"/>
      <c r="AQ8236" s="258"/>
      <c r="AR8236" s="258"/>
      <c r="AS8236" s="258"/>
      <c r="AT8236" s="258"/>
      <c r="AU8236" s="258"/>
      <c r="AV8236" s="258"/>
      <c r="AW8236" s="258"/>
      <c r="AX8236" s="258"/>
      <c r="AY8236" s="258"/>
      <c r="AZ8236" s="258"/>
      <c r="BA8236" s="258"/>
      <c r="BB8236" s="258"/>
      <c r="BC8236" s="258"/>
      <c r="BD8236" s="258"/>
      <c r="BE8236" s="258"/>
      <c r="BF8236" s="258"/>
      <c r="BG8236" s="258"/>
      <c r="BH8236" s="258"/>
      <c r="BI8236" s="258"/>
      <c r="BJ8236" s="258"/>
      <c r="BK8236" s="258"/>
      <c r="BL8236" s="258"/>
      <c r="BM8236" s="258"/>
      <c r="BN8236" s="258"/>
      <c r="BO8236" s="258"/>
      <c r="BP8236" s="258"/>
      <c r="BQ8236" s="258"/>
      <c r="BR8236" s="258"/>
      <c r="BS8236" s="258"/>
      <c r="BT8236" s="258"/>
      <c r="BU8236" s="258"/>
      <c r="BV8236" s="258"/>
      <c r="BW8236" s="258"/>
      <c r="BX8236" s="258"/>
      <c r="BY8236" s="258"/>
      <c r="BZ8236" s="258"/>
      <c r="CA8236" s="258"/>
      <c r="CB8236" s="258"/>
      <c r="CC8236" s="258"/>
    </row>
    <row r="8237" spans="1:81" s="41" customFormat="1" x14ac:dyDescent="0.25">
      <c r="A8237" s="38"/>
      <c r="B8237" s="44"/>
      <c r="C8237" s="39"/>
      <c r="D8237" s="39"/>
      <c r="E8237" s="39"/>
      <c r="F8237" s="25"/>
      <c r="G8237" s="40"/>
      <c r="H8237" s="40"/>
      <c r="I8237" s="40"/>
      <c r="J8237" s="271"/>
      <c r="K8237" s="262"/>
      <c r="L8237" s="258"/>
      <c r="M8237" s="258"/>
      <c r="N8237" s="258"/>
      <c r="O8237" s="258"/>
      <c r="P8237" s="258"/>
      <c r="Q8237" s="258"/>
      <c r="R8237" s="258"/>
      <c r="S8237" s="258"/>
      <c r="T8237" s="258"/>
      <c r="U8237" s="258"/>
      <c r="V8237" s="258"/>
      <c r="W8237" s="258"/>
      <c r="X8237" s="258"/>
      <c r="Y8237" s="258"/>
      <c r="Z8237" s="258"/>
      <c r="AA8237" s="258"/>
      <c r="AB8237" s="258"/>
      <c r="AC8237" s="258"/>
      <c r="AD8237" s="258"/>
      <c r="AE8237" s="258"/>
      <c r="AF8237" s="258"/>
      <c r="AG8237" s="258"/>
      <c r="AH8237" s="258"/>
      <c r="AI8237" s="258"/>
      <c r="AJ8237" s="258"/>
      <c r="AK8237" s="258"/>
      <c r="AL8237" s="258"/>
      <c r="AM8237" s="258"/>
      <c r="AN8237" s="258"/>
      <c r="AO8237" s="258"/>
      <c r="AP8237" s="258"/>
      <c r="AQ8237" s="258"/>
      <c r="AR8237" s="258"/>
      <c r="AS8237" s="258"/>
      <c r="AT8237" s="258"/>
      <c r="AU8237" s="258"/>
      <c r="AV8237" s="258"/>
      <c r="AW8237" s="258"/>
      <c r="AX8237" s="258"/>
      <c r="AY8237" s="258"/>
      <c r="AZ8237" s="258"/>
      <c r="BA8237" s="258"/>
      <c r="BB8237" s="258"/>
      <c r="BC8237" s="258"/>
      <c r="BD8237" s="258"/>
      <c r="BE8237" s="258"/>
      <c r="BF8237" s="258"/>
      <c r="BG8237" s="258"/>
      <c r="BH8237" s="258"/>
      <c r="BI8237" s="258"/>
      <c r="BJ8237" s="258"/>
      <c r="BK8237" s="258"/>
      <c r="BL8237" s="258"/>
      <c r="BM8237" s="258"/>
      <c r="BN8237" s="258"/>
      <c r="BO8237" s="258"/>
      <c r="BP8237" s="258"/>
      <c r="BQ8237" s="258"/>
      <c r="BR8237" s="258"/>
      <c r="BS8237" s="258"/>
      <c r="BT8237" s="258"/>
      <c r="BU8237" s="258"/>
      <c r="BV8237" s="258"/>
      <c r="BW8237" s="258"/>
      <c r="BX8237" s="258"/>
      <c r="BY8237" s="258"/>
      <c r="BZ8237" s="258"/>
      <c r="CA8237" s="258"/>
      <c r="CB8237" s="258"/>
      <c r="CC8237" s="258"/>
    </row>
    <row r="8238" spans="1:81" s="41" customFormat="1" x14ac:dyDescent="0.25">
      <c r="A8238" s="38"/>
      <c r="B8238" s="44"/>
      <c r="C8238" s="39"/>
      <c r="D8238" s="39"/>
      <c r="E8238" s="39"/>
      <c r="F8238" s="25"/>
      <c r="G8238" s="40"/>
      <c r="H8238" s="40"/>
      <c r="I8238" s="40"/>
      <c r="J8238" s="271"/>
      <c r="K8238" s="262"/>
      <c r="L8238" s="258"/>
      <c r="M8238" s="258"/>
      <c r="N8238" s="258"/>
      <c r="O8238" s="258"/>
      <c r="P8238" s="258"/>
      <c r="Q8238" s="258"/>
      <c r="R8238" s="258"/>
      <c r="S8238" s="258"/>
      <c r="T8238" s="258"/>
      <c r="U8238" s="258"/>
      <c r="V8238" s="258"/>
      <c r="W8238" s="258"/>
      <c r="X8238" s="258"/>
      <c r="Y8238" s="258"/>
      <c r="Z8238" s="258"/>
      <c r="AA8238" s="258"/>
      <c r="AB8238" s="258"/>
      <c r="AC8238" s="258"/>
      <c r="AD8238" s="258"/>
      <c r="AE8238" s="258"/>
      <c r="AF8238" s="258"/>
      <c r="AG8238" s="258"/>
      <c r="AH8238" s="258"/>
      <c r="AI8238" s="258"/>
      <c r="AJ8238" s="258"/>
      <c r="AK8238" s="258"/>
      <c r="AL8238" s="258"/>
      <c r="AM8238" s="258"/>
      <c r="AN8238" s="258"/>
      <c r="AO8238" s="258"/>
      <c r="AP8238" s="258"/>
      <c r="AQ8238" s="258"/>
      <c r="AR8238" s="258"/>
      <c r="AS8238" s="258"/>
      <c r="AT8238" s="258"/>
      <c r="AU8238" s="258"/>
      <c r="AV8238" s="258"/>
      <c r="AW8238" s="258"/>
      <c r="AX8238" s="258"/>
      <c r="AY8238" s="258"/>
      <c r="AZ8238" s="258"/>
      <c r="BA8238" s="258"/>
      <c r="BB8238" s="258"/>
      <c r="BC8238" s="258"/>
      <c r="BD8238" s="258"/>
      <c r="BE8238" s="258"/>
      <c r="BF8238" s="258"/>
      <c r="BG8238" s="258"/>
      <c r="BH8238" s="258"/>
      <c r="BI8238" s="258"/>
      <c r="BJ8238" s="258"/>
      <c r="BK8238" s="258"/>
      <c r="BL8238" s="258"/>
      <c r="BM8238" s="258"/>
      <c r="BN8238" s="258"/>
      <c r="BO8238" s="258"/>
      <c r="BP8238" s="258"/>
      <c r="BQ8238" s="258"/>
      <c r="BR8238" s="258"/>
      <c r="BS8238" s="258"/>
      <c r="BT8238" s="258"/>
      <c r="BU8238" s="258"/>
      <c r="BV8238" s="258"/>
      <c r="BW8238" s="258"/>
      <c r="BX8238" s="258"/>
      <c r="BY8238" s="258"/>
      <c r="BZ8238" s="258"/>
      <c r="CA8238" s="258"/>
      <c r="CB8238" s="258"/>
      <c r="CC8238" s="258"/>
    </row>
    <row r="8239" spans="1:81" s="41" customFormat="1" x14ac:dyDescent="0.25">
      <c r="A8239" s="38"/>
      <c r="B8239" s="44"/>
      <c r="C8239" s="39"/>
      <c r="D8239" s="39"/>
      <c r="E8239" s="39"/>
      <c r="F8239" s="25"/>
      <c r="G8239" s="40"/>
      <c r="H8239" s="40"/>
      <c r="I8239" s="40"/>
      <c r="J8239" s="271"/>
      <c r="K8239" s="262"/>
      <c r="L8239" s="258"/>
      <c r="M8239" s="258"/>
      <c r="N8239" s="258"/>
      <c r="O8239" s="258"/>
      <c r="P8239" s="258"/>
      <c r="Q8239" s="258"/>
      <c r="R8239" s="258"/>
      <c r="S8239" s="258"/>
      <c r="T8239" s="258"/>
      <c r="U8239" s="258"/>
      <c r="V8239" s="258"/>
      <c r="W8239" s="258"/>
      <c r="X8239" s="258"/>
      <c r="Y8239" s="258"/>
      <c r="Z8239" s="258"/>
      <c r="AA8239" s="258"/>
      <c r="AB8239" s="258"/>
      <c r="AC8239" s="258"/>
      <c r="AD8239" s="258"/>
      <c r="AE8239" s="258"/>
      <c r="AF8239" s="258"/>
      <c r="AG8239" s="258"/>
      <c r="AH8239" s="258"/>
      <c r="AI8239" s="258"/>
      <c r="AJ8239" s="258"/>
      <c r="AK8239" s="258"/>
      <c r="AL8239" s="258"/>
      <c r="AM8239" s="258"/>
      <c r="AN8239" s="258"/>
      <c r="AO8239" s="258"/>
      <c r="AP8239" s="258"/>
      <c r="AQ8239" s="258"/>
      <c r="AR8239" s="258"/>
      <c r="AS8239" s="258"/>
      <c r="AT8239" s="258"/>
      <c r="AU8239" s="258"/>
      <c r="AV8239" s="258"/>
      <c r="AW8239" s="258"/>
      <c r="AX8239" s="258"/>
      <c r="AY8239" s="258"/>
      <c r="AZ8239" s="258"/>
      <c r="BA8239" s="258"/>
      <c r="BB8239" s="258"/>
      <c r="BC8239" s="258"/>
      <c r="BD8239" s="258"/>
      <c r="BE8239" s="258"/>
      <c r="BF8239" s="258"/>
      <c r="BG8239" s="258"/>
      <c r="BH8239" s="258"/>
      <c r="BI8239" s="258"/>
      <c r="BJ8239" s="258"/>
      <c r="BK8239" s="258"/>
      <c r="BL8239" s="258"/>
      <c r="BM8239" s="258"/>
      <c r="BN8239" s="258"/>
      <c r="BO8239" s="258"/>
      <c r="BP8239" s="258"/>
      <c r="BQ8239" s="258"/>
      <c r="BR8239" s="258"/>
      <c r="BS8239" s="258"/>
      <c r="BT8239" s="258"/>
      <c r="BU8239" s="258"/>
      <c r="BV8239" s="258"/>
      <c r="BW8239" s="258"/>
      <c r="BX8239" s="258"/>
      <c r="BY8239" s="258"/>
      <c r="BZ8239" s="258"/>
      <c r="CA8239" s="258"/>
      <c r="CB8239" s="258"/>
      <c r="CC8239" s="258"/>
    </row>
    <row r="8240" spans="1:81" s="41" customFormat="1" x14ac:dyDescent="0.25">
      <c r="A8240" s="38"/>
      <c r="B8240" s="44"/>
      <c r="C8240" s="39"/>
      <c r="D8240" s="39"/>
      <c r="E8240" s="39"/>
      <c r="F8240" s="25"/>
      <c r="G8240" s="40"/>
      <c r="H8240" s="40"/>
      <c r="I8240" s="40"/>
      <c r="J8240" s="271"/>
      <c r="K8240" s="262"/>
      <c r="L8240" s="258"/>
      <c r="M8240" s="258"/>
      <c r="N8240" s="258"/>
      <c r="O8240" s="258"/>
      <c r="P8240" s="258"/>
      <c r="Q8240" s="258"/>
      <c r="R8240" s="258"/>
      <c r="S8240" s="258"/>
      <c r="T8240" s="258"/>
      <c r="U8240" s="258"/>
      <c r="V8240" s="258"/>
      <c r="W8240" s="258"/>
      <c r="X8240" s="258"/>
      <c r="Y8240" s="258"/>
      <c r="Z8240" s="258"/>
      <c r="AA8240" s="258"/>
      <c r="AB8240" s="258"/>
      <c r="AC8240" s="258"/>
      <c r="AD8240" s="258"/>
      <c r="AE8240" s="258"/>
      <c r="AF8240" s="258"/>
      <c r="AG8240" s="258"/>
      <c r="AH8240" s="258"/>
      <c r="AI8240" s="258"/>
      <c r="AJ8240" s="258"/>
      <c r="AK8240" s="258"/>
      <c r="AL8240" s="258"/>
      <c r="AM8240" s="258"/>
      <c r="AN8240" s="258"/>
      <c r="AO8240" s="258"/>
      <c r="AP8240" s="258"/>
      <c r="AQ8240" s="258"/>
      <c r="AR8240" s="258"/>
      <c r="AS8240" s="258"/>
      <c r="AT8240" s="258"/>
      <c r="AU8240" s="258"/>
      <c r="AV8240" s="258"/>
      <c r="AW8240" s="258"/>
      <c r="AX8240" s="258"/>
      <c r="AY8240" s="258"/>
      <c r="AZ8240" s="258"/>
      <c r="BA8240" s="258"/>
      <c r="BB8240" s="258"/>
      <c r="BC8240" s="258"/>
      <c r="BD8240" s="258"/>
      <c r="BE8240" s="258"/>
      <c r="BF8240" s="258"/>
      <c r="BG8240" s="258"/>
      <c r="BH8240" s="258"/>
      <c r="BI8240" s="258"/>
      <c r="BJ8240" s="258"/>
      <c r="BK8240" s="258"/>
      <c r="BL8240" s="258"/>
      <c r="BM8240" s="258"/>
      <c r="BN8240" s="258"/>
      <c r="BO8240" s="258"/>
      <c r="BP8240" s="258"/>
      <c r="BQ8240" s="258"/>
      <c r="BR8240" s="258"/>
      <c r="BS8240" s="258"/>
      <c r="BT8240" s="258"/>
      <c r="BU8240" s="258"/>
      <c r="BV8240" s="258"/>
      <c r="BW8240" s="258"/>
      <c r="BX8240" s="258"/>
      <c r="BY8240" s="258"/>
      <c r="BZ8240" s="258"/>
      <c r="CA8240" s="258"/>
      <c r="CB8240" s="258"/>
      <c r="CC8240" s="258"/>
    </row>
    <row r="8241" spans="1:81" s="41" customFormat="1" x14ac:dyDescent="0.25">
      <c r="A8241" s="38"/>
      <c r="B8241" s="44"/>
      <c r="C8241" s="39"/>
      <c r="D8241" s="39"/>
      <c r="E8241" s="39"/>
      <c r="F8241" s="25"/>
      <c r="G8241" s="40"/>
      <c r="H8241" s="40"/>
      <c r="I8241" s="40"/>
      <c r="J8241" s="271"/>
      <c r="K8241" s="262"/>
      <c r="L8241" s="258"/>
      <c r="M8241" s="258"/>
      <c r="N8241" s="258"/>
      <c r="O8241" s="258"/>
      <c r="P8241" s="258"/>
      <c r="Q8241" s="258"/>
      <c r="R8241" s="258"/>
      <c r="S8241" s="258"/>
      <c r="T8241" s="258"/>
      <c r="U8241" s="258"/>
      <c r="V8241" s="258"/>
      <c r="W8241" s="258"/>
      <c r="X8241" s="258"/>
      <c r="Y8241" s="258"/>
      <c r="Z8241" s="258"/>
      <c r="AA8241" s="258"/>
      <c r="AB8241" s="258"/>
      <c r="AC8241" s="258"/>
      <c r="AD8241" s="258"/>
      <c r="AE8241" s="258"/>
      <c r="AF8241" s="258"/>
      <c r="AG8241" s="258"/>
      <c r="AH8241" s="258"/>
      <c r="AI8241" s="258"/>
      <c r="AJ8241" s="258"/>
      <c r="AK8241" s="258"/>
      <c r="AL8241" s="258"/>
      <c r="AM8241" s="258"/>
      <c r="AN8241" s="258"/>
      <c r="AO8241" s="258"/>
      <c r="AP8241" s="258"/>
      <c r="AQ8241" s="258"/>
      <c r="AR8241" s="258"/>
      <c r="AS8241" s="258"/>
      <c r="AT8241" s="258"/>
      <c r="AU8241" s="258"/>
      <c r="AV8241" s="258"/>
      <c r="AW8241" s="258"/>
      <c r="AX8241" s="258"/>
      <c r="AY8241" s="258"/>
      <c r="AZ8241" s="258"/>
      <c r="BA8241" s="258"/>
      <c r="BB8241" s="258"/>
      <c r="BC8241" s="258"/>
      <c r="BD8241" s="258"/>
      <c r="BE8241" s="258"/>
      <c r="BF8241" s="258"/>
      <c r="BG8241" s="258"/>
      <c r="BH8241" s="258"/>
      <c r="BI8241" s="258"/>
      <c r="BJ8241" s="258"/>
      <c r="BK8241" s="258"/>
      <c r="BL8241" s="258"/>
      <c r="BM8241" s="258"/>
      <c r="BN8241" s="258"/>
      <c r="BO8241" s="258"/>
      <c r="BP8241" s="258"/>
      <c r="BQ8241" s="258"/>
      <c r="BR8241" s="258"/>
      <c r="BS8241" s="258"/>
      <c r="BT8241" s="258"/>
      <c r="BU8241" s="258"/>
      <c r="BV8241" s="258"/>
      <c r="BW8241" s="258"/>
      <c r="BX8241" s="258"/>
      <c r="BY8241" s="258"/>
      <c r="BZ8241" s="258"/>
      <c r="CA8241" s="258"/>
      <c r="CB8241" s="258"/>
      <c r="CC8241" s="258"/>
    </row>
    <row r="8242" spans="1:81" s="41" customFormat="1" x14ac:dyDescent="0.25">
      <c r="A8242" s="38"/>
      <c r="B8242" s="44"/>
      <c r="C8242" s="39"/>
      <c r="D8242" s="39"/>
      <c r="E8242" s="39"/>
      <c r="F8242" s="25"/>
      <c r="G8242" s="40"/>
      <c r="H8242" s="40"/>
      <c r="I8242" s="40"/>
      <c r="J8242" s="271"/>
      <c r="K8242" s="262"/>
      <c r="L8242" s="258"/>
      <c r="M8242" s="258"/>
      <c r="N8242" s="258"/>
      <c r="O8242" s="258"/>
      <c r="P8242" s="258"/>
      <c r="Q8242" s="258"/>
      <c r="R8242" s="258"/>
      <c r="S8242" s="258"/>
      <c r="T8242" s="258"/>
      <c r="U8242" s="258"/>
      <c r="V8242" s="258"/>
      <c r="W8242" s="258"/>
      <c r="X8242" s="258"/>
      <c r="Y8242" s="258"/>
      <c r="Z8242" s="258"/>
      <c r="AA8242" s="258"/>
      <c r="AB8242" s="258"/>
      <c r="AC8242" s="258"/>
      <c r="AD8242" s="258"/>
      <c r="AE8242" s="258"/>
      <c r="AF8242" s="258"/>
      <c r="AG8242" s="258"/>
      <c r="AH8242" s="258"/>
      <c r="AI8242" s="258"/>
      <c r="AJ8242" s="258"/>
      <c r="AK8242" s="258"/>
      <c r="AL8242" s="258"/>
      <c r="AM8242" s="258"/>
      <c r="AN8242" s="258"/>
      <c r="AO8242" s="258"/>
      <c r="AP8242" s="258"/>
      <c r="AQ8242" s="258"/>
      <c r="AR8242" s="258"/>
      <c r="AS8242" s="258"/>
      <c r="AT8242" s="258"/>
      <c r="AU8242" s="258"/>
      <c r="AV8242" s="258"/>
      <c r="AW8242" s="258"/>
      <c r="AX8242" s="258"/>
      <c r="AY8242" s="258"/>
      <c r="AZ8242" s="258"/>
      <c r="BA8242" s="258"/>
      <c r="BB8242" s="258"/>
      <c r="BC8242" s="258"/>
      <c r="BD8242" s="258"/>
      <c r="BE8242" s="258"/>
      <c r="BF8242" s="258"/>
      <c r="BG8242" s="258"/>
      <c r="BH8242" s="258"/>
      <c r="BI8242" s="258"/>
      <c r="BJ8242" s="258"/>
      <c r="BK8242" s="258"/>
      <c r="BL8242" s="258"/>
      <c r="BM8242" s="258"/>
      <c r="BN8242" s="258"/>
      <c r="BO8242" s="258"/>
      <c r="BP8242" s="258"/>
      <c r="BQ8242" s="258"/>
      <c r="BR8242" s="258"/>
      <c r="BS8242" s="258"/>
      <c r="BT8242" s="258"/>
      <c r="BU8242" s="258"/>
      <c r="BV8242" s="258"/>
      <c r="BW8242" s="258"/>
      <c r="BX8242" s="258"/>
      <c r="BY8242" s="258"/>
      <c r="BZ8242" s="258"/>
      <c r="CA8242" s="258"/>
      <c r="CB8242" s="258"/>
      <c r="CC8242" s="258"/>
    </row>
    <row r="8243" spans="1:81" s="41" customFormat="1" x14ac:dyDescent="0.25">
      <c r="A8243" s="38"/>
      <c r="B8243" s="44"/>
      <c r="C8243" s="39"/>
      <c r="D8243" s="39"/>
      <c r="E8243" s="39"/>
      <c r="F8243" s="25"/>
      <c r="G8243" s="40"/>
      <c r="H8243" s="40"/>
      <c r="I8243" s="40"/>
      <c r="J8243" s="271"/>
      <c r="K8243" s="262"/>
      <c r="L8243" s="258"/>
      <c r="M8243" s="258"/>
      <c r="N8243" s="258"/>
      <c r="O8243" s="258"/>
      <c r="P8243" s="258"/>
      <c r="Q8243" s="258"/>
      <c r="R8243" s="258"/>
      <c r="S8243" s="258"/>
      <c r="T8243" s="258"/>
      <c r="U8243" s="258"/>
      <c r="V8243" s="258"/>
      <c r="W8243" s="258"/>
      <c r="X8243" s="258"/>
      <c r="Y8243" s="258"/>
      <c r="Z8243" s="258"/>
      <c r="AA8243" s="258"/>
      <c r="AB8243" s="258"/>
      <c r="AC8243" s="258"/>
      <c r="AD8243" s="258"/>
      <c r="AE8243" s="258"/>
      <c r="AF8243" s="258"/>
      <c r="AG8243" s="258"/>
      <c r="AH8243" s="258"/>
      <c r="AI8243" s="258"/>
      <c r="AJ8243" s="258"/>
      <c r="AK8243" s="258"/>
      <c r="AL8243" s="258"/>
      <c r="AM8243" s="258"/>
      <c r="AN8243" s="258"/>
      <c r="AO8243" s="258"/>
      <c r="AP8243" s="258"/>
      <c r="AQ8243" s="258"/>
      <c r="AR8243" s="258"/>
      <c r="AS8243" s="258"/>
      <c r="AT8243" s="258"/>
      <c r="AU8243" s="258"/>
      <c r="AV8243" s="258"/>
      <c r="AW8243" s="258"/>
      <c r="AX8243" s="258"/>
      <c r="AY8243" s="258"/>
      <c r="AZ8243" s="258"/>
      <c r="BA8243" s="258"/>
      <c r="BB8243" s="258"/>
      <c r="BC8243" s="258"/>
      <c r="BD8243" s="258"/>
      <c r="BE8243" s="258"/>
      <c r="BF8243" s="258"/>
      <c r="BG8243" s="258"/>
      <c r="BH8243" s="258"/>
      <c r="BI8243" s="258"/>
      <c r="BJ8243" s="258"/>
      <c r="BK8243" s="258"/>
      <c r="BL8243" s="258"/>
      <c r="BM8243" s="258"/>
      <c r="BN8243" s="258"/>
      <c r="BO8243" s="258"/>
      <c r="BP8243" s="258"/>
      <c r="BQ8243" s="258"/>
      <c r="BR8243" s="258"/>
      <c r="BS8243" s="258"/>
      <c r="BT8243" s="258"/>
      <c r="BU8243" s="258"/>
      <c r="BV8243" s="258"/>
      <c r="BW8243" s="258"/>
      <c r="BX8243" s="258"/>
      <c r="BY8243" s="258"/>
      <c r="BZ8243" s="258"/>
      <c r="CA8243" s="258"/>
      <c r="CB8243" s="258"/>
      <c r="CC8243" s="258"/>
    </row>
    <row r="8244" spans="1:81" s="41" customFormat="1" x14ac:dyDescent="0.25">
      <c r="A8244" s="38"/>
      <c r="B8244" s="44"/>
      <c r="C8244" s="39"/>
      <c r="D8244" s="39"/>
      <c r="E8244" s="39"/>
      <c r="F8244" s="25"/>
      <c r="G8244" s="40"/>
      <c r="H8244" s="40"/>
      <c r="I8244" s="40"/>
      <c r="J8244" s="271"/>
      <c r="K8244" s="262"/>
      <c r="L8244" s="258"/>
      <c r="M8244" s="258"/>
      <c r="N8244" s="258"/>
      <c r="O8244" s="258"/>
      <c r="P8244" s="258"/>
      <c r="Q8244" s="258"/>
      <c r="R8244" s="258"/>
      <c r="S8244" s="258"/>
      <c r="T8244" s="258"/>
      <c r="U8244" s="258"/>
      <c r="V8244" s="258"/>
      <c r="W8244" s="258"/>
      <c r="X8244" s="258"/>
      <c r="Y8244" s="258"/>
      <c r="Z8244" s="258"/>
      <c r="AA8244" s="258"/>
      <c r="AB8244" s="258"/>
      <c r="AC8244" s="258"/>
      <c r="AD8244" s="258"/>
      <c r="AE8244" s="258"/>
      <c r="AF8244" s="258"/>
      <c r="AG8244" s="258"/>
      <c r="AH8244" s="258"/>
      <c r="AI8244" s="258"/>
      <c r="AJ8244" s="258"/>
      <c r="AK8244" s="258"/>
      <c r="AL8244" s="258"/>
      <c r="AM8244" s="258"/>
      <c r="AN8244" s="258"/>
      <c r="AO8244" s="258"/>
      <c r="AP8244" s="258"/>
      <c r="AQ8244" s="258"/>
      <c r="AR8244" s="258"/>
      <c r="AS8244" s="258"/>
      <c r="AT8244" s="258"/>
      <c r="AU8244" s="258"/>
      <c r="AV8244" s="258"/>
      <c r="AW8244" s="258"/>
      <c r="AX8244" s="258"/>
      <c r="AY8244" s="258"/>
      <c r="AZ8244" s="258"/>
      <c r="BA8244" s="258"/>
      <c r="BB8244" s="258"/>
      <c r="BC8244" s="258"/>
      <c r="BD8244" s="258"/>
      <c r="BE8244" s="258"/>
      <c r="BF8244" s="258"/>
      <c r="BG8244" s="258"/>
      <c r="BH8244" s="258"/>
      <c r="BI8244" s="258"/>
      <c r="BJ8244" s="258"/>
      <c r="BK8244" s="258"/>
      <c r="BL8244" s="258"/>
      <c r="BM8244" s="258"/>
      <c r="BN8244" s="258"/>
      <c r="BO8244" s="258"/>
      <c r="BP8244" s="258"/>
      <c r="BQ8244" s="258"/>
      <c r="BR8244" s="258"/>
      <c r="BS8244" s="258"/>
      <c r="BT8244" s="258"/>
      <c r="BU8244" s="258"/>
      <c r="BV8244" s="258"/>
      <c r="BW8244" s="258"/>
      <c r="BX8244" s="258"/>
      <c r="BY8244" s="258"/>
      <c r="BZ8244" s="258"/>
      <c r="CA8244" s="258"/>
      <c r="CB8244" s="258"/>
      <c r="CC8244" s="258"/>
    </row>
    <row r="8245" spans="1:81" s="41" customFormat="1" x14ac:dyDescent="0.25">
      <c r="A8245" s="38"/>
      <c r="B8245" s="44"/>
      <c r="C8245" s="39"/>
      <c r="D8245" s="39"/>
      <c r="E8245" s="39"/>
      <c r="F8245" s="25"/>
      <c r="G8245" s="40"/>
      <c r="H8245" s="40"/>
      <c r="I8245" s="40"/>
      <c r="J8245" s="271"/>
      <c r="K8245" s="262"/>
      <c r="L8245" s="258"/>
      <c r="M8245" s="258"/>
      <c r="N8245" s="258"/>
      <c r="O8245" s="258"/>
      <c r="P8245" s="258"/>
      <c r="Q8245" s="258"/>
      <c r="R8245" s="258"/>
      <c r="S8245" s="258"/>
      <c r="T8245" s="258"/>
      <c r="U8245" s="258"/>
      <c r="V8245" s="258"/>
      <c r="W8245" s="258"/>
      <c r="X8245" s="258"/>
      <c r="Y8245" s="258"/>
      <c r="Z8245" s="258"/>
      <c r="AA8245" s="258"/>
      <c r="AB8245" s="258"/>
      <c r="AC8245" s="258"/>
      <c r="AD8245" s="258"/>
      <c r="AE8245" s="258"/>
      <c r="AF8245" s="258"/>
      <c r="AG8245" s="258"/>
      <c r="AH8245" s="258"/>
      <c r="AI8245" s="258"/>
      <c r="AJ8245" s="258"/>
      <c r="AK8245" s="258"/>
      <c r="AL8245" s="258"/>
      <c r="AM8245" s="258"/>
      <c r="AN8245" s="258"/>
      <c r="AO8245" s="258"/>
      <c r="AP8245" s="258"/>
      <c r="AQ8245" s="258"/>
      <c r="AR8245" s="258"/>
      <c r="AS8245" s="258"/>
      <c r="AT8245" s="258"/>
      <c r="AU8245" s="258"/>
      <c r="AV8245" s="258"/>
      <c r="AW8245" s="258"/>
      <c r="AX8245" s="258"/>
      <c r="AY8245" s="258"/>
      <c r="AZ8245" s="258"/>
      <c r="BA8245" s="258"/>
      <c r="BB8245" s="258"/>
      <c r="BC8245" s="258"/>
      <c r="BD8245" s="258"/>
      <c r="BE8245" s="258"/>
      <c r="BF8245" s="258"/>
      <c r="BG8245" s="258"/>
      <c r="BH8245" s="258"/>
      <c r="BI8245" s="258"/>
      <c r="BJ8245" s="258"/>
      <c r="BK8245" s="258"/>
      <c r="BL8245" s="258"/>
      <c r="BM8245" s="258"/>
      <c r="BN8245" s="258"/>
      <c r="BO8245" s="258"/>
      <c r="BP8245" s="258"/>
      <c r="BQ8245" s="258"/>
      <c r="BR8245" s="258"/>
      <c r="BS8245" s="258"/>
      <c r="BT8245" s="258"/>
      <c r="BU8245" s="258"/>
      <c r="BV8245" s="258"/>
      <c r="BW8245" s="258"/>
      <c r="BX8245" s="258"/>
      <c r="BY8245" s="258"/>
      <c r="BZ8245" s="258"/>
      <c r="CA8245" s="258"/>
      <c r="CB8245" s="258"/>
      <c r="CC8245" s="258"/>
    </row>
    <row r="8246" spans="1:81" s="41" customFormat="1" x14ac:dyDescent="0.25">
      <c r="A8246" s="38"/>
      <c r="B8246" s="44"/>
      <c r="C8246" s="39"/>
      <c r="D8246" s="39"/>
      <c r="E8246" s="39"/>
      <c r="F8246" s="25"/>
      <c r="G8246" s="40"/>
      <c r="H8246" s="40"/>
      <c r="I8246" s="40"/>
      <c r="J8246" s="271"/>
      <c r="K8246" s="262"/>
      <c r="L8246" s="258"/>
      <c r="M8246" s="258"/>
      <c r="N8246" s="258"/>
      <c r="O8246" s="258"/>
      <c r="P8246" s="258"/>
      <c r="Q8246" s="258"/>
      <c r="R8246" s="258"/>
      <c r="S8246" s="258"/>
      <c r="T8246" s="258"/>
      <c r="U8246" s="258"/>
      <c r="V8246" s="258"/>
      <c r="W8246" s="258"/>
      <c r="X8246" s="258"/>
      <c r="Y8246" s="258"/>
      <c r="Z8246" s="258"/>
      <c r="AA8246" s="258"/>
      <c r="AB8246" s="258"/>
      <c r="AC8246" s="258"/>
      <c r="AD8246" s="258"/>
      <c r="AE8246" s="258"/>
      <c r="AF8246" s="258"/>
      <c r="AG8246" s="258"/>
      <c r="AH8246" s="258"/>
      <c r="AI8246" s="258"/>
      <c r="AJ8246" s="258"/>
      <c r="AK8246" s="258"/>
      <c r="AL8246" s="258"/>
      <c r="AM8246" s="258"/>
      <c r="AN8246" s="258"/>
      <c r="AO8246" s="258"/>
      <c r="AP8246" s="258"/>
      <c r="AQ8246" s="258"/>
      <c r="AR8246" s="258"/>
      <c r="AS8246" s="258"/>
      <c r="AT8246" s="258"/>
      <c r="AU8246" s="258"/>
      <c r="AV8246" s="258"/>
      <c r="AW8246" s="258"/>
      <c r="AX8246" s="258"/>
      <c r="AY8246" s="258"/>
      <c r="AZ8246" s="258"/>
      <c r="BA8246" s="258"/>
      <c r="BB8246" s="258"/>
      <c r="BC8246" s="258"/>
      <c r="BD8246" s="258"/>
      <c r="BE8246" s="258"/>
      <c r="BF8246" s="258"/>
      <c r="BG8246" s="258"/>
      <c r="BH8246" s="258"/>
      <c r="BI8246" s="258"/>
      <c r="BJ8246" s="258"/>
      <c r="BK8246" s="258"/>
      <c r="BL8246" s="258"/>
      <c r="BM8246" s="258"/>
      <c r="BN8246" s="258"/>
      <c r="BO8246" s="258"/>
      <c r="BP8246" s="258"/>
      <c r="BQ8246" s="258"/>
      <c r="BR8246" s="258"/>
      <c r="BS8246" s="258"/>
      <c r="BT8246" s="258"/>
      <c r="BU8246" s="258"/>
      <c r="BV8246" s="258"/>
      <c r="BW8246" s="258"/>
      <c r="BX8246" s="258"/>
      <c r="BY8246" s="258"/>
      <c r="BZ8246" s="258"/>
      <c r="CA8246" s="258"/>
      <c r="CB8246" s="258"/>
      <c r="CC8246" s="258"/>
    </row>
    <row r="8247" spans="1:81" s="41" customFormat="1" x14ac:dyDescent="0.25">
      <c r="A8247" s="38"/>
      <c r="B8247" s="44"/>
      <c r="C8247" s="39"/>
      <c r="D8247" s="39"/>
      <c r="E8247" s="39"/>
      <c r="F8247" s="25"/>
      <c r="G8247" s="40"/>
      <c r="H8247" s="40"/>
      <c r="I8247" s="40"/>
      <c r="J8247" s="271"/>
      <c r="K8247" s="262"/>
      <c r="L8247" s="258"/>
      <c r="M8247" s="258"/>
      <c r="N8247" s="258"/>
      <c r="O8247" s="258"/>
      <c r="P8247" s="258"/>
      <c r="Q8247" s="258"/>
      <c r="R8247" s="258"/>
      <c r="S8247" s="258"/>
      <c r="T8247" s="258"/>
      <c r="U8247" s="258"/>
      <c r="V8247" s="258"/>
      <c r="W8247" s="258"/>
      <c r="X8247" s="258"/>
      <c r="Y8247" s="258"/>
      <c r="Z8247" s="258"/>
      <c r="AA8247" s="258"/>
      <c r="AB8247" s="258"/>
      <c r="AC8247" s="258"/>
      <c r="AD8247" s="258"/>
      <c r="AE8247" s="258"/>
      <c r="AF8247" s="258"/>
      <c r="AG8247" s="258"/>
      <c r="AH8247" s="258"/>
      <c r="AI8247" s="258"/>
      <c r="AJ8247" s="258"/>
      <c r="AK8247" s="258"/>
      <c r="AL8247" s="258"/>
      <c r="AM8247" s="258"/>
      <c r="AN8247" s="258"/>
      <c r="AO8247" s="258"/>
      <c r="AP8247" s="258"/>
      <c r="AQ8247" s="258"/>
      <c r="AR8247" s="258"/>
      <c r="AS8247" s="258"/>
      <c r="AT8247" s="258"/>
      <c r="AU8247" s="258"/>
      <c r="AV8247" s="258"/>
      <c r="AW8247" s="258"/>
      <c r="AX8247" s="258"/>
      <c r="AY8247" s="258"/>
      <c r="AZ8247" s="258"/>
      <c r="BA8247" s="258"/>
      <c r="BB8247" s="258"/>
      <c r="BC8247" s="258"/>
      <c r="BD8247" s="258"/>
      <c r="BE8247" s="258"/>
      <c r="BF8247" s="258"/>
      <c r="BG8247" s="258"/>
      <c r="BH8247" s="258"/>
      <c r="BI8247" s="258"/>
      <c r="BJ8247" s="258"/>
      <c r="BK8247" s="258"/>
      <c r="BL8247" s="258"/>
      <c r="BM8247" s="258"/>
      <c r="BN8247" s="258"/>
      <c r="BO8247" s="258"/>
      <c r="BP8247" s="258"/>
      <c r="BQ8247" s="258"/>
      <c r="BR8247" s="258"/>
      <c r="BS8247" s="258"/>
      <c r="BT8247" s="258"/>
      <c r="BU8247" s="258"/>
      <c r="BV8247" s="258"/>
      <c r="BW8247" s="258"/>
      <c r="BX8247" s="258"/>
      <c r="BY8247" s="258"/>
      <c r="BZ8247" s="258"/>
      <c r="CA8247" s="258"/>
      <c r="CB8247" s="258"/>
      <c r="CC8247" s="258"/>
    </row>
    <row r="8248" spans="1:81" s="41" customFormat="1" x14ac:dyDescent="0.25">
      <c r="A8248" s="38"/>
      <c r="B8248" s="44"/>
      <c r="C8248" s="39"/>
      <c r="D8248" s="39"/>
      <c r="E8248" s="39"/>
      <c r="F8248" s="25"/>
      <c r="G8248" s="40"/>
      <c r="H8248" s="40"/>
      <c r="I8248" s="40"/>
      <c r="J8248" s="271"/>
      <c r="K8248" s="262"/>
      <c r="L8248" s="258"/>
      <c r="M8248" s="258"/>
      <c r="N8248" s="258"/>
      <c r="O8248" s="258"/>
      <c r="P8248" s="258"/>
      <c r="Q8248" s="258"/>
      <c r="R8248" s="258"/>
      <c r="S8248" s="258"/>
      <c r="T8248" s="258"/>
      <c r="U8248" s="258"/>
      <c r="V8248" s="258"/>
      <c r="W8248" s="258"/>
      <c r="X8248" s="258"/>
      <c r="Y8248" s="258"/>
      <c r="Z8248" s="258"/>
      <c r="AA8248" s="258"/>
      <c r="AB8248" s="258"/>
      <c r="AC8248" s="258"/>
      <c r="AD8248" s="258"/>
      <c r="AE8248" s="258"/>
      <c r="AF8248" s="258"/>
      <c r="AG8248" s="258"/>
      <c r="AH8248" s="258"/>
      <c r="AI8248" s="258"/>
      <c r="AJ8248" s="258"/>
      <c r="AK8248" s="258"/>
      <c r="AL8248" s="258"/>
      <c r="AM8248" s="258"/>
      <c r="AN8248" s="258"/>
      <c r="AO8248" s="258"/>
      <c r="AP8248" s="258"/>
      <c r="AQ8248" s="258"/>
      <c r="AR8248" s="258"/>
      <c r="AS8248" s="258"/>
      <c r="AT8248" s="258"/>
      <c r="AU8248" s="258"/>
      <c r="AV8248" s="258"/>
      <c r="AW8248" s="258"/>
      <c r="AX8248" s="258"/>
      <c r="AY8248" s="258"/>
      <c r="AZ8248" s="258"/>
      <c r="BA8248" s="258"/>
      <c r="BB8248" s="258"/>
      <c r="BC8248" s="258"/>
      <c r="BD8248" s="258"/>
      <c r="BE8248" s="258"/>
      <c r="BF8248" s="258"/>
      <c r="BG8248" s="258"/>
      <c r="BH8248" s="258"/>
      <c r="BI8248" s="258"/>
      <c r="BJ8248" s="258"/>
      <c r="BK8248" s="258"/>
      <c r="BL8248" s="258"/>
      <c r="BM8248" s="258"/>
      <c r="BN8248" s="258"/>
      <c r="BO8248" s="258"/>
      <c r="BP8248" s="258"/>
      <c r="BQ8248" s="258"/>
      <c r="BR8248" s="258"/>
      <c r="BS8248" s="258"/>
      <c r="BT8248" s="258"/>
      <c r="BU8248" s="258"/>
      <c r="BV8248" s="258"/>
      <c r="BW8248" s="258"/>
      <c r="BX8248" s="258"/>
      <c r="BY8248" s="258"/>
      <c r="BZ8248" s="258"/>
      <c r="CA8248" s="258"/>
      <c r="CB8248" s="258"/>
      <c r="CC8248" s="258"/>
    </row>
    <row r="8249" spans="1:81" s="41" customFormat="1" x14ac:dyDescent="0.25">
      <c r="A8249" s="38"/>
      <c r="B8249" s="44"/>
      <c r="C8249" s="39"/>
      <c r="D8249" s="39"/>
      <c r="E8249" s="39"/>
      <c r="F8249" s="25"/>
      <c r="G8249" s="40"/>
      <c r="H8249" s="40"/>
      <c r="I8249" s="40"/>
      <c r="J8249" s="271"/>
      <c r="K8249" s="262"/>
      <c r="L8249" s="258"/>
      <c r="M8249" s="258"/>
      <c r="N8249" s="258"/>
      <c r="O8249" s="258"/>
      <c r="P8249" s="258"/>
      <c r="Q8249" s="258"/>
      <c r="R8249" s="258"/>
      <c r="S8249" s="258"/>
      <c r="T8249" s="258"/>
      <c r="U8249" s="258"/>
      <c r="V8249" s="258"/>
      <c r="W8249" s="258"/>
      <c r="X8249" s="258"/>
      <c r="Y8249" s="258"/>
      <c r="Z8249" s="258"/>
      <c r="AA8249" s="258"/>
      <c r="AB8249" s="258"/>
      <c r="AC8249" s="258"/>
      <c r="AD8249" s="258"/>
      <c r="AE8249" s="258"/>
      <c r="AF8249" s="258"/>
      <c r="AG8249" s="258"/>
      <c r="AH8249" s="258"/>
      <c r="AI8249" s="258"/>
      <c r="AJ8249" s="258"/>
      <c r="AK8249" s="258"/>
      <c r="AL8249" s="258"/>
      <c r="AM8249" s="258"/>
      <c r="AN8249" s="258"/>
      <c r="AO8249" s="258"/>
      <c r="AP8249" s="258"/>
      <c r="AQ8249" s="258"/>
      <c r="AR8249" s="258"/>
      <c r="AS8249" s="258"/>
      <c r="AT8249" s="258"/>
      <c r="AU8249" s="258"/>
      <c r="AV8249" s="258"/>
      <c r="AW8249" s="258"/>
      <c r="AX8249" s="258"/>
      <c r="AY8249" s="258"/>
      <c r="AZ8249" s="258"/>
      <c r="BA8249" s="258"/>
      <c r="BB8249" s="258"/>
      <c r="BC8249" s="258"/>
      <c r="BD8249" s="258"/>
      <c r="BE8249" s="258"/>
      <c r="BF8249" s="258"/>
      <c r="BG8249" s="258"/>
      <c r="BH8249" s="258"/>
      <c r="BI8249" s="258"/>
      <c r="BJ8249" s="258"/>
      <c r="BK8249" s="258"/>
      <c r="BL8249" s="258"/>
      <c r="BM8249" s="258"/>
      <c r="BN8249" s="258"/>
      <c r="BO8249" s="258"/>
      <c r="BP8249" s="258"/>
      <c r="BQ8249" s="258"/>
      <c r="BR8249" s="258"/>
      <c r="BS8249" s="258"/>
      <c r="BT8249" s="258"/>
      <c r="BU8249" s="258"/>
      <c r="BV8249" s="258"/>
      <c r="BW8249" s="258"/>
      <c r="BX8249" s="258"/>
      <c r="BY8249" s="258"/>
      <c r="BZ8249" s="258"/>
      <c r="CA8249" s="258"/>
      <c r="CB8249" s="258"/>
      <c r="CC8249" s="258"/>
    </row>
    <row r="8250" spans="1:81" s="41" customFormat="1" x14ac:dyDescent="0.25">
      <c r="A8250" s="38"/>
      <c r="B8250" s="44"/>
      <c r="C8250" s="39"/>
      <c r="D8250" s="39"/>
      <c r="E8250" s="39"/>
      <c r="F8250" s="25"/>
      <c r="G8250" s="40"/>
      <c r="H8250" s="40"/>
      <c r="I8250" s="40"/>
      <c r="J8250" s="271"/>
      <c r="K8250" s="262"/>
      <c r="L8250" s="258"/>
      <c r="M8250" s="258"/>
      <c r="N8250" s="258"/>
      <c r="O8250" s="258"/>
      <c r="P8250" s="258"/>
      <c r="Q8250" s="258"/>
      <c r="R8250" s="258"/>
      <c r="S8250" s="258"/>
      <c r="T8250" s="258"/>
      <c r="U8250" s="258"/>
      <c r="V8250" s="258"/>
      <c r="W8250" s="258"/>
      <c r="X8250" s="258"/>
      <c r="Y8250" s="258"/>
      <c r="Z8250" s="258"/>
      <c r="AA8250" s="258"/>
      <c r="AB8250" s="258"/>
      <c r="AC8250" s="258"/>
      <c r="AD8250" s="258"/>
      <c r="AE8250" s="258"/>
      <c r="AF8250" s="258"/>
      <c r="AG8250" s="258"/>
      <c r="AH8250" s="258"/>
      <c r="AI8250" s="258"/>
      <c r="AJ8250" s="258"/>
      <c r="AK8250" s="258"/>
      <c r="AL8250" s="258"/>
      <c r="AM8250" s="258"/>
      <c r="AN8250" s="258"/>
      <c r="AO8250" s="258"/>
      <c r="AP8250" s="258"/>
      <c r="AQ8250" s="258"/>
      <c r="AR8250" s="258"/>
      <c r="AS8250" s="258"/>
      <c r="AT8250" s="258"/>
      <c r="AU8250" s="258"/>
      <c r="AV8250" s="258"/>
      <c r="AW8250" s="258"/>
      <c r="AX8250" s="258"/>
      <c r="AY8250" s="258"/>
      <c r="AZ8250" s="258"/>
      <c r="BA8250" s="258"/>
      <c r="BB8250" s="258"/>
      <c r="BC8250" s="258"/>
      <c r="BD8250" s="258"/>
      <c r="BE8250" s="258"/>
      <c r="BF8250" s="258"/>
      <c r="BG8250" s="258"/>
      <c r="BH8250" s="258"/>
      <c r="BI8250" s="258"/>
      <c r="BJ8250" s="258"/>
      <c r="BK8250" s="258"/>
      <c r="BL8250" s="258"/>
      <c r="BM8250" s="258"/>
      <c r="BN8250" s="258"/>
      <c r="BO8250" s="258"/>
      <c r="BP8250" s="258"/>
      <c r="BQ8250" s="258"/>
      <c r="BR8250" s="258"/>
      <c r="BS8250" s="258"/>
      <c r="BT8250" s="258"/>
      <c r="BU8250" s="258"/>
      <c r="BV8250" s="258"/>
      <c r="BW8250" s="258"/>
      <c r="BX8250" s="258"/>
      <c r="BY8250" s="258"/>
      <c r="BZ8250" s="258"/>
      <c r="CA8250" s="258"/>
      <c r="CB8250" s="258"/>
      <c r="CC8250" s="258"/>
    </row>
    <row r="8251" spans="1:81" s="41" customFormat="1" x14ac:dyDescent="0.25">
      <c r="A8251" s="38"/>
      <c r="B8251" s="44"/>
      <c r="C8251" s="39"/>
      <c r="D8251" s="39"/>
      <c r="E8251" s="39"/>
      <c r="F8251" s="25"/>
      <c r="G8251" s="40"/>
      <c r="H8251" s="40"/>
      <c r="I8251" s="40"/>
      <c r="J8251" s="271"/>
      <c r="K8251" s="262"/>
      <c r="L8251" s="258"/>
      <c r="M8251" s="258"/>
      <c r="N8251" s="258"/>
      <c r="O8251" s="258"/>
      <c r="P8251" s="258"/>
      <c r="Q8251" s="258"/>
      <c r="R8251" s="258"/>
      <c r="S8251" s="258"/>
      <c r="T8251" s="258"/>
      <c r="U8251" s="258"/>
      <c r="V8251" s="258"/>
      <c r="W8251" s="258"/>
      <c r="X8251" s="258"/>
      <c r="Y8251" s="258"/>
      <c r="Z8251" s="258"/>
      <c r="AA8251" s="258"/>
      <c r="AB8251" s="258"/>
      <c r="AC8251" s="258"/>
      <c r="AD8251" s="258"/>
      <c r="AE8251" s="258"/>
      <c r="AF8251" s="258"/>
      <c r="AG8251" s="258"/>
      <c r="AH8251" s="258"/>
      <c r="AI8251" s="258"/>
      <c r="AJ8251" s="258"/>
      <c r="AK8251" s="258"/>
      <c r="AL8251" s="258"/>
      <c r="AM8251" s="258"/>
      <c r="AN8251" s="258"/>
      <c r="AO8251" s="258"/>
      <c r="AP8251" s="258"/>
      <c r="AQ8251" s="258"/>
      <c r="AR8251" s="258"/>
      <c r="AS8251" s="258"/>
      <c r="AT8251" s="258"/>
      <c r="AU8251" s="258"/>
      <c r="AV8251" s="258"/>
      <c r="AW8251" s="258"/>
      <c r="AX8251" s="258"/>
      <c r="AY8251" s="258"/>
      <c r="AZ8251" s="258"/>
      <c r="BA8251" s="258"/>
      <c r="BB8251" s="258"/>
      <c r="BC8251" s="258"/>
      <c r="BD8251" s="258"/>
      <c r="BE8251" s="258"/>
      <c r="BF8251" s="258"/>
      <c r="BG8251" s="258"/>
      <c r="BH8251" s="258"/>
      <c r="BI8251" s="258"/>
      <c r="BJ8251" s="258"/>
      <c r="BK8251" s="258"/>
      <c r="BL8251" s="258"/>
      <c r="BM8251" s="258"/>
      <c r="BN8251" s="258"/>
      <c r="BO8251" s="258"/>
      <c r="BP8251" s="258"/>
      <c r="BQ8251" s="258"/>
      <c r="BR8251" s="258"/>
      <c r="BS8251" s="258"/>
      <c r="BT8251" s="258"/>
      <c r="BU8251" s="258"/>
      <c r="BV8251" s="258"/>
      <c r="BW8251" s="258"/>
      <c r="BX8251" s="258"/>
      <c r="BY8251" s="258"/>
      <c r="BZ8251" s="258"/>
      <c r="CA8251" s="258"/>
      <c r="CB8251" s="258"/>
      <c r="CC8251" s="258"/>
    </row>
    <row r="8252" spans="1:81" s="41" customFormat="1" x14ac:dyDescent="0.25">
      <c r="A8252" s="38"/>
      <c r="B8252" s="44"/>
      <c r="C8252" s="39"/>
      <c r="D8252" s="39"/>
      <c r="E8252" s="39"/>
      <c r="F8252" s="25"/>
      <c r="G8252" s="40"/>
      <c r="H8252" s="40"/>
      <c r="I8252" s="40"/>
      <c r="J8252" s="271"/>
      <c r="K8252" s="262"/>
      <c r="L8252" s="258"/>
      <c r="M8252" s="258"/>
      <c r="N8252" s="258"/>
      <c r="O8252" s="258"/>
      <c r="P8252" s="258"/>
      <c r="Q8252" s="258"/>
      <c r="R8252" s="258"/>
      <c r="S8252" s="258"/>
      <c r="T8252" s="258"/>
      <c r="U8252" s="258"/>
      <c r="V8252" s="258"/>
      <c r="W8252" s="258"/>
      <c r="X8252" s="258"/>
      <c r="Y8252" s="258"/>
      <c r="Z8252" s="258"/>
      <c r="AA8252" s="258"/>
      <c r="AB8252" s="258"/>
      <c r="AC8252" s="258"/>
      <c r="AD8252" s="258"/>
      <c r="AE8252" s="258"/>
      <c r="AF8252" s="258"/>
      <c r="AG8252" s="258"/>
      <c r="AH8252" s="258"/>
      <c r="AI8252" s="258"/>
      <c r="AJ8252" s="258"/>
      <c r="AK8252" s="258"/>
      <c r="AL8252" s="258"/>
      <c r="AM8252" s="258"/>
      <c r="AN8252" s="258"/>
      <c r="AO8252" s="258"/>
      <c r="AP8252" s="258"/>
      <c r="AQ8252" s="258"/>
      <c r="AR8252" s="258"/>
      <c r="AS8252" s="258"/>
      <c r="AT8252" s="258"/>
      <c r="AU8252" s="258"/>
      <c r="AV8252" s="258"/>
      <c r="AW8252" s="258"/>
      <c r="AX8252" s="258"/>
      <c r="AY8252" s="258"/>
      <c r="AZ8252" s="258"/>
      <c r="BA8252" s="258"/>
      <c r="BB8252" s="258"/>
      <c r="BC8252" s="258"/>
      <c r="BD8252" s="258"/>
      <c r="BE8252" s="258"/>
      <c r="BF8252" s="258"/>
      <c r="BG8252" s="258"/>
      <c r="BH8252" s="258"/>
      <c r="BI8252" s="258"/>
      <c r="BJ8252" s="258"/>
      <c r="BK8252" s="258"/>
      <c r="BL8252" s="258"/>
      <c r="BM8252" s="258"/>
      <c r="BN8252" s="258"/>
      <c r="BO8252" s="258"/>
      <c r="BP8252" s="258"/>
      <c r="BQ8252" s="258"/>
      <c r="BR8252" s="258"/>
      <c r="BS8252" s="258"/>
      <c r="BT8252" s="258"/>
      <c r="BU8252" s="258"/>
      <c r="BV8252" s="258"/>
      <c r="BW8252" s="258"/>
      <c r="BX8252" s="258"/>
      <c r="BY8252" s="258"/>
      <c r="BZ8252" s="258"/>
      <c r="CA8252" s="258"/>
      <c r="CB8252" s="258"/>
      <c r="CC8252" s="258"/>
    </row>
    <row r="8253" spans="1:81" s="41" customFormat="1" x14ac:dyDescent="0.25">
      <c r="A8253" s="38"/>
      <c r="B8253" s="44"/>
      <c r="C8253" s="39"/>
      <c r="D8253" s="39"/>
      <c r="E8253" s="39"/>
      <c r="F8253" s="25"/>
      <c r="G8253" s="40"/>
      <c r="H8253" s="40"/>
      <c r="I8253" s="40"/>
      <c r="J8253" s="271"/>
      <c r="K8253" s="262"/>
      <c r="L8253" s="258"/>
      <c r="M8253" s="258"/>
      <c r="N8253" s="258"/>
      <c r="O8253" s="258"/>
      <c r="P8253" s="258"/>
      <c r="Q8253" s="258"/>
      <c r="R8253" s="258"/>
      <c r="S8253" s="258"/>
      <c r="T8253" s="258"/>
      <c r="U8253" s="258"/>
      <c r="V8253" s="258"/>
      <c r="W8253" s="258"/>
      <c r="X8253" s="258"/>
      <c r="Y8253" s="258"/>
      <c r="Z8253" s="258"/>
      <c r="AA8253" s="258"/>
      <c r="AB8253" s="258"/>
      <c r="AC8253" s="258"/>
      <c r="AD8253" s="258"/>
      <c r="AE8253" s="258"/>
      <c r="AF8253" s="258"/>
      <c r="AG8253" s="258"/>
      <c r="AH8253" s="258"/>
      <c r="AI8253" s="258"/>
      <c r="AJ8253" s="258"/>
      <c r="AK8253" s="258"/>
      <c r="AL8253" s="258"/>
      <c r="AM8253" s="258"/>
      <c r="AN8253" s="258"/>
      <c r="AO8253" s="258"/>
      <c r="AP8253" s="258"/>
      <c r="AQ8253" s="258"/>
      <c r="AR8253" s="258"/>
      <c r="AS8253" s="258"/>
      <c r="AT8253" s="258"/>
      <c r="AU8253" s="258"/>
      <c r="AV8253" s="258"/>
      <c r="AW8253" s="258"/>
      <c r="AX8253" s="258"/>
      <c r="AY8253" s="258"/>
      <c r="AZ8253" s="258"/>
      <c r="BA8253" s="258"/>
      <c r="BB8253" s="258"/>
      <c r="BC8253" s="258"/>
      <c r="BD8253" s="258"/>
      <c r="BE8253" s="258"/>
      <c r="BF8253" s="258"/>
      <c r="BG8253" s="258"/>
      <c r="BH8253" s="258"/>
      <c r="BI8253" s="258"/>
      <c r="BJ8253" s="258"/>
      <c r="BK8253" s="258"/>
      <c r="BL8253" s="258"/>
      <c r="BM8253" s="258"/>
      <c r="BN8253" s="258"/>
      <c r="BO8253" s="258"/>
      <c r="BP8253" s="258"/>
      <c r="BQ8253" s="258"/>
      <c r="BR8253" s="258"/>
      <c r="BS8253" s="258"/>
      <c r="BT8253" s="258"/>
      <c r="BU8253" s="258"/>
      <c r="BV8253" s="258"/>
      <c r="BW8253" s="258"/>
      <c r="BX8253" s="258"/>
      <c r="BY8253" s="258"/>
      <c r="BZ8253" s="258"/>
      <c r="CA8253" s="258"/>
      <c r="CB8253" s="258"/>
      <c r="CC8253" s="258"/>
    </row>
    <row r="8254" spans="1:81" s="41" customFormat="1" x14ac:dyDescent="0.25">
      <c r="A8254" s="38"/>
      <c r="B8254" s="44"/>
      <c r="C8254" s="39"/>
      <c r="D8254" s="39"/>
      <c r="E8254" s="39"/>
      <c r="F8254" s="25"/>
      <c r="G8254" s="40"/>
      <c r="H8254" s="40"/>
      <c r="I8254" s="40"/>
      <c r="J8254" s="271"/>
      <c r="K8254" s="262"/>
      <c r="L8254" s="258"/>
      <c r="M8254" s="258"/>
      <c r="N8254" s="258"/>
      <c r="O8254" s="258"/>
      <c r="P8254" s="258"/>
      <c r="Q8254" s="258"/>
      <c r="R8254" s="258"/>
      <c r="S8254" s="258"/>
      <c r="T8254" s="258"/>
      <c r="U8254" s="258"/>
      <c r="V8254" s="258"/>
      <c r="W8254" s="258"/>
      <c r="X8254" s="258"/>
      <c r="Y8254" s="258"/>
      <c r="Z8254" s="258"/>
      <c r="AA8254" s="258"/>
      <c r="AB8254" s="258"/>
      <c r="AC8254" s="258"/>
      <c r="AD8254" s="258"/>
      <c r="AE8254" s="258"/>
      <c r="AF8254" s="258"/>
      <c r="AG8254" s="258"/>
      <c r="AH8254" s="258"/>
      <c r="AI8254" s="258"/>
      <c r="AJ8254" s="258"/>
      <c r="AK8254" s="258"/>
      <c r="AL8254" s="258"/>
      <c r="AM8254" s="258"/>
      <c r="AN8254" s="258"/>
      <c r="AO8254" s="258"/>
      <c r="AP8254" s="258"/>
      <c r="AQ8254" s="258"/>
      <c r="AR8254" s="258"/>
      <c r="AS8254" s="258"/>
      <c r="AT8254" s="258"/>
      <c r="AU8254" s="258"/>
      <c r="AV8254" s="258"/>
      <c r="AW8254" s="258"/>
      <c r="AX8254" s="258"/>
      <c r="AY8254" s="258"/>
      <c r="AZ8254" s="258"/>
      <c r="BA8254" s="258"/>
      <c r="BB8254" s="258"/>
      <c r="BC8254" s="258"/>
      <c r="BD8254" s="258"/>
      <c r="BE8254" s="258"/>
      <c r="BF8254" s="258"/>
      <c r="BG8254" s="258"/>
      <c r="BH8254" s="258"/>
      <c r="BI8254" s="258"/>
      <c r="BJ8254" s="258"/>
      <c r="BK8254" s="258"/>
      <c r="BL8254" s="258"/>
      <c r="BM8254" s="258"/>
      <c r="BN8254" s="258"/>
      <c r="BO8254" s="258"/>
      <c r="BP8254" s="258"/>
      <c r="BQ8254" s="258"/>
      <c r="BR8254" s="258"/>
      <c r="BS8254" s="258"/>
      <c r="BT8254" s="258"/>
      <c r="BU8254" s="258"/>
      <c r="BV8254" s="258"/>
      <c r="BW8254" s="258"/>
      <c r="BX8254" s="258"/>
      <c r="BY8254" s="258"/>
      <c r="BZ8254" s="258"/>
      <c r="CA8254" s="258"/>
      <c r="CB8254" s="258"/>
      <c r="CC8254" s="258"/>
    </row>
    <row r="8255" spans="1:81" s="41" customFormat="1" x14ac:dyDescent="0.25">
      <c r="A8255" s="38"/>
      <c r="B8255" s="44"/>
      <c r="C8255" s="39"/>
      <c r="D8255" s="39"/>
      <c r="E8255" s="39"/>
      <c r="F8255" s="25"/>
      <c r="G8255" s="40"/>
      <c r="H8255" s="40"/>
      <c r="I8255" s="40"/>
      <c r="J8255" s="271"/>
      <c r="K8255" s="262"/>
      <c r="L8255" s="258"/>
      <c r="M8255" s="258"/>
      <c r="N8255" s="258"/>
      <c r="O8255" s="258"/>
      <c r="P8255" s="258"/>
      <c r="Q8255" s="258"/>
      <c r="R8255" s="258"/>
      <c r="S8255" s="258"/>
      <c r="T8255" s="258"/>
      <c r="U8255" s="258"/>
      <c r="V8255" s="258"/>
      <c r="W8255" s="258"/>
      <c r="X8255" s="258"/>
      <c r="Y8255" s="258"/>
      <c r="Z8255" s="258"/>
      <c r="AA8255" s="258"/>
      <c r="AB8255" s="258"/>
      <c r="AC8255" s="258"/>
      <c r="AD8255" s="258"/>
      <c r="AE8255" s="258"/>
      <c r="AF8255" s="258"/>
      <c r="AG8255" s="258"/>
      <c r="AH8255" s="258"/>
      <c r="AI8255" s="258"/>
      <c r="AJ8255" s="258"/>
      <c r="AK8255" s="258"/>
      <c r="AL8255" s="258"/>
      <c r="AM8255" s="258"/>
      <c r="AN8255" s="258"/>
      <c r="AO8255" s="258"/>
      <c r="AP8255" s="258"/>
      <c r="AQ8255" s="258"/>
      <c r="AR8255" s="258"/>
      <c r="AS8255" s="258"/>
      <c r="AT8255" s="258"/>
      <c r="AU8255" s="258"/>
      <c r="AV8255" s="258"/>
      <c r="AW8255" s="258"/>
      <c r="AX8255" s="258"/>
      <c r="AY8255" s="258"/>
      <c r="AZ8255" s="258"/>
      <c r="BA8255" s="258"/>
      <c r="BB8255" s="258"/>
      <c r="BC8255" s="258"/>
      <c r="BD8255" s="258"/>
      <c r="BE8255" s="258"/>
      <c r="BF8255" s="258"/>
      <c r="BG8255" s="258"/>
      <c r="BH8255" s="258"/>
      <c r="BI8255" s="258"/>
      <c r="BJ8255" s="258"/>
      <c r="BK8255" s="258"/>
      <c r="BL8255" s="258"/>
      <c r="BM8255" s="258"/>
      <c r="BN8255" s="258"/>
      <c r="BO8255" s="258"/>
      <c r="BP8255" s="258"/>
      <c r="BQ8255" s="258"/>
      <c r="BR8255" s="258"/>
      <c r="BS8255" s="258"/>
      <c r="BT8255" s="258"/>
      <c r="BU8255" s="258"/>
      <c r="BV8255" s="258"/>
      <c r="BW8255" s="258"/>
      <c r="BX8255" s="258"/>
      <c r="BY8255" s="258"/>
      <c r="BZ8255" s="258"/>
      <c r="CA8255" s="258"/>
      <c r="CB8255" s="258"/>
      <c r="CC8255" s="258"/>
    </row>
    <row r="8256" spans="1:81" s="41" customFormat="1" x14ac:dyDescent="0.25">
      <c r="A8256" s="38"/>
      <c r="B8256" s="44"/>
      <c r="C8256" s="39"/>
      <c r="D8256" s="39"/>
      <c r="E8256" s="39"/>
      <c r="F8256" s="25"/>
      <c r="G8256" s="40"/>
      <c r="H8256" s="40"/>
      <c r="I8256" s="40"/>
      <c r="J8256" s="271"/>
      <c r="K8256" s="262"/>
      <c r="L8256" s="258"/>
      <c r="M8256" s="258"/>
      <c r="N8256" s="258"/>
      <c r="O8256" s="258"/>
      <c r="P8256" s="258"/>
      <c r="Q8256" s="258"/>
      <c r="R8256" s="258"/>
      <c r="S8256" s="258"/>
      <c r="T8256" s="258"/>
      <c r="U8256" s="258"/>
      <c r="V8256" s="258"/>
      <c r="W8256" s="258"/>
      <c r="X8256" s="258"/>
      <c r="Y8256" s="258"/>
      <c r="Z8256" s="258"/>
      <c r="AA8256" s="258"/>
      <c r="AB8256" s="258"/>
      <c r="AC8256" s="258"/>
      <c r="AD8256" s="258"/>
      <c r="AE8256" s="258"/>
      <c r="AF8256" s="258"/>
      <c r="AG8256" s="258"/>
      <c r="AH8256" s="258"/>
      <c r="AI8256" s="258"/>
      <c r="AJ8256" s="258"/>
      <c r="AK8256" s="258"/>
      <c r="AL8256" s="258"/>
      <c r="AM8256" s="258"/>
      <c r="AN8256" s="258"/>
      <c r="AO8256" s="258"/>
      <c r="AP8256" s="258"/>
      <c r="AQ8256" s="258"/>
      <c r="AR8256" s="258"/>
      <c r="AS8256" s="258"/>
      <c r="AT8256" s="258"/>
      <c r="AU8256" s="258"/>
      <c r="AV8256" s="258"/>
      <c r="AW8256" s="258"/>
      <c r="AX8256" s="258"/>
      <c r="AY8256" s="258"/>
      <c r="AZ8256" s="258"/>
      <c r="BA8256" s="258"/>
      <c r="BB8256" s="258"/>
      <c r="BC8256" s="258"/>
      <c r="BD8256" s="258"/>
      <c r="BE8256" s="258"/>
      <c r="BF8256" s="258"/>
      <c r="BG8256" s="258"/>
      <c r="BH8256" s="258"/>
      <c r="BI8256" s="258"/>
      <c r="BJ8256" s="258"/>
      <c r="BK8256" s="258"/>
      <c r="BL8256" s="258"/>
      <c r="BM8256" s="258"/>
      <c r="BN8256" s="258"/>
      <c r="BO8256" s="258"/>
      <c r="BP8256" s="258"/>
      <c r="BQ8256" s="258"/>
      <c r="BR8256" s="258"/>
      <c r="BS8256" s="258"/>
      <c r="BT8256" s="258"/>
      <c r="BU8256" s="258"/>
      <c r="BV8256" s="258"/>
      <c r="BW8256" s="258"/>
      <c r="BX8256" s="258"/>
      <c r="BY8256" s="258"/>
      <c r="BZ8256" s="258"/>
      <c r="CA8256" s="258"/>
      <c r="CB8256" s="258"/>
      <c r="CC8256" s="258"/>
    </row>
    <row r="8257" spans="1:81" s="41" customFormat="1" x14ac:dyDescent="0.25">
      <c r="A8257" s="38"/>
      <c r="B8257" s="44"/>
      <c r="C8257" s="39"/>
      <c r="D8257" s="39"/>
      <c r="E8257" s="39"/>
      <c r="F8257" s="25"/>
      <c r="G8257" s="40"/>
      <c r="H8257" s="40"/>
      <c r="I8257" s="40"/>
      <c r="J8257" s="271"/>
      <c r="K8257" s="262"/>
      <c r="L8257" s="258"/>
      <c r="M8257" s="258"/>
      <c r="N8257" s="258"/>
      <c r="O8257" s="258"/>
      <c r="P8257" s="258"/>
      <c r="Q8257" s="258"/>
      <c r="R8257" s="258"/>
      <c r="S8257" s="258"/>
      <c r="T8257" s="258"/>
      <c r="U8257" s="258"/>
      <c r="V8257" s="258"/>
      <c r="W8257" s="258"/>
      <c r="X8257" s="258"/>
      <c r="Y8257" s="258"/>
      <c r="Z8257" s="258"/>
      <c r="AA8257" s="258"/>
      <c r="AB8257" s="258"/>
      <c r="AC8257" s="258"/>
      <c r="AD8257" s="258"/>
      <c r="AE8257" s="258"/>
      <c r="AF8257" s="258"/>
      <c r="AG8257" s="258"/>
      <c r="AH8257" s="258"/>
      <c r="AI8257" s="258"/>
      <c r="AJ8257" s="258"/>
      <c r="AK8257" s="258"/>
      <c r="AL8257" s="258"/>
      <c r="AM8257" s="258"/>
      <c r="AN8257" s="258"/>
      <c r="AO8257" s="258"/>
      <c r="AP8257" s="258"/>
      <c r="AQ8257" s="258"/>
      <c r="AR8257" s="258"/>
      <c r="AS8257" s="258"/>
      <c r="AT8257" s="258"/>
      <c r="AU8257" s="258"/>
      <c r="AV8257" s="258"/>
      <c r="AW8257" s="258"/>
      <c r="AX8257" s="258"/>
      <c r="AY8257" s="258"/>
      <c r="AZ8257" s="258"/>
      <c r="BA8257" s="258"/>
      <c r="BB8257" s="258"/>
      <c r="BC8257" s="258"/>
      <c r="BD8257" s="258"/>
      <c r="BE8257" s="258"/>
      <c r="BF8257" s="258"/>
      <c r="BG8257" s="258"/>
      <c r="BH8257" s="258"/>
      <c r="BI8257" s="258"/>
      <c r="BJ8257" s="258"/>
      <c r="BK8257" s="258"/>
      <c r="BL8257" s="258"/>
      <c r="BM8257" s="258"/>
      <c r="BN8257" s="258"/>
      <c r="BO8257" s="258"/>
      <c r="BP8257" s="258"/>
      <c r="BQ8257" s="258"/>
      <c r="BR8257" s="258"/>
      <c r="BS8257" s="258"/>
      <c r="BT8257" s="258"/>
      <c r="BU8257" s="258"/>
      <c r="BV8257" s="258"/>
      <c r="BW8257" s="258"/>
      <c r="BX8257" s="258"/>
      <c r="BY8257" s="258"/>
      <c r="BZ8257" s="258"/>
      <c r="CA8257" s="258"/>
      <c r="CB8257" s="258"/>
      <c r="CC8257" s="258"/>
    </row>
    <row r="8258" spans="1:81" s="41" customFormat="1" x14ac:dyDescent="0.25">
      <c r="A8258" s="38"/>
      <c r="B8258" s="44"/>
      <c r="C8258" s="39"/>
      <c r="D8258" s="39"/>
      <c r="E8258" s="39"/>
      <c r="F8258" s="25"/>
      <c r="G8258" s="40"/>
      <c r="H8258" s="40"/>
      <c r="I8258" s="40"/>
      <c r="J8258" s="271"/>
      <c r="K8258" s="262"/>
      <c r="L8258" s="258"/>
      <c r="M8258" s="258"/>
      <c r="N8258" s="258"/>
      <c r="O8258" s="258"/>
      <c r="P8258" s="258"/>
      <c r="Q8258" s="258"/>
      <c r="R8258" s="258"/>
      <c r="S8258" s="258"/>
      <c r="T8258" s="258"/>
      <c r="U8258" s="258"/>
      <c r="V8258" s="258"/>
      <c r="W8258" s="258"/>
      <c r="X8258" s="258"/>
      <c r="Y8258" s="258"/>
      <c r="Z8258" s="258"/>
      <c r="AA8258" s="258"/>
      <c r="AB8258" s="258"/>
      <c r="AC8258" s="258"/>
      <c r="AD8258" s="258"/>
      <c r="AE8258" s="258"/>
      <c r="AF8258" s="258"/>
      <c r="AG8258" s="258"/>
      <c r="AH8258" s="258"/>
      <c r="AI8258" s="258"/>
      <c r="AJ8258" s="258"/>
      <c r="AK8258" s="258"/>
      <c r="AL8258" s="258"/>
      <c r="AM8258" s="258"/>
      <c r="AN8258" s="258"/>
      <c r="AO8258" s="258"/>
      <c r="AP8258" s="258"/>
      <c r="AQ8258" s="258"/>
      <c r="AR8258" s="258"/>
      <c r="AS8258" s="258"/>
      <c r="AT8258" s="258"/>
      <c r="AU8258" s="258"/>
      <c r="AV8258" s="258"/>
      <c r="AW8258" s="258"/>
      <c r="AX8258" s="258"/>
      <c r="AY8258" s="258"/>
      <c r="AZ8258" s="258"/>
      <c r="BA8258" s="258"/>
      <c r="BB8258" s="258"/>
      <c r="BC8258" s="258"/>
      <c r="BD8258" s="258"/>
      <c r="BE8258" s="258"/>
      <c r="BF8258" s="258"/>
      <c r="BG8258" s="258"/>
      <c r="BH8258" s="258"/>
      <c r="BI8258" s="258"/>
      <c r="BJ8258" s="258"/>
      <c r="BK8258" s="258"/>
      <c r="BL8258" s="258"/>
      <c r="BM8258" s="258"/>
      <c r="BN8258" s="258"/>
      <c r="BO8258" s="258"/>
      <c r="BP8258" s="258"/>
      <c r="BQ8258" s="258"/>
      <c r="BR8258" s="258"/>
      <c r="BS8258" s="258"/>
      <c r="BT8258" s="258"/>
      <c r="BU8258" s="258"/>
      <c r="BV8258" s="258"/>
      <c r="BW8258" s="258"/>
      <c r="BX8258" s="258"/>
      <c r="BY8258" s="258"/>
      <c r="BZ8258" s="258"/>
      <c r="CA8258" s="258"/>
      <c r="CB8258" s="258"/>
      <c r="CC8258" s="258"/>
    </row>
    <row r="8259" spans="1:81" s="41" customFormat="1" x14ac:dyDescent="0.25">
      <c r="A8259" s="38"/>
      <c r="B8259" s="44"/>
      <c r="C8259" s="39"/>
      <c r="D8259" s="39"/>
      <c r="E8259" s="39"/>
      <c r="F8259" s="25"/>
      <c r="G8259" s="40"/>
      <c r="H8259" s="40"/>
      <c r="I8259" s="40"/>
      <c r="J8259" s="271"/>
      <c r="K8259" s="262"/>
      <c r="L8259" s="258"/>
      <c r="M8259" s="258"/>
      <c r="N8259" s="258"/>
      <c r="O8259" s="258"/>
      <c r="P8259" s="258"/>
      <c r="Q8259" s="258"/>
      <c r="R8259" s="258"/>
      <c r="S8259" s="258"/>
      <c r="T8259" s="258"/>
      <c r="U8259" s="258"/>
      <c r="V8259" s="258"/>
      <c r="W8259" s="258"/>
      <c r="X8259" s="258"/>
      <c r="Y8259" s="258"/>
      <c r="Z8259" s="258"/>
      <c r="AA8259" s="258"/>
      <c r="AB8259" s="258"/>
      <c r="AC8259" s="258"/>
      <c r="AD8259" s="258"/>
      <c r="AE8259" s="258"/>
      <c r="AF8259" s="258"/>
      <c r="AG8259" s="258"/>
      <c r="AH8259" s="258"/>
      <c r="AI8259" s="258"/>
      <c r="AJ8259" s="258"/>
      <c r="AK8259" s="258"/>
      <c r="AL8259" s="258"/>
      <c r="AM8259" s="258"/>
      <c r="AN8259" s="258"/>
      <c r="AO8259" s="258"/>
      <c r="AP8259" s="258"/>
      <c r="AQ8259" s="258"/>
      <c r="AR8259" s="258"/>
      <c r="AS8259" s="258"/>
      <c r="AT8259" s="258"/>
      <c r="AU8259" s="258"/>
      <c r="AV8259" s="258"/>
      <c r="AW8259" s="258"/>
      <c r="AX8259" s="258"/>
      <c r="AY8259" s="258"/>
      <c r="AZ8259" s="258"/>
      <c r="BA8259" s="258"/>
      <c r="BB8259" s="258"/>
      <c r="BC8259" s="258"/>
      <c r="BD8259" s="258"/>
      <c r="BE8259" s="258"/>
      <c r="BF8259" s="258"/>
      <c r="BG8259" s="258"/>
      <c r="BH8259" s="258"/>
      <c r="BI8259" s="258"/>
      <c r="BJ8259" s="258"/>
      <c r="BK8259" s="258"/>
      <c r="BL8259" s="258"/>
      <c r="BM8259" s="258"/>
      <c r="BN8259" s="258"/>
      <c r="BO8259" s="258"/>
      <c r="BP8259" s="258"/>
      <c r="BQ8259" s="258"/>
      <c r="BR8259" s="258"/>
      <c r="BS8259" s="258"/>
      <c r="BT8259" s="258"/>
      <c r="BU8259" s="258"/>
      <c r="BV8259" s="258"/>
      <c r="BW8259" s="258"/>
      <c r="BX8259" s="258"/>
      <c r="BY8259" s="258"/>
      <c r="BZ8259" s="258"/>
      <c r="CA8259" s="258"/>
      <c r="CB8259" s="258"/>
      <c r="CC8259" s="258"/>
    </row>
    <row r="8260" spans="1:81" s="41" customFormat="1" x14ac:dyDescent="0.25">
      <c r="A8260" s="38"/>
      <c r="B8260" s="44"/>
      <c r="C8260" s="39"/>
      <c r="D8260" s="39"/>
      <c r="E8260" s="39"/>
      <c r="F8260" s="25"/>
      <c r="G8260" s="40"/>
      <c r="H8260" s="40"/>
      <c r="I8260" s="40"/>
      <c r="J8260" s="271"/>
      <c r="K8260" s="262"/>
      <c r="L8260" s="258"/>
      <c r="M8260" s="258"/>
      <c r="N8260" s="258"/>
      <c r="O8260" s="258"/>
      <c r="P8260" s="258"/>
      <c r="Q8260" s="258"/>
      <c r="R8260" s="258"/>
      <c r="S8260" s="258"/>
      <c r="T8260" s="258"/>
      <c r="U8260" s="258"/>
      <c r="V8260" s="258"/>
      <c r="W8260" s="258"/>
      <c r="X8260" s="258"/>
      <c r="Y8260" s="258"/>
      <c r="Z8260" s="258"/>
      <c r="AA8260" s="258"/>
      <c r="AB8260" s="258"/>
      <c r="AC8260" s="258"/>
      <c r="AD8260" s="258"/>
      <c r="AE8260" s="258"/>
      <c r="AF8260" s="258"/>
      <c r="AG8260" s="258"/>
      <c r="AH8260" s="258"/>
      <c r="AI8260" s="258"/>
      <c r="AJ8260" s="258"/>
      <c r="AK8260" s="258"/>
      <c r="AL8260" s="258"/>
      <c r="AM8260" s="258"/>
      <c r="AN8260" s="258"/>
      <c r="AO8260" s="258"/>
      <c r="AP8260" s="258"/>
      <c r="AQ8260" s="258"/>
      <c r="AR8260" s="258"/>
      <c r="AS8260" s="258"/>
      <c r="AT8260" s="258"/>
      <c r="AU8260" s="258"/>
      <c r="AV8260" s="258"/>
      <c r="AW8260" s="258"/>
      <c r="AX8260" s="258"/>
      <c r="AY8260" s="258"/>
      <c r="AZ8260" s="258"/>
      <c r="BA8260" s="258"/>
      <c r="BB8260" s="258"/>
      <c r="BC8260" s="258"/>
      <c r="BD8260" s="258"/>
      <c r="BE8260" s="258"/>
      <c r="BF8260" s="258"/>
      <c r="BG8260" s="258"/>
      <c r="BH8260" s="258"/>
      <c r="BI8260" s="258"/>
      <c r="BJ8260" s="258"/>
      <c r="BK8260" s="258"/>
      <c r="BL8260" s="258"/>
      <c r="BM8260" s="258"/>
      <c r="BN8260" s="258"/>
      <c r="BO8260" s="258"/>
      <c r="BP8260" s="258"/>
      <c r="BQ8260" s="258"/>
      <c r="BR8260" s="258"/>
      <c r="BS8260" s="258"/>
      <c r="BT8260" s="258"/>
      <c r="BU8260" s="258"/>
      <c r="BV8260" s="258"/>
      <c r="BW8260" s="258"/>
      <c r="BX8260" s="258"/>
      <c r="BY8260" s="258"/>
      <c r="BZ8260" s="258"/>
      <c r="CA8260" s="258"/>
      <c r="CB8260" s="258"/>
      <c r="CC8260" s="258"/>
    </row>
    <row r="8261" spans="1:81" s="41" customFormat="1" x14ac:dyDescent="0.25">
      <c r="A8261" s="38"/>
      <c r="B8261" s="44"/>
      <c r="C8261" s="39"/>
      <c r="D8261" s="39"/>
      <c r="E8261" s="39"/>
      <c r="F8261" s="25"/>
      <c r="G8261" s="40"/>
      <c r="H8261" s="40"/>
      <c r="I8261" s="40"/>
      <c r="J8261" s="271"/>
      <c r="K8261" s="262"/>
      <c r="L8261" s="258"/>
      <c r="M8261" s="258"/>
      <c r="N8261" s="258"/>
      <c r="O8261" s="258"/>
      <c r="P8261" s="258"/>
      <c r="Q8261" s="258"/>
      <c r="R8261" s="258"/>
      <c r="S8261" s="258"/>
      <c r="T8261" s="258"/>
      <c r="U8261" s="258"/>
      <c r="V8261" s="258"/>
      <c r="W8261" s="258"/>
      <c r="X8261" s="258"/>
      <c r="Y8261" s="258"/>
      <c r="Z8261" s="258"/>
      <c r="AA8261" s="258"/>
      <c r="AB8261" s="258"/>
      <c r="AC8261" s="258"/>
      <c r="AD8261" s="258"/>
      <c r="AE8261" s="258"/>
      <c r="AF8261" s="258"/>
      <c r="AG8261" s="258"/>
      <c r="AH8261" s="258"/>
      <c r="AI8261" s="258"/>
      <c r="AJ8261" s="258"/>
      <c r="AK8261" s="258"/>
      <c r="AL8261" s="258"/>
      <c r="AM8261" s="258"/>
      <c r="AN8261" s="258"/>
      <c r="AO8261" s="258"/>
      <c r="AP8261" s="258"/>
      <c r="AQ8261" s="258"/>
      <c r="AR8261" s="258"/>
      <c r="AS8261" s="258"/>
      <c r="AT8261" s="258"/>
      <c r="AU8261" s="258"/>
      <c r="AV8261" s="258"/>
      <c r="AW8261" s="258"/>
      <c r="AX8261" s="258"/>
      <c r="AY8261" s="258"/>
      <c r="AZ8261" s="258"/>
      <c r="BA8261" s="258"/>
      <c r="BB8261" s="258"/>
      <c r="BC8261" s="258"/>
      <c r="BD8261" s="258"/>
      <c r="BE8261" s="258"/>
      <c r="BF8261" s="258"/>
      <c r="BG8261" s="258"/>
      <c r="BH8261" s="258"/>
      <c r="BI8261" s="258"/>
      <c r="BJ8261" s="258"/>
      <c r="BK8261" s="258"/>
      <c r="BL8261" s="258"/>
      <c r="BM8261" s="258"/>
      <c r="BN8261" s="258"/>
      <c r="BO8261" s="258"/>
      <c r="BP8261" s="258"/>
      <c r="BQ8261" s="258"/>
      <c r="BR8261" s="258"/>
      <c r="BS8261" s="258"/>
      <c r="BT8261" s="258"/>
      <c r="BU8261" s="258"/>
      <c r="BV8261" s="258"/>
      <c r="BW8261" s="258"/>
      <c r="BX8261" s="258"/>
      <c r="BY8261" s="258"/>
      <c r="BZ8261" s="258"/>
      <c r="CA8261" s="258"/>
      <c r="CB8261" s="258"/>
      <c r="CC8261" s="258"/>
    </row>
    <row r="8262" spans="1:81" s="41" customFormat="1" x14ac:dyDescent="0.25">
      <c r="A8262" s="38"/>
      <c r="B8262" s="44"/>
      <c r="C8262" s="39"/>
      <c r="D8262" s="39"/>
      <c r="E8262" s="39"/>
      <c r="F8262" s="25"/>
      <c r="G8262" s="40"/>
      <c r="H8262" s="40"/>
      <c r="I8262" s="40"/>
      <c r="J8262" s="271"/>
      <c r="K8262" s="262"/>
      <c r="L8262" s="258"/>
      <c r="M8262" s="258"/>
      <c r="N8262" s="258"/>
      <c r="O8262" s="258"/>
      <c r="P8262" s="258"/>
      <c r="Q8262" s="258"/>
      <c r="R8262" s="258"/>
      <c r="S8262" s="258"/>
      <c r="T8262" s="258"/>
      <c r="U8262" s="258"/>
      <c r="V8262" s="258"/>
      <c r="W8262" s="258"/>
      <c r="X8262" s="258"/>
      <c r="Y8262" s="258"/>
      <c r="Z8262" s="258"/>
      <c r="AA8262" s="258"/>
      <c r="AB8262" s="258"/>
      <c r="AC8262" s="258"/>
      <c r="AD8262" s="258"/>
      <c r="AE8262" s="258"/>
      <c r="AF8262" s="258"/>
      <c r="AG8262" s="258"/>
      <c r="AH8262" s="258"/>
      <c r="AI8262" s="258"/>
      <c r="AJ8262" s="258"/>
      <c r="AK8262" s="258"/>
      <c r="AL8262" s="258"/>
      <c r="AM8262" s="258"/>
      <c r="AN8262" s="258"/>
      <c r="AO8262" s="258"/>
      <c r="AP8262" s="258"/>
      <c r="AQ8262" s="258"/>
      <c r="AR8262" s="258"/>
      <c r="AS8262" s="258"/>
      <c r="AT8262" s="258"/>
      <c r="AU8262" s="258"/>
      <c r="AV8262" s="258"/>
      <c r="AW8262" s="258"/>
      <c r="AX8262" s="258"/>
      <c r="AY8262" s="258"/>
      <c r="AZ8262" s="258"/>
      <c r="BA8262" s="258"/>
      <c r="BB8262" s="258"/>
      <c r="BC8262" s="258"/>
      <c r="BD8262" s="258"/>
      <c r="BE8262" s="258"/>
      <c r="BF8262" s="258"/>
      <c r="BG8262" s="258"/>
      <c r="BH8262" s="258"/>
      <c r="BI8262" s="258"/>
      <c r="BJ8262" s="258"/>
      <c r="BK8262" s="258"/>
      <c r="BL8262" s="258"/>
      <c r="BM8262" s="258"/>
      <c r="BN8262" s="258"/>
      <c r="BO8262" s="258"/>
      <c r="BP8262" s="258"/>
      <c r="BQ8262" s="258"/>
      <c r="BR8262" s="258"/>
      <c r="BS8262" s="258"/>
      <c r="BT8262" s="258"/>
      <c r="BU8262" s="258"/>
      <c r="BV8262" s="258"/>
      <c r="BW8262" s="258"/>
      <c r="BX8262" s="258"/>
      <c r="BY8262" s="258"/>
      <c r="BZ8262" s="258"/>
      <c r="CA8262" s="258"/>
      <c r="CB8262" s="258"/>
      <c r="CC8262" s="258"/>
    </row>
    <row r="8263" spans="1:81" s="41" customFormat="1" x14ac:dyDescent="0.25">
      <c r="A8263" s="38"/>
      <c r="B8263" s="44"/>
      <c r="C8263" s="39"/>
      <c r="D8263" s="39"/>
      <c r="E8263" s="39"/>
      <c r="F8263" s="25"/>
      <c r="G8263" s="40"/>
      <c r="H8263" s="40"/>
      <c r="I8263" s="40"/>
      <c r="J8263" s="271"/>
      <c r="K8263" s="262"/>
      <c r="L8263" s="258"/>
      <c r="M8263" s="258"/>
      <c r="N8263" s="258"/>
      <c r="O8263" s="258"/>
      <c r="P8263" s="258"/>
      <c r="Q8263" s="258"/>
      <c r="R8263" s="258"/>
      <c r="S8263" s="258"/>
      <c r="T8263" s="258"/>
      <c r="U8263" s="258"/>
      <c r="V8263" s="258"/>
      <c r="W8263" s="258"/>
      <c r="X8263" s="258"/>
      <c r="Y8263" s="258"/>
      <c r="Z8263" s="258"/>
      <c r="AA8263" s="258"/>
      <c r="AB8263" s="258"/>
      <c r="AC8263" s="258"/>
      <c r="AD8263" s="258"/>
      <c r="AE8263" s="258"/>
      <c r="AF8263" s="258"/>
      <c r="AG8263" s="258"/>
      <c r="AH8263" s="258"/>
      <c r="AI8263" s="258"/>
      <c r="AJ8263" s="258"/>
      <c r="AK8263" s="258"/>
      <c r="AL8263" s="258"/>
      <c r="AM8263" s="258"/>
      <c r="AN8263" s="258"/>
      <c r="AO8263" s="258"/>
      <c r="AP8263" s="258"/>
      <c r="AQ8263" s="258"/>
      <c r="AR8263" s="258"/>
      <c r="AS8263" s="258"/>
      <c r="AT8263" s="258"/>
      <c r="AU8263" s="258"/>
      <c r="AV8263" s="258"/>
      <c r="AW8263" s="258"/>
      <c r="AX8263" s="258"/>
      <c r="AY8263" s="258"/>
      <c r="AZ8263" s="258"/>
      <c r="BA8263" s="258"/>
      <c r="BB8263" s="258"/>
      <c r="BC8263" s="258"/>
      <c r="BD8263" s="258"/>
      <c r="BE8263" s="258"/>
      <c r="BF8263" s="258"/>
      <c r="BG8263" s="258"/>
      <c r="BH8263" s="258"/>
      <c r="BI8263" s="258"/>
      <c r="BJ8263" s="258"/>
      <c r="BK8263" s="258"/>
      <c r="BL8263" s="258"/>
      <c r="BM8263" s="258"/>
      <c r="BN8263" s="258"/>
      <c r="BO8263" s="258"/>
      <c r="BP8263" s="258"/>
      <c r="BQ8263" s="258"/>
      <c r="BR8263" s="258"/>
      <c r="BS8263" s="258"/>
      <c r="BT8263" s="258"/>
      <c r="BU8263" s="258"/>
      <c r="BV8263" s="258"/>
      <c r="BW8263" s="258"/>
      <c r="BX8263" s="258"/>
      <c r="BY8263" s="258"/>
      <c r="BZ8263" s="258"/>
      <c r="CA8263" s="258"/>
      <c r="CB8263" s="258"/>
      <c r="CC8263" s="258"/>
    </row>
    <row r="8264" spans="1:81" s="41" customFormat="1" x14ac:dyDescent="0.25">
      <c r="A8264" s="38"/>
      <c r="B8264" s="44"/>
      <c r="C8264" s="39"/>
      <c r="D8264" s="39"/>
      <c r="E8264" s="39"/>
      <c r="F8264" s="25"/>
      <c r="G8264" s="40"/>
      <c r="H8264" s="40"/>
      <c r="I8264" s="40"/>
      <c r="J8264" s="271"/>
      <c r="K8264" s="262"/>
      <c r="L8264" s="258"/>
      <c r="M8264" s="258"/>
      <c r="N8264" s="258"/>
      <c r="O8264" s="258"/>
      <c r="P8264" s="258"/>
      <c r="Q8264" s="258"/>
      <c r="R8264" s="258"/>
      <c r="S8264" s="258"/>
      <c r="T8264" s="258"/>
      <c r="U8264" s="258"/>
      <c r="V8264" s="258"/>
      <c r="W8264" s="258"/>
      <c r="X8264" s="258"/>
      <c r="Y8264" s="258"/>
      <c r="Z8264" s="258"/>
      <c r="AA8264" s="258"/>
      <c r="AB8264" s="258"/>
      <c r="AC8264" s="258"/>
      <c r="AD8264" s="258"/>
      <c r="AE8264" s="258"/>
      <c r="AF8264" s="258"/>
      <c r="AG8264" s="258"/>
      <c r="AH8264" s="258"/>
      <c r="AI8264" s="258"/>
      <c r="AJ8264" s="258"/>
      <c r="AK8264" s="258"/>
      <c r="AL8264" s="258"/>
      <c r="AM8264" s="258"/>
      <c r="AN8264" s="258"/>
      <c r="AO8264" s="258"/>
      <c r="AP8264" s="258"/>
      <c r="AQ8264" s="258"/>
      <c r="AR8264" s="258"/>
      <c r="AS8264" s="258"/>
      <c r="AT8264" s="258"/>
      <c r="AU8264" s="258"/>
      <c r="AV8264" s="258"/>
      <c r="AW8264" s="258"/>
      <c r="AX8264" s="258"/>
      <c r="AY8264" s="258"/>
      <c r="AZ8264" s="258"/>
      <c r="BA8264" s="258"/>
      <c r="BB8264" s="258"/>
      <c r="BC8264" s="258"/>
      <c r="BD8264" s="258"/>
      <c r="BE8264" s="258"/>
      <c r="BF8264" s="258"/>
      <c r="BG8264" s="258"/>
      <c r="BH8264" s="258"/>
      <c r="BI8264" s="258"/>
      <c r="BJ8264" s="258"/>
      <c r="BK8264" s="258"/>
      <c r="BL8264" s="258"/>
      <c r="BM8264" s="258"/>
      <c r="BN8264" s="258"/>
      <c r="BO8264" s="258"/>
      <c r="BP8264" s="258"/>
      <c r="BQ8264" s="258"/>
      <c r="BR8264" s="258"/>
      <c r="BS8264" s="258"/>
      <c r="BT8264" s="258"/>
      <c r="BU8264" s="258"/>
      <c r="BV8264" s="258"/>
      <c r="BW8264" s="258"/>
      <c r="BX8264" s="258"/>
      <c r="BY8264" s="258"/>
      <c r="BZ8264" s="258"/>
      <c r="CA8264" s="258"/>
      <c r="CB8264" s="258"/>
      <c r="CC8264" s="258"/>
    </row>
    <row r="8265" spans="1:81" s="41" customFormat="1" x14ac:dyDescent="0.25">
      <c r="A8265" s="38"/>
      <c r="B8265" s="44"/>
      <c r="C8265" s="39"/>
      <c r="D8265" s="39"/>
      <c r="E8265" s="39"/>
      <c r="F8265" s="25"/>
      <c r="G8265" s="40"/>
      <c r="H8265" s="40"/>
      <c r="I8265" s="40"/>
      <c r="J8265" s="271"/>
      <c r="K8265" s="262"/>
      <c r="L8265" s="258"/>
      <c r="M8265" s="258"/>
      <c r="N8265" s="258"/>
      <c r="O8265" s="258"/>
      <c r="P8265" s="258"/>
      <c r="Q8265" s="258"/>
      <c r="R8265" s="258"/>
      <c r="S8265" s="258"/>
      <c r="T8265" s="258"/>
      <c r="U8265" s="258"/>
      <c r="V8265" s="258"/>
      <c r="W8265" s="258"/>
      <c r="X8265" s="258"/>
      <c r="Y8265" s="258"/>
      <c r="Z8265" s="258"/>
      <c r="AA8265" s="258"/>
      <c r="AB8265" s="258"/>
      <c r="AC8265" s="258"/>
      <c r="AD8265" s="258"/>
      <c r="AE8265" s="258"/>
      <c r="AF8265" s="258"/>
      <c r="AG8265" s="258"/>
      <c r="AH8265" s="258"/>
      <c r="AI8265" s="258"/>
      <c r="AJ8265" s="258"/>
      <c r="AK8265" s="258"/>
      <c r="AL8265" s="258"/>
      <c r="AM8265" s="258"/>
      <c r="AN8265" s="258"/>
      <c r="AO8265" s="258"/>
      <c r="AP8265" s="258"/>
      <c r="AQ8265" s="258"/>
      <c r="AR8265" s="258"/>
      <c r="AS8265" s="258"/>
      <c r="AT8265" s="258"/>
      <c r="AU8265" s="258"/>
      <c r="AV8265" s="258"/>
      <c r="AW8265" s="258"/>
      <c r="AX8265" s="258"/>
      <c r="AY8265" s="258"/>
      <c r="AZ8265" s="258"/>
      <c r="BA8265" s="258"/>
      <c r="BB8265" s="258"/>
      <c r="BC8265" s="258"/>
      <c r="BD8265" s="258"/>
      <c r="BE8265" s="258"/>
      <c r="BF8265" s="258"/>
      <c r="BG8265" s="258"/>
      <c r="BH8265" s="258"/>
      <c r="BI8265" s="258"/>
      <c r="BJ8265" s="258"/>
      <c r="BK8265" s="258"/>
      <c r="BL8265" s="258"/>
      <c r="BM8265" s="258"/>
      <c r="BN8265" s="258"/>
      <c r="BO8265" s="258"/>
      <c r="BP8265" s="258"/>
      <c r="BQ8265" s="258"/>
      <c r="BR8265" s="258"/>
      <c r="BS8265" s="258"/>
      <c r="BT8265" s="258"/>
      <c r="BU8265" s="258"/>
      <c r="BV8265" s="258"/>
      <c r="BW8265" s="258"/>
      <c r="BX8265" s="258"/>
      <c r="BY8265" s="258"/>
      <c r="BZ8265" s="258"/>
      <c r="CA8265" s="258"/>
      <c r="CB8265" s="258"/>
      <c r="CC8265" s="258"/>
    </row>
    <row r="8266" spans="1:81" s="41" customFormat="1" x14ac:dyDescent="0.25">
      <c r="A8266" s="38"/>
      <c r="B8266" s="44"/>
      <c r="C8266" s="39"/>
      <c r="D8266" s="39"/>
      <c r="E8266" s="39"/>
      <c r="F8266" s="25"/>
      <c r="G8266" s="40"/>
      <c r="H8266" s="40"/>
      <c r="I8266" s="40"/>
      <c r="J8266" s="271"/>
      <c r="K8266" s="262"/>
      <c r="L8266" s="258"/>
      <c r="M8266" s="258"/>
      <c r="N8266" s="258"/>
      <c r="O8266" s="258"/>
      <c r="P8266" s="258"/>
      <c r="Q8266" s="258"/>
      <c r="R8266" s="258"/>
      <c r="S8266" s="258"/>
      <c r="T8266" s="258"/>
      <c r="U8266" s="258"/>
      <c r="V8266" s="258"/>
      <c r="W8266" s="258"/>
      <c r="X8266" s="258"/>
      <c r="Y8266" s="258"/>
      <c r="Z8266" s="258"/>
      <c r="AA8266" s="258"/>
      <c r="AB8266" s="258"/>
      <c r="AC8266" s="258"/>
      <c r="AD8266" s="258"/>
      <c r="AE8266" s="258"/>
      <c r="AF8266" s="258"/>
      <c r="AG8266" s="258"/>
      <c r="AH8266" s="258"/>
      <c r="AI8266" s="258"/>
      <c r="AJ8266" s="258"/>
      <c r="AK8266" s="258"/>
      <c r="AL8266" s="258"/>
      <c r="AM8266" s="258"/>
      <c r="AN8266" s="258"/>
      <c r="AO8266" s="258"/>
      <c r="AP8266" s="258"/>
      <c r="AQ8266" s="258"/>
      <c r="AR8266" s="258"/>
      <c r="AS8266" s="258"/>
      <c r="AT8266" s="258"/>
      <c r="AU8266" s="258"/>
      <c r="AV8266" s="258"/>
      <c r="AW8266" s="258"/>
      <c r="AX8266" s="258"/>
      <c r="AY8266" s="258"/>
      <c r="AZ8266" s="258"/>
      <c r="BA8266" s="258"/>
      <c r="BB8266" s="258"/>
      <c r="BC8266" s="258"/>
      <c r="BD8266" s="258"/>
      <c r="BE8266" s="258"/>
      <c r="BF8266" s="258"/>
      <c r="BG8266" s="258"/>
      <c r="BH8266" s="258"/>
      <c r="BI8266" s="258"/>
      <c r="BJ8266" s="258"/>
      <c r="BK8266" s="258"/>
      <c r="BL8266" s="258"/>
      <c r="BM8266" s="258"/>
      <c r="BN8266" s="258"/>
      <c r="BO8266" s="258"/>
      <c r="BP8266" s="258"/>
      <c r="BQ8266" s="258"/>
      <c r="BR8266" s="258"/>
      <c r="BS8266" s="258"/>
      <c r="BT8266" s="258"/>
      <c r="BU8266" s="258"/>
      <c r="BV8266" s="258"/>
      <c r="BW8266" s="258"/>
      <c r="BX8266" s="258"/>
      <c r="BY8266" s="258"/>
      <c r="BZ8266" s="258"/>
      <c r="CA8266" s="258"/>
      <c r="CB8266" s="258"/>
      <c r="CC8266" s="258"/>
    </row>
    <row r="8267" spans="1:81" s="41" customFormat="1" x14ac:dyDescent="0.25">
      <c r="A8267" s="38"/>
      <c r="B8267" s="44"/>
      <c r="C8267" s="39"/>
      <c r="D8267" s="39"/>
      <c r="E8267" s="39"/>
      <c r="F8267" s="25"/>
      <c r="G8267" s="40"/>
      <c r="H8267" s="40"/>
      <c r="I8267" s="40"/>
      <c r="J8267" s="271"/>
      <c r="K8267" s="262"/>
      <c r="L8267" s="258"/>
      <c r="M8267" s="258"/>
      <c r="N8267" s="258"/>
      <c r="O8267" s="258"/>
      <c r="P8267" s="258"/>
      <c r="Q8267" s="258"/>
      <c r="R8267" s="258"/>
      <c r="S8267" s="258"/>
      <c r="T8267" s="258"/>
      <c r="U8267" s="258"/>
      <c r="V8267" s="258"/>
      <c r="W8267" s="258"/>
      <c r="X8267" s="258"/>
      <c r="Y8267" s="258"/>
      <c r="Z8267" s="258"/>
      <c r="AA8267" s="258"/>
      <c r="AB8267" s="258"/>
      <c r="AC8267" s="258"/>
      <c r="AD8267" s="258"/>
      <c r="AE8267" s="258"/>
      <c r="AF8267" s="258"/>
      <c r="AG8267" s="258"/>
      <c r="AH8267" s="258"/>
      <c r="AI8267" s="258"/>
      <c r="AJ8267" s="258"/>
      <c r="AK8267" s="258"/>
      <c r="AL8267" s="258"/>
      <c r="AM8267" s="258"/>
      <c r="AN8267" s="258"/>
      <c r="AO8267" s="258"/>
      <c r="AP8267" s="258"/>
      <c r="AQ8267" s="258"/>
      <c r="AR8267" s="258"/>
      <c r="AS8267" s="258"/>
      <c r="AT8267" s="258"/>
      <c r="AU8267" s="258"/>
      <c r="AV8267" s="258"/>
      <c r="AW8267" s="258"/>
      <c r="AX8267" s="258"/>
      <c r="AY8267" s="258"/>
      <c r="AZ8267" s="258"/>
      <c r="BA8267" s="258"/>
      <c r="BB8267" s="258"/>
      <c r="BC8267" s="258"/>
      <c r="BD8267" s="258"/>
      <c r="BE8267" s="258"/>
      <c r="BF8267" s="258"/>
      <c r="BG8267" s="258"/>
      <c r="BH8267" s="258"/>
      <c r="BI8267" s="258"/>
      <c r="BJ8267" s="258"/>
      <c r="BK8267" s="258"/>
      <c r="BL8267" s="258"/>
      <c r="BM8267" s="258"/>
      <c r="BN8267" s="258"/>
      <c r="BO8267" s="258"/>
      <c r="BP8267" s="258"/>
      <c r="BQ8267" s="258"/>
      <c r="BR8267" s="258"/>
      <c r="BS8267" s="258"/>
      <c r="BT8267" s="258"/>
      <c r="BU8267" s="258"/>
      <c r="BV8267" s="258"/>
      <c r="BW8267" s="258"/>
      <c r="BX8267" s="258"/>
      <c r="BY8267" s="258"/>
      <c r="BZ8267" s="258"/>
      <c r="CA8267" s="258"/>
      <c r="CB8267" s="258"/>
      <c r="CC8267" s="258"/>
    </row>
    <row r="8268" spans="1:81" s="41" customFormat="1" x14ac:dyDescent="0.25">
      <c r="A8268" s="38"/>
      <c r="B8268" s="44"/>
      <c r="C8268" s="39"/>
      <c r="D8268" s="39"/>
      <c r="E8268" s="39"/>
      <c r="F8268" s="25"/>
      <c r="G8268" s="40"/>
      <c r="H8268" s="40"/>
      <c r="I8268" s="40"/>
      <c r="J8268" s="271"/>
      <c r="K8268" s="262"/>
      <c r="L8268" s="258"/>
      <c r="M8268" s="258"/>
      <c r="N8268" s="258"/>
      <c r="O8268" s="258"/>
      <c r="P8268" s="258"/>
      <c r="Q8268" s="258"/>
      <c r="R8268" s="258"/>
      <c r="S8268" s="258"/>
      <c r="T8268" s="258"/>
      <c r="U8268" s="258"/>
      <c r="V8268" s="258"/>
      <c r="W8268" s="258"/>
      <c r="X8268" s="258"/>
      <c r="Y8268" s="258"/>
      <c r="Z8268" s="258"/>
      <c r="AA8268" s="258"/>
      <c r="AB8268" s="258"/>
      <c r="AC8268" s="258"/>
      <c r="AD8268" s="258"/>
      <c r="AE8268" s="258"/>
      <c r="AF8268" s="258"/>
      <c r="AG8268" s="258"/>
      <c r="AH8268" s="258"/>
      <c r="AI8268" s="258"/>
      <c r="AJ8268" s="258"/>
      <c r="AK8268" s="258"/>
      <c r="AL8268" s="258"/>
      <c r="AM8268" s="258"/>
      <c r="AN8268" s="258"/>
      <c r="AO8268" s="258"/>
      <c r="AP8268" s="258"/>
      <c r="AQ8268" s="258"/>
      <c r="AR8268" s="258"/>
      <c r="AS8268" s="258"/>
      <c r="AT8268" s="258"/>
      <c r="AU8268" s="258"/>
      <c r="AV8268" s="258"/>
      <c r="AW8268" s="258"/>
      <c r="AX8268" s="258"/>
      <c r="AY8268" s="258"/>
      <c r="AZ8268" s="258"/>
      <c r="BA8268" s="258"/>
      <c r="BB8268" s="258"/>
      <c r="BC8268" s="258"/>
      <c r="BD8268" s="258"/>
      <c r="BE8268" s="258"/>
      <c r="BF8268" s="258"/>
      <c r="BG8268" s="258"/>
      <c r="BH8268" s="258"/>
      <c r="BI8268" s="258"/>
      <c r="BJ8268" s="258"/>
      <c r="BK8268" s="258"/>
      <c r="BL8268" s="258"/>
      <c r="BM8268" s="258"/>
      <c r="BN8268" s="258"/>
      <c r="BO8268" s="258"/>
      <c r="BP8268" s="258"/>
      <c r="BQ8268" s="258"/>
      <c r="BR8268" s="258"/>
      <c r="BS8268" s="258"/>
      <c r="BT8268" s="258"/>
      <c r="BU8268" s="258"/>
      <c r="BV8268" s="258"/>
      <c r="BW8268" s="258"/>
      <c r="BX8268" s="258"/>
      <c r="BY8268" s="258"/>
      <c r="BZ8268" s="258"/>
      <c r="CA8268" s="258"/>
      <c r="CB8268" s="258"/>
      <c r="CC8268" s="258"/>
    </row>
    <row r="8269" spans="1:81" s="41" customFormat="1" x14ac:dyDescent="0.25">
      <c r="A8269" s="38"/>
      <c r="B8269" s="44"/>
      <c r="C8269" s="39"/>
      <c r="D8269" s="39"/>
      <c r="E8269" s="39"/>
      <c r="F8269" s="25"/>
      <c r="G8269" s="40"/>
      <c r="H8269" s="40"/>
      <c r="I8269" s="40"/>
      <c r="J8269" s="271"/>
      <c r="K8269" s="262"/>
      <c r="L8269" s="258"/>
      <c r="M8269" s="258"/>
      <c r="N8269" s="258"/>
      <c r="O8269" s="258"/>
      <c r="P8269" s="258"/>
      <c r="Q8269" s="258"/>
      <c r="R8269" s="258"/>
      <c r="S8269" s="258"/>
      <c r="T8269" s="258"/>
      <c r="U8269" s="258"/>
      <c r="V8269" s="258"/>
      <c r="W8269" s="258"/>
      <c r="X8269" s="258"/>
      <c r="Y8269" s="258"/>
      <c r="Z8269" s="258"/>
      <c r="AA8269" s="258"/>
      <c r="AB8269" s="258"/>
      <c r="AC8269" s="258"/>
      <c r="AD8269" s="258"/>
      <c r="AE8269" s="258"/>
      <c r="AF8269" s="258"/>
      <c r="AG8269" s="258"/>
      <c r="AH8269" s="258"/>
      <c r="AI8269" s="258"/>
      <c r="AJ8269" s="258"/>
      <c r="AK8269" s="258"/>
      <c r="AL8269" s="258"/>
      <c r="AM8269" s="258"/>
      <c r="AN8269" s="258"/>
      <c r="AO8269" s="258"/>
      <c r="AP8269" s="258"/>
      <c r="AQ8269" s="258"/>
      <c r="AR8269" s="258"/>
      <c r="AS8269" s="258"/>
      <c r="AT8269" s="258"/>
      <c r="AU8269" s="258"/>
      <c r="AV8269" s="258"/>
      <c r="AW8269" s="258"/>
      <c r="AX8269" s="258"/>
      <c r="AY8269" s="258"/>
      <c r="AZ8269" s="258"/>
      <c r="BA8269" s="258"/>
      <c r="BB8269" s="258"/>
      <c r="BC8269" s="258"/>
      <c r="BD8269" s="258"/>
      <c r="BE8269" s="258"/>
      <c r="BF8269" s="258"/>
      <c r="BG8269" s="258"/>
      <c r="BH8269" s="258"/>
      <c r="BI8269" s="258"/>
      <c r="BJ8269" s="258"/>
      <c r="BK8269" s="258"/>
      <c r="BL8269" s="258"/>
      <c r="BM8269" s="258"/>
      <c r="BN8269" s="258"/>
      <c r="BO8269" s="258"/>
      <c r="BP8269" s="258"/>
      <c r="BQ8269" s="258"/>
      <c r="BR8269" s="258"/>
      <c r="BS8269" s="258"/>
      <c r="BT8269" s="258"/>
      <c r="BU8269" s="258"/>
      <c r="BV8269" s="258"/>
      <c r="BW8269" s="258"/>
      <c r="BX8269" s="258"/>
      <c r="BY8269" s="258"/>
      <c r="BZ8269" s="258"/>
      <c r="CA8269" s="258"/>
      <c r="CB8269" s="258"/>
      <c r="CC8269" s="258"/>
    </row>
    <row r="8270" spans="1:81" s="41" customFormat="1" x14ac:dyDescent="0.25">
      <c r="A8270" s="38"/>
      <c r="B8270" s="44"/>
      <c r="C8270" s="39"/>
      <c r="D8270" s="39"/>
      <c r="E8270" s="39"/>
      <c r="F8270" s="25"/>
      <c r="G8270" s="40"/>
      <c r="H8270" s="40"/>
      <c r="I8270" s="40"/>
      <c r="J8270" s="271"/>
      <c r="K8270" s="262"/>
      <c r="L8270" s="258"/>
      <c r="M8270" s="258"/>
      <c r="N8270" s="258"/>
      <c r="O8270" s="258"/>
      <c r="P8270" s="258"/>
      <c r="Q8270" s="258"/>
      <c r="R8270" s="258"/>
      <c r="S8270" s="258"/>
      <c r="T8270" s="258"/>
      <c r="U8270" s="258"/>
      <c r="V8270" s="258"/>
      <c r="W8270" s="258"/>
      <c r="X8270" s="258"/>
      <c r="Y8270" s="258"/>
      <c r="Z8270" s="258"/>
      <c r="AA8270" s="258"/>
      <c r="AB8270" s="258"/>
      <c r="AC8270" s="258"/>
      <c r="AD8270" s="258"/>
      <c r="AE8270" s="258"/>
      <c r="AF8270" s="258"/>
      <c r="AG8270" s="258"/>
      <c r="AH8270" s="258"/>
      <c r="AI8270" s="258"/>
      <c r="AJ8270" s="258"/>
      <c r="AK8270" s="258"/>
      <c r="AL8270" s="258"/>
      <c r="AM8270" s="258"/>
      <c r="AN8270" s="258"/>
      <c r="AO8270" s="258"/>
      <c r="AP8270" s="258"/>
      <c r="AQ8270" s="258"/>
      <c r="AR8270" s="258"/>
      <c r="AS8270" s="258"/>
      <c r="AT8270" s="258"/>
      <c r="AU8270" s="258"/>
      <c r="AV8270" s="258"/>
      <c r="AW8270" s="258"/>
      <c r="AX8270" s="258"/>
      <c r="AY8270" s="258"/>
      <c r="AZ8270" s="258"/>
      <c r="BA8270" s="258"/>
      <c r="BB8270" s="258"/>
      <c r="BC8270" s="258"/>
      <c r="BD8270" s="258"/>
      <c r="BE8270" s="258"/>
      <c r="BF8270" s="258"/>
      <c r="BG8270" s="258"/>
      <c r="BH8270" s="258"/>
      <c r="BI8270" s="258"/>
      <c r="BJ8270" s="258"/>
      <c r="BK8270" s="258"/>
      <c r="BL8270" s="258"/>
      <c r="BM8270" s="258"/>
      <c r="BN8270" s="258"/>
      <c r="BO8270" s="258"/>
      <c r="BP8270" s="258"/>
      <c r="BQ8270" s="258"/>
      <c r="BR8270" s="258"/>
      <c r="BS8270" s="258"/>
      <c r="BT8270" s="258"/>
      <c r="BU8270" s="258"/>
      <c r="BV8270" s="258"/>
      <c r="BW8270" s="258"/>
      <c r="BX8270" s="258"/>
      <c r="BY8270" s="258"/>
      <c r="BZ8270" s="258"/>
      <c r="CA8270" s="258"/>
      <c r="CB8270" s="258"/>
      <c r="CC8270" s="258"/>
    </row>
    <row r="8271" spans="1:81" s="41" customFormat="1" x14ac:dyDescent="0.25">
      <c r="A8271" s="38"/>
      <c r="B8271" s="44"/>
      <c r="C8271" s="39"/>
      <c r="D8271" s="39"/>
      <c r="E8271" s="39"/>
      <c r="F8271" s="25"/>
      <c r="G8271" s="40"/>
      <c r="H8271" s="40"/>
      <c r="I8271" s="40"/>
      <c r="J8271" s="271"/>
      <c r="K8271" s="262"/>
      <c r="L8271" s="258"/>
      <c r="M8271" s="258"/>
      <c r="N8271" s="258"/>
      <c r="O8271" s="258"/>
      <c r="P8271" s="258"/>
      <c r="Q8271" s="258"/>
      <c r="R8271" s="258"/>
      <c r="S8271" s="258"/>
      <c r="T8271" s="258"/>
      <c r="U8271" s="258"/>
      <c r="V8271" s="258"/>
      <c r="W8271" s="258"/>
      <c r="X8271" s="258"/>
      <c r="Y8271" s="258"/>
      <c r="Z8271" s="258"/>
      <c r="AA8271" s="258"/>
      <c r="AB8271" s="258"/>
      <c r="AC8271" s="258"/>
      <c r="AD8271" s="258"/>
      <c r="AE8271" s="258"/>
      <c r="AF8271" s="258"/>
      <c r="AG8271" s="258"/>
      <c r="AH8271" s="258"/>
      <c r="AI8271" s="258"/>
      <c r="AJ8271" s="258"/>
      <c r="AK8271" s="258"/>
      <c r="AL8271" s="258"/>
      <c r="AM8271" s="258"/>
      <c r="AN8271" s="258"/>
      <c r="AO8271" s="258"/>
      <c r="AP8271" s="258"/>
      <c r="AQ8271" s="258"/>
      <c r="AR8271" s="258"/>
      <c r="AS8271" s="258"/>
      <c r="AT8271" s="258"/>
      <c r="AU8271" s="258"/>
      <c r="AV8271" s="258"/>
      <c r="AW8271" s="258"/>
      <c r="AX8271" s="258"/>
      <c r="AY8271" s="258"/>
      <c r="AZ8271" s="258"/>
      <c r="BA8271" s="258"/>
      <c r="BB8271" s="258"/>
      <c r="BC8271" s="258"/>
      <c r="BD8271" s="258"/>
      <c r="BE8271" s="258"/>
      <c r="BF8271" s="258"/>
      <c r="BG8271" s="258"/>
      <c r="BH8271" s="258"/>
      <c r="BI8271" s="258"/>
      <c r="BJ8271" s="258"/>
      <c r="BK8271" s="258"/>
      <c r="BL8271" s="258"/>
      <c r="BM8271" s="258"/>
      <c r="BN8271" s="258"/>
      <c r="BO8271" s="258"/>
      <c r="BP8271" s="258"/>
      <c r="BQ8271" s="258"/>
      <c r="BR8271" s="258"/>
      <c r="BS8271" s="258"/>
      <c r="BT8271" s="258"/>
      <c r="BU8271" s="258"/>
      <c r="BV8271" s="258"/>
      <c r="BW8271" s="258"/>
      <c r="BX8271" s="258"/>
      <c r="BY8271" s="258"/>
      <c r="BZ8271" s="258"/>
      <c r="CA8271" s="258"/>
      <c r="CB8271" s="258"/>
      <c r="CC8271" s="258"/>
    </row>
    <row r="8272" spans="1:81" s="41" customFormat="1" x14ac:dyDescent="0.25">
      <c r="A8272" s="38"/>
      <c r="B8272" s="44"/>
      <c r="C8272" s="39"/>
      <c r="D8272" s="39"/>
      <c r="E8272" s="39"/>
      <c r="F8272" s="25"/>
      <c r="G8272" s="40"/>
      <c r="H8272" s="40"/>
      <c r="I8272" s="40"/>
      <c r="J8272" s="271"/>
      <c r="K8272" s="262"/>
      <c r="L8272" s="258"/>
      <c r="M8272" s="258"/>
      <c r="N8272" s="258"/>
      <c r="O8272" s="258"/>
      <c r="P8272" s="258"/>
      <c r="Q8272" s="258"/>
      <c r="R8272" s="258"/>
      <c r="S8272" s="258"/>
      <c r="T8272" s="258"/>
      <c r="U8272" s="258"/>
      <c r="V8272" s="258"/>
      <c r="W8272" s="258"/>
      <c r="X8272" s="258"/>
      <c r="Y8272" s="258"/>
      <c r="Z8272" s="258"/>
      <c r="AA8272" s="258"/>
      <c r="AB8272" s="258"/>
      <c r="AC8272" s="258"/>
      <c r="AD8272" s="258"/>
      <c r="AE8272" s="258"/>
      <c r="AF8272" s="258"/>
      <c r="AG8272" s="258"/>
      <c r="AH8272" s="258"/>
      <c r="AI8272" s="258"/>
      <c r="AJ8272" s="258"/>
      <c r="AK8272" s="258"/>
      <c r="AL8272" s="258"/>
      <c r="AM8272" s="258"/>
      <c r="AN8272" s="258"/>
      <c r="AO8272" s="258"/>
      <c r="AP8272" s="258"/>
      <c r="AQ8272" s="258"/>
      <c r="AR8272" s="258"/>
      <c r="AS8272" s="258"/>
      <c r="AT8272" s="258"/>
      <c r="AU8272" s="258"/>
      <c r="AV8272" s="258"/>
      <c r="AW8272" s="258"/>
      <c r="AX8272" s="258"/>
      <c r="AY8272" s="258"/>
      <c r="AZ8272" s="258"/>
      <c r="BA8272" s="258"/>
      <c r="BB8272" s="258"/>
      <c r="BC8272" s="258"/>
      <c r="BD8272" s="258"/>
      <c r="BE8272" s="258"/>
      <c r="BF8272" s="258"/>
      <c r="BG8272" s="258"/>
      <c r="BH8272" s="258"/>
      <c r="BI8272" s="258"/>
      <c r="BJ8272" s="258"/>
      <c r="BK8272" s="258"/>
      <c r="BL8272" s="258"/>
      <c r="BM8272" s="258"/>
      <c r="BN8272" s="258"/>
      <c r="BO8272" s="258"/>
      <c r="BP8272" s="258"/>
      <c r="BQ8272" s="258"/>
      <c r="BR8272" s="258"/>
      <c r="BS8272" s="258"/>
      <c r="BT8272" s="258"/>
      <c r="BU8272" s="258"/>
      <c r="BV8272" s="258"/>
      <c r="BW8272" s="258"/>
      <c r="BX8272" s="258"/>
      <c r="BY8272" s="258"/>
      <c r="BZ8272" s="258"/>
      <c r="CA8272" s="258"/>
      <c r="CB8272" s="258"/>
      <c r="CC8272" s="258"/>
    </row>
    <row r="8273" spans="1:81" s="41" customFormat="1" x14ac:dyDescent="0.25">
      <c r="A8273" s="38"/>
      <c r="B8273" s="44"/>
      <c r="C8273" s="39"/>
      <c r="D8273" s="39"/>
      <c r="E8273" s="39"/>
      <c r="F8273" s="25"/>
      <c r="G8273" s="40"/>
      <c r="H8273" s="40"/>
      <c r="I8273" s="40"/>
      <c r="J8273" s="271"/>
      <c r="K8273" s="262"/>
      <c r="L8273" s="258"/>
      <c r="M8273" s="258"/>
      <c r="N8273" s="258"/>
      <c r="O8273" s="258"/>
      <c r="P8273" s="258"/>
      <c r="Q8273" s="258"/>
      <c r="R8273" s="258"/>
      <c r="S8273" s="258"/>
      <c r="T8273" s="258"/>
      <c r="U8273" s="258"/>
      <c r="V8273" s="258"/>
      <c r="W8273" s="258"/>
      <c r="X8273" s="258"/>
      <c r="Y8273" s="258"/>
      <c r="Z8273" s="258"/>
      <c r="AA8273" s="258"/>
      <c r="AB8273" s="258"/>
      <c r="AC8273" s="258"/>
      <c r="AD8273" s="258"/>
      <c r="AE8273" s="258"/>
      <c r="AF8273" s="258"/>
      <c r="AG8273" s="258"/>
      <c r="AH8273" s="258"/>
      <c r="AI8273" s="258"/>
      <c r="AJ8273" s="258"/>
      <c r="AK8273" s="258"/>
      <c r="AL8273" s="258"/>
      <c r="AM8273" s="258"/>
      <c r="AN8273" s="258"/>
      <c r="AO8273" s="258"/>
      <c r="AP8273" s="258"/>
      <c r="AQ8273" s="258"/>
      <c r="AR8273" s="258"/>
      <c r="AS8273" s="258"/>
      <c r="AT8273" s="258"/>
      <c r="AU8273" s="258"/>
      <c r="AV8273" s="258"/>
      <c r="AW8273" s="258"/>
      <c r="AX8273" s="258"/>
      <c r="AY8273" s="258"/>
      <c r="AZ8273" s="258"/>
      <c r="BA8273" s="258"/>
      <c r="BB8273" s="258"/>
      <c r="BC8273" s="258"/>
      <c r="BD8273" s="258"/>
      <c r="BE8273" s="258"/>
      <c r="BF8273" s="258"/>
      <c r="BG8273" s="258"/>
      <c r="BH8273" s="258"/>
      <c r="BI8273" s="258"/>
      <c r="BJ8273" s="258"/>
      <c r="BK8273" s="258"/>
      <c r="BL8273" s="258"/>
      <c r="BM8273" s="258"/>
      <c r="BN8273" s="258"/>
      <c r="BO8273" s="258"/>
      <c r="BP8273" s="258"/>
      <c r="BQ8273" s="258"/>
      <c r="BR8273" s="258"/>
      <c r="BS8273" s="258"/>
      <c r="BT8273" s="258"/>
      <c r="BU8273" s="258"/>
      <c r="BV8273" s="258"/>
      <c r="BW8273" s="258"/>
      <c r="BX8273" s="258"/>
      <c r="BY8273" s="258"/>
      <c r="BZ8273" s="258"/>
      <c r="CA8273" s="258"/>
      <c r="CB8273" s="258"/>
      <c r="CC8273" s="258"/>
    </row>
    <row r="8274" spans="1:81" s="41" customFormat="1" x14ac:dyDescent="0.25">
      <c r="A8274" s="38"/>
      <c r="B8274" s="44"/>
      <c r="C8274" s="39"/>
      <c r="D8274" s="39"/>
      <c r="E8274" s="39"/>
      <c r="F8274" s="25"/>
      <c r="G8274" s="40"/>
      <c r="H8274" s="40"/>
      <c r="I8274" s="40"/>
      <c r="J8274" s="271"/>
      <c r="K8274" s="262"/>
      <c r="L8274" s="258"/>
      <c r="M8274" s="258"/>
      <c r="N8274" s="258"/>
      <c r="O8274" s="258"/>
      <c r="P8274" s="258"/>
      <c r="Q8274" s="258"/>
      <c r="R8274" s="258"/>
      <c r="S8274" s="258"/>
      <c r="T8274" s="258"/>
      <c r="U8274" s="258"/>
      <c r="V8274" s="258"/>
      <c r="W8274" s="258"/>
      <c r="X8274" s="258"/>
      <c r="Y8274" s="258"/>
      <c r="Z8274" s="258"/>
      <c r="AA8274" s="258"/>
      <c r="AB8274" s="258"/>
      <c r="AC8274" s="258"/>
      <c r="AD8274" s="258"/>
      <c r="AE8274" s="258"/>
      <c r="AF8274" s="258"/>
      <c r="AG8274" s="258"/>
      <c r="AH8274" s="258"/>
      <c r="AI8274" s="258"/>
      <c r="AJ8274" s="258"/>
      <c r="AK8274" s="258"/>
      <c r="AL8274" s="258"/>
      <c r="AM8274" s="258"/>
      <c r="AN8274" s="258"/>
      <c r="AO8274" s="258"/>
      <c r="AP8274" s="258"/>
      <c r="AQ8274" s="258"/>
      <c r="AR8274" s="258"/>
      <c r="AS8274" s="258"/>
      <c r="AT8274" s="258"/>
      <c r="AU8274" s="258"/>
      <c r="AV8274" s="258"/>
      <c r="AW8274" s="258"/>
      <c r="AX8274" s="258"/>
      <c r="AY8274" s="258"/>
      <c r="AZ8274" s="258"/>
      <c r="BA8274" s="258"/>
      <c r="BB8274" s="258"/>
      <c r="BC8274" s="258"/>
      <c r="BD8274" s="258"/>
      <c r="BE8274" s="258"/>
      <c r="BF8274" s="258"/>
      <c r="BG8274" s="258"/>
      <c r="BH8274" s="258"/>
      <c r="BI8274" s="258"/>
      <c r="BJ8274" s="258"/>
      <c r="BK8274" s="258"/>
      <c r="BL8274" s="258"/>
      <c r="BM8274" s="258"/>
      <c r="BN8274" s="258"/>
      <c r="BO8274" s="258"/>
      <c r="BP8274" s="258"/>
      <c r="BQ8274" s="258"/>
      <c r="BR8274" s="258"/>
      <c r="BS8274" s="258"/>
      <c r="BT8274" s="258"/>
      <c r="BU8274" s="258"/>
      <c r="BV8274" s="258"/>
      <c r="BW8274" s="258"/>
      <c r="BX8274" s="258"/>
      <c r="BY8274" s="258"/>
      <c r="BZ8274" s="258"/>
      <c r="CA8274" s="258"/>
      <c r="CB8274" s="258"/>
      <c r="CC8274" s="258"/>
    </row>
    <row r="8275" spans="1:81" s="41" customFormat="1" x14ac:dyDescent="0.25">
      <c r="A8275" s="38"/>
      <c r="B8275" s="44"/>
      <c r="C8275" s="39"/>
      <c r="D8275" s="39"/>
      <c r="E8275" s="39"/>
      <c r="F8275" s="25"/>
      <c r="G8275" s="40"/>
      <c r="H8275" s="40"/>
      <c r="I8275" s="40"/>
      <c r="J8275" s="271"/>
      <c r="K8275" s="262"/>
      <c r="L8275" s="258"/>
      <c r="M8275" s="258"/>
      <c r="N8275" s="258"/>
      <c r="O8275" s="258"/>
      <c r="P8275" s="258"/>
      <c r="Q8275" s="258"/>
      <c r="R8275" s="258"/>
      <c r="S8275" s="258"/>
      <c r="T8275" s="258"/>
      <c r="U8275" s="258"/>
      <c r="V8275" s="258"/>
      <c r="W8275" s="258"/>
      <c r="X8275" s="258"/>
      <c r="Y8275" s="258"/>
      <c r="Z8275" s="258"/>
      <c r="AA8275" s="258"/>
      <c r="AB8275" s="258"/>
      <c r="AC8275" s="258"/>
      <c r="AD8275" s="258"/>
      <c r="AE8275" s="258"/>
      <c r="AF8275" s="258"/>
      <c r="AG8275" s="258"/>
      <c r="AH8275" s="258"/>
      <c r="AI8275" s="258"/>
      <c r="AJ8275" s="258"/>
      <c r="AK8275" s="258"/>
      <c r="AL8275" s="258"/>
      <c r="AM8275" s="258"/>
      <c r="AN8275" s="258"/>
      <c r="AO8275" s="258"/>
      <c r="AP8275" s="258"/>
      <c r="AQ8275" s="258"/>
      <c r="AR8275" s="258"/>
      <c r="AS8275" s="258"/>
      <c r="AT8275" s="258"/>
      <c r="AU8275" s="258"/>
      <c r="AV8275" s="258"/>
      <c r="AW8275" s="258"/>
      <c r="AX8275" s="258"/>
      <c r="AY8275" s="258"/>
      <c r="AZ8275" s="258"/>
      <c r="BA8275" s="258"/>
      <c r="BB8275" s="258"/>
      <c r="BC8275" s="258"/>
      <c r="BD8275" s="258"/>
      <c r="BE8275" s="258"/>
      <c r="BF8275" s="258"/>
      <c r="BG8275" s="258"/>
      <c r="BH8275" s="258"/>
      <c r="BI8275" s="258"/>
      <c r="BJ8275" s="258"/>
      <c r="BK8275" s="258"/>
      <c r="BL8275" s="258"/>
      <c r="BM8275" s="258"/>
      <c r="BN8275" s="258"/>
      <c r="BO8275" s="258"/>
      <c r="BP8275" s="258"/>
      <c r="BQ8275" s="258"/>
      <c r="BR8275" s="258"/>
      <c r="BS8275" s="258"/>
      <c r="BT8275" s="258"/>
      <c r="BU8275" s="258"/>
      <c r="BV8275" s="258"/>
      <c r="BW8275" s="258"/>
      <c r="BX8275" s="258"/>
      <c r="BY8275" s="258"/>
      <c r="BZ8275" s="258"/>
      <c r="CA8275" s="258"/>
      <c r="CB8275" s="258"/>
      <c r="CC8275" s="258"/>
    </row>
    <row r="8276" spans="1:81" s="41" customFormat="1" x14ac:dyDescent="0.25">
      <c r="A8276" s="38"/>
      <c r="B8276" s="44"/>
      <c r="C8276" s="39"/>
      <c r="D8276" s="39"/>
      <c r="E8276" s="39"/>
      <c r="F8276" s="25"/>
      <c r="G8276" s="40"/>
      <c r="H8276" s="40"/>
      <c r="I8276" s="40"/>
      <c r="J8276" s="271"/>
      <c r="K8276" s="262"/>
      <c r="L8276" s="258"/>
      <c r="M8276" s="258"/>
      <c r="N8276" s="258"/>
      <c r="O8276" s="258"/>
      <c r="P8276" s="258"/>
      <c r="Q8276" s="258"/>
      <c r="R8276" s="258"/>
      <c r="S8276" s="258"/>
      <c r="T8276" s="258"/>
      <c r="U8276" s="258"/>
      <c r="V8276" s="258"/>
      <c r="W8276" s="258"/>
      <c r="X8276" s="258"/>
      <c r="Y8276" s="258"/>
      <c r="Z8276" s="258"/>
      <c r="AA8276" s="258"/>
      <c r="AB8276" s="258"/>
      <c r="AC8276" s="258"/>
      <c r="AD8276" s="258"/>
      <c r="AE8276" s="258"/>
      <c r="AF8276" s="258"/>
      <c r="AG8276" s="258"/>
      <c r="AH8276" s="258"/>
      <c r="AI8276" s="258"/>
      <c r="AJ8276" s="258"/>
      <c r="AK8276" s="258"/>
      <c r="AL8276" s="258"/>
      <c r="AM8276" s="258"/>
      <c r="AN8276" s="258"/>
      <c r="AO8276" s="258"/>
      <c r="AP8276" s="258"/>
      <c r="AQ8276" s="258"/>
      <c r="AR8276" s="258"/>
      <c r="AS8276" s="258"/>
      <c r="AT8276" s="258"/>
      <c r="AU8276" s="258"/>
      <c r="AV8276" s="258"/>
      <c r="AW8276" s="258"/>
      <c r="AX8276" s="258"/>
      <c r="AY8276" s="258"/>
      <c r="AZ8276" s="258"/>
      <c r="BA8276" s="258"/>
      <c r="BB8276" s="258"/>
      <c r="BC8276" s="258"/>
      <c r="BD8276" s="258"/>
      <c r="BE8276" s="258"/>
      <c r="BF8276" s="258"/>
      <c r="BG8276" s="258"/>
      <c r="BH8276" s="258"/>
      <c r="BI8276" s="258"/>
      <c r="BJ8276" s="258"/>
      <c r="BK8276" s="258"/>
      <c r="BL8276" s="258"/>
      <c r="BM8276" s="258"/>
      <c r="BN8276" s="258"/>
      <c r="BO8276" s="258"/>
      <c r="BP8276" s="258"/>
      <c r="BQ8276" s="258"/>
      <c r="BR8276" s="258"/>
      <c r="BS8276" s="258"/>
      <c r="BT8276" s="258"/>
      <c r="BU8276" s="258"/>
      <c r="BV8276" s="258"/>
      <c r="BW8276" s="258"/>
      <c r="BX8276" s="258"/>
      <c r="BY8276" s="258"/>
      <c r="BZ8276" s="258"/>
      <c r="CA8276" s="258"/>
      <c r="CB8276" s="258"/>
      <c r="CC8276" s="258"/>
    </row>
    <row r="8277" spans="1:81" s="41" customFormat="1" x14ac:dyDescent="0.25">
      <c r="A8277" s="38"/>
      <c r="B8277" s="44"/>
      <c r="C8277" s="39"/>
      <c r="D8277" s="39"/>
      <c r="E8277" s="39"/>
      <c r="F8277" s="25"/>
      <c r="G8277" s="40"/>
      <c r="H8277" s="40"/>
      <c r="I8277" s="40"/>
      <c r="J8277" s="271"/>
      <c r="K8277" s="262"/>
      <c r="L8277" s="258"/>
      <c r="M8277" s="258"/>
      <c r="N8277" s="258"/>
      <c r="O8277" s="258"/>
      <c r="P8277" s="258"/>
      <c r="Q8277" s="258"/>
      <c r="R8277" s="258"/>
      <c r="S8277" s="258"/>
      <c r="T8277" s="258"/>
      <c r="U8277" s="258"/>
      <c r="V8277" s="258"/>
      <c r="W8277" s="258"/>
      <c r="X8277" s="258"/>
      <c r="Y8277" s="258"/>
      <c r="Z8277" s="258"/>
      <c r="AA8277" s="258"/>
      <c r="AB8277" s="258"/>
      <c r="AC8277" s="258"/>
      <c r="AD8277" s="258"/>
      <c r="AE8277" s="258"/>
      <c r="AF8277" s="258"/>
      <c r="AG8277" s="258"/>
      <c r="AH8277" s="258"/>
      <c r="AI8277" s="258"/>
      <c r="AJ8277" s="258"/>
      <c r="AK8277" s="258"/>
      <c r="AL8277" s="258"/>
      <c r="AM8277" s="258"/>
      <c r="AN8277" s="258"/>
      <c r="AO8277" s="258"/>
      <c r="AP8277" s="258"/>
      <c r="AQ8277" s="258"/>
      <c r="AR8277" s="258"/>
      <c r="AS8277" s="258"/>
      <c r="AT8277" s="258"/>
      <c r="AU8277" s="258"/>
      <c r="AV8277" s="258"/>
      <c r="AW8277" s="258"/>
      <c r="AX8277" s="258"/>
      <c r="AY8277" s="258"/>
      <c r="AZ8277" s="258"/>
      <c r="BA8277" s="258"/>
      <c r="BB8277" s="258"/>
      <c r="BC8277" s="258"/>
      <c r="BD8277" s="258"/>
      <c r="BE8277" s="258"/>
      <c r="BF8277" s="258"/>
      <c r="BG8277" s="258"/>
      <c r="BH8277" s="258"/>
      <c r="BI8277" s="258"/>
      <c r="BJ8277" s="258"/>
      <c r="BK8277" s="258"/>
      <c r="BL8277" s="258"/>
      <c r="BM8277" s="258"/>
      <c r="BN8277" s="258"/>
      <c r="BO8277" s="258"/>
      <c r="BP8277" s="258"/>
      <c r="BQ8277" s="258"/>
      <c r="BR8277" s="258"/>
      <c r="BS8277" s="258"/>
      <c r="BT8277" s="258"/>
      <c r="BU8277" s="258"/>
      <c r="BV8277" s="258"/>
      <c r="BW8277" s="258"/>
      <c r="BX8277" s="258"/>
      <c r="BY8277" s="258"/>
      <c r="BZ8277" s="258"/>
      <c r="CA8277" s="258"/>
      <c r="CB8277" s="258"/>
      <c r="CC8277" s="258"/>
    </row>
    <row r="8278" spans="1:81" s="41" customFormat="1" x14ac:dyDescent="0.25">
      <c r="A8278" s="38"/>
      <c r="B8278" s="44"/>
      <c r="C8278" s="39"/>
      <c r="D8278" s="39"/>
      <c r="E8278" s="39"/>
      <c r="F8278" s="25"/>
      <c r="G8278" s="40"/>
      <c r="H8278" s="40"/>
      <c r="I8278" s="40"/>
      <c r="J8278" s="271"/>
      <c r="K8278" s="262"/>
      <c r="L8278" s="258"/>
      <c r="M8278" s="258"/>
      <c r="N8278" s="258"/>
      <c r="O8278" s="258"/>
      <c r="P8278" s="258"/>
      <c r="Q8278" s="258"/>
      <c r="R8278" s="258"/>
      <c r="S8278" s="258"/>
      <c r="T8278" s="258"/>
      <c r="U8278" s="258"/>
      <c r="V8278" s="258"/>
      <c r="W8278" s="258"/>
      <c r="X8278" s="258"/>
      <c r="Y8278" s="258"/>
      <c r="Z8278" s="258"/>
      <c r="AA8278" s="258"/>
      <c r="AB8278" s="258"/>
      <c r="AC8278" s="258"/>
      <c r="AD8278" s="258"/>
      <c r="AE8278" s="258"/>
      <c r="AF8278" s="258"/>
      <c r="AG8278" s="258"/>
      <c r="AH8278" s="258"/>
      <c r="AI8278" s="258"/>
      <c r="AJ8278" s="258"/>
      <c r="AK8278" s="258"/>
      <c r="AL8278" s="258"/>
      <c r="AM8278" s="258"/>
      <c r="AN8278" s="258"/>
      <c r="AO8278" s="258"/>
      <c r="AP8278" s="258"/>
      <c r="AQ8278" s="258"/>
      <c r="AR8278" s="258"/>
      <c r="AS8278" s="258"/>
      <c r="AT8278" s="258"/>
      <c r="AU8278" s="258"/>
      <c r="AV8278" s="258"/>
      <c r="AW8278" s="258"/>
      <c r="AX8278" s="258"/>
      <c r="AY8278" s="258"/>
      <c r="AZ8278" s="258"/>
      <c r="BA8278" s="258"/>
      <c r="BB8278" s="258"/>
      <c r="BC8278" s="258"/>
      <c r="BD8278" s="258"/>
      <c r="BE8278" s="258"/>
      <c r="BF8278" s="258"/>
      <c r="BG8278" s="258"/>
      <c r="BH8278" s="258"/>
      <c r="BI8278" s="258"/>
      <c r="BJ8278" s="258"/>
      <c r="BK8278" s="258"/>
      <c r="BL8278" s="258"/>
      <c r="BM8278" s="258"/>
      <c r="BN8278" s="258"/>
      <c r="BO8278" s="258"/>
      <c r="BP8278" s="258"/>
      <c r="BQ8278" s="258"/>
      <c r="BR8278" s="258"/>
      <c r="BS8278" s="258"/>
      <c r="BT8278" s="258"/>
      <c r="BU8278" s="258"/>
      <c r="BV8278" s="258"/>
      <c r="BW8278" s="258"/>
      <c r="BX8278" s="258"/>
      <c r="BY8278" s="258"/>
      <c r="BZ8278" s="258"/>
      <c r="CA8278" s="258"/>
      <c r="CB8278" s="258"/>
      <c r="CC8278" s="258"/>
    </row>
    <row r="8279" spans="1:81" s="41" customFormat="1" x14ac:dyDescent="0.25">
      <c r="A8279" s="38"/>
      <c r="B8279" s="44"/>
      <c r="C8279" s="39"/>
      <c r="D8279" s="39"/>
      <c r="E8279" s="39"/>
      <c r="F8279" s="25"/>
      <c r="G8279" s="40"/>
      <c r="H8279" s="40"/>
      <c r="I8279" s="40"/>
      <c r="J8279" s="271"/>
      <c r="K8279" s="262"/>
      <c r="L8279" s="258"/>
      <c r="M8279" s="258"/>
      <c r="N8279" s="258"/>
      <c r="O8279" s="258"/>
      <c r="P8279" s="258"/>
      <c r="Q8279" s="258"/>
      <c r="R8279" s="258"/>
      <c r="S8279" s="258"/>
      <c r="T8279" s="258"/>
      <c r="U8279" s="258"/>
      <c r="V8279" s="258"/>
      <c r="W8279" s="258"/>
      <c r="X8279" s="258"/>
      <c r="Y8279" s="258"/>
      <c r="Z8279" s="258"/>
      <c r="AA8279" s="258"/>
      <c r="AB8279" s="258"/>
      <c r="AC8279" s="258"/>
      <c r="AD8279" s="258"/>
      <c r="AE8279" s="258"/>
      <c r="AF8279" s="258"/>
      <c r="AG8279" s="258"/>
      <c r="AH8279" s="258"/>
      <c r="AI8279" s="258"/>
      <c r="AJ8279" s="258"/>
      <c r="AK8279" s="258"/>
      <c r="AL8279" s="258"/>
      <c r="AM8279" s="258"/>
      <c r="AN8279" s="258"/>
      <c r="AO8279" s="258"/>
      <c r="AP8279" s="258"/>
      <c r="AQ8279" s="258"/>
      <c r="AR8279" s="258"/>
      <c r="AS8279" s="258"/>
      <c r="AT8279" s="258"/>
      <c r="AU8279" s="258"/>
      <c r="AV8279" s="258"/>
      <c r="AW8279" s="258"/>
      <c r="AX8279" s="258"/>
      <c r="AY8279" s="258"/>
      <c r="AZ8279" s="258"/>
      <c r="BA8279" s="258"/>
      <c r="BB8279" s="258"/>
      <c r="BC8279" s="258"/>
      <c r="BD8279" s="258"/>
      <c r="BE8279" s="258"/>
      <c r="BF8279" s="258"/>
      <c r="BG8279" s="258"/>
      <c r="BH8279" s="258"/>
      <c r="BI8279" s="258"/>
      <c r="BJ8279" s="258"/>
      <c r="BK8279" s="258"/>
      <c r="BL8279" s="258"/>
      <c r="BM8279" s="258"/>
      <c r="BN8279" s="258"/>
      <c r="BO8279" s="258"/>
      <c r="BP8279" s="258"/>
      <c r="BQ8279" s="258"/>
      <c r="BR8279" s="258"/>
      <c r="BS8279" s="258"/>
      <c r="BT8279" s="258"/>
      <c r="BU8279" s="258"/>
      <c r="BV8279" s="258"/>
      <c r="BW8279" s="258"/>
      <c r="BX8279" s="258"/>
      <c r="BY8279" s="258"/>
      <c r="BZ8279" s="258"/>
      <c r="CA8279" s="258"/>
      <c r="CB8279" s="258"/>
      <c r="CC8279" s="258"/>
    </row>
    <row r="8280" spans="1:81" s="41" customFormat="1" x14ac:dyDescent="0.25">
      <c r="A8280" s="38"/>
      <c r="B8280" s="44"/>
      <c r="C8280" s="39"/>
      <c r="D8280" s="39"/>
      <c r="E8280" s="39"/>
      <c r="F8280" s="25"/>
      <c r="G8280" s="40"/>
      <c r="H8280" s="40"/>
      <c r="I8280" s="40"/>
      <c r="J8280" s="271"/>
      <c r="K8280" s="262"/>
      <c r="L8280" s="258"/>
      <c r="M8280" s="258"/>
      <c r="N8280" s="258"/>
      <c r="O8280" s="258"/>
      <c r="P8280" s="258"/>
      <c r="Q8280" s="258"/>
      <c r="R8280" s="258"/>
      <c r="S8280" s="258"/>
      <c r="T8280" s="258"/>
      <c r="U8280" s="258"/>
      <c r="V8280" s="258"/>
      <c r="W8280" s="258"/>
      <c r="X8280" s="258"/>
      <c r="Y8280" s="258"/>
      <c r="Z8280" s="258"/>
      <c r="AA8280" s="258"/>
      <c r="AB8280" s="258"/>
      <c r="AC8280" s="258"/>
      <c r="AD8280" s="258"/>
      <c r="AE8280" s="258"/>
      <c r="AF8280" s="258"/>
      <c r="AG8280" s="258"/>
      <c r="AH8280" s="258"/>
      <c r="AI8280" s="258"/>
      <c r="AJ8280" s="258"/>
      <c r="AK8280" s="258"/>
      <c r="AL8280" s="258"/>
      <c r="AM8280" s="258"/>
      <c r="AN8280" s="258"/>
      <c r="AO8280" s="258"/>
      <c r="AP8280" s="258"/>
      <c r="AQ8280" s="258"/>
      <c r="AR8280" s="258"/>
      <c r="AS8280" s="258"/>
      <c r="AT8280" s="258"/>
      <c r="AU8280" s="258"/>
      <c r="AV8280" s="258"/>
      <c r="AW8280" s="258"/>
      <c r="AX8280" s="258"/>
      <c r="AY8280" s="258"/>
      <c r="AZ8280" s="258"/>
      <c r="BA8280" s="258"/>
      <c r="BB8280" s="258"/>
      <c r="BC8280" s="258"/>
      <c r="BD8280" s="258"/>
      <c r="BE8280" s="258"/>
      <c r="BF8280" s="258"/>
      <c r="BG8280" s="258"/>
      <c r="BH8280" s="258"/>
      <c r="BI8280" s="258"/>
      <c r="BJ8280" s="258"/>
      <c r="BK8280" s="258"/>
      <c r="BL8280" s="258"/>
      <c r="BM8280" s="258"/>
      <c r="BN8280" s="258"/>
      <c r="BO8280" s="258"/>
      <c r="BP8280" s="258"/>
      <c r="BQ8280" s="258"/>
      <c r="BR8280" s="258"/>
      <c r="BS8280" s="258"/>
      <c r="BT8280" s="258"/>
      <c r="BU8280" s="258"/>
      <c r="BV8280" s="258"/>
      <c r="BW8280" s="258"/>
      <c r="BX8280" s="258"/>
      <c r="BY8280" s="258"/>
      <c r="BZ8280" s="258"/>
      <c r="CA8280" s="258"/>
      <c r="CB8280" s="258"/>
      <c r="CC8280" s="258"/>
    </row>
    <row r="8281" spans="1:81" s="41" customFormat="1" x14ac:dyDescent="0.25">
      <c r="A8281" s="38"/>
      <c r="B8281" s="44"/>
      <c r="C8281" s="39"/>
      <c r="D8281" s="39"/>
      <c r="E8281" s="39"/>
      <c r="F8281" s="25"/>
      <c r="G8281" s="40"/>
      <c r="H8281" s="40"/>
      <c r="I8281" s="40"/>
      <c r="J8281" s="271"/>
      <c r="K8281" s="262"/>
      <c r="L8281" s="258"/>
      <c r="M8281" s="258"/>
      <c r="N8281" s="258"/>
      <c r="O8281" s="258"/>
      <c r="P8281" s="258"/>
      <c r="Q8281" s="258"/>
      <c r="R8281" s="258"/>
      <c r="S8281" s="258"/>
      <c r="T8281" s="258"/>
      <c r="U8281" s="258"/>
      <c r="V8281" s="258"/>
      <c r="W8281" s="258"/>
      <c r="X8281" s="258"/>
      <c r="Y8281" s="258"/>
      <c r="Z8281" s="258"/>
      <c r="AA8281" s="258"/>
      <c r="AB8281" s="258"/>
      <c r="AC8281" s="258"/>
      <c r="AD8281" s="258"/>
      <c r="AE8281" s="258"/>
      <c r="AF8281" s="258"/>
      <c r="AG8281" s="258"/>
      <c r="AH8281" s="258"/>
      <c r="AI8281" s="258"/>
      <c r="AJ8281" s="258"/>
      <c r="AK8281" s="258"/>
      <c r="AL8281" s="258"/>
      <c r="AM8281" s="258"/>
      <c r="AN8281" s="258"/>
      <c r="AO8281" s="258"/>
      <c r="AP8281" s="258"/>
      <c r="AQ8281" s="258"/>
      <c r="AR8281" s="258"/>
      <c r="AS8281" s="258"/>
      <c r="AT8281" s="258"/>
      <c r="AU8281" s="258"/>
      <c r="AV8281" s="258"/>
      <c r="AW8281" s="258"/>
      <c r="AX8281" s="258"/>
      <c r="AY8281" s="258"/>
      <c r="AZ8281" s="258"/>
      <c r="BA8281" s="258"/>
      <c r="BB8281" s="258"/>
      <c r="BC8281" s="258"/>
      <c r="BD8281" s="258"/>
      <c r="BE8281" s="258"/>
      <c r="BF8281" s="258"/>
      <c r="BG8281" s="258"/>
      <c r="BH8281" s="258"/>
      <c r="BI8281" s="258"/>
      <c r="BJ8281" s="258"/>
      <c r="BK8281" s="258"/>
      <c r="BL8281" s="258"/>
      <c r="BM8281" s="258"/>
      <c r="BN8281" s="258"/>
      <c r="BO8281" s="258"/>
      <c r="BP8281" s="258"/>
      <c r="BQ8281" s="258"/>
      <c r="BR8281" s="258"/>
      <c r="BS8281" s="258"/>
      <c r="BT8281" s="258"/>
      <c r="BU8281" s="258"/>
      <c r="BV8281" s="258"/>
      <c r="BW8281" s="258"/>
      <c r="BX8281" s="258"/>
      <c r="BY8281" s="258"/>
      <c r="BZ8281" s="258"/>
      <c r="CA8281" s="258"/>
      <c r="CB8281" s="258"/>
      <c r="CC8281" s="258"/>
    </row>
    <row r="8282" spans="1:81" s="41" customFormat="1" x14ac:dyDescent="0.25">
      <c r="A8282" s="38"/>
      <c r="B8282" s="44"/>
      <c r="C8282" s="39"/>
      <c r="D8282" s="39"/>
      <c r="E8282" s="39"/>
      <c r="F8282" s="25"/>
      <c r="G8282" s="40"/>
      <c r="H8282" s="40"/>
      <c r="I8282" s="40"/>
      <c r="J8282" s="271"/>
      <c r="K8282" s="262"/>
      <c r="L8282" s="258"/>
      <c r="M8282" s="258"/>
      <c r="N8282" s="258"/>
      <c r="O8282" s="258"/>
      <c r="P8282" s="258"/>
      <c r="Q8282" s="258"/>
      <c r="R8282" s="258"/>
      <c r="S8282" s="258"/>
      <c r="T8282" s="258"/>
      <c r="U8282" s="258"/>
      <c r="V8282" s="258"/>
      <c r="W8282" s="258"/>
      <c r="X8282" s="258"/>
      <c r="Y8282" s="258"/>
      <c r="Z8282" s="258"/>
      <c r="AA8282" s="258"/>
      <c r="AB8282" s="258"/>
      <c r="AC8282" s="258"/>
      <c r="AD8282" s="258"/>
      <c r="AE8282" s="258"/>
      <c r="AF8282" s="258"/>
      <c r="AG8282" s="258"/>
      <c r="AH8282" s="258"/>
      <c r="AI8282" s="258"/>
      <c r="AJ8282" s="258"/>
      <c r="AK8282" s="258"/>
      <c r="AL8282" s="258"/>
      <c r="AM8282" s="258"/>
      <c r="AN8282" s="258"/>
      <c r="AO8282" s="258"/>
      <c r="AP8282" s="258"/>
      <c r="AQ8282" s="258"/>
      <c r="AR8282" s="258"/>
      <c r="AS8282" s="258"/>
      <c r="AT8282" s="258"/>
      <c r="AU8282" s="258"/>
      <c r="AV8282" s="258"/>
      <c r="AW8282" s="258"/>
      <c r="AX8282" s="258"/>
      <c r="AY8282" s="258"/>
      <c r="AZ8282" s="258"/>
      <c r="BA8282" s="258"/>
      <c r="BB8282" s="258"/>
      <c r="BC8282" s="258"/>
      <c r="BD8282" s="258"/>
      <c r="BE8282" s="258"/>
      <c r="BF8282" s="258"/>
      <c r="BG8282" s="258"/>
      <c r="BH8282" s="258"/>
      <c r="BI8282" s="258"/>
      <c r="BJ8282" s="258"/>
      <c r="BK8282" s="258"/>
      <c r="BL8282" s="258"/>
      <c r="BM8282" s="258"/>
      <c r="BN8282" s="258"/>
      <c r="BO8282" s="258"/>
      <c r="BP8282" s="258"/>
      <c r="BQ8282" s="258"/>
      <c r="BR8282" s="258"/>
      <c r="BS8282" s="258"/>
      <c r="BT8282" s="258"/>
      <c r="BU8282" s="258"/>
      <c r="BV8282" s="258"/>
      <c r="BW8282" s="258"/>
      <c r="BX8282" s="258"/>
      <c r="BY8282" s="258"/>
      <c r="BZ8282" s="258"/>
      <c r="CA8282" s="258"/>
      <c r="CB8282" s="258"/>
      <c r="CC8282" s="258"/>
    </row>
    <row r="8283" spans="1:81" s="41" customFormat="1" x14ac:dyDescent="0.25">
      <c r="A8283" s="38"/>
      <c r="B8283" s="44"/>
      <c r="C8283" s="39"/>
      <c r="D8283" s="39"/>
      <c r="E8283" s="39"/>
      <c r="F8283" s="25"/>
      <c r="G8283" s="40"/>
      <c r="H8283" s="40"/>
      <c r="I8283" s="40"/>
      <c r="J8283" s="271"/>
      <c r="K8283" s="262"/>
      <c r="L8283" s="258"/>
      <c r="M8283" s="258"/>
      <c r="N8283" s="258"/>
      <c r="O8283" s="258"/>
      <c r="P8283" s="258"/>
      <c r="Q8283" s="258"/>
      <c r="R8283" s="258"/>
      <c r="S8283" s="258"/>
      <c r="T8283" s="258"/>
      <c r="U8283" s="258"/>
      <c r="V8283" s="258"/>
      <c r="W8283" s="258"/>
      <c r="X8283" s="258"/>
      <c r="Y8283" s="258"/>
      <c r="Z8283" s="258"/>
      <c r="AA8283" s="258"/>
      <c r="AB8283" s="258"/>
      <c r="AC8283" s="258"/>
      <c r="AD8283" s="258"/>
      <c r="AE8283" s="258"/>
      <c r="AF8283" s="258"/>
      <c r="AG8283" s="258"/>
      <c r="AH8283" s="258"/>
      <c r="AI8283" s="258"/>
      <c r="AJ8283" s="258"/>
      <c r="AK8283" s="258"/>
      <c r="AL8283" s="258"/>
      <c r="AM8283" s="258"/>
      <c r="AN8283" s="258"/>
      <c r="AO8283" s="258"/>
      <c r="AP8283" s="258"/>
      <c r="AQ8283" s="258"/>
      <c r="AR8283" s="258"/>
      <c r="AS8283" s="258"/>
      <c r="AT8283" s="258"/>
      <c r="AU8283" s="258"/>
      <c r="AV8283" s="258"/>
      <c r="AW8283" s="258"/>
      <c r="AX8283" s="258"/>
      <c r="AY8283" s="258"/>
      <c r="AZ8283" s="258"/>
      <c r="BA8283" s="258"/>
      <c r="BB8283" s="258"/>
      <c r="BC8283" s="258"/>
      <c r="BD8283" s="258"/>
      <c r="BE8283" s="258"/>
      <c r="BF8283" s="258"/>
      <c r="BG8283" s="258"/>
      <c r="BH8283" s="258"/>
      <c r="BI8283" s="258"/>
      <c r="BJ8283" s="258"/>
      <c r="BK8283" s="258"/>
      <c r="BL8283" s="258"/>
      <c r="BM8283" s="258"/>
      <c r="BN8283" s="258"/>
      <c r="BO8283" s="258"/>
      <c r="BP8283" s="258"/>
      <c r="BQ8283" s="258"/>
      <c r="BR8283" s="258"/>
      <c r="BS8283" s="258"/>
      <c r="BT8283" s="258"/>
      <c r="BU8283" s="258"/>
      <c r="BV8283" s="258"/>
      <c r="BW8283" s="258"/>
      <c r="BX8283" s="258"/>
      <c r="BY8283" s="258"/>
      <c r="BZ8283" s="258"/>
      <c r="CA8283" s="258"/>
      <c r="CB8283" s="258"/>
      <c r="CC8283" s="258"/>
    </row>
    <row r="8284" spans="1:81" s="41" customFormat="1" x14ac:dyDescent="0.25">
      <c r="A8284" s="38"/>
      <c r="B8284" s="44"/>
      <c r="C8284" s="39"/>
      <c r="D8284" s="39"/>
      <c r="E8284" s="39"/>
      <c r="F8284" s="25"/>
      <c r="G8284" s="40"/>
      <c r="H8284" s="40"/>
      <c r="I8284" s="40"/>
      <c r="J8284" s="271"/>
      <c r="K8284" s="262"/>
      <c r="L8284" s="258"/>
      <c r="M8284" s="258"/>
      <c r="N8284" s="258"/>
      <c r="O8284" s="258"/>
      <c r="P8284" s="258"/>
      <c r="Q8284" s="258"/>
      <c r="R8284" s="258"/>
      <c r="S8284" s="258"/>
      <c r="T8284" s="258"/>
      <c r="U8284" s="258"/>
      <c r="V8284" s="258"/>
      <c r="W8284" s="258"/>
      <c r="X8284" s="258"/>
      <c r="Y8284" s="258"/>
      <c r="Z8284" s="258"/>
      <c r="AA8284" s="258"/>
      <c r="AB8284" s="258"/>
      <c r="AC8284" s="258"/>
      <c r="AD8284" s="258"/>
      <c r="AE8284" s="258"/>
      <c r="AF8284" s="258"/>
      <c r="AG8284" s="258"/>
      <c r="AH8284" s="258"/>
      <c r="AI8284" s="258"/>
      <c r="AJ8284" s="258"/>
      <c r="AK8284" s="258"/>
      <c r="AL8284" s="258"/>
      <c r="AM8284" s="258"/>
      <c r="AN8284" s="258"/>
      <c r="AO8284" s="258"/>
      <c r="AP8284" s="258"/>
      <c r="AQ8284" s="258"/>
      <c r="AR8284" s="258"/>
      <c r="AS8284" s="258"/>
      <c r="AT8284" s="258"/>
      <c r="AU8284" s="258"/>
      <c r="AV8284" s="258"/>
      <c r="AW8284" s="258"/>
      <c r="AX8284" s="258"/>
      <c r="AY8284" s="258"/>
      <c r="AZ8284" s="258"/>
      <c r="BA8284" s="258"/>
      <c r="BB8284" s="258"/>
      <c r="BC8284" s="258"/>
      <c r="BD8284" s="258"/>
      <c r="BE8284" s="258"/>
      <c r="BF8284" s="258"/>
      <c r="BG8284" s="258"/>
      <c r="BH8284" s="258"/>
      <c r="BI8284" s="258"/>
      <c r="BJ8284" s="258"/>
      <c r="BK8284" s="258"/>
      <c r="BL8284" s="258"/>
      <c r="BM8284" s="258"/>
      <c r="BN8284" s="258"/>
      <c r="BO8284" s="258"/>
      <c r="BP8284" s="258"/>
      <c r="BQ8284" s="258"/>
      <c r="BR8284" s="258"/>
      <c r="BS8284" s="258"/>
      <c r="BT8284" s="258"/>
      <c r="BU8284" s="258"/>
      <c r="BV8284" s="258"/>
      <c r="BW8284" s="258"/>
      <c r="BX8284" s="258"/>
      <c r="BY8284" s="258"/>
      <c r="BZ8284" s="258"/>
      <c r="CA8284" s="258"/>
      <c r="CB8284" s="258"/>
      <c r="CC8284" s="258"/>
    </row>
    <row r="8285" spans="1:81" s="41" customFormat="1" x14ac:dyDescent="0.25">
      <c r="A8285" s="38"/>
      <c r="B8285" s="44"/>
      <c r="C8285" s="39"/>
      <c r="D8285" s="39"/>
      <c r="E8285" s="39"/>
      <c r="F8285" s="25"/>
      <c r="G8285" s="40"/>
      <c r="H8285" s="40"/>
      <c r="I8285" s="40"/>
      <c r="J8285" s="271"/>
      <c r="K8285" s="262"/>
      <c r="L8285" s="258"/>
      <c r="M8285" s="258"/>
      <c r="N8285" s="258"/>
      <c r="O8285" s="258"/>
      <c r="P8285" s="258"/>
      <c r="Q8285" s="258"/>
      <c r="R8285" s="258"/>
      <c r="S8285" s="258"/>
      <c r="T8285" s="258"/>
      <c r="U8285" s="258"/>
      <c r="V8285" s="258"/>
      <c r="W8285" s="258"/>
      <c r="X8285" s="258"/>
      <c r="Y8285" s="258"/>
      <c r="Z8285" s="258"/>
      <c r="AA8285" s="258"/>
      <c r="AB8285" s="258"/>
      <c r="AC8285" s="258"/>
      <c r="AD8285" s="258"/>
      <c r="AE8285" s="258"/>
      <c r="AF8285" s="258"/>
      <c r="AG8285" s="258"/>
      <c r="AH8285" s="258"/>
      <c r="AI8285" s="258"/>
      <c r="AJ8285" s="258"/>
      <c r="AK8285" s="258"/>
      <c r="AL8285" s="258"/>
      <c r="AM8285" s="258"/>
      <c r="AN8285" s="258"/>
      <c r="AO8285" s="258"/>
      <c r="AP8285" s="258"/>
      <c r="AQ8285" s="258"/>
      <c r="AR8285" s="258"/>
      <c r="AS8285" s="258"/>
      <c r="AT8285" s="258"/>
      <c r="AU8285" s="258"/>
      <c r="AV8285" s="258"/>
      <c r="AW8285" s="258"/>
      <c r="AX8285" s="258"/>
      <c r="AY8285" s="258"/>
      <c r="AZ8285" s="258"/>
      <c r="BA8285" s="258"/>
      <c r="BB8285" s="258"/>
      <c r="BC8285" s="258"/>
      <c r="BD8285" s="258"/>
      <c r="BE8285" s="258"/>
      <c r="BF8285" s="258"/>
      <c r="BG8285" s="258"/>
      <c r="BH8285" s="258"/>
      <c r="BI8285" s="258"/>
      <c r="BJ8285" s="258"/>
      <c r="BK8285" s="258"/>
      <c r="BL8285" s="258"/>
      <c r="BM8285" s="258"/>
      <c r="BN8285" s="258"/>
      <c r="BO8285" s="258"/>
      <c r="BP8285" s="258"/>
      <c r="BQ8285" s="258"/>
      <c r="BR8285" s="258"/>
      <c r="BS8285" s="258"/>
      <c r="BT8285" s="258"/>
      <c r="BU8285" s="258"/>
      <c r="BV8285" s="258"/>
      <c r="BW8285" s="258"/>
      <c r="BX8285" s="258"/>
      <c r="BY8285" s="258"/>
      <c r="BZ8285" s="258"/>
      <c r="CA8285" s="258"/>
      <c r="CB8285" s="258"/>
      <c r="CC8285" s="258"/>
    </row>
    <row r="8286" spans="1:81" s="41" customFormat="1" x14ac:dyDescent="0.25">
      <c r="A8286" s="38"/>
      <c r="B8286" s="44"/>
      <c r="C8286" s="39"/>
      <c r="D8286" s="39"/>
      <c r="E8286" s="39"/>
      <c r="F8286" s="25"/>
      <c r="G8286" s="40"/>
      <c r="H8286" s="40"/>
      <c r="I8286" s="40"/>
      <c r="J8286" s="271"/>
      <c r="K8286" s="262"/>
      <c r="L8286" s="258"/>
      <c r="M8286" s="258"/>
      <c r="N8286" s="258"/>
      <c r="O8286" s="258"/>
      <c r="P8286" s="258"/>
      <c r="Q8286" s="258"/>
      <c r="R8286" s="258"/>
      <c r="S8286" s="258"/>
      <c r="T8286" s="258"/>
      <c r="U8286" s="258"/>
      <c r="V8286" s="258"/>
      <c r="W8286" s="258"/>
      <c r="X8286" s="258"/>
      <c r="Y8286" s="258"/>
      <c r="Z8286" s="258"/>
      <c r="AA8286" s="258"/>
      <c r="AB8286" s="258"/>
      <c r="AC8286" s="258"/>
      <c r="AD8286" s="258"/>
      <c r="AE8286" s="258"/>
      <c r="AF8286" s="258"/>
      <c r="AG8286" s="258"/>
      <c r="AH8286" s="258"/>
      <c r="AI8286" s="258"/>
      <c r="AJ8286" s="258"/>
      <c r="AK8286" s="258"/>
      <c r="AL8286" s="258"/>
      <c r="AM8286" s="258"/>
      <c r="AN8286" s="258"/>
      <c r="AO8286" s="258"/>
      <c r="AP8286" s="258"/>
      <c r="AQ8286" s="258"/>
      <c r="AR8286" s="258"/>
      <c r="AS8286" s="258"/>
      <c r="AT8286" s="258"/>
      <c r="AU8286" s="258"/>
      <c r="AV8286" s="258"/>
      <c r="AW8286" s="258"/>
      <c r="AX8286" s="258"/>
      <c r="AY8286" s="258"/>
      <c r="AZ8286" s="258"/>
      <c r="BA8286" s="258"/>
      <c r="BB8286" s="258"/>
      <c r="BC8286" s="258"/>
      <c r="BD8286" s="258"/>
      <c r="BE8286" s="258"/>
      <c r="BF8286" s="258"/>
      <c r="BG8286" s="258"/>
      <c r="BH8286" s="258"/>
      <c r="BI8286" s="258"/>
      <c r="BJ8286" s="258"/>
      <c r="BK8286" s="258"/>
      <c r="BL8286" s="258"/>
      <c r="BM8286" s="258"/>
      <c r="BN8286" s="258"/>
      <c r="BO8286" s="258"/>
      <c r="BP8286" s="258"/>
      <c r="BQ8286" s="258"/>
      <c r="BR8286" s="258"/>
      <c r="BS8286" s="258"/>
      <c r="BT8286" s="258"/>
      <c r="BU8286" s="258"/>
      <c r="BV8286" s="258"/>
      <c r="BW8286" s="258"/>
      <c r="BX8286" s="258"/>
      <c r="BY8286" s="258"/>
      <c r="BZ8286" s="258"/>
      <c r="CA8286" s="258"/>
      <c r="CB8286" s="258"/>
      <c r="CC8286" s="258"/>
    </row>
    <row r="8287" spans="1:81" s="41" customFormat="1" x14ac:dyDescent="0.25">
      <c r="A8287" s="38"/>
      <c r="B8287" s="44"/>
      <c r="C8287" s="39"/>
      <c r="D8287" s="39"/>
      <c r="E8287" s="39"/>
      <c r="F8287" s="25"/>
      <c r="G8287" s="40"/>
      <c r="H8287" s="40"/>
      <c r="I8287" s="40"/>
      <c r="J8287" s="271"/>
      <c r="K8287" s="262"/>
      <c r="L8287" s="258"/>
      <c r="M8287" s="258"/>
      <c r="N8287" s="258"/>
      <c r="O8287" s="258"/>
      <c r="P8287" s="258"/>
      <c r="Q8287" s="258"/>
      <c r="R8287" s="258"/>
      <c r="S8287" s="258"/>
      <c r="T8287" s="258"/>
      <c r="U8287" s="258"/>
      <c r="V8287" s="258"/>
      <c r="W8287" s="258"/>
      <c r="X8287" s="258"/>
      <c r="Y8287" s="258"/>
      <c r="Z8287" s="258"/>
      <c r="AA8287" s="258"/>
      <c r="AB8287" s="258"/>
      <c r="AC8287" s="258"/>
      <c r="AD8287" s="258"/>
      <c r="AE8287" s="258"/>
      <c r="AF8287" s="258"/>
      <c r="AG8287" s="258"/>
      <c r="AH8287" s="258"/>
      <c r="AI8287" s="258"/>
      <c r="AJ8287" s="258"/>
      <c r="AK8287" s="258"/>
      <c r="AL8287" s="258"/>
      <c r="AM8287" s="258"/>
      <c r="AN8287" s="258"/>
      <c r="AO8287" s="258"/>
      <c r="AP8287" s="258"/>
      <c r="AQ8287" s="258"/>
      <c r="AR8287" s="258"/>
      <c r="AS8287" s="258"/>
      <c r="AT8287" s="258"/>
      <c r="AU8287" s="258"/>
      <c r="AV8287" s="258"/>
      <c r="AW8287" s="258"/>
      <c r="AX8287" s="258"/>
      <c r="AY8287" s="258"/>
      <c r="AZ8287" s="258"/>
      <c r="BA8287" s="258"/>
      <c r="BB8287" s="258"/>
      <c r="BC8287" s="258"/>
      <c r="BD8287" s="258"/>
      <c r="BE8287" s="258"/>
      <c r="BF8287" s="258"/>
      <c r="BG8287" s="258"/>
      <c r="BH8287" s="258"/>
      <c r="BI8287" s="258"/>
      <c r="BJ8287" s="258"/>
      <c r="BK8287" s="258"/>
      <c r="BL8287" s="258"/>
      <c r="BM8287" s="258"/>
      <c r="BN8287" s="258"/>
      <c r="BO8287" s="258"/>
      <c r="BP8287" s="258"/>
      <c r="BQ8287" s="258"/>
      <c r="BR8287" s="258"/>
      <c r="BS8287" s="258"/>
      <c r="BT8287" s="258"/>
      <c r="BU8287" s="258"/>
      <c r="BV8287" s="258"/>
      <c r="BW8287" s="258"/>
      <c r="BX8287" s="258"/>
      <c r="BY8287" s="258"/>
      <c r="BZ8287" s="258"/>
      <c r="CA8287" s="258"/>
      <c r="CB8287" s="258"/>
      <c r="CC8287" s="258"/>
    </row>
    <row r="8288" spans="1:81" s="41" customFormat="1" x14ac:dyDescent="0.25">
      <c r="A8288" s="38"/>
      <c r="B8288" s="44"/>
      <c r="C8288" s="39"/>
      <c r="D8288" s="39"/>
      <c r="E8288" s="39"/>
      <c r="F8288" s="25"/>
      <c r="G8288" s="40"/>
      <c r="H8288" s="40"/>
      <c r="I8288" s="40"/>
      <c r="J8288" s="271"/>
      <c r="K8288" s="262"/>
      <c r="L8288" s="258"/>
      <c r="M8288" s="258"/>
      <c r="N8288" s="258"/>
      <c r="O8288" s="258"/>
      <c r="P8288" s="258"/>
      <c r="Q8288" s="258"/>
      <c r="R8288" s="258"/>
      <c r="S8288" s="258"/>
      <c r="T8288" s="258"/>
      <c r="U8288" s="258"/>
      <c r="V8288" s="258"/>
      <c r="W8288" s="258"/>
      <c r="X8288" s="258"/>
      <c r="Y8288" s="258"/>
      <c r="Z8288" s="258"/>
      <c r="AA8288" s="258"/>
      <c r="AB8288" s="258"/>
      <c r="AC8288" s="258"/>
      <c r="AD8288" s="258"/>
      <c r="AE8288" s="258"/>
      <c r="AF8288" s="258"/>
      <c r="AG8288" s="258"/>
      <c r="AH8288" s="258"/>
      <c r="AI8288" s="258"/>
      <c r="AJ8288" s="258"/>
      <c r="AK8288" s="258"/>
      <c r="AL8288" s="258"/>
      <c r="AM8288" s="258"/>
      <c r="AN8288" s="258"/>
      <c r="AO8288" s="258"/>
      <c r="AP8288" s="258"/>
      <c r="AQ8288" s="258"/>
      <c r="AR8288" s="258"/>
      <c r="AS8288" s="258"/>
      <c r="AT8288" s="258"/>
      <c r="AU8288" s="258"/>
      <c r="AV8288" s="258"/>
      <c r="AW8288" s="258"/>
      <c r="AX8288" s="258"/>
      <c r="AY8288" s="258"/>
      <c r="AZ8288" s="258"/>
      <c r="BA8288" s="258"/>
      <c r="BB8288" s="258"/>
      <c r="BC8288" s="258"/>
      <c r="BD8288" s="258"/>
      <c r="BE8288" s="258"/>
      <c r="BF8288" s="258"/>
      <c r="BG8288" s="258"/>
      <c r="BH8288" s="258"/>
      <c r="BI8288" s="258"/>
      <c r="BJ8288" s="258"/>
      <c r="BK8288" s="258"/>
      <c r="BL8288" s="258"/>
      <c r="BM8288" s="258"/>
      <c r="BN8288" s="258"/>
      <c r="BO8288" s="258"/>
      <c r="BP8288" s="258"/>
      <c r="BQ8288" s="258"/>
      <c r="BR8288" s="258"/>
      <c r="BS8288" s="258"/>
      <c r="BT8288" s="258"/>
      <c r="BU8288" s="258"/>
      <c r="BV8288" s="258"/>
      <c r="BW8288" s="258"/>
      <c r="BX8288" s="258"/>
      <c r="BY8288" s="258"/>
      <c r="BZ8288" s="258"/>
      <c r="CA8288" s="258"/>
      <c r="CB8288" s="258"/>
      <c r="CC8288" s="258"/>
    </row>
    <row r="8289" spans="1:81" s="41" customFormat="1" x14ac:dyDescent="0.25">
      <c r="A8289" s="38"/>
      <c r="B8289" s="44"/>
      <c r="C8289" s="39"/>
      <c r="D8289" s="39"/>
      <c r="E8289" s="39"/>
      <c r="F8289" s="25"/>
      <c r="G8289" s="40"/>
      <c r="H8289" s="40"/>
      <c r="I8289" s="40"/>
      <c r="J8289" s="271"/>
      <c r="K8289" s="262"/>
      <c r="L8289" s="258"/>
      <c r="M8289" s="258"/>
      <c r="N8289" s="258"/>
      <c r="O8289" s="258"/>
      <c r="P8289" s="258"/>
      <c r="Q8289" s="258"/>
      <c r="R8289" s="258"/>
      <c r="S8289" s="258"/>
      <c r="T8289" s="258"/>
      <c r="U8289" s="258"/>
      <c r="V8289" s="258"/>
      <c r="W8289" s="258"/>
      <c r="X8289" s="258"/>
      <c r="Y8289" s="258"/>
      <c r="Z8289" s="258"/>
      <c r="AA8289" s="258"/>
      <c r="AB8289" s="258"/>
      <c r="AC8289" s="258"/>
      <c r="AD8289" s="258"/>
      <c r="AE8289" s="258"/>
      <c r="AF8289" s="258"/>
      <c r="AG8289" s="258"/>
      <c r="AH8289" s="258"/>
      <c r="AI8289" s="258"/>
      <c r="AJ8289" s="258"/>
      <c r="AK8289" s="258"/>
      <c r="AL8289" s="258"/>
      <c r="AM8289" s="258"/>
      <c r="AN8289" s="258"/>
      <c r="AO8289" s="258"/>
      <c r="AP8289" s="258"/>
      <c r="AQ8289" s="258"/>
      <c r="AR8289" s="258"/>
      <c r="AS8289" s="258"/>
      <c r="AT8289" s="258"/>
      <c r="AU8289" s="258"/>
      <c r="AV8289" s="258"/>
      <c r="AW8289" s="258"/>
      <c r="AX8289" s="258"/>
      <c r="AY8289" s="258"/>
      <c r="AZ8289" s="258"/>
      <c r="BA8289" s="258"/>
      <c r="BB8289" s="258"/>
      <c r="BC8289" s="258"/>
      <c r="BD8289" s="258"/>
      <c r="BE8289" s="258"/>
      <c r="BF8289" s="258"/>
      <c r="BG8289" s="258"/>
      <c r="BH8289" s="258"/>
      <c r="BI8289" s="258"/>
      <c r="BJ8289" s="258"/>
      <c r="BK8289" s="258"/>
      <c r="BL8289" s="258"/>
      <c r="BM8289" s="258"/>
      <c r="BN8289" s="258"/>
      <c r="BO8289" s="258"/>
      <c r="BP8289" s="258"/>
      <c r="BQ8289" s="258"/>
      <c r="BR8289" s="258"/>
      <c r="BS8289" s="258"/>
      <c r="BT8289" s="258"/>
      <c r="BU8289" s="258"/>
      <c r="BV8289" s="258"/>
      <c r="BW8289" s="258"/>
      <c r="BX8289" s="258"/>
      <c r="BY8289" s="258"/>
      <c r="BZ8289" s="258"/>
      <c r="CA8289" s="258"/>
      <c r="CB8289" s="258"/>
      <c r="CC8289" s="258"/>
    </row>
    <row r="8290" spans="1:81" s="41" customFormat="1" x14ac:dyDescent="0.25">
      <c r="A8290" s="38"/>
      <c r="B8290" s="44"/>
      <c r="C8290" s="39"/>
      <c r="D8290" s="39"/>
      <c r="E8290" s="39"/>
      <c r="F8290" s="25"/>
      <c r="G8290" s="40"/>
      <c r="H8290" s="40"/>
      <c r="I8290" s="40"/>
      <c r="J8290" s="271"/>
      <c r="K8290" s="262"/>
      <c r="L8290" s="258"/>
      <c r="M8290" s="258"/>
      <c r="N8290" s="258"/>
      <c r="O8290" s="258"/>
      <c r="P8290" s="258"/>
      <c r="Q8290" s="258"/>
      <c r="R8290" s="258"/>
      <c r="S8290" s="258"/>
      <c r="T8290" s="258"/>
      <c r="U8290" s="258"/>
      <c r="V8290" s="258"/>
      <c r="W8290" s="258"/>
      <c r="X8290" s="258"/>
      <c r="Y8290" s="258"/>
      <c r="Z8290" s="258"/>
      <c r="AA8290" s="258"/>
      <c r="AB8290" s="258"/>
      <c r="AC8290" s="258"/>
      <c r="AD8290" s="258"/>
      <c r="AE8290" s="258"/>
      <c r="AF8290" s="258"/>
      <c r="AG8290" s="258"/>
      <c r="AH8290" s="258"/>
      <c r="AI8290" s="258"/>
      <c r="AJ8290" s="258"/>
      <c r="AK8290" s="258"/>
      <c r="AL8290" s="258"/>
      <c r="AM8290" s="258"/>
      <c r="AN8290" s="258"/>
      <c r="AO8290" s="258"/>
      <c r="AP8290" s="258"/>
      <c r="AQ8290" s="258"/>
      <c r="AR8290" s="258"/>
      <c r="AS8290" s="258"/>
      <c r="AT8290" s="258"/>
      <c r="AU8290" s="258"/>
      <c r="AV8290" s="258"/>
      <c r="AW8290" s="258"/>
      <c r="AX8290" s="258"/>
      <c r="AY8290" s="258"/>
      <c r="AZ8290" s="258"/>
      <c r="BA8290" s="258"/>
      <c r="BB8290" s="258"/>
      <c r="BC8290" s="258"/>
      <c r="BD8290" s="258"/>
      <c r="BE8290" s="258"/>
      <c r="BF8290" s="258"/>
      <c r="BG8290" s="258"/>
      <c r="BH8290" s="258"/>
      <c r="BI8290" s="258"/>
      <c r="BJ8290" s="258"/>
      <c r="BK8290" s="258"/>
      <c r="BL8290" s="258"/>
      <c r="BM8290" s="258"/>
      <c r="BN8290" s="258"/>
      <c r="BO8290" s="258"/>
      <c r="BP8290" s="258"/>
      <c r="BQ8290" s="258"/>
      <c r="BR8290" s="258"/>
      <c r="BS8290" s="258"/>
      <c r="BT8290" s="258"/>
      <c r="BU8290" s="258"/>
      <c r="BV8290" s="258"/>
      <c r="BW8290" s="258"/>
      <c r="BX8290" s="258"/>
      <c r="BY8290" s="258"/>
      <c r="BZ8290" s="258"/>
      <c r="CA8290" s="258"/>
      <c r="CB8290" s="258"/>
      <c r="CC8290" s="258"/>
    </row>
    <row r="8291" spans="1:81" s="41" customFormat="1" x14ac:dyDescent="0.25">
      <c r="A8291" s="38"/>
      <c r="B8291" s="44"/>
      <c r="C8291" s="39"/>
      <c r="D8291" s="39"/>
      <c r="E8291" s="39"/>
      <c r="F8291" s="25"/>
      <c r="G8291" s="40"/>
      <c r="H8291" s="40"/>
      <c r="I8291" s="40"/>
      <c r="J8291" s="271"/>
      <c r="K8291" s="262"/>
      <c r="L8291" s="258"/>
      <c r="M8291" s="258"/>
      <c r="N8291" s="258"/>
      <c r="O8291" s="258"/>
      <c r="P8291" s="258"/>
      <c r="Q8291" s="258"/>
      <c r="R8291" s="258"/>
      <c r="S8291" s="258"/>
      <c r="T8291" s="258"/>
      <c r="U8291" s="258"/>
      <c r="V8291" s="258"/>
      <c r="W8291" s="258"/>
      <c r="X8291" s="258"/>
      <c r="Y8291" s="258"/>
      <c r="Z8291" s="258"/>
      <c r="AA8291" s="258"/>
      <c r="AB8291" s="258"/>
      <c r="AC8291" s="258"/>
      <c r="AD8291" s="258"/>
      <c r="AE8291" s="258"/>
      <c r="AF8291" s="258"/>
      <c r="AG8291" s="258"/>
      <c r="AH8291" s="258"/>
      <c r="AI8291" s="258"/>
      <c r="AJ8291" s="258"/>
      <c r="AK8291" s="258"/>
      <c r="AL8291" s="258"/>
      <c r="AM8291" s="258"/>
      <c r="AN8291" s="258"/>
      <c r="AO8291" s="258"/>
      <c r="AP8291" s="258"/>
      <c r="AQ8291" s="258"/>
      <c r="AR8291" s="258"/>
      <c r="AS8291" s="258"/>
      <c r="AT8291" s="258"/>
      <c r="AU8291" s="258"/>
      <c r="AV8291" s="258"/>
      <c r="AW8291" s="258"/>
      <c r="AX8291" s="258"/>
      <c r="AY8291" s="258"/>
      <c r="AZ8291" s="258"/>
      <c r="BA8291" s="258"/>
      <c r="BB8291" s="258"/>
      <c r="BC8291" s="258"/>
      <c r="BD8291" s="258"/>
      <c r="BE8291" s="258"/>
      <c r="BF8291" s="258"/>
      <c r="BG8291" s="258"/>
      <c r="BH8291" s="258"/>
      <c r="BI8291" s="258"/>
      <c r="BJ8291" s="258"/>
      <c r="BK8291" s="258"/>
      <c r="BL8291" s="258"/>
      <c r="BM8291" s="258"/>
      <c r="BN8291" s="258"/>
      <c r="BO8291" s="258"/>
      <c r="BP8291" s="258"/>
      <c r="BQ8291" s="258"/>
      <c r="BR8291" s="258"/>
      <c r="BS8291" s="258"/>
      <c r="BT8291" s="258"/>
      <c r="BU8291" s="258"/>
      <c r="BV8291" s="258"/>
      <c r="BW8291" s="258"/>
      <c r="BX8291" s="258"/>
      <c r="BY8291" s="258"/>
      <c r="BZ8291" s="258"/>
      <c r="CA8291" s="258"/>
      <c r="CB8291" s="258"/>
      <c r="CC8291" s="258"/>
    </row>
    <row r="8292" spans="1:81" s="41" customFormat="1" x14ac:dyDescent="0.25">
      <c r="A8292" s="38"/>
      <c r="B8292" s="44"/>
      <c r="C8292" s="39"/>
      <c r="D8292" s="39"/>
      <c r="E8292" s="39"/>
      <c r="F8292" s="25"/>
      <c r="G8292" s="40"/>
      <c r="H8292" s="40"/>
      <c r="I8292" s="40"/>
      <c r="J8292" s="271"/>
      <c r="K8292" s="262"/>
      <c r="L8292" s="258"/>
      <c r="M8292" s="258"/>
      <c r="N8292" s="258"/>
      <c r="O8292" s="258"/>
      <c r="P8292" s="258"/>
      <c r="Q8292" s="258"/>
      <c r="R8292" s="258"/>
      <c r="S8292" s="258"/>
      <c r="T8292" s="258"/>
      <c r="U8292" s="258"/>
      <c r="V8292" s="258"/>
      <c r="W8292" s="258"/>
      <c r="X8292" s="258"/>
      <c r="Y8292" s="258"/>
      <c r="Z8292" s="258"/>
      <c r="AA8292" s="258"/>
      <c r="AB8292" s="258"/>
      <c r="AC8292" s="258"/>
      <c r="AD8292" s="258"/>
      <c r="AE8292" s="258"/>
      <c r="AF8292" s="258"/>
      <c r="AG8292" s="258"/>
      <c r="AH8292" s="258"/>
      <c r="AI8292" s="258"/>
      <c r="AJ8292" s="258"/>
      <c r="AK8292" s="258"/>
      <c r="AL8292" s="258"/>
      <c r="AM8292" s="258"/>
      <c r="AN8292" s="258"/>
      <c r="AO8292" s="258"/>
      <c r="AP8292" s="258"/>
      <c r="AQ8292" s="258"/>
      <c r="AR8292" s="258"/>
      <c r="AS8292" s="258"/>
      <c r="AT8292" s="258"/>
      <c r="AU8292" s="258"/>
      <c r="AV8292" s="258"/>
      <c r="AW8292" s="258"/>
      <c r="AX8292" s="258"/>
      <c r="AY8292" s="258"/>
      <c r="AZ8292" s="258"/>
      <c r="BA8292" s="258"/>
      <c r="BB8292" s="258"/>
      <c r="BC8292" s="258"/>
      <c r="BD8292" s="258"/>
      <c r="BE8292" s="258"/>
      <c r="BF8292" s="258"/>
      <c r="BG8292" s="258"/>
      <c r="BH8292" s="258"/>
      <c r="BI8292" s="258"/>
      <c r="BJ8292" s="258"/>
      <c r="BK8292" s="258"/>
      <c r="BL8292" s="258"/>
      <c r="BM8292" s="258"/>
      <c r="BN8292" s="258"/>
      <c r="BO8292" s="258"/>
      <c r="BP8292" s="258"/>
      <c r="BQ8292" s="258"/>
      <c r="BR8292" s="258"/>
      <c r="BS8292" s="258"/>
      <c r="BT8292" s="258"/>
      <c r="BU8292" s="258"/>
      <c r="BV8292" s="258"/>
      <c r="BW8292" s="258"/>
      <c r="BX8292" s="258"/>
      <c r="BY8292" s="258"/>
      <c r="BZ8292" s="258"/>
      <c r="CA8292" s="258"/>
      <c r="CB8292" s="258"/>
      <c r="CC8292" s="258"/>
    </row>
    <row r="8293" spans="1:81" s="41" customFormat="1" x14ac:dyDescent="0.25">
      <c r="A8293" s="38"/>
      <c r="B8293" s="44"/>
      <c r="C8293" s="39"/>
      <c r="D8293" s="39"/>
      <c r="E8293" s="39"/>
      <c r="F8293" s="25"/>
      <c r="G8293" s="40"/>
      <c r="H8293" s="40"/>
      <c r="I8293" s="40"/>
      <c r="J8293" s="271"/>
      <c r="K8293" s="262"/>
      <c r="L8293" s="258"/>
      <c r="M8293" s="258"/>
      <c r="N8293" s="258"/>
      <c r="O8293" s="258"/>
      <c r="P8293" s="258"/>
      <c r="Q8293" s="258"/>
      <c r="R8293" s="258"/>
      <c r="S8293" s="258"/>
      <c r="T8293" s="258"/>
      <c r="U8293" s="258"/>
      <c r="V8293" s="258"/>
      <c r="W8293" s="258"/>
      <c r="X8293" s="258"/>
      <c r="Y8293" s="258"/>
      <c r="Z8293" s="258"/>
      <c r="AA8293" s="258"/>
      <c r="AB8293" s="258"/>
      <c r="AC8293" s="258"/>
      <c r="AD8293" s="258"/>
      <c r="AE8293" s="258"/>
      <c r="AF8293" s="258"/>
      <c r="AG8293" s="258"/>
      <c r="AH8293" s="258"/>
      <c r="AI8293" s="258"/>
      <c r="AJ8293" s="258"/>
      <c r="AK8293" s="258"/>
      <c r="AL8293" s="258"/>
      <c r="AM8293" s="258"/>
      <c r="AN8293" s="258"/>
      <c r="AO8293" s="258"/>
      <c r="AP8293" s="258"/>
      <c r="AQ8293" s="258"/>
      <c r="AR8293" s="258"/>
      <c r="AS8293" s="258"/>
      <c r="AT8293" s="258"/>
      <c r="AU8293" s="258"/>
      <c r="AV8293" s="258"/>
      <c r="AW8293" s="258"/>
      <c r="AX8293" s="258"/>
      <c r="AY8293" s="258"/>
      <c r="AZ8293" s="258"/>
      <c r="BA8293" s="258"/>
      <c r="BB8293" s="258"/>
      <c r="BC8293" s="258"/>
      <c r="BD8293" s="258"/>
      <c r="BE8293" s="258"/>
      <c r="BF8293" s="258"/>
      <c r="BG8293" s="258"/>
      <c r="BH8293" s="258"/>
      <c r="BI8293" s="258"/>
      <c r="BJ8293" s="258"/>
      <c r="BK8293" s="258"/>
      <c r="BL8293" s="258"/>
      <c r="BM8293" s="258"/>
      <c r="BN8293" s="258"/>
      <c r="BO8293" s="258"/>
      <c r="BP8293" s="258"/>
      <c r="BQ8293" s="258"/>
      <c r="BR8293" s="258"/>
      <c r="BS8293" s="258"/>
      <c r="BT8293" s="258"/>
      <c r="BU8293" s="258"/>
      <c r="BV8293" s="258"/>
      <c r="BW8293" s="258"/>
      <c r="BX8293" s="258"/>
      <c r="BY8293" s="258"/>
      <c r="BZ8293" s="258"/>
      <c r="CA8293" s="258"/>
      <c r="CB8293" s="258"/>
      <c r="CC8293" s="258"/>
    </row>
    <row r="8294" spans="1:81" s="41" customFormat="1" x14ac:dyDescent="0.25">
      <c r="A8294" s="38"/>
      <c r="B8294" s="44"/>
      <c r="C8294" s="39"/>
      <c r="D8294" s="39"/>
      <c r="E8294" s="39"/>
      <c r="F8294" s="25"/>
      <c r="G8294" s="40"/>
      <c r="H8294" s="40"/>
      <c r="I8294" s="40"/>
      <c r="J8294" s="271"/>
      <c r="K8294" s="262"/>
      <c r="L8294" s="258"/>
      <c r="M8294" s="258"/>
      <c r="N8294" s="258"/>
      <c r="O8294" s="258"/>
      <c r="P8294" s="258"/>
      <c r="Q8294" s="258"/>
      <c r="R8294" s="258"/>
      <c r="S8294" s="258"/>
      <c r="T8294" s="258"/>
      <c r="U8294" s="258"/>
      <c r="V8294" s="258"/>
      <c r="W8294" s="258"/>
      <c r="X8294" s="258"/>
      <c r="Y8294" s="258"/>
      <c r="Z8294" s="258"/>
      <c r="AA8294" s="258"/>
      <c r="AB8294" s="258"/>
      <c r="AC8294" s="258"/>
      <c r="AD8294" s="258"/>
      <c r="AE8294" s="258"/>
      <c r="AF8294" s="258"/>
      <c r="AG8294" s="258"/>
      <c r="AH8294" s="258"/>
      <c r="AI8294" s="258"/>
      <c r="AJ8294" s="258"/>
      <c r="AK8294" s="258"/>
      <c r="AL8294" s="258"/>
      <c r="AM8294" s="258"/>
      <c r="AN8294" s="258"/>
      <c r="AO8294" s="258"/>
      <c r="AP8294" s="258"/>
      <c r="AQ8294" s="258"/>
      <c r="AR8294" s="258"/>
      <c r="AS8294" s="258"/>
      <c r="AT8294" s="258"/>
      <c r="AU8294" s="258"/>
      <c r="AV8294" s="258"/>
      <c r="AW8294" s="258"/>
      <c r="AX8294" s="258"/>
      <c r="AY8294" s="258"/>
      <c r="AZ8294" s="258"/>
      <c r="BA8294" s="258"/>
      <c r="BB8294" s="258"/>
      <c r="BC8294" s="258"/>
      <c r="BD8294" s="258"/>
      <c r="BE8294" s="258"/>
      <c r="BF8294" s="258"/>
      <c r="BG8294" s="258"/>
      <c r="BH8294" s="258"/>
      <c r="BI8294" s="258"/>
      <c r="BJ8294" s="258"/>
      <c r="BK8294" s="258"/>
      <c r="BL8294" s="258"/>
      <c r="BM8294" s="258"/>
      <c r="BN8294" s="258"/>
      <c r="BO8294" s="258"/>
      <c r="BP8294" s="258"/>
      <c r="BQ8294" s="258"/>
      <c r="BR8294" s="258"/>
      <c r="BS8294" s="258"/>
      <c r="BT8294" s="258"/>
      <c r="BU8294" s="258"/>
      <c r="BV8294" s="258"/>
      <c r="BW8294" s="258"/>
      <c r="BX8294" s="258"/>
      <c r="BY8294" s="258"/>
      <c r="BZ8294" s="258"/>
      <c r="CA8294" s="258"/>
      <c r="CB8294" s="258"/>
      <c r="CC8294" s="258"/>
    </row>
    <row r="8295" spans="1:81" s="41" customFormat="1" x14ac:dyDescent="0.25">
      <c r="A8295" s="38"/>
      <c r="B8295" s="44"/>
      <c r="C8295" s="39"/>
      <c r="D8295" s="39"/>
      <c r="E8295" s="39"/>
      <c r="F8295" s="25"/>
      <c r="G8295" s="40"/>
      <c r="H8295" s="40"/>
      <c r="I8295" s="40"/>
      <c r="J8295" s="271"/>
      <c r="K8295" s="262"/>
      <c r="L8295" s="258"/>
      <c r="M8295" s="258"/>
      <c r="N8295" s="258"/>
      <c r="O8295" s="258"/>
      <c r="P8295" s="258"/>
      <c r="Q8295" s="258"/>
      <c r="R8295" s="258"/>
      <c r="S8295" s="258"/>
      <c r="T8295" s="258"/>
      <c r="U8295" s="258"/>
      <c r="V8295" s="258"/>
      <c r="W8295" s="258"/>
      <c r="X8295" s="258"/>
      <c r="Y8295" s="258"/>
      <c r="Z8295" s="258"/>
      <c r="AA8295" s="258"/>
      <c r="AB8295" s="258"/>
      <c r="AC8295" s="258"/>
      <c r="AD8295" s="258"/>
      <c r="AE8295" s="258"/>
      <c r="AF8295" s="258"/>
      <c r="AG8295" s="258"/>
      <c r="AH8295" s="258"/>
      <c r="AI8295" s="258"/>
      <c r="AJ8295" s="258"/>
      <c r="AK8295" s="258"/>
      <c r="AL8295" s="258"/>
      <c r="AM8295" s="258"/>
      <c r="AN8295" s="258"/>
      <c r="AO8295" s="258"/>
      <c r="AP8295" s="258"/>
      <c r="AQ8295" s="258"/>
      <c r="AR8295" s="258"/>
      <c r="AS8295" s="258"/>
      <c r="AT8295" s="258"/>
      <c r="AU8295" s="258"/>
      <c r="AV8295" s="258"/>
      <c r="AW8295" s="258"/>
      <c r="AX8295" s="258"/>
      <c r="AY8295" s="258"/>
      <c r="AZ8295" s="258"/>
      <c r="BA8295" s="258"/>
      <c r="BB8295" s="258"/>
      <c r="BC8295" s="258"/>
      <c r="BD8295" s="258"/>
      <c r="BE8295" s="258"/>
      <c r="BF8295" s="258"/>
      <c r="BG8295" s="258"/>
      <c r="BH8295" s="258"/>
      <c r="BI8295" s="258"/>
      <c r="BJ8295" s="258"/>
      <c r="BK8295" s="258"/>
      <c r="BL8295" s="258"/>
      <c r="BM8295" s="258"/>
      <c r="BN8295" s="258"/>
      <c r="BO8295" s="258"/>
      <c r="BP8295" s="258"/>
      <c r="BQ8295" s="258"/>
      <c r="BR8295" s="258"/>
      <c r="BS8295" s="258"/>
      <c r="BT8295" s="258"/>
      <c r="BU8295" s="258"/>
      <c r="BV8295" s="258"/>
      <c r="BW8295" s="258"/>
      <c r="BX8295" s="258"/>
      <c r="BY8295" s="258"/>
      <c r="BZ8295" s="258"/>
      <c r="CA8295" s="258"/>
      <c r="CB8295" s="258"/>
      <c r="CC8295" s="258"/>
    </row>
    <row r="8296" spans="1:81" s="41" customFormat="1" x14ac:dyDescent="0.25">
      <c r="A8296" s="38"/>
      <c r="B8296" s="44"/>
      <c r="C8296" s="39"/>
      <c r="D8296" s="39"/>
      <c r="E8296" s="39"/>
      <c r="F8296" s="25"/>
      <c r="G8296" s="40"/>
      <c r="H8296" s="40"/>
      <c r="I8296" s="40"/>
      <c r="J8296" s="271"/>
      <c r="K8296" s="262"/>
      <c r="L8296" s="258"/>
      <c r="M8296" s="258"/>
      <c r="N8296" s="258"/>
      <c r="O8296" s="258"/>
      <c r="P8296" s="258"/>
      <c r="Q8296" s="258"/>
      <c r="R8296" s="258"/>
      <c r="S8296" s="258"/>
      <c r="T8296" s="258"/>
      <c r="U8296" s="258"/>
      <c r="V8296" s="258"/>
      <c r="W8296" s="258"/>
      <c r="X8296" s="258"/>
      <c r="Y8296" s="258"/>
      <c r="Z8296" s="258"/>
      <c r="AA8296" s="258"/>
      <c r="AB8296" s="258"/>
      <c r="AC8296" s="258"/>
      <c r="AD8296" s="258"/>
      <c r="AE8296" s="258"/>
      <c r="AF8296" s="258"/>
      <c r="AG8296" s="258"/>
      <c r="AH8296" s="258"/>
      <c r="AI8296" s="258"/>
      <c r="AJ8296" s="258"/>
      <c r="AK8296" s="258"/>
      <c r="AL8296" s="258"/>
      <c r="AM8296" s="258"/>
      <c r="AN8296" s="258"/>
      <c r="AO8296" s="258"/>
      <c r="AP8296" s="258"/>
      <c r="AQ8296" s="258"/>
      <c r="AR8296" s="258"/>
      <c r="AS8296" s="258"/>
      <c r="AT8296" s="258"/>
      <c r="AU8296" s="258"/>
      <c r="AV8296" s="258"/>
      <c r="AW8296" s="258"/>
      <c r="AX8296" s="258"/>
      <c r="AY8296" s="258"/>
      <c r="AZ8296" s="258"/>
      <c r="BA8296" s="258"/>
      <c r="BB8296" s="258"/>
      <c r="BC8296" s="258"/>
      <c r="BD8296" s="258"/>
      <c r="BE8296" s="258"/>
      <c r="BF8296" s="258"/>
      <c r="BG8296" s="258"/>
      <c r="BH8296" s="258"/>
      <c r="BI8296" s="258"/>
      <c r="BJ8296" s="258"/>
      <c r="BK8296" s="258"/>
      <c r="BL8296" s="258"/>
      <c r="BM8296" s="258"/>
      <c r="BN8296" s="258"/>
      <c r="BO8296" s="258"/>
      <c r="BP8296" s="258"/>
      <c r="BQ8296" s="258"/>
      <c r="BR8296" s="258"/>
      <c r="BS8296" s="258"/>
      <c r="BT8296" s="258"/>
      <c r="BU8296" s="258"/>
      <c r="BV8296" s="258"/>
      <c r="BW8296" s="258"/>
      <c r="BX8296" s="258"/>
      <c r="BY8296" s="258"/>
      <c r="BZ8296" s="258"/>
      <c r="CA8296" s="258"/>
      <c r="CB8296" s="258"/>
      <c r="CC8296" s="258"/>
    </row>
    <row r="8297" spans="1:81" s="41" customFormat="1" x14ac:dyDescent="0.25">
      <c r="A8297" s="38"/>
      <c r="B8297" s="44"/>
      <c r="C8297" s="39"/>
      <c r="D8297" s="39"/>
      <c r="E8297" s="39"/>
      <c r="F8297" s="25"/>
      <c r="G8297" s="40"/>
      <c r="H8297" s="40"/>
      <c r="I8297" s="40"/>
      <c r="J8297" s="271"/>
      <c r="K8297" s="262"/>
      <c r="L8297" s="258"/>
      <c r="M8297" s="258"/>
      <c r="N8297" s="258"/>
      <c r="O8297" s="258"/>
      <c r="P8297" s="258"/>
      <c r="Q8297" s="258"/>
      <c r="R8297" s="258"/>
      <c r="S8297" s="258"/>
      <c r="T8297" s="258"/>
      <c r="U8297" s="258"/>
      <c r="V8297" s="258"/>
      <c r="W8297" s="258"/>
      <c r="X8297" s="258"/>
      <c r="Y8297" s="258"/>
      <c r="Z8297" s="258"/>
      <c r="AA8297" s="258"/>
      <c r="AB8297" s="258"/>
      <c r="AC8297" s="258"/>
      <c r="AD8297" s="258"/>
      <c r="AE8297" s="258"/>
      <c r="AF8297" s="258"/>
      <c r="AG8297" s="258"/>
      <c r="AH8297" s="258"/>
      <c r="AI8297" s="258"/>
      <c r="AJ8297" s="258"/>
      <c r="AK8297" s="258"/>
      <c r="AL8297" s="258"/>
      <c r="AM8297" s="258"/>
      <c r="AN8297" s="258"/>
      <c r="AO8297" s="258"/>
      <c r="AP8297" s="258"/>
      <c r="AQ8297" s="258"/>
      <c r="AR8297" s="258"/>
      <c r="AS8297" s="258"/>
      <c r="AT8297" s="258"/>
      <c r="AU8297" s="258"/>
      <c r="AV8297" s="258"/>
      <c r="AW8297" s="258"/>
      <c r="AX8297" s="258"/>
      <c r="AY8297" s="258"/>
      <c r="AZ8297" s="258"/>
      <c r="BA8297" s="258"/>
      <c r="BB8297" s="258"/>
      <c r="BC8297" s="258"/>
      <c r="BD8297" s="258"/>
      <c r="BE8297" s="258"/>
      <c r="BF8297" s="258"/>
      <c r="BG8297" s="258"/>
      <c r="BH8297" s="258"/>
      <c r="BI8297" s="258"/>
      <c r="BJ8297" s="258"/>
      <c r="BK8297" s="258"/>
      <c r="BL8297" s="258"/>
      <c r="BM8297" s="258"/>
      <c r="BN8297" s="258"/>
      <c r="BO8297" s="258"/>
      <c r="BP8297" s="258"/>
      <c r="BQ8297" s="258"/>
      <c r="BR8297" s="258"/>
      <c r="BS8297" s="258"/>
      <c r="BT8297" s="258"/>
      <c r="BU8297" s="258"/>
      <c r="BV8297" s="258"/>
      <c r="BW8297" s="258"/>
      <c r="BX8297" s="258"/>
      <c r="BY8297" s="258"/>
      <c r="BZ8297" s="258"/>
      <c r="CA8297" s="258"/>
      <c r="CB8297" s="258"/>
      <c r="CC8297" s="258"/>
    </row>
    <row r="8298" spans="1:81" s="41" customFormat="1" x14ac:dyDescent="0.25">
      <c r="A8298" s="38"/>
      <c r="B8298" s="44"/>
      <c r="C8298" s="39"/>
      <c r="D8298" s="39"/>
      <c r="E8298" s="39"/>
      <c r="F8298" s="25"/>
      <c r="G8298" s="40"/>
      <c r="H8298" s="40"/>
      <c r="I8298" s="40"/>
      <c r="J8298" s="271"/>
      <c r="K8298" s="262"/>
      <c r="L8298" s="258"/>
      <c r="M8298" s="258"/>
      <c r="N8298" s="258"/>
      <c r="O8298" s="258"/>
      <c r="P8298" s="258"/>
      <c r="Q8298" s="258"/>
      <c r="R8298" s="258"/>
      <c r="S8298" s="258"/>
      <c r="T8298" s="258"/>
      <c r="U8298" s="258"/>
      <c r="V8298" s="258"/>
      <c r="W8298" s="258"/>
      <c r="X8298" s="258"/>
      <c r="Y8298" s="258"/>
      <c r="Z8298" s="258"/>
      <c r="AA8298" s="258"/>
      <c r="AB8298" s="258"/>
      <c r="AC8298" s="258"/>
      <c r="AD8298" s="258"/>
      <c r="AE8298" s="258"/>
      <c r="AF8298" s="258"/>
      <c r="AG8298" s="258"/>
      <c r="AH8298" s="258"/>
      <c r="AI8298" s="258"/>
      <c r="AJ8298" s="258"/>
      <c r="AK8298" s="258"/>
      <c r="AL8298" s="258"/>
      <c r="AM8298" s="258"/>
      <c r="AN8298" s="258"/>
      <c r="AO8298" s="258"/>
      <c r="AP8298" s="258"/>
      <c r="AQ8298" s="258"/>
      <c r="AR8298" s="258"/>
      <c r="AS8298" s="258"/>
      <c r="AT8298" s="258"/>
      <c r="AU8298" s="258"/>
      <c r="AV8298" s="258"/>
      <c r="AW8298" s="258"/>
      <c r="AX8298" s="258"/>
      <c r="AY8298" s="258"/>
      <c r="AZ8298" s="258"/>
      <c r="BA8298" s="258"/>
      <c r="BB8298" s="258"/>
      <c r="BC8298" s="258"/>
      <c r="BD8298" s="258"/>
      <c r="BE8298" s="258"/>
      <c r="BF8298" s="258"/>
      <c r="BG8298" s="258"/>
      <c r="BH8298" s="258"/>
      <c r="BI8298" s="258"/>
      <c r="BJ8298" s="258"/>
      <c r="BK8298" s="258"/>
      <c r="BL8298" s="258"/>
      <c r="BM8298" s="258"/>
      <c r="BN8298" s="258"/>
      <c r="BO8298" s="258"/>
      <c r="BP8298" s="258"/>
      <c r="BQ8298" s="258"/>
      <c r="BR8298" s="258"/>
      <c r="BS8298" s="258"/>
      <c r="BT8298" s="258"/>
      <c r="BU8298" s="258"/>
      <c r="BV8298" s="258"/>
      <c r="BW8298" s="258"/>
      <c r="BX8298" s="258"/>
      <c r="BY8298" s="258"/>
      <c r="BZ8298" s="258"/>
      <c r="CA8298" s="258"/>
      <c r="CB8298" s="258"/>
      <c r="CC8298" s="258"/>
    </row>
    <row r="8299" spans="1:81" s="41" customFormat="1" x14ac:dyDescent="0.25">
      <c r="A8299" s="38"/>
      <c r="B8299" s="44"/>
      <c r="C8299" s="39"/>
      <c r="D8299" s="39"/>
      <c r="E8299" s="39"/>
      <c r="F8299" s="25"/>
      <c r="G8299" s="40"/>
      <c r="H8299" s="40"/>
      <c r="I8299" s="40"/>
      <c r="J8299" s="271"/>
      <c r="K8299" s="262"/>
      <c r="L8299" s="258"/>
      <c r="M8299" s="258"/>
      <c r="N8299" s="258"/>
      <c r="O8299" s="258"/>
      <c r="P8299" s="258"/>
      <c r="Q8299" s="258"/>
      <c r="R8299" s="258"/>
      <c r="S8299" s="258"/>
      <c r="T8299" s="258"/>
      <c r="U8299" s="258"/>
      <c r="V8299" s="258"/>
      <c r="W8299" s="258"/>
      <c r="X8299" s="258"/>
      <c r="Y8299" s="258"/>
      <c r="Z8299" s="258"/>
      <c r="AA8299" s="258"/>
      <c r="AB8299" s="258"/>
      <c r="AC8299" s="258"/>
      <c r="AD8299" s="258"/>
      <c r="AE8299" s="258"/>
      <c r="AF8299" s="258"/>
      <c r="AG8299" s="258"/>
      <c r="AH8299" s="258"/>
      <c r="AI8299" s="258"/>
      <c r="AJ8299" s="258"/>
      <c r="AK8299" s="258"/>
      <c r="AL8299" s="258"/>
      <c r="AM8299" s="258"/>
      <c r="AN8299" s="258"/>
      <c r="AO8299" s="258"/>
      <c r="AP8299" s="258"/>
      <c r="AQ8299" s="258"/>
      <c r="AR8299" s="258"/>
      <c r="AS8299" s="258"/>
      <c r="AT8299" s="258"/>
      <c r="AU8299" s="258"/>
      <c r="AV8299" s="258"/>
      <c r="AW8299" s="258"/>
      <c r="AX8299" s="258"/>
      <c r="AY8299" s="258"/>
      <c r="AZ8299" s="258"/>
      <c r="BA8299" s="258"/>
      <c r="BB8299" s="258"/>
      <c r="BC8299" s="258"/>
      <c r="BD8299" s="258"/>
      <c r="BE8299" s="258"/>
      <c r="BF8299" s="258"/>
      <c r="BG8299" s="258"/>
      <c r="BH8299" s="258"/>
      <c r="BI8299" s="258"/>
      <c r="BJ8299" s="258"/>
      <c r="BK8299" s="258"/>
      <c r="BL8299" s="258"/>
      <c r="BM8299" s="258"/>
      <c r="BN8299" s="258"/>
      <c r="BO8299" s="258"/>
      <c r="BP8299" s="258"/>
      <c r="BQ8299" s="258"/>
      <c r="BR8299" s="258"/>
      <c r="BS8299" s="258"/>
      <c r="BT8299" s="258"/>
      <c r="BU8299" s="258"/>
      <c r="BV8299" s="258"/>
      <c r="BW8299" s="258"/>
      <c r="BX8299" s="258"/>
      <c r="BY8299" s="258"/>
      <c r="BZ8299" s="258"/>
      <c r="CA8299" s="258"/>
      <c r="CB8299" s="258"/>
      <c r="CC8299" s="258"/>
    </row>
    <row r="8300" spans="1:81" s="41" customFormat="1" x14ac:dyDescent="0.25">
      <c r="A8300" s="38"/>
      <c r="B8300" s="44"/>
      <c r="C8300" s="39"/>
      <c r="D8300" s="39"/>
      <c r="E8300" s="39"/>
      <c r="F8300" s="25"/>
      <c r="G8300" s="40"/>
      <c r="H8300" s="40"/>
      <c r="I8300" s="40"/>
      <c r="J8300" s="271"/>
      <c r="K8300" s="262"/>
      <c r="L8300" s="258"/>
      <c r="M8300" s="258"/>
      <c r="N8300" s="258"/>
      <c r="O8300" s="258"/>
      <c r="P8300" s="258"/>
      <c r="Q8300" s="258"/>
      <c r="R8300" s="258"/>
      <c r="S8300" s="258"/>
      <c r="T8300" s="258"/>
      <c r="U8300" s="258"/>
      <c r="V8300" s="258"/>
      <c r="W8300" s="258"/>
      <c r="X8300" s="258"/>
      <c r="Y8300" s="258"/>
      <c r="Z8300" s="258"/>
      <c r="AA8300" s="258"/>
      <c r="AB8300" s="258"/>
      <c r="AC8300" s="258"/>
      <c r="AD8300" s="258"/>
      <c r="AE8300" s="258"/>
      <c r="AF8300" s="258"/>
      <c r="AG8300" s="258"/>
      <c r="AH8300" s="258"/>
      <c r="AI8300" s="258"/>
      <c r="AJ8300" s="258"/>
      <c r="AK8300" s="258"/>
      <c r="AL8300" s="258"/>
      <c r="AM8300" s="258"/>
      <c r="AN8300" s="258"/>
      <c r="AO8300" s="258"/>
      <c r="AP8300" s="258"/>
      <c r="AQ8300" s="258"/>
      <c r="AR8300" s="258"/>
      <c r="AS8300" s="258"/>
      <c r="AT8300" s="258"/>
      <c r="AU8300" s="258"/>
      <c r="AV8300" s="258"/>
      <c r="AW8300" s="258"/>
      <c r="AX8300" s="258"/>
      <c r="AY8300" s="258"/>
      <c r="AZ8300" s="258"/>
      <c r="BA8300" s="258"/>
      <c r="BB8300" s="258"/>
      <c r="BC8300" s="258"/>
      <c r="BD8300" s="258"/>
      <c r="BE8300" s="258"/>
      <c r="BF8300" s="258"/>
      <c r="BG8300" s="258"/>
      <c r="BH8300" s="258"/>
      <c r="BI8300" s="258"/>
      <c r="BJ8300" s="258"/>
      <c r="BK8300" s="258"/>
      <c r="BL8300" s="258"/>
      <c r="BM8300" s="258"/>
      <c r="BN8300" s="258"/>
      <c r="BO8300" s="258"/>
      <c r="BP8300" s="258"/>
      <c r="BQ8300" s="258"/>
      <c r="BR8300" s="258"/>
      <c r="BS8300" s="258"/>
      <c r="BT8300" s="258"/>
      <c r="BU8300" s="258"/>
      <c r="BV8300" s="258"/>
      <c r="BW8300" s="258"/>
      <c r="BX8300" s="258"/>
      <c r="BY8300" s="258"/>
      <c r="BZ8300" s="258"/>
      <c r="CA8300" s="258"/>
      <c r="CB8300" s="258"/>
      <c r="CC8300" s="258"/>
    </row>
    <row r="8301" spans="1:81" s="41" customFormat="1" x14ac:dyDescent="0.25">
      <c r="A8301" s="38"/>
      <c r="B8301" s="44"/>
      <c r="C8301" s="39"/>
      <c r="D8301" s="39"/>
      <c r="E8301" s="39"/>
      <c r="F8301" s="25"/>
      <c r="G8301" s="40"/>
      <c r="H8301" s="40"/>
      <c r="I8301" s="40"/>
      <c r="J8301" s="271"/>
      <c r="K8301" s="262"/>
      <c r="L8301" s="258"/>
      <c r="M8301" s="258"/>
      <c r="N8301" s="258"/>
      <c r="O8301" s="258"/>
      <c r="P8301" s="258"/>
      <c r="Q8301" s="258"/>
      <c r="R8301" s="258"/>
      <c r="S8301" s="258"/>
      <c r="T8301" s="258"/>
      <c r="U8301" s="258"/>
      <c r="V8301" s="258"/>
      <c r="W8301" s="258"/>
      <c r="X8301" s="258"/>
      <c r="Y8301" s="258"/>
      <c r="Z8301" s="258"/>
      <c r="AA8301" s="258"/>
      <c r="AB8301" s="258"/>
      <c r="AC8301" s="258"/>
      <c r="AD8301" s="258"/>
      <c r="AE8301" s="258"/>
      <c r="AF8301" s="258"/>
      <c r="AG8301" s="258"/>
      <c r="AH8301" s="258"/>
      <c r="AI8301" s="258"/>
      <c r="AJ8301" s="258"/>
      <c r="AK8301" s="258"/>
      <c r="AL8301" s="258"/>
      <c r="AM8301" s="258"/>
      <c r="AN8301" s="258"/>
      <c r="AO8301" s="258"/>
      <c r="AP8301" s="258"/>
      <c r="AQ8301" s="258"/>
      <c r="AR8301" s="258"/>
      <c r="AS8301" s="258"/>
      <c r="AT8301" s="258"/>
      <c r="AU8301" s="258"/>
      <c r="AV8301" s="258"/>
      <c r="AW8301" s="258"/>
      <c r="AX8301" s="258"/>
      <c r="AY8301" s="258"/>
      <c r="AZ8301" s="258"/>
      <c r="BA8301" s="258"/>
      <c r="BB8301" s="258"/>
      <c r="BC8301" s="258"/>
      <c r="BD8301" s="258"/>
      <c r="BE8301" s="258"/>
      <c r="BF8301" s="258"/>
      <c r="BG8301" s="258"/>
      <c r="BH8301" s="258"/>
      <c r="BI8301" s="258"/>
      <c r="BJ8301" s="258"/>
      <c r="BK8301" s="258"/>
      <c r="BL8301" s="258"/>
      <c r="BM8301" s="258"/>
      <c r="BN8301" s="258"/>
      <c r="BO8301" s="258"/>
      <c r="BP8301" s="258"/>
      <c r="BQ8301" s="258"/>
      <c r="BR8301" s="258"/>
      <c r="BS8301" s="258"/>
      <c r="BT8301" s="258"/>
      <c r="BU8301" s="258"/>
      <c r="BV8301" s="258"/>
      <c r="BW8301" s="258"/>
      <c r="BX8301" s="258"/>
      <c r="BY8301" s="258"/>
      <c r="BZ8301" s="258"/>
      <c r="CA8301" s="258"/>
      <c r="CB8301" s="258"/>
      <c r="CC8301" s="258"/>
    </row>
    <row r="8302" spans="1:81" s="41" customFormat="1" x14ac:dyDescent="0.25">
      <c r="A8302" s="38"/>
      <c r="B8302" s="44"/>
      <c r="C8302" s="39"/>
      <c r="D8302" s="39"/>
      <c r="E8302" s="39"/>
      <c r="F8302" s="25"/>
      <c r="G8302" s="40"/>
      <c r="H8302" s="40"/>
      <c r="I8302" s="40"/>
      <c r="J8302" s="271"/>
      <c r="K8302" s="262"/>
      <c r="L8302" s="258"/>
      <c r="M8302" s="258"/>
      <c r="N8302" s="258"/>
      <c r="O8302" s="258"/>
      <c r="P8302" s="258"/>
      <c r="Q8302" s="258"/>
      <c r="R8302" s="258"/>
      <c r="S8302" s="258"/>
      <c r="T8302" s="258"/>
      <c r="U8302" s="258"/>
      <c r="V8302" s="258"/>
      <c r="W8302" s="258"/>
      <c r="X8302" s="258"/>
      <c r="Y8302" s="258"/>
      <c r="Z8302" s="258"/>
      <c r="AA8302" s="258"/>
      <c r="AB8302" s="258"/>
      <c r="AC8302" s="258"/>
      <c r="AD8302" s="258"/>
      <c r="AE8302" s="258"/>
      <c r="AF8302" s="258"/>
      <c r="AG8302" s="258"/>
      <c r="AH8302" s="258"/>
      <c r="AI8302" s="258"/>
      <c r="AJ8302" s="258"/>
      <c r="AK8302" s="258"/>
      <c r="AL8302" s="258"/>
      <c r="AM8302" s="258"/>
      <c r="AN8302" s="258"/>
      <c r="AO8302" s="258"/>
      <c r="AP8302" s="258"/>
      <c r="AQ8302" s="258"/>
      <c r="AR8302" s="258"/>
      <c r="AS8302" s="258"/>
      <c r="AT8302" s="258"/>
      <c r="AU8302" s="258"/>
      <c r="AV8302" s="258"/>
      <c r="AW8302" s="258"/>
      <c r="AX8302" s="258"/>
      <c r="AY8302" s="258"/>
      <c r="AZ8302" s="258"/>
      <c r="BA8302" s="258"/>
      <c r="BB8302" s="258"/>
      <c r="BC8302" s="258"/>
      <c r="BD8302" s="258"/>
      <c r="BE8302" s="258"/>
      <c r="BF8302" s="258"/>
      <c r="BG8302" s="258"/>
      <c r="BH8302" s="258"/>
      <c r="BI8302" s="258"/>
      <c r="BJ8302" s="258"/>
      <c r="BK8302" s="258"/>
      <c r="BL8302" s="258"/>
      <c r="BM8302" s="258"/>
      <c r="BN8302" s="258"/>
      <c r="BO8302" s="258"/>
      <c r="BP8302" s="258"/>
      <c r="BQ8302" s="258"/>
      <c r="BR8302" s="258"/>
      <c r="BS8302" s="258"/>
      <c r="BT8302" s="258"/>
      <c r="BU8302" s="258"/>
      <c r="BV8302" s="258"/>
      <c r="BW8302" s="258"/>
      <c r="BX8302" s="258"/>
      <c r="BY8302" s="258"/>
      <c r="BZ8302" s="258"/>
      <c r="CA8302" s="258"/>
      <c r="CB8302" s="258"/>
      <c r="CC8302" s="258"/>
    </row>
    <row r="8303" spans="1:81" s="41" customFormat="1" x14ac:dyDescent="0.25">
      <c r="A8303" s="38"/>
      <c r="B8303" s="44"/>
      <c r="C8303" s="39"/>
      <c r="D8303" s="39"/>
      <c r="E8303" s="39"/>
      <c r="F8303" s="25"/>
      <c r="G8303" s="40"/>
      <c r="H8303" s="40"/>
      <c r="I8303" s="40"/>
      <c r="J8303" s="271"/>
      <c r="K8303" s="262"/>
      <c r="L8303" s="258"/>
      <c r="M8303" s="258"/>
      <c r="N8303" s="258"/>
      <c r="O8303" s="258"/>
      <c r="P8303" s="258"/>
      <c r="Q8303" s="258"/>
      <c r="R8303" s="258"/>
      <c r="S8303" s="258"/>
      <c r="T8303" s="258"/>
      <c r="U8303" s="258"/>
      <c r="V8303" s="258"/>
      <c r="W8303" s="258"/>
      <c r="X8303" s="258"/>
      <c r="Y8303" s="258"/>
      <c r="Z8303" s="258"/>
      <c r="AA8303" s="258"/>
      <c r="AB8303" s="258"/>
      <c r="AC8303" s="258"/>
      <c r="AD8303" s="258"/>
      <c r="AE8303" s="258"/>
      <c r="AF8303" s="258"/>
      <c r="AG8303" s="258"/>
      <c r="AH8303" s="258"/>
      <c r="AI8303" s="258"/>
      <c r="AJ8303" s="258"/>
      <c r="AK8303" s="258"/>
      <c r="AL8303" s="258"/>
      <c r="AM8303" s="258"/>
      <c r="AN8303" s="258"/>
      <c r="AO8303" s="258"/>
      <c r="AP8303" s="258"/>
      <c r="AQ8303" s="258"/>
      <c r="AR8303" s="258"/>
      <c r="AS8303" s="258"/>
      <c r="AT8303" s="258"/>
      <c r="AU8303" s="258"/>
      <c r="AV8303" s="258"/>
      <c r="AW8303" s="258"/>
      <c r="AX8303" s="258"/>
      <c r="AY8303" s="258"/>
      <c r="AZ8303" s="258"/>
      <c r="BA8303" s="258"/>
      <c r="BB8303" s="258"/>
      <c r="BC8303" s="258"/>
      <c r="BD8303" s="258"/>
      <c r="BE8303" s="258"/>
      <c r="BF8303" s="258"/>
      <c r="BG8303" s="258"/>
      <c r="BH8303" s="258"/>
      <c r="BI8303" s="258"/>
      <c r="BJ8303" s="258"/>
      <c r="BK8303" s="258"/>
      <c r="BL8303" s="258"/>
      <c r="BM8303" s="258"/>
      <c r="BN8303" s="258"/>
      <c r="BO8303" s="258"/>
      <c r="BP8303" s="258"/>
      <c r="BQ8303" s="258"/>
      <c r="BR8303" s="258"/>
      <c r="BS8303" s="258"/>
      <c r="BT8303" s="258"/>
      <c r="BU8303" s="258"/>
      <c r="BV8303" s="258"/>
      <c r="BW8303" s="258"/>
      <c r="BX8303" s="258"/>
      <c r="BY8303" s="258"/>
      <c r="BZ8303" s="258"/>
      <c r="CA8303" s="258"/>
      <c r="CB8303" s="258"/>
      <c r="CC8303" s="258"/>
    </row>
    <row r="8304" spans="1:81" s="41" customFormat="1" x14ac:dyDescent="0.25">
      <c r="A8304" s="38"/>
      <c r="B8304" s="44"/>
      <c r="C8304" s="39"/>
      <c r="D8304" s="39"/>
      <c r="E8304" s="39"/>
      <c r="F8304" s="25"/>
      <c r="G8304" s="40"/>
      <c r="H8304" s="40"/>
      <c r="I8304" s="40"/>
      <c r="J8304" s="271"/>
      <c r="K8304" s="262"/>
      <c r="L8304" s="258"/>
      <c r="M8304" s="258"/>
      <c r="N8304" s="258"/>
      <c r="O8304" s="258"/>
      <c r="P8304" s="258"/>
      <c r="Q8304" s="258"/>
      <c r="R8304" s="258"/>
      <c r="S8304" s="258"/>
      <c r="T8304" s="258"/>
      <c r="U8304" s="258"/>
      <c r="V8304" s="258"/>
      <c r="W8304" s="258"/>
      <c r="X8304" s="258"/>
      <c r="Y8304" s="258"/>
      <c r="Z8304" s="258"/>
      <c r="AA8304" s="258"/>
      <c r="AB8304" s="258"/>
      <c r="AC8304" s="258"/>
      <c r="AD8304" s="258"/>
      <c r="AE8304" s="258"/>
      <c r="AF8304" s="258"/>
      <c r="AG8304" s="258"/>
      <c r="AH8304" s="258"/>
      <c r="AI8304" s="258"/>
      <c r="AJ8304" s="258"/>
      <c r="AK8304" s="258"/>
      <c r="AL8304" s="258"/>
      <c r="AM8304" s="258"/>
      <c r="AN8304" s="258"/>
      <c r="AO8304" s="258"/>
      <c r="AP8304" s="258"/>
      <c r="AQ8304" s="258"/>
      <c r="AR8304" s="258"/>
      <c r="AS8304" s="258"/>
      <c r="AT8304" s="258"/>
      <c r="AU8304" s="258"/>
      <c r="AV8304" s="258"/>
      <c r="AW8304" s="258"/>
      <c r="AX8304" s="258"/>
      <c r="AY8304" s="258"/>
      <c r="AZ8304" s="258"/>
      <c r="BA8304" s="258"/>
      <c r="BB8304" s="258"/>
      <c r="BC8304" s="258"/>
      <c r="BD8304" s="258"/>
      <c r="BE8304" s="258"/>
      <c r="BF8304" s="258"/>
      <c r="BG8304" s="258"/>
      <c r="BH8304" s="258"/>
      <c r="BI8304" s="258"/>
      <c r="BJ8304" s="258"/>
      <c r="BK8304" s="258"/>
      <c r="BL8304" s="258"/>
      <c r="BM8304" s="258"/>
      <c r="BN8304" s="258"/>
      <c r="BO8304" s="258"/>
      <c r="BP8304" s="258"/>
      <c r="BQ8304" s="258"/>
      <c r="BR8304" s="258"/>
      <c r="BS8304" s="258"/>
      <c r="BT8304" s="258"/>
      <c r="BU8304" s="258"/>
      <c r="BV8304" s="258"/>
      <c r="BW8304" s="258"/>
      <c r="BX8304" s="258"/>
      <c r="BY8304" s="258"/>
      <c r="BZ8304" s="258"/>
      <c r="CA8304" s="258"/>
      <c r="CB8304" s="258"/>
      <c r="CC8304" s="258"/>
    </row>
    <row r="8305" spans="1:81" s="41" customFormat="1" x14ac:dyDescent="0.25">
      <c r="A8305" s="38"/>
      <c r="B8305" s="44"/>
      <c r="C8305" s="39"/>
      <c r="D8305" s="39"/>
      <c r="E8305" s="39"/>
      <c r="F8305" s="25"/>
      <c r="G8305" s="40"/>
      <c r="H8305" s="40"/>
      <c r="I8305" s="40"/>
      <c r="J8305" s="271"/>
      <c r="K8305" s="262"/>
      <c r="L8305" s="258"/>
      <c r="M8305" s="258"/>
      <c r="N8305" s="258"/>
      <c r="O8305" s="258"/>
      <c r="P8305" s="258"/>
      <c r="Q8305" s="258"/>
      <c r="R8305" s="258"/>
      <c r="S8305" s="258"/>
      <c r="T8305" s="258"/>
      <c r="U8305" s="258"/>
      <c r="V8305" s="258"/>
      <c r="W8305" s="258"/>
      <c r="X8305" s="258"/>
      <c r="Y8305" s="258"/>
      <c r="Z8305" s="258"/>
      <c r="AA8305" s="258"/>
      <c r="AB8305" s="258"/>
      <c r="AC8305" s="258"/>
      <c r="AD8305" s="258"/>
      <c r="AE8305" s="258"/>
      <c r="AF8305" s="258"/>
      <c r="AG8305" s="258"/>
      <c r="AH8305" s="258"/>
      <c r="AI8305" s="258"/>
      <c r="AJ8305" s="258"/>
      <c r="AK8305" s="258"/>
      <c r="AL8305" s="258"/>
      <c r="AM8305" s="258"/>
      <c r="AN8305" s="258"/>
      <c r="AO8305" s="258"/>
      <c r="AP8305" s="258"/>
      <c r="AQ8305" s="258"/>
      <c r="AR8305" s="258"/>
      <c r="AS8305" s="258"/>
      <c r="AT8305" s="258"/>
      <c r="AU8305" s="258"/>
      <c r="AV8305" s="258"/>
      <c r="AW8305" s="258"/>
      <c r="AX8305" s="258"/>
      <c r="AY8305" s="258"/>
      <c r="AZ8305" s="258"/>
      <c r="BA8305" s="258"/>
      <c r="BB8305" s="258"/>
      <c r="BC8305" s="258"/>
      <c r="BD8305" s="258"/>
      <c r="BE8305" s="258"/>
      <c r="BF8305" s="258"/>
      <c r="BG8305" s="258"/>
      <c r="BH8305" s="258"/>
      <c r="BI8305" s="258"/>
      <c r="BJ8305" s="258"/>
      <c r="BK8305" s="258"/>
      <c r="BL8305" s="258"/>
      <c r="BM8305" s="258"/>
      <c r="BN8305" s="258"/>
      <c r="BO8305" s="258"/>
      <c r="BP8305" s="258"/>
      <c r="BQ8305" s="258"/>
      <c r="BR8305" s="258"/>
      <c r="BS8305" s="258"/>
      <c r="BT8305" s="258"/>
      <c r="BU8305" s="258"/>
      <c r="BV8305" s="258"/>
      <c r="BW8305" s="258"/>
      <c r="BX8305" s="258"/>
      <c r="BY8305" s="258"/>
      <c r="BZ8305" s="258"/>
      <c r="CA8305" s="258"/>
      <c r="CB8305" s="258"/>
      <c r="CC8305" s="258"/>
    </row>
    <row r="8306" spans="1:81" s="41" customFormat="1" x14ac:dyDescent="0.25">
      <c r="A8306" s="38"/>
      <c r="B8306" s="44"/>
      <c r="C8306" s="39"/>
      <c r="D8306" s="39"/>
      <c r="E8306" s="39"/>
      <c r="F8306" s="25"/>
      <c r="G8306" s="40"/>
      <c r="H8306" s="40"/>
      <c r="I8306" s="40"/>
      <c r="J8306" s="271"/>
      <c r="K8306" s="262"/>
      <c r="L8306" s="258"/>
      <c r="M8306" s="258"/>
      <c r="N8306" s="258"/>
      <c r="O8306" s="258"/>
      <c r="P8306" s="258"/>
      <c r="Q8306" s="258"/>
      <c r="R8306" s="258"/>
      <c r="S8306" s="258"/>
      <c r="T8306" s="258"/>
      <c r="U8306" s="258"/>
      <c r="V8306" s="258"/>
      <c r="W8306" s="258"/>
      <c r="X8306" s="258"/>
      <c r="Y8306" s="258"/>
      <c r="Z8306" s="258"/>
      <c r="AA8306" s="258"/>
      <c r="AB8306" s="258"/>
      <c r="AC8306" s="258"/>
      <c r="AD8306" s="258"/>
      <c r="AE8306" s="258"/>
      <c r="AF8306" s="258"/>
      <c r="AG8306" s="258"/>
      <c r="AH8306" s="258"/>
      <c r="AI8306" s="258"/>
      <c r="AJ8306" s="258"/>
      <c r="AK8306" s="258"/>
      <c r="AL8306" s="258"/>
      <c r="AM8306" s="258"/>
      <c r="AN8306" s="258"/>
      <c r="AO8306" s="258"/>
      <c r="AP8306" s="258"/>
      <c r="AQ8306" s="258"/>
      <c r="AR8306" s="258"/>
      <c r="AS8306" s="258"/>
      <c r="AT8306" s="258"/>
      <c r="AU8306" s="258"/>
      <c r="AV8306" s="258"/>
      <c r="AW8306" s="258"/>
      <c r="AX8306" s="258"/>
      <c r="AY8306" s="258"/>
      <c r="AZ8306" s="258"/>
      <c r="BA8306" s="258"/>
      <c r="BB8306" s="258"/>
      <c r="BC8306" s="258"/>
      <c r="BD8306" s="258"/>
      <c r="BE8306" s="258"/>
      <c r="BF8306" s="258"/>
      <c r="BG8306" s="258"/>
      <c r="BH8306" s="258"/>
      <c r="BI8306" s="258"/>
      <c r="BJ8306" s="258"/>
      <c r="BK8306" s="258"/>
      <c r="BL8306" s="258"/>
      <c r="BM8306" s="258"/>
      <c r="BN8306" s="258"/>
      <c r="BO8306" s="258"/>
      <c r="BP8306" s="258"/>
      <c r="BQ8306" s="258"/>
      <c r="BR8306" s="258"/>
      <c r="BS8306" s="258"/>
      <c r="BT8306" s="258"/>
      <c r="BU8306" s="258"/>
      <c r="BV8306" s="258"/>
      <c r="BW8306" s="258"/>
      <c r="BX8306" s="258"/>
      <c r="BY8306" s="258"/>
      <c r="BZ8306" s="258"/>
      <c r="CA8306" s="258"/>
      <c r="CB8306" s="258"/>
      <c r="CC8306" s="258"/>
    </row>
    <row r="8307" spans="1:81" s="41" customFormat="1" x14ac:dyDescent="0.25">
      <c r="A8307" s="38"/>
      <c r="B8307" s="44"/>
      <c r="C8307" s="39"/>
      <c r="D8307" s="39"/>
      <c r="E8307" s="39"/>
      <c r="F8307" s="25"/>
      <c r="G8307" s="40"/>
      <c r="H8307" s="40"/>
      <c r="I8307" s="40"/>
      <c r="J8307" s="271"/>
      <c r="K8307" s="262"/>
      <c r="L8307" s="258"/>
      <c r="M8307" s="258"/>
      <c r="N8307" s="258"/>
      <c r="O8307" s="258"/>
      <c r="P8307" s="258"/>
      <c r="Q8307" s="258"/>
      <c r="R8307" s="258"/>
      <c r="S8307" s="258"/>
      <c r="T8307" s="258"/>
      <c r="U8307" s="258"/>
      <c r="V8307" s="258"/>
      <c r="W8307" s="258"/>
      <c r="X8307" s="258"/>
      <c r="Y8307" s="258"/>
      <c r="Z8307" s="258"/>
      <c r="AA8307" s="258"/>
      <c r="AB8307" s="258"/>
      <c r="AC8307" s="258"/>
      <c r="AD8307" s="258"/>
      <c r="AE8307" s="258"/>
      <c r="AF8307" s="258"/>
      <c r="AG8307" s="258"/>
      <c r="AH8307" s="258"/>
      <c r="AI8307" s="258"/>
      <c r="AJ8307" s="258"/>
      <c r="AK8307" s="258"/>
      <c r="AL8307" s="258"/>
      <c r="AM8307" s="258"/>
      <c r="AN8307" s="258"/>
      <c r="AO8307" s="258"/>
      <c r="AP8307" s="258"/>
      <c r="AQ8307" s="258"/>
      <c r="AR8307" s="258"/>
      <c r="AS8307" s="258"/>
      <c r="AT8307" s="258"/>
      <c r="AU8307" s="258"/>
      <c r="AV8307" s="258"/>
      <c r="AW8307" s="258"/>
      <c r="AX8307" s="258"/>
      <c r="AY8307" s="258"/>
      <c r="AZ8307" s="258"/>
      <c r="BA8307" s="258"/>
      <c r="BB8307" s="258"/>
      <c r="BC8307" s="258"/>
      <c r="BD8307" s="258"/>
      <c r="BE8307" s="258"/>
      <c r="BF8307" s="258"/>
      <c r="BG8307" s="258"/>
      <c r="BH8307" s="258"/>
      <c r="BI8307" s="258"/>
      <c r="BJ8307" s="258"/>
      <c r="BK8307" s="258"/>
      <c r="BL8307" s="258"/>
      <c r="BM8307" s="258"/>
      <c r="BN8307" s="258"/>
      <c r="BO8307" s="258"/>
      <c r="BP8307" s="258"/>
      <c r="BQ8307" s="258"/>
      <c r="BR8307" s="258"/>
      <c r="BS8307" s="258"/>
      <c r="BT8307" s="258"/>
      <c r="BU8307" s="258"/>
      <c r="BV8307" s="258"/>
      <c r="BW8307" s="258"/>
      <c r="BX8307" s="258"/>
      <c r="BY8307" s="258"/>
      <c r="BZ8307" s="258"/>
      <c r="CA8307" s="258"/>
      <c r="CB8307" s="258"/>
      <c r="CC8307" s="258"/>
    </row>
    <row r="8308" spans="1:81" s="41" customFormat="1" x14ac:dyDescent="0.25">
      <c r="A8308" s="38"/>
      <c r="B8308" s="44"/>
      <c r="C8308" s="39"/>
      <c r="D8308" s="39"/>
      <c r="E8308" s="39"/>
      <c r="F8308" s="25"/>
      <c r="G8308" s="40"/>
      <c r="H8308" s="40"/>
      <c r="I8308" s="40"/>
      <c r="J8308" s="271"/>
      <c r="K8308" s="262"/>
      <c r="L8308" s="258"/>
      <c r="M8308" s="258"/>
      <c r="N8308" s="258"/>
      <c r="O8308" s="258"/>
      <c r="P8308" s="258"/>
      <c r="Q8308" s="258"/>
      <c r="R8308" s="258"/>
      <c r="S8308" s="258"/>
      <c r="T8308" s="258"/>
      <c r="U8308" s="258"/>
      <c r="V8308" s="258"/>
      <c r="W8308" s="258"/>
      <c r="X8308" s="258"/>
      <c r="Y8308" s="258"/>
      <c r="Z8308" s="258"/>
      <c r="AA8308" s="258"/>
      <c r="AB8308" s="258"/>
      <c r="AC8308" s="258"/>
      <c r="AD8308" s="258"/>
      <c r="AE8308" s="258"/>
      <c r="AF8308" s="258"/>
      <c r="AG8308" s="258"/>
      <c r="AH8308" s="258"/>
      <c r="AI8308" s="258"/>
      <c r="AJ8308" s="258"/>
      <c r="AK8308" s="258"/>
      <c r="AL8308" s="258"/>
      <c r="AM8308" s="258"/>
      <c r="AN8308" s="258"/>
      <c r="AO8308" s="258"/>
      <c r="AP8308" s="258"/>
      <c r="AQ8308" s="258"/>
      <c r="AR8308" s="258"/>
      <c r="AS8308" s="258"/>
      <c r="AT8308" s="258"/>
      <c r="AU8308" s="258"/>
      <c r="AV8308" s="258"/>
      <c r="AW8308" s="258"/>
      <c r="AX8308" s="258"/>
      <c r="AY8308" s="258"/>
      <c r="AZ8308" s="258"/>
      <c r="BA8308" s="258"/>
      <c r="BB8308" s="258"/>
      <c r="BC8308" s="258"/>
      <c r="BD8308" s="258"/>
      <c r="BE8308" s="258"/>
      <c r="BF8308" s="258"/>
      <c r="BG8308" s="258"/>
      <c r="BH8308" s="258"/>
      <c r="BI8308" s="258"/>
      <c r="BJ8308" s="258"/>
      <c r="BK8308" s="258"/>
      <c r="BL8308" s="258"/>
      <c r="BM8308" s="258"/>
      <c r="BN8308" s="258"/>
      <c r="BO8308" s="258"/>
      <c r="BP8308" s="258"/>
      <c r="BQ8308" s="258"/>
      <c r="BR8308" s="258"/>
      <c r="BS8308" s="258"/>
      <c r="BT8308" s="258"/>
      <c r="BU8308" s="258"/>
      <c r="BV8308" s="258"/>
      <c r="BW8308" s="258"/>
      <c r="BX8308" s="258"/>
      <c r="BY8308" s="258"/>
      <c r="BZ8308" s="258"/>
      <c r="CA8308" s="258"/>
      <c r="CB8308" s="258"/>
      <c r="CC8308" s="258"/>
    </row>
    <row r="8309" spans="1:81" s="41" customFormat="1" x14ac:dyDescent="0.25">
      <c r="A8309" s="38"/>
      <c r="B8309" s="44"/>
      <c r="C8309" s="39"/>
      <c r="D8309" s="39"/>
      <c r="E8309" s="39"/>
      <c r="F8309" s="25"/>
      <c r="G8309" s="40"/>
      <c r="H8309" s="40"/>
      <c r="I8309" s="40"/>
      <c r="J8309" s="271"/>
      <c r="K8309" s="262"/>
      <c r="L8309" s="258"/>
      <c r="M8309" s="258"/>
      <c r="N8309" s="258"/>
      <c r="O8309" s="258"/>
      <c r="P8309" s="258"/>
      <c r="Q8309" s="258"/>
      <c r="R8309" s="258"/>
      <c r="S8309" s="258"/>
      <c r="T8309" s="258"/>
      <c r="U8309" s="258"/>
      <c r="V8309" s="258"/>
      <c r="W8309" s="258"/>
      <c r="X8309" s="258"/>
      <c r="Y8309" s="258"/>
      <c r="Z8309" s="258"/>
      <c r="AA8309" s="258"/>
      <c r="AB8309" s="258"/>
      <c r="AC8309" s="258"/>
      <c r="AD8309" s="258"/>
      <c r="AE8309" s="258"/>
      <c r="AF8309" s="258"/>
      <c r="AG8309" s="258"/>
      <c r="AH8309" s="258"/>
      <c r="AI8309" s="258"/>
      <c r="AJ8309" s="258"/>
      <c r="AK8309" s="258"/>
      <c r="AL8309" s="258"/>
      <c r="AM8309" s="258"/>
      <c r="AN8309" s="258"/>
      <c r="AO8309" s="258"/>
      <c r="AP8309" s="258"/>
      <c r="AQ8309" s="258"/>
      <c r="AR8309" s="258"/>
      <c r="AS8309" s="258"/>
      <c r="AT8309" s="258"/>
      <c r="AU8309" s="258"/>
      <c r="AV8309" s="258"/>
      <c r="AW8309" s="258"/>
      <c r="AX8309" s="258"/>
      <c r="AY8309" s="258"/>
      <c r="AZ8309" s="258"/>
      <c r="BA8309" s="258"/>
      <c r="BB8309" s="258"/>
      <c r="BC8309" s="258"/>
      <c r="BD8309" s="258"/>
      <c r="BE8309" s="258"/>
      <c r="BF8309" s="258"/>
      <c r="BG8309" s="258"/>
      <c r="BH8309" s="258"/>
      <c r="BI8309" s="258"/>
      <c r="BJ8309" s="258"/>
      <c r="BK8309" s="258"/>
      <c r="BL8309" s="258"/>
      <c r="BM8309" s="258"/>
      <c r="BN8309" s="258"/>
      <c r="BO8309" s="258"/>
      <c r="BP8309" s="258"/>
      <c r="BQ8309" s="258"/>
      <c r="BR8309" s="258"/>
      <c r="BS8309" s="258"/>
      <c r="BT8309" s="258"/>
      <c r="BU8309" s="258"/>
      <c r="BV8309" s="258"/>
      <c r="BW8309" s="258"/>
      <c r="BX8309" s="258"/>
      <c r="BY8309" s="258"/>
      <c r="BZ8309" s="258"/>
      <c r="CA8309" s="258"/>
      <c r="CB8309" s="258"/>
      <c r="CC8309" s="258"/>
    </row>
    <row r="8310" spans="1:81" s="41" customFormat="1" x14ac:dyDescent="0.25">
      <c r="A8310" s="38"/>
      <c r="B8310" s="44"/>
      <c r="C8310" s="39"/>
      <c r="D8310" s="39"/>
      <c r="E8310" s="39"/>
      <c r="F8310" s="25"/>
      <c r="G8310" s="40"/>
      <c r="H8310" s="40"/>
      <c r="I8310" s="40"/>
      <c r="J8310" s="271"/>
      <c r="K8310" s="262"/>
      <c r="L8310" s="258"/>
      <c r="M8310" s="258"/>
      <c r="N8310" s="258"/>
      <c r="O8310" s="258"/>
      <c r="P8310" s="258"/>
      <c r="Q8310" s="258"/>
      <c r="R8310" s="258"/>
      <c r="S8310" s="258"/>
      <c r="T8310" s="258"/>
      <c r="U8310" s="258"/>
      <c r="V8310" s="258"/>
      <c r="W8310" s="258"/>
      <c r="X8310" s="258"/>
      <c r="Y8310" s="258"/>
      <c r="Z8310" s="258"/>
      <c r="AA8310" s="258"/>
      <c r="AB8310" s="258"/>
      <c r="AC8310" s="258"/>
      <c r="AD8310" s="258"/>
      <c r="AE8310" s="258"/>
      <c r="AF8310" s="258"/>
      <c r="AG8310" s="258"/>
      <c r="AH8310" s="258"/>
      <c r="AI8310" s="258"/>
      <c r="AJ8310" s="258"/>
      <c r="AK8310" s="258"/>
      <c r="AL8310" s="258"/>
      <c r="AM8310" s="258"/>
      <c r="AN8310" s="258"/>
      <c r="AO8310" s="258"/>
      <c r="AP8310" s="258"/>
      <c r="AQ8310" s="258"/>
      <c r="AR8310" s="258"/>
      <c r="AS8310" s="258"/>
      <c r="AT8310" s="258"/>
      <c r="AU8310" s="258"/>
      <c r="AV8310" s="258"/>
      <c r="AW8310" s="258"/>
      <c r="AX8310" s="258"/>
      <c r="AY8310" s="258"/>
      <c r="AZ8310" s="258"/>
      <c r="BA8310" s="258"/>
      <c r="BB8310" s="258"/>
      <c r="BC8310" s="258"/>
      <c r="BD8310" s="258"/>
      <c r="BE8310" s="258"/>
      <c r="BF8310" s="258"/>
      <c r="BG8310" s="258"/>
      <c r="BH8310" s="258"/>
      <c r="BI8310" s="258"/>
      <c r="BJ8310" s="258"/>
      <c r="BK8310" s="258"/>
      <c r="BL8310" s="258"/>
      <c r="BM8310" s="258"/>
      <c r="BN8310" s="258"/>
      <c r="BO8310" s="258"/>
      <c r="BP8310" s="258"/>
      <c r="BQ8310" s="258"/>
      <c r="BR8310" s="258"/>
      <c r="BS8310" s="258"/>
      <c r="BT8310" s="258"/>
      <c r="BU8310" s="258"/>
      <c r="BV8310" s="258"/>
      <c r="BW8310" s="258"/>
      <c r="BX8310" s="258"/>
      <c r="BY8310" s="258"/>
      <c r="BZ8310" s="258"/>
      <c r="CA8310" s="258"/>
      <c r="CB8310" s="258"/>
      <c r="CC8310" s="258"/>
    </row>
    <row r="8311" spans="1:81" s="41" customFormat="1" x14ac:dyDescent="0.25">
      <c r="A8311" s="38"/>
      <c r="B8311" s="44"/>
      <c r="C8311" s="39"/>
      <c r="D8311" s="39"/>
      <c r="E8311" s="39"/>
      <c r="F8311" s="25"/>
      <c r="G8311" s="40"/>
      <c r="H8311" s="40"/>
      <c r="I8311" s="40"/>
      <c r="J8311" s="271"/>
      <c r="K8311" s="262"/>
      <c r="L8311" s="258"/>
      <c r="M8311" s="258"/>
      <c r="N8311" s="258"/>
      <c r="O8311" s="258"/>
      <c r="P8311" s="258"/>
      <c r="Q8311" s="258"/>
      <c r="R8311" s="258"/>
      <c r="S8311" s="258"/>
      <c r="T8311" s="258"/>
      <c r="U8311" s="258"/>
      <c r="V8311" s="258"/>
      <c r="W8311" s="258"/>
      <c r="X8311" s="258"/>
      <c r="Y8311" s="258"/>
      <c r="Z8311" s="258"/>
      <c r="AA8311" s="258"/>
      <c r="AB8311" s="258"/>
      <c r="AC8311" s="258"/>
      <c r="AD8311" s="258"/>
      <c r="AE8311" s="258"/>
      <c r="AF8311" s="258"/>
      <c r="AG8311" s="258"/>
      <c r="AH8311" s="258"/>
      <c r="AI8311" s="258"/>
      <c r="AJ8311" s="258"/>
      <c r="AK8311" s="258"/>
      <c r="AL8311" s="258"/>
      <c r="AM8311" s="258"/>
      <c r="AN8311" s="258"/>
      <c r="AO8311" s="258"/>
      <c r="AP8311" s="258"/>
      <c r="AQ8311" s="258"/>
      <c r="AR8311" s="258"/>
      <c r="AS8311" s="258"/>
      <c r="AT8311" s="258"/>
      <c r="AU8311" s="258"/>
      <c r="AV8311" s="258"/>
      <c r="AW8311" s="258"/>
      <c r="AX8311" s="258"/>
      <c r="AY8311" s="258"/>
      <c r="AZ8311" s="258"/>
      <c r="BA8311" s="258"/>
      <c r="BB8311" s="258"/>
      <c r="BC8311" s="258"/>
      <c r="BD8311" s="258"/>
      <c r="BE8311" s="258"/>
      <c r="BF8311" s="258"/>
      <c r="BG8311" s="258"/>
      <c r="BH8311" s="258"/>
      <c r="BI8311" s="258"/>
      <c r="BJ8311" s="258"/>
      <c r="BK8311" s="258"/>
      <c r="BL8311" s="258"/>
      <c r="BM8311" s="258"/>
      <c r="BN8311" s="258"/>
      <c r="BO8311" s="258"/>
      <c r="BP8311" s="258"/>
      <c r="BQ8311" s="258"/>
      <c r="BR8311" s="258"/>
      <c r="BS8311" s="258"/>
      <c r="BT8311" s="258"/>
      <c r="BU8311" s="258"/>
      <c r="BV8311" s="258"/>
      <c r="BW8311" s="258"/>
      <c r="BX8311" s="258"/>
      <c r="BY8311" s="258"/>
      <c r="BZ8311" s="258"/>
      <c r="CA8311" s="258"/>
      <c r="CB8311" s="258"/>
      <c r="CC8311" s="258"/>
    </row>
    <row r="8312" spans="1:81" s="41" customFormat="1" x14ac:dyDescent="0.25">
      <c r="A8312" s="38"/>
      <c r="B8312" s="44"/>
      <c r="C8312" s="39"/>
      <c r="D8312" s="39"/>
      <c r="E8312" s="39"/>
      <c r="F8312" s="25"/>
      <c r="G8312" s="40"/>
      <c r="H8312" s="40"/>
      <c r="I8312" s="40"/>
      <c r="J8312" s="271"/>
      <c r="K8312" s="262"/>
      <c r="L8312" s="258"/>
      <c r="M8312" s="258"/>
      <c r="N8312" s="258"/>
      <c r="O8312" s="258"/>
      <c r="P8312" s="258"/>
      <c r="Q8312" s="258"/>
      <c r="R8312" s="258"/>
      <c r="S8312" s="258"/>
      <c r="T8312" s="258"/>
      <c r="U8312" s="258"/>
      <c r="V8312" s="258"/>
      <c r="W8312" s="258"/>
      <c r="X8312" s="258"/>
      <c r="Y8312" s="258"/>
      <c r="Z8312" s="258"/>
      <c r="AA8312" s="258"/>
      <c r="AB8312" s="258"/>
      <c r="AC8312" s="258"/>
      <c r="AD8312" s="258"/>
      <c r="AE8312" s="258"/>
      <c r="AF8312" s="258"/>
      <c r="AG8312" s="258"/>
      <c r="AH8312" s="258"/>
      <c r="AI8312" s="258"/>
      <c r="AJ8312" s="258"/>
      <c r="AK8312" s="258"/>
      <c r="AL8312" s="258"/>
      <c r="AM8312" s="258"/>
      <c r="AN8312" s="258"/>
      <c r="AO8312" s="258"/>
      <c r="AP8312" s="258"/>
      <c r="AQ8312" s="258"/>
      <c r="AR8312" s="258"/>
      <c r="AS8312" s="258"/>
      <c r="AT8312" s="258"/>
      <c r="AU8312" s="258"/>
      <c r="AV8312" s="258"/>
      <c r="AW8312" s="258"/>
      <c r="AX8312" s="258"/>
      <c r="AY8312" s="258"/>
      <c r="AZ8312" s="258"/>
      <c r="BA8312" s="258"/>
      <c r="BB8312" s="258"/>
      <c r="BC8312" s="258"/>
      <c r="BD8312" s="258"/>
      <c r="BE8312" s="258"/>
      <c r="BF8312" s="258"/>
      <c r="BG8312" s="258"/>
      <c r="BH8312" s="258"/>
      <c r="BI8312" s="258"/>
      <c r="BJ8312" s="258"/>
      <c r="BK8312" s="258"/>
      <c r="BL8312" s="258"/>
      <c r="BM8312" s="258"/>
      <c r="BN8312" s="258"/>
      <c r="BO8312" s="258"/>
      <c r="BP8312" s="258"/>
      <c r="BQ8312" s="258"/>
      <c r="BR8312" s="258"/>
      <c r="BS8312" s="258"/>
      <c r="BT8312" s="258"/>
      <c r="BU8312" s="258"/>
      <c r="BV8312" s="258"/>
      <c r="BW8312" s="258"/>
      <c r="BX8312" s="258"/>
      <c r="BY8312" s="258"/>
      <c r="BZ8312" s="258"/>
      <c r="CA8312" s="258"/>
      <c r="CB8312" s="258"/>
      <c r="CC8312" s="258"/>
    </row>
    <row r="8313" spans="1:81" s="41" customFormat="1" x14ac:dyDescent="0.25">
      <c r="A8313" s="38"/>
      <c r="B8313" s="44"/>
      <c r="C8313" s="39"/>
      <c r="D8313" s="39"/>
      <c r="E8313" s="39"/>
      <c r="F8313" s="25"/>
      <c r="G8313" s="40"/>
      <c r="H8313" s="40"/>
      <c r="I8313" s="40"/>
      <c r="J8313" s="271"/>
      <c r="K8313" s="262"/>
      <c r="L8313" s="258"/>
      <c r="M8313" s="258"/>
      <c r="N8313" s="258"/>
      <c r="O8313" s="258"/>
      <c r="P8313" s="258"/>
      <c r="Q8313" s="258"/>
      <c r="R8313" s="258"/>
      <c r="S8313" s="258"/>
      <c r="T8313" s="258"/>
      <c r="U8313" s="258"/>
      <c r="V8313" s="258"/>
      <c r="W8313" s="258"/>
      <c r="X8313" s="258"/>
      <c r="Y8313" s="258"/>
      <c r="Z8313" s="258"/>
      <c r="AA8313" s="258"/>
      <c r="AB8313" s="258"/>
      <c r="AC8313" s="258"/>
      <c r="AD8313" s="258"/>
      <c r="AE8313" s="258"/>
      <c r="AF8313" s="258"/>
      <c r="AG8313" s="258"/>
      <c r="AH8313" s="258"/>
      <c r="AI8313" s="258"/>
      <c r="AJ8313" s="258"/>
      <c r="AK8313" s="258"/>
      <c r="AL8313" s="258"/>
      <c r="AM8313" s="258"/>
      <c r="AN8313" s="258"/>
      <c r="AO8313" s="258"/>
      <c r="AP8313" s="258"/>
      <c r="AQ8313" s="258"/>
      <c r="AR8313" s="258"/>
      <c r="AS8313" s="258"/>
      <c r="AT8313" s="258"/>
      <c r="AU8313" s="258"/>
      <c r="AV8313" s="258"/>
      <c r="AW8313" s="258"/>
      <c r="AX8313" s="258"/>
      <c r="AY8313" s="258"/>
      <c r="AZ8313" s="258"/>
      <c r="BA8313" s="258"/>
      <c r="BB8313" s="258"/>
      <c r="BC8313" s="258"/>
      <c r="BD8313" s="258"/>
      <c r="BE8313" s="258"/>
      <c r="BF8313" s="258"/>
      <c r="BG8313" s="258"/>
      <c r="BH8313" s="258"/>
      <c r="BI8313" s="258"/>
      <c r="BJ8313" s="258"/>
      <c r="BK8313" s="258"/>
      <c r="BL8313" s="258"/>
      <c r="BM8313" s="258"/>
      <c r="BN8313" s="258"/>
      <c r="BO8313" s="258"/>
      <c r="BP8313" s="258"/>
      <c r="BQ8313" s="258"/>
      <c r="BR8313" s="258"/>
      <c r="BS8313" s="258"/>
      <c r="BT8313" s="258"/>
      <c r="BU8313" s="258"/>
      <c r="BV8313" s="258"/>
      <c r="BW8313" s="258"/>
      <c r="BX8313" s="258"/>
      <c r="BY8313" s="258"/>
      <c r="BZ8313" s="258"/>
      <c r="CA8313" s="258"/>
      <c r="CB8313" s="258"/>
      <c r="CC8313" s="258"/>
    </row>
    <row r="8314" spans="1:81" s="41" customFormat="1" x14ac:dyDescent="0.25">
      <c r="A8314" s="38"/>
      <c r="B8314" s="44"/>
      <c r="C8314" s="39"/>
      <c r="D8314" s="39"/>
      <c r="E8314" s="39"/>
      <c r="F8314" s="25"/>
      <c r="G8314" s="40"/>
      <c r="H8314" s="40"/>
      <c r="I8314" s="40"/>
      <c r="J8314" s="271"/>
      <c r="K8314" s="262"/>
      <c r="L8314" s="258"/>
      <c r="M8314" s="258"/>
      <c r="N8314" s="258"/>
      <c r="O8314" s="258"/>
      <c r="P8314" s="258"/>
      <c r="Q8314" s="258"/>
      <c r="R8314" s="258"/>
      <c r="S8314" s="258"/>
      <c r="T8314" s="258"/>
      <c r="U8314" s="258"/>
      <c r="V8314" s="258"/>
      <c r="W8314" s="258"/>
      <c r="X8314" s="258"/>
      <c r="Y8314" s="258"/>
      <c r="Z8314" s="258"/>
      <c r="AA8314" s="258"/>
      <c r="AB8314" s="258"/>
      <c r="AC8314" s="258"/>
      <c r="AD8314" s="258"/>
      <c r="AE8314" s="258"/>
      <c r="AF8314" s="258"/>
      <c r="AG8314" s="258"/>
      <c r="AH8314" s="258"/>
      <c r="AI8314" s="258"/>
      <c r="AJ8314" s="258"/>
      <c r="AK8314" s="258"/>
      <c r="AL8314" s="258"/>
      <c r="AM8314" s="258"/>
      <c r="AN8314" s="258"/>
      <c r="AO8314" s="258"/>
      <c r="AP8314" s="258"/>
      <c r="AQ8314" s="258"/>
      <c r="AR8314" s="258"/>
      <c r="AS8314" s="258"/>
      <c r="AT8314" s="258"/>
      <c r="AU8314" s="258"/>
      <c r="AV8314" s="258"/>
      <c r="AW8314" s="258"/>
      <c r="AX8314" s="258"/>
      <c r="AY8314" s="258"/>
      <c r="AZ8314" s="258"/>
      <c r="BA8314" s="258"/>
      <c r="BB8314" s="258"/>
      <c r="BC8314" s="258"/>
      <c r="BD8314" s="258"/>
      <c r="BE8314" s="258"/>
      <c r="BF8314" s="258"/>
      <c r="BG8314" s="258"/>
      <c r="BH8314" s="258"/>
      <c r="BI8314" s="258"/>
      <c r="BJ8314" s="258"/>
      <c r="BK8314" s="258"/>
      <c r="BL8314" s="258"/>
      <c r="BM8314" s="258"/>
      <c r="BN8314" s="258"/>
      <c r="BO8314" s="258"/>
      <c r="BP8314" s="258"/>
      <c r="BQ8314" s="258"/>
      <c r="BR8314" s="258"/>
      <c r="BS8314" s="258"/>
      <c r="BT8314" s="258"/>
      <c r="BU8314" s="258"/>
      <c r="BV8314" s="258"/>
      <c r="BW8314" s="258"/>
      <c r="BX8314" s="258"/>
      <c r="BY8314" s="258"/>
      <c r="BZ8314" s="258"/>
      <c r="CA8314" s="258"/>
      <c r="CB8314" s="258"/>
      <c r="CC8314" s="258"/>
    </row>
    <row r="8315" spans="1:81" s="41" customFormat="1" x14ac:dyDescent="0.25">
      <c r="A8315" s="38"/>
      <c r="B8315" s="44"/>
      <c r="C8315" s="39"/>
      <c r="D8315" s="39"/>
      <c r="E8315" s="39"/>
      <c r="F8315" s="25"/>
      <c r="G8315" s="40"/>
      <c r="H8315" s="40"/>
      <c r="I8315" s="40"/>
      <c r="J8315" s="271"/>
      <c r="K8315" s="262"/>
      <c r="L8315" s="258"/>
      <c r="M8315" s="258"/>
      <c r="N8315" s="258"/>
      <c r="O8315" s="258"/>
      <c r="P8315" s="258"/>
      <c r="Q8315" s="258"/>
      <c r="R8315" s="258"/>
      <c r="S8315" s="258"/>
      <c r="T8315" s="258"/>
      <c r="U8315" s="258"/>
      <c r="V8315" s="258"/>
      <c r="W8315" s="258"/>
      <c r="X8315" s="258"/>
      <c r="Y8315" s="258"/>
      <c r="Z8315" s="258"/>
      <c r="AA8315" s="258"/>
      <c r="AB8315" s="258"/>
      <c r="AC8315" s="258"/>
      <c r="AD8315" s="258"/>
      <c r="AE8315" s="258"/>
      <c r="AF8315" s="258"/>
      <c r="AG8315" s="258"/>
      <c r="AH8315" s="258"/>
      <c r="AI8315" s="258"/>
      <c r="AJ8315" s="258"/>
      <c r="AK8315" s="258"/>
      <c r="AL8315" s="258"/>
      <c r="AM8315" s="258"/>
      <c r="AN8315" s="258"/>
      <c r="AO8315" s="258"/>
      <c r="AP8315" s="258"/>
      <c r="AQ8315" s="258"/>
      <c r="AR8315" s="258"/>
      <c r="AS8315" s="258"/>
      <c r="AT8315" s="258"/>
      <c r="AU8315" s="258"/>
      <c r="AV8315" s="258"/>
      <c r="AW8315" s="258"/>
      <c r="AX8315" s="258"/>
      <c r="AY8315" s="258"/>
      <c r="AZ8315" s="258"/>
      <c r="BA8315" s="258"/>
      <c r="BB8315" s="258"/>
      <c r="BC8315" s="258"/>
      <c r="BD8315" s="258"/>
      <c r="BE8315" s="258"/>
      <c r="BF8315" s="258"/>
      <c r="BG8315" s="258"/>
      <c r="BH8315" s="258"/>
      <c r="BI8315" s="258"/>
      <c r="BJ8315" s="258"/>
      <c r="BK8315" s="258"/>
      <c r="BL8315" s="258"/>
      <c r="BM8315" s="258"/>
      <c r="BN8315" s="258"/>
      <c r="BO8315" s="258"/>
      <c r="BP8315" s="258"/>
      <c r="BQ8315" s="258"/>
      <c r="BR8315" s="258"/>
      <c r="BS8315" s="258"/>
      <c r="BT8315" s="258"/>
      <c r="BU8315" s="258"/>
      <c r="BV8315" s="258"/>
      <c r="BW8315" s="258"/>
      <c r="BX8315" s="258"/>
      <c r="BY8315" s="258"/>
      <c r="BZ8315" s="258"/>
      <c r="CA8315" s="258"/>
      <c r="CB8315" s="258"/>
      <c r="CC8315" s="258"/>
    </row>
    <row r="8316" spans="1:81" s="41" customFormat="1" x14ac:dyDescent="0.25">
      <c r="A8316" s="38"/>
      <c r="B8316" s="44"/>
      <c r="C8316" s="39"/>
      <c r="D8316" s="39"/>
      <c r="E8316" s="39"/>
      <c r="F8316" s="25"/>
      <c r="G8316" s="40"/>
      <c r="H8316" s="40"/>
      <c r="I8316" s="40"/>
      <c r="J8316" s="271"/>
      <c r="K8316" s="262"/>
      <c r="L8316" s="258"/>
      <c r="M8316" s="258"/>
      <c r="N8316" s="258"/>
      <c r="O8316" s="258"/>
      <c r="P8316" s="258"/>
      <c r="Q8316" s="258"/>
      <c r="R8316" s="258"/>
      <c r="S8316" s="258"/>
      <c r="T8316" s="258"/>
      <c r="U8316" s="258"/>
      <c r="V8316" s="258"/>
      <c r="W8316" s="258"/>
      <c r="X8316" s="258"/>
      <c r="Y8316" s="258"/>
      <c r="Z8316" s="258"/>
      <c r="AA8316" s="258"/>
      <c r="AB8316" s="258"/>
      <c r="AC8316" s="258"/>
      <c r="AD8316" s="258"/>
      <c r="AE8316" s="258"/>
      <c r="AF8316" s="258"/>
      <c r="AG8316" s="258"/>
      <c r="AH8316" s="258"/>
      <c r="AI8316" s="258"/>
      <c r="AJ8316" s="258"/>
      <c r="AK8316" s="258"/>
      <c r="AL8316" s="258"/>
      <c r="AM8316" s="258"/>
      <c r="AN8316" s="258"/>
      <c r="AO8316" s="258"/>
      <c r="AP8316" s="258"/>
      <c r="AQ8316" s="258"/>
      <c r="AR8316" s="258"/>
      <c r="AS8316" s="258"/>
      <c r="AT8316" s="258"/>
      <c r="AU8316" s="258"/>
      <c r="AV8316" s="258"/>
      <c r="AW8316" s="258"/>
      <c r="AX8316" s="258"/>
      <c r="AY8316" s="258"/>
      <c r="AZ8316" s="258"/>
      <c r="BA8316" s="258"/>
      <c r="BB8316" s="258"/>
      <c r="BC8316" s="258"/>
      <c r="BD8316" s="258"/>
      <c r="BE8316" s="258"/>
      <c r="BF8316" s="258"/>
      <c r="BG8316" s="258"/>
      <c r="BH8316" s="258"/>
      <c r="BI8316" s="258"/>
      <c r="BJ8316" s="258"/>
      <c r="BK8316" s="258"/>
      <c r="BL8316" s="258"/>
      <c r="BM8316" s="258"/>
      <c r="BN8316" s="258"/>
      <c r="BO8316" s="258"/>
      <c r="BP8316" s="258"/>
      <c r="BQ8316" s="258"/>
      <c r="BR8316" s="258"/>
      <c r="BS8316" s="258"/>
      <c r="BT8316" s="258"/>
      <c r="BU8316" s="258"/>
      <c r="BV8316" s="258"/>
      <c r="BW8316" s="258"/>
      <c r="BX8316" s="258"/>
      <c r="BY8316" s="258"/>
      <c r="BZ8316" s="258"/>
      <c r="CA8316" s="258"/>
      <c r="CB8316" s="258"/>
      <c r="CC8316" s="258"/>
    </row>
    <row r="8317" spans="1:81" s="41" customFormat="1" x14ac:dyDescent="0.25">
      <c r="A8317" s="38"/>
      <c r="B8317" s="44"/>
      <c r="C8317" s="39"/>
      <c r="D8317" s="39"/>
      <c r="E8317" s="39"/>
      <c r="F8317" s="25"/>
      <c r="G8317" s="40"/>
      <c r="H8317" s="40"/>
      <c r="I8317" s="40"/>
      <c r="J8317" s="271"/>
      <c r="K8317" s="262"/>
      <c r="L8317" s="258"/>
      <c r="M8317" s="258"/>
      <c r="N8317" s="258"/>
      <c r="O8317" s="258"/>
      <c r="P8317" s="258"/>
      <c r="Q8317" s="258"/>
      <c r="R8317" s="258"/>
      <c r="S8317" s="258"/>
      <c r="T8317" s="258"/>
      <c r="U8317" s="258"/>
      <c r="V8317" s="258"/>
      <c r="W8317" s="258"/>
      <c r="X8317" s="258"/>
      <c r="Y8317" s="258"/>
      <c r="Z8317" s="258"/>
      <c r="AA8317" s="258"/>
      <c r="AB8317" s="258"/>
      <c r="AC8317" s="258"/>
      <c r="AD8317" s="258"/>
      <c r="AE8317" s="258"/>
      <c r="AF8317" s="258"/>
      <c r="AG8317" s="258"/>
      <c r="AH8317" s="258"/>
      <c r="AI8317" s="258"/>
      <c r="AJ8317" s="258"/>
      <c r="AK8317" s="258"/>
      <c r="AL8317" s="258"/>
      <c r="AM8317" s="258"/>
      <c r="AN8317" s="258"/>
      <c r="AO8317" s="258"/>
      <c r="AP8317" s="258"/>
      <c r="AQ8317" s="258"/>
      <c r="AR8317" s="258"/>
      <c r="AS8317" s="258"/>
      <c r="AT8317" s="258"/>
      <c r="AU8317" s="258"/>
      <c r="AV8317" s="258"/>
      <c r="AW8317" s="258"/>
      <c r="AX8317" s="258"/>
      <c r="AY8317" s="258"/>
      <c r="AZ8317" s="258"/>
      <c r="BA8317" s="258"/>
      <c r="BB8317" s="258"/>
      <c r="BC8317" s="258"/>
      <c r="BD8317" s="258"/>
      <c r="BE8317" s="258"/>
      <c r="BF8317" s="258"/>
      <c r="BG8317" s="258"/>
      <c r="BH8317" s="258"/>
      <c r="BI8317" s="258"/>
      <c r="BJ8317" s="258"/>
      <c r="BK8317" s="258"/>
      <c r="BL8317" s="258"/>
      <c r="BM8317" s="258"/>
      <c r="BN8317" s="258"/>
      <c r="BO8317" s="258"/>
      <c r="BP8317" s="258"/>
      <c r="BQ8317" s="258"/>
      <c r="BR8317" s="258"/>
      <c r="BS8317" s="258"/>
      <c r="BT8317" s="258"/>
      <c r="BU8317" s="258"/>
      <c r="BV8317" s="258"/>
      <c r="BW8317" s="258"/>
      <c r="BX8317" s="258"/>
      <c r="BY8317" s="258"/>
      <c r="BZ8317" s="258"/>
      <c r="CA8317" s="258"/>
      <c r="CB8317" s="258"/>
      <c r="CC8317" s="258"/>
    </row>
    <row r="8318" spans="1:81" s="41" customFormat="1" x14ac:dyDescent="0.25">
      <c r="A8318" s="38"/>
      <c r="B8318" s="44"/>
      <c r="C8318" s="39"/>
      <c r="D8318" s="39"/>
      <c r="E8318" s="39"/>
      <c r="F8318" s="25"/>
      <c r="G8318" s="40"/>
      <c r="H8318" s="40"/>
      <c r="I8318" s="40"/>
      <c r="J8318" s="271"/>
      <c r="K8318" s="262"/>
      <c r="L8318" s="258"/>
      <c r="M8318" s="258"/>
      <c r="N8318" s="258"/>
      <c r="O8318" s="258"/>
      <c r="P8318" s="258"/>
      <c r="Q8318" s="258"/>
      <c r="R8318" s="258"/>
      <c r="S8318" s="258"/>
      <c r="T8318" s="258"/>
      <c r="U8318" s="258"/>
      <c r="V8318" s="258"/>
      <c r="W8318" s="258"/>
      <c r="X8318" s="258"/>
      <c r="Y8318" s="258"/>
      <c r="Z8318" s="258"/>
      <c r="AA8318" s="258"/>
      <c r="AB8318" s="258"/>
      <c r="AC8318" s="258"/>
      <c r="AD8318" s="258"/>
      <c r="AE8318" s="258"/>
      <c r="AF8318" s="258"/>
      <c r="AG8318" s="258"/>
      <c r="AH8318" s="258"/>
      <c r="AI8318" s="258"/>
      <c r="AJ8318" s="258"/>
      <c r="AK8318" s="258"/>
      <c r="AL8318" s="258"/>
      <c r="AM8318" s="258"/>
      <c r="AN8318" s="258"/>
      <c r="AO8318" s="258"/>
      <c r="AP8318" s="258"/>
      <c r="AQ8318" s="258"/>
      <c r="AR8318" s="258"/>
      <c r="AS8318" s="258"/>
      <c r="AT8318" s="258"/>
      <c r="AU8318" s="258"/>
      <c r="AV8318" s="258"/>
      <c r="AW8318" s="258"/>
      <c r="AX8318" s="258"/>
      <c r="AY8318" s="258"/>
      <c r="AZ8318" s="258"/>
      <c r="BA8318" s="258"/>
      <c r="BB8318" s="258"/>
      <c r="BC8318" s="258"/>
      <c r="BD8318" s="258"/>
      <c r="BE8318" s="258"/>
      <c r="BF8318" s="258"/>
      <c r="BG8318" s="258"/>
      <c r="BH8318" s="258"/>
      <c r="BI8318" s="258"/>
      <c r="BJ8318" s="258"/>
      <c r="BK8318" s="258"/>
      <c r="BL8318" s="258"/>
      <c r="BM8318" s="258"/>
      <c r="BN8318" s="258"/>
      <c r="BO8318" s="258"/>
      <c r="BP8318" s="258"/>
      <c r="BQ8318" s="258"/>
      <c r="BR8318" s="258"/>
      <c r="BS8318" s="258"/>
      <c r="BT8318" s="258"/>
      <c r="BU8318" s="258"/>
      <c r="BV8318" s="258"/>
      <c r="BW8318" s="258"/>
      <c r="BX8318" s="258"/>
      <c r="BY8318" s="258"/>
      <c r="BZ8318" s="258"/>
      <c r="CA8318" s="258"/>
      <c r="CB8318" s="258"/>
      <c r="CC8318" s="258"/>
    </row>
    <row r="8319" spans="1:81" s="41" customFormat="1" x14ac:dyDescent="0.25">
      <c r="A8319" s="38"/>
      <c r="B8319" s="44"/>
      <c r="C8319" s="39"/>
      <c r="D8319" s="39"/>
      <c r="E8319" s="39"/>
      <c r="F8319" s="25"/>
      <c r="G8319" s="40"/>
      <c r="H8319" s="40"/>
      <c r="I8319" s="40"/>
      <c r="J8319" s="271"/>
      <c r="K8319" s="262"/>
      <c r="L8319" s="258"/>
      <c r="M8319" s="258"/>
      <c r="N8319" s="258"/>
      <c r="O8319" s="258"/>
      <c r="P8319" s="258"/>
      <c r="Q8319" s="258"/>
      <c r="R8319" s="258"/>
      <c r="S8319" s="258"/>
      <c r="T8319" s="258"/>
      <c r="U8319" s="258"/>
      <c r="V8319" s="258"/>
      <c r="W8319" s="258"/>
      <c r="X8319" s="258"/>
      <c r="Y8319" s="258"/>
      <c r="Z8319" s="258"/>
      <c r="AA8319" s="258"/>
      <c r="AB8319" s="258"/>
      <c r="AC8319" s="258"/>
      <c r="AD8319" s="258"/>
      <c r="AE8319" s="258"/>
      <c r="AF8319" s="258"/>
      <c r="AG8319" s="258"/>
      <c r="AH8319" s="258"/>
      <c r="AI8319" s="258"/>
      <c r="AJ8319" s="258"/>
      <c r="AK8319" s="258"/>
      <c r="AL8319" s="258"/>
      <c r="AM8319" s="258"/>
      <c r="AN8319" s="258"/>
      <c r="AO8319" s="258"/>
      <c r="AP8319" s="258"/>
      <c r="AQ8319" s="258"/>
      <c r="AR8319" s="258"/>
      <c r="AS8319" s="258"/>
      <c r="AT8319" s="258"/>
      <c r="AU8319" s="258"/>
      <c r="AV8319" s="258"/>
      <c r="AW8319" s="258"/>
      <c r="AX8319" s="258"/>
      <c r="AY8319" s="258"/>
      <c r="AZ8319" s="258"/>
      <c r="BA8319" s="258"/>
      <c r="BB8319" s="258"/>
      <c r="BC8319" s="258"/>
      <c r="BD8319" s="258"/>
      <c r="BE8319" s="258"/>
      <c r="BF8319" s="258"/>
      <c r="BG8319" s="258"/>
      <c r="BH8319" s="258"/>
      <c r="BI8319" s="258"/>
      <c r="BJ8319" s="258"/>
      <c r="BK8319" s="258"/>
      <c r="BL8319" s="258"/>
      <c r="BM8319" s="258"/>
      <c r="BN8319" s="258"/>
      <c r="BO8319" s="258"/>
      <c r="BP8319" s="258"/>
      <c r="BQ8319" s="258"/>
      <c r="BR8319" s="258"/>
      <c r="BS8319" s="258"/>
      <c r="BT8319" s="258"/>
      <c r="BU8319" s="258"/>
      <c r="BV8319" s="258"/>
      <c r="BW8319" s="258"/>
      <c r="BX8319" s="258"/>
      <c r="BY8319" s="258"/>
      <c r="BZ8319" s="258"/>
      <c r="CA8319" s="258"/>
      <c r="CB8319" s="258"/>
      <c r="CC8319" s="258"/>
    </row>
    <row r="8320" spans="1:81" s="41" customFormat="1" x14ac:dyDescent="0.25">
      <c r="A8320" s="38"/>
      <c r="B8320" s="44"/>
      <c r="C8320" s="39"/>
      <c r="D8320" s="39"/>
      <c r="E8320" s="39"/>
      <c r="F8320" s="25"/>
      <c r="G8320" s="40"/>
      <c r="H8320" s="40"/>
      <c r="I8320" s="40"/>
      <c r="J8320" s="271"/>
      <c r="K8320" s="262"/>
      <c r="L8320" s="258"/>
      <c r="M8320" s="258"/>
      <c r="N8320" s="258"/>
      <c r="O8320" s="258"/>
      <c r="P8320" s="258"/>
      <c r="Q8320" s="258"/>
      <c r="R8320" s="258"/>
      <c r="S8320" s="258"/>
      <c r="T8320" s="258"/>
      <c r="U8320" s="258"/>
      <c r="V8320" s="258"/>
      <c r="W8320" s="258"/>
      <c r="X8320" s="258"/>
      <c r="Y8320" s="258"/>
      <c r="Z8320" s="258"/>
      <c r="AA8320" s="258"/>
      <c r="AB8320" s="258"/>
      <c r="AC8320" s="258"/>
      <c r="AD8320" s="258"/>
      <c r="AE8320" s="258"/>
      <c r="AF8320" s="258"/>
      <c r="AG8320" s="258"/>
      <c r="AH8320" s="258"/>
      <c r="AI8320" s="258"/>
      <c r="AJ8320" s="258"/>
      <c r="AK8320" s="258"/>
      <c r="AL8320" s="258"/>
      <c r="AM8320" s="258"/>
      <c r="AN8320" s="258"/>
      <c r="AO8320" s="258"/>
      <c r="AP8320" s="258"/>
      <c r="AQ8320" s="258"/>
      <c r="AR8320" s="258"/>
      <c r="AS8320" s="258"/>
      <c r="AT8320" s="258"/>
      <c r="AU8320" s="258"/>
      <c r="AV8320" s="258"/>
      <c r="AW8320" s="258"/>
      <c r="AX8320" s="258"/>
      <c r="AY8320" s="258"/>
      <c r="AZ8320" s="258"/>
      <c r="BA8320" s="258"/>
      <c r="BB8320" s="258"/>
      <c r="BC8320" s="258"/>
      <c r="BD8320" s="258"/>
      <c r="BE8320" s="258"/>
      <c r="BF8320" s="258"/>
      <c r="BG8320" s="258"/>
      <c r="BH8320" s="258"/>
      <c r="BI8320" s="258"/>
      <c r="BJ8320" s="258"/>
      <c r="BK8320" s="258"/>
      <c r="BL8320" s="258"/>
      <c r="BM8320" s="258"/>
      <c r="BN8320" s="258"/>
      <c r="BO8320" s="258"/>
      <c r="BP8320" s="258"/>
      <c r="BQ8320" s="258"/>
      <c r="BR8320" s="258"/>
      <c r="BS8320" s="258"/>
      <c r="BT8320" s="258"/>
      <c r="BU8320" s="258"/>
      <c r="BV8320" s="258"/>
      <c r="BW8320" s="258"/>
      <c r="BX8320" s="258"/>
      <c r="BY8320" s="258"/>
      <c r="BZ8320" s="258"/>
      <c r="CA8320" s="258"/>
      <c r="CB8320" s="258"/>
      <c r="CC8320" s="258"/>
    </row>
    <row r="8321" spans="1:81" s="41" customFormat="1" x14ac:dyDescent="0.25">
      <c r="A8321" s="38"/>
      <c r="B8321" s="44"/>
      <c r="C8321" s="39"/>
      <c r="D8321" s="39"/>
      <c r="E8321" s="39"/>
      <c r="F8321" s="25"/>
      <c r="G8321" s="40"/>
      <c r="H8321" s="40"/>
      <c r="I8321" s="40"/>
      <c r="J8321" s="271"/>
      <c r="K8321" s="262"/>
      <c r="L8321" s="258"/>
      <c r="M8321" s="258"/>
      <c r="N8321" s="258"/>
      <c r="O8321" s="258"/>
      <c r="P8321" s="258"/>
      <c r="Q8321" s="258"/>
      <c r="R8321" s="258"/>
      <c r="S8321" s="258"/>
      <c r="T8321" s="258"/>
      <c r="U8321" s="258"/>
      <c r="V8321" s="258"/>
      <c r="W8321" s="258"/>
      <c r="X8321" s="258"/>
      <c r="Y8321" s="258"/>
      <c r="Z8321" s="258"/>
      <c r="AA8321" s="258"/>
      <c r="AB8321" s="258"/>
      <c r="AC8321" s="258"/>
      <c r="AD8321" s="258"/>
      <c r="AE8321" s="258"/>
      <c r="AF8321" s="258"/>
      <c r="AG8321" s="258"/>
      <c r="AH8321" s="258"/>
      <c r="AI8321" s="258"/>
      <c r="AJ8321" s="258"/>
      <c r="AK8321" s="258"/>
      <c r="AL8321" s="258"/>
      <c r="AM8321" s="258"/>
      <c r="AN8321" s="258"/>
      <c r="AO8321" s="258"/>
      <c r="AP8321" s="258"/>
      <c r="AQ8321" s="258"/>
      <c r="AR8321" s="258"/>
      <c r="AS8321" s="258"/>
      <c r="AT8321" s="258"/>
      <c r="AU8321" s="258"/>
      <c r="AV8321" s="258"/>
      <c r="AW8321" s="258"/>
      <c r="AX8321" s="258"/>
      <c r="AY8321" s="258"/>
      <c r="AZ8321" s="258"/>
      <c r="BA8321" s="258"/>
      <c r="BB8321" s="258"/>
      <c r="BC8321" s="258"/>
      <c r="BD8321" s="258"/>
      <c r="BE8321" s="258"/>
      <c r="BF8321" s="258"/>
      <c r="BG8321" s="258"/>
      <c r="BH8321" s="258"/>
      <c r="BI8321" s="258"/>
      <c r="BJ8321" s="258"/>
      <c r="BK8321" s="258"/>
      <c r="BL8321" s="258"/>
      <c r="BM8321" s="258"/>
      <c r="BN8321" s="258"/>
      <c r="BO8321" s="258"/>
      <c r="BP8321" s="258"/>
      <c r="BQ8321" s="258"/>
      <c r="BR8321" s="258"/>
      <c r="BS8321" s="258"/>
      <c r="BT8321" s="258"/>
      <c r="BU8321" s="258"/>
      <c r="BV8321" s="258"/>
      <c r="BW8321" s="258"/>
      <c r="BX8321" s="258"/>
      <c r="BY8321" s="258"/>
      <c r="BZ8321" s="258"/>
      <c r="CA8321" s="258"/>
      <c r="CB8321" s="258"/>
      <c r="CC8321" s="258"/>
    </row>
    <row r="8322" spans="1:81" s="41" customFormat="1" x14ac:dyDescent="0.25">
      <c r="A8322" s="38"/>
      <c r="B8322" s="44"/>
      <c r="C8322" s="39"/>
      <c r="D8322" s="39"/>
      <c r="E8322" s="39"/>
      <c r="F8322" s="25"/>
      <c r="G8322" s="40"/>
      <c r="H8322" s="40"/>
      <c r="I8322" s="40"/>
      <c r="J8322" s="271"/>
      <c r="K8322" s="262"/>
      <c r="L8322" s="258"/>
      <c r="M8322" s="258"/>
      <c r="N8322" s="258"/>
      <c r="O8322" s="258"/>
      <c r="P8322" s="258"/>
      <c r="Q8322" s="258"/>
      <c r="R8322" s="258"/>
      <c r="S8322" s="258"/>
      <c r="T8322" s="258"/>
      <c r="U8322" s="258"/>
      <c r="V8322" s="258"/>
      <c r="W8322" s="258"/>
      <c r="X8322" s="258"/>
      <c r="Y8322" s="258"/>
      <c r="Z8322" s="258"/>
      <c r="AA8322" s="258"/>
      <c r="AB8322" s="258"/>
      <c r="AC8322" s="258"/>
      <c r="AD8322" s="258"/>
      <c r="AE8322" s="258"/>
      <c r="AF8322" s="258"/>
      <c r="AG8322" s="258"/>
      <c r="AH8322" s="258"/>
      <c r="AI8322" s="258"/>
      <c r="AJ8322" s="258"/>
      <c r="AK8322" s="258"/>
      <c r="AL8322" s="258"/>
      <c r="AM8322" s="258"/>
      <c r="AN8322" s="258"/>
      <c r="AO8322" s="258"/>
      <c r="AP8322" s="258"/>
      <c r="AQ8322" s="258"/>
      <c r="AR8322" s="258"/>
      <c r="AS8322" s="258"/>
      <c r="AT8322" s="258"/>
      <c r="AU8322" s="258"/>
      <c r="AV8322" s="258"/>
      <c r="AW8322" s="258"/>
      <c r="AX8322" s="258"/>
      <c r="AY8322" s="258"/>
      <c r="AZ8322" s="258"/>
      <c r="BA8322" s="258"/>
      <c r="BB8322" s="258"/>
      <c r="BC8322" s="258"/>
      <c r="BD8322" s="258"/>
      <c r="BE8322" s="258"/>
      <c r="BF8322" s="258"/>
      <c r="BG8322" s="258"/>
      <c r="BH8322" s="258"/>
      <c r="BI8322" s="258"/>
      <c r="BJ8322" s="258"/>
      <c r="BK8322" s="258"/>
      <c r="BL8322" s="258"/>
      <c r="BM8322" s="258"/>
      <c r="BN8322" s="258"/>
      <c r="BO8322" s="258"/>
      <c r="BP8322" s="258"/>
      <c r="BQ8322" s="258"/>
      <c r="BR8322" s="258"/>
      <c r="BS8322" s="258"/>
      <c r="BT8322" s="258"/>
      <c r="BU8322" s="258"/>
      <c r="BV8322" s="258"/>
      <c r="BW8322" s="258"/>
      <c r="BX8322" s="258"/>
      <c r="BY8322" s="258"/>
      <c r="BZ8322" s="258"/>
      <c r="CA8322" s="258"/>
      <c r="CB8322" s="258"/>
      <c r="CC8322" s="258"/>
    </row>
    <row r="8323" spans="1:81" s="41" customFormat="1" x14ac:dyDescent="0.25">
      <c r="A8323" s="38"/>
      <c r="B8323" s="44"/>
      <c r="C8323" s="39"/>
      <c r="D8323" s="39"/>
      <c r="E8323" s="39"/>
      <c r="F8323" s="25"/>
      <c r="G8323" s="40"/>
      <c r="H8323" s="40"/>
      <c r="I8323" s="40"/>
      <c r="J8323" s="271"/>
      <c r="K8323" s="262"/>
      <c r="L8323" s="258"/>
      <c r="M8323" s="258"/>
      <c r="N8323" s="258"/>
      <c r="O8323" s="258"/>
      <c r="P8323" s="258"/>
      <c r="Q8323" s="258"/>
      <c r="R8323" s="258"/>
      <c r="S8323" s="258"/>
      <c r="T8323" s="258"/>
      <c r="U8323" s="258"/>
      <c r="V8323" s="258"/>
      <c r="W8323" s="258"/>
      <c r="X8323" s="258"/>
      <c r="Y8323" s="258"/>
      <c r="Z8323" s="258"/>
      <c r="AA8323" s="258"/>
      <c r="AB8323" s="258"/>
      <c r="AC8323" s="258"/>
      <c r="AD8323" s="258"/>
      <c r="AE8323" s="258"/>
      <c r="AF8323" s="258"/>
      <c r="AG8323" s="258"/>
      <c r="AH8323" s="258"/>
      <c r="AI8323" s="258"/>
      <c r="AJ8323" s="258"/>
      <c r="AK8323" s="258"/>
      <c r="AL8323" s="258"/>
      <c r="AM8323" s="258"/>
      <c r="AN8323" s="258"/>
      <c r="AO8323" s="258"/>
      <c r="AP8323" s="258"/>
      <c r="AQ8323" s="258"/>
      <c r="AR8323" s="258"/>
      <c r="AS8323" s="258"/>
      <c r="AT8323" s="258"/>
      <c r="AU8323" s="258"/>
      <c r="AV8323" s="258"/>
      <c r="AW8323" s="258"/>
      <c r="AX8323" s="258"/>
      <c r="AY8323" s="258"/>
      <c r="AZ8323" s="258"/>
      <c r="BA8323" s="258"/>
      <c r="BB8323" s="258"/>
      <c r="BC8323" s="258"/>
      <c r="BD8323" s="258"/>
      <c r="BE8323" s="258"/>
      <c r="BF8323" s="258"/>
      <c r="BG8323" s="258"/>
      <c r="BH8323" s="258"/>
      <c r="BI8323" s="258"/>
      <c r="BJ8323" s="258"/>
      <c r="BK8323" s="258"/>
      <c r="BL8323" s="258"/>
      <c r="BM8323" s="258"/>
      <c r="BN8323" s="258"/>
      <c r="BO8323" s="258"/>
      <c r="BP8323" s="258"/>
      <c r="BQ8323" s="258"/>
      <c r="BR8323" s="258"/>
      <c r="BS8323" s="258"/>
      <c r="BT8323" s="258"/>
      <c r="BU8323" s="258"/>
      <c r="BV8323" s="258"/>
      <c r="BW8323" s="258"/>
      <c r="BX8323" s="258"/>
      <c r="BY8323" s="258"/>
      <c r="BZ8323" s="258"/>
      <c r="CA8323" s="258"/>
      <c r="CB8323" s="258"/>
      <c r="CC8323" s="258"/>
    </row>
    <row r="8324" spans="1:81" s="41" customFormat="1" x14ac:dyDescent="0.25">
      <c r="A8324" s="38"/>
      <c r="B8324" s="44"/>
      <c r="C8324" s="39"/>
      <c r="D8324" s="39"/>
      <c r="E8324" s="39"/>
      <c r="F8324" s="25"/>
      <c r="G8324" s="40"/>
      <c r="H8324" s="40"/>
      <c r="I8324" s="40"/>
      <c r="J8324" s="271"/>
      <c r="K8324" s="262"/>
      <c r="L8324" s="258"/>
      <c r="M8324" s="258"/>
      <c r="N8324" s="258"/>
      <c r="O8324" s="258"/>
      <c r="P8324" s="258"/>
      <c r="Q8324" s="258"/>
      <c r="R8324" s="258"/>
      <c r="S8324" s="258"/>
      <c r="T8324" s="258"/>
      <c r="U8324" s="258"/>
      <c r="V8324" s="258"/>
      <c r="W8324" s="258"/>
      <c r="X8324" s="258"/>
      <c r="Y8324" s="258"/>
      <c r="Z8324" s="258"/>
      <c r="AA8324" s="258"/>
      <c r="AB8324" s="258"/>
      <c r="AC8324" s="258"/>
      <c r="AD8324" s="258"/>
      <c r="AE8324" s="258"/>
      <c r="AF8324" s="258"/>
      <c r="AG8324" s="258"/>
      <c r="AH8324" s="258"/>
      <c r="AI8324" s="258"/>
      <c r="AJ8324" s="258"/>
      <c r="AK8324" s="258"/>
      <c r="AL8324" s="258"/>
      <c r="AM8324" s="258"/>
      <c r="AN8324" s="258"/>
      <c r="AO8324" s="258"/>
      <c r="AP8324" s="258"/>
      <c r="AQ8324" s="258"/>
      <c r="AR8324" s="258"/>
      <c r="AS8324" s="258"/>
      <c r="AT8324" s="258"/>
      <c r="AU8324" s="258"/>
      <c r="AV8324" s="258"/>
      <c r="AW8324" s="258"/>
      <c r="AX8324" s="258"/>
      <c r="AY8324" s="258"/>
      <c r="AZ8324" s="258"/>
      <c r="BA8324" s="258"/>
      <c r="BB8324" s="258"/>
      <c r="BC8324" s="258"/>
      <c r="BD8324" s="258"/>
      <c r="BE8324" s="258"/>
      <c r="BF8324" s="258"/>
      <c r="BG8324" s="258"/>
      <c r="BH8324" s="258"/>
      <c r="BI8324" s="258"/>
      <c r="BJ8324" s="258"/>
      <c r="BK8324" s="258"/>
      <c r="BL8324" s="258"/>
      <c r="BM8324" s="258"/>
      <c r="BN8324" s="258"/>
      <c r="BO8324" s="258"/>
      <c r="BP8324" s="258"/>
      <c r="BQ8324" s="258"/>
      <c r="BR8324" s="258"/>
      <c r="BS8324" s="258"/>
      <c r="BT8324" s="258"/>
      <c r="BU8324" s="258"/>
      <c r="BV8324" s="258"/>
      <c r="BW8324" s="258"/>
      <c r="BX8324" s="258"/>
      <c r="BY8324" s="258"/>
      <c r="BZ8324" s="258"/>
      <c r="CA8324" s="258"/>
      <c r="CB8324" s="258"/>
      <c r="CC8324" s="258"/>
    </row>
    <row r="8325" spans="1:81" s="41" customFormat="1" x14ac:dyDescent="0.25">
      <c r="A8325" s="38"/>
      <c r="B8325" s="44"/>
      <c r="C8325" s="39"/>
      <c r="D8325" s="39"/>
      <c r="E8325" s="39"/>
      <c r="F8325" s="25"/>
      <c r="G8325" s="40"/>
      <c r="H8325" s="40"/>
      <c r="I8325" s="40"/>
      <c r="J8325" s="271"/>
      <c r="K8325" s="262"/>
      <c r="L8325" s="258"/>
      <c r="M8325" s="258"/>
      <c r="N8325" s="258"/>
      <c r="O8325" s="258"/>
      <c r="P8325" s="258"/>
      <c r="Q8325" s="258"/>
      <c r="R8325" s="258"/>
      <c r="S8325" s="258"/>
      <c r="T8325" s="258"/>
      <c r="U8325" s="258"/>
      <c r="V8325" s="258"/>
      <c r="W8325" s="258"/>
      <c r="X8325" s="258"/>
      <c r="Y8325" s="258"/>
      <c r="Z8325" s="258"/>
      <c r="AA8325" s="258"/>
      <c r="AB8325" s="258"/>
      <c r="AC8325" s="258"/>
      <c r="AD8325" s="258"/>
      <c r="AE8325" s="258"/>
      <c r="AF8325" s="258"/>
      <c r="AG8325" s="258"/>
      <c r="AH8325" s="258"/>
      <c r="AI8325" s="258"/>
      <c r="AJ8325" s="258"/>
      <c r="AK8325" s="258"/>
      <c r="AL8325" s="258"/>
      <c r="AM8325" s="258"/>
      <c r="AN8325" s="258"/>
      <c r="AO8325" s="258"/>
      <c r="AP8325" s="258"/>
      <c r="AQ8325" s="258"/>
      <c r="AR8325" s="258"/>
      <c r="AS8325" s="258"/>
      <c r="AT8325" s="258"/>
      <c r="AU8325" s="258"/>
      <c r="AV8325" s="258"/>
      <c r="AW8325" s="258"/>
      <c r="AX8325" s="258"/>
      <c r="AY8325" s="258"/>
      <c r="AZ8325" s="258"/>
      <c r="BA8325" s="258"/>
      <c r="BB8325" s="258"/>
      <c r="BC8325" s="258"/>
      <c r="BD8325" s="258"/>
      <c r="BE8325" s="258"/>
      <c r="BF8325" s="258"/>
      <c r="BG8325" s="258"/>
      <c r="BH8325" s="258"/>
      <c r="BI8325" s="258"/>
      <c r="BJ8325" s="258"/>
      <c r="BK8325" s="258"/>
      <c r="BL8325" s="258"/>
      <c r="BM8325" s="258"/>
      <c r="BN8325" s="258"/>
      <c r="BO8325" s="258"/>
      <c r="BP8325" s="258"/>
      <c r="BQ8325" s="258"/>
      <c r="BR8325" s="258"/>
      <c r="BS8325" s="258"/>
      <c r="BT8325" s="258"/>
      <c r="BU8325" s="258"/>
      <c r="BV8325" s="258"/>
      <c r="BW8325" s="258"/>
      <c r="BX8325" s="258"/>
      <c r="BY8325" s="258"/>
      <c r="BZ8325" s="258"/>
      <c r="CA8325" s="258"/>
      <c r="CB8325" s="258"/>
      <c r="CC8325" s="258"/>
    </row>
    <row r="8326" spans="1:81" s="41" customFormat="1" x14ac:dyDescent="0.25">
      <c r="A8326" s="38"/>
      <c r="B8326" s="44"/>
      <c r="C8326" s="39"/>
      <c r="D8326" s="39"/>
      <c r="E8326" s="39"/>
      <c r="F8326" s="25"/>
      <c r="G8326" s="40"/>
      <c r="H8326" s="40"/>
      <c r="I8326" s="40"/>
      <c r="J8326" s="271"/>
      <c r="K8326" s="262"/>
      <c r="L8326" s="258"/>
      <c r="M8326" s="258"/>
      <c r="N8326" s="258"/>
      <c r="O8326" s="258"/>
      <c r="P8326" s="258"/>
      <c r="Q8326" s="258"/>
      <c r="R8326" s="258"/>
      <c r="S8326" s="258"/>
      <c r="T8326" s="258"/>
      <c r="U8326" s="258"/>
      <c r="V8326" s="258"/>
      <c r="W8326" s="258"/>
      <c r="X8326" s="258"/>
      <c r="Y8326" s="258"/>
      <c r="Z8326" s="258"/>
      <c r="AA8326" s="258"/>
      <c r="AB8326" s="258"/>
      <c r="AC8326" s="258"/>
      <c r="AD8326" s="258"/>
      <c r="AE8326" s="258"/>
      <c r="AF8326" s="258"/>
      <c r="AG8326" s="258"/>
      <c r="AH8326" s="258"/>
      <c r="AI8326" s="258"/>
      <c r="AJ8326" s="258"/>
      <c r="AK8326" s="258"/>
      <c r="AL8326" s="258"/>
      <c r="AM8326" s="258"/>
      <c r="AN8326" s="258"/>
      <c r="AO8326" s="258"/>
      <c r="AP8326" s="258"/>
      <c r="AQ8326" s="258"/>
      <c r="AR8326" s="258"/>
      <c r="AS8326" s="258"/>
      <c r="AT8326" s="258"/>
      <c r="AU8326" s="258"/>
      <c r="AV8326" s="258"/>
      <c r="AW8326" s="258"/>
      <c r="AX8326" s="258"/>
      <c r="AY8326" s="258"/>
      <c r="AZ8326" s="258"/>
      <c r="BA8326" s="258"/>
      <c r="BB8326" s="258"/>
      <c r="BC8326" s="258"/>
      <c r="BD8326" s="258"/>
      <c r="BE8326" s="258"/>
      <c r="BF8326" s="258"/>
      <c r="BG8326" s="258"/>
      <c r="BH8326" s="258"/>
      <c r="BI8326" s="258"/>
      <c r="BJ8326" s="258"/>
      <c r="BK8326" s="258"/>
      <c r="BL8326" s="258"/>
      <c r="BM8326" s="258"/>
      <c r="BN8326" s="258"/>
      <c r="BO8326" s="258"/>
      <c r="BP8326" s="258"/>
      <c r="BQ8326" s="258"/>
      <c r="BR8326" s="258"/>
      <c r="BS8326" s="258"/>
      <c r="BT8326" s="258"/>
      <c r="BU8326" s="258"/>
      <c r="BV8326" s="258"/>
      <c r="BW8326" s="258"/>
      <c r="BX8326" s="258"/>
      <c r="BY8326" s="258"/>
      <c r="BZ8326" s="258"/>
      <c r="CA8326" s="258"/>
      <c r="CB8326" s="258"/>
      <c r="CC8326" s="258"/>
    </row>
    <row r="8327" spans="1:81" s="41" customFormat="1" x14ac:dyDescent="0.25">
      <c r="A8327" s="38"/>
      <c r="B8327" s="44"/>
      <c r="C8327" s="39"/>
      <c r="D8327" s="39"/>
      <c r="E8327" s="39"/>
      <c r="F8327" s="25"/>
      <c r="G8327" s="40"/>
      <c r="H8327" s="40"/>
      <c r="I8327" s="40"/>
      <c r="J8327" s="271"/>
      <c r="K8327" s="262"/>
      <c r="L8327" s="258"/>
      <c r="M8327" s="258"/>
      <c r="N8327" s="258"/>
      <c r="O8327" s="258"/>
      <c r="P8327" s="258"/>
      <c r="Q8327" s="258"/>
      <c r="R8327" s="258"/>
      <c r="S8327" s="258"/>
      <c r="T8327" s="258"/>
      <c r="U8327" s="258"/>
      <c r="V8327" s="258"/>
      <c r="W8327" s="258"/>
      <c r="X8327" s="258"/>
      <c r="Y8327" s="258"/>
      <c r="Z8327" s="258"/>
      <c r="AA8327" s="258"/>
      <c r="AB8327" s="258"/>
      <c r="AC8327" s="258"/>
      <c r="AD8327" s="258"/>
      <c r="AE8327" s="258"/>
      <c r="AF8327" s="258"/>
      <c r="AG8327" s="258"/>
      <c r="AH8327" s="258"/>
      <c r="AI8327" s="258"/>
      <c r="AJ8327" s="258"/>
      <c r="AK8327" s="258"/>
      <c r="AL8327" s="258"/>
      <c r="AM8327" s="258"/>
      <c r="AN8327" s="258"/>
      <c r="AO8327" s="258"/>
      <c r="AP8327" s="258"/>
      <c r="AQ8327" s="258"/>
      <c r="AR8327" s="258"/>
      <c r="AS8327" s="258"/>
      <c r="AT8327" s="258"/>
      <c r="AU8327" s="258"/>
      <c r="AV8327" s="258"/>
      <c r="AW8327" s="258"/>
      <c r="AX8327" s="258"/>
      <c r="AY8327" s="258"/>
      <c r="AZ8327" s="258"/>
      <c r="BA8327" s="258"/>
      <c r="BB8327" s="258"/>
      <c r="BC8327" s="258"/>
      <c r="BD8327" s="258"/>
      <c r="BE8327" s="258"/>
      <c r="BF8327" s="258"/>
      <c r="BG8327" s="258"/>
      <c r="BH8327" s="258"/>
      <c r="BI8327" s="258"/>
      <c r="BJ8327" s="258"/>
      <c r="BK8327" s="258"/>
      <c r="BL8327" s="258"/>
      <c r="BM8327" s="258"/>
      <c r="BN8327" s="258"/>
      <c r="BO8327" s="258"/>
      <c r="BP8327" s="258"/>
      <c r="BQ8327" s="258"/>
      <c r="BR8327" s="258"/>
      <c r="BS8327" s="258"/>
      <c r="BT8327" s="258"/>
      <c r="BU8327" s="258"/>
      <c r="BV8327" s="258"/>
      <c r="BW8327" s="258"/>
      <c r="BX8327" s="258"/>
      <c r="BY8327" s="258"/>
      <c r="BZ8327" s="258"/>
      <c r="CA8327" s="258"/>
      <c r="CB8327" s="258"/>
      <c r="CC8327" s="258"/>
    </row>
    <row r="8328" spans="1:81" s="41" customFormat="1" x14ac:dyDescent="0.25">
      <c r="A8328" s="38"/>
      <c r="B8328" s="44"/>
      <c r="C8328" s="39"/>
      <c r="D8328" s="39"/>
      <c r="E8328" s="39"/>
      <c r="F8328" s="25"/>
      <c r="G8328" s="40"/>
      <c r="H8328" s="40"/>
      <c r="I8328" s="40"/>
      <c r="J8328" s="271"/>
      <c r="K8328" s="262"/>
      <c r="L8328" s="258"/>
      <c r="M8328" s="258"/>
      <c r="N8328" s="258"/>
      <c r="O8328" s="258"/>
      <c r="P8328" s="258"/>
      <c r="Q8328" s="258"/>
      <c r="R8328" s="258"/>
      <c r="S8328" s="258"/>
      <c r="T8328" s="258"/>
      <c r="U8328" s="258"/>
      <c r="V8328" s="258"/>
      <c r="W8328" s="258"/>
      <c r="X8328" s="258"/>
      <c r="Y8328" s="258"/>
      <c r="Z8328" s="258"/>
      <c r="AA8328" s="258"/>
      <c r="AB8328" s="258"/>
      <c r="AC8328" s="258"/>
      <c r="AD8328" s="258"/>
      <c r="AE8328" s="258"/>
      <c r="AF8328" s="258"/>
      <c r="AG8328" s="258"/>
      <c r="AH8328" s="258"/>
      <c r="AI8328" s="258"/>
      <c r="AJ8328" s="258"/>
      <c r="AK8328" s="258"/>
      <c r="AL8328" s="258"/>
      <c r="AM8328" s="258"/>
      <c r="AN8328" s="258"/>
      <c r="AO8328" s="258"/>
      <c r="AP8328" s="258"/>
      <c r="AQ8328" s="258"/>
      <c r="AR8328" s="258"/>
      <c r="AS8328" s="258"/>
      <c r="AT8328" s="258"/>
      <c r="AU8328" s="258"/>
      <c r="AV8328" s="258"/>
      <c r="AW8328" s="258"/>
      <c r="AX8328" s="258"/>
      <c r="AY8328" s="258"/>
      <c r="AZ8328" s="258"/>
      <c r="BA8328" s="258"/>
      <c r="BB8328" s="258"/>
      <c r="BC8328" s="258"/>
      <c r="BD8328" s="258"/>
      <c r="BE8328" s="258"/>
      <c r="BF8328" s="258"/>
      <c r="BG8328" s="258"/>
      <c r="BH8328" s="258"/>
      <c r="BI8328" s="258"/>
      <c r="BJ8328" s="258"/>
      <c r="BK8328" s="258"/>
      <c r="BL8328" s="258"/>
      <c r="BM8328" s="258"/>
      <c r="BN8328" s="258"/>
      <c r="BO8328" s="258"/>
      <c r="BP8328" s="258"/>
      <c r="BQ8328" s="258"/>
      <c r="BR8328" s="258"/>
      <c r="BS8328" s="258"/>
      <c r="BT8328" s="258"/>
      <c r="BU8328" s="258"/>
      <c r="BV8328" s="258"/>
      <c r="BW8328" s="258"/>
      <c r="BX8328" s="258"/>
      <c r="BY8328" s="258"/>
      <c r="BZ8328" s="258"/>
      <c r="CA8328" s="258"/>
      <c r="CB8328" s="258"/>
      <c r="CC8328" s="258"/>
    </row>
    <row r="8329" spans="1:81" s="41" customFormat="1" x14ac:dyDescent="0.25">
      <c r="A8329" s="38"/>
      <c r="B8329" s="44"/>
      <c r="C8329" s="39"/>
      <c r="D8329" s="39"/>
      <c r="E8329" s="39"/>
      <c r="F8329" s="25"/>
      <c r="G8329" s="40"/>
      <c r="H8329" s="40"/>
      <c r="I8329" s="40"/>
      <c r="J8329" s="271"/>
      <c r="K8329" s="262"/>
      <c r="L8329" s="258"/>
      <c r="M8329" s="258"/>
      <c r="N8329" s="258"/>
      <c r="O8329" s="258"/>
      <c r="P8329" s="258"/>
      <c r="Q8329" s="258"/>
      <c r="R8329" s="258"/>
      <c r="S8329" s="258"/>
      <c r="T8329" s="258"/>
      <c r="U8329" s="258"/>
      <c r="V8329" s="258"/>
      <c r="W8329" s="258"/>
      <c r="X8329" s="258"/>
      <c r="Y8329" s="258"/>
      <c r="Z8329" s="258"/>
      <c r="AA8329" s="258"/>
      <c r="AB8329" s="258"/>
      <c r="AC8329" s="258"/>
      <c r="AD8329" s="258"/>
      <c r="AE8329" s="258"/>
      <c r="AF8329" s="258"/>
      <c r="AG8329" s="258"/>
      <c r="AH8329" s="258"/>
      <c r="AI8329" s="258"/>
      <c r="AJ8329" s="258"/>
      <c r="AK8329" s="258"/>
      <c r="AL8329" s="258"/>
      <c r="AM8329" s="258"/>
      <c r="AN8329" s="258"/>
      <c r="AO8329" s="258"/>
      <c r="AP8329" s="258"/>
      <c r="AQ8329" s="258"/>
      <c r="AR8329" s="258"/>
      <c r="AS8329" s="258"/>
      <c r="AT8329" s="258"/>
      <c r="AU8329" s="258"/>
      <c r="AV8329" s="258"/>
      <c r="AW8329" s="258"/>
      <c r="AX8329" s="258"/>
      <c r="AY8329" s="258"/>
      <c r="AZ8329" s="258"/>
      <c r="BA8329" s="258"/>
      <c r="BB8329" s="258"/>
      <c r="BC8329" s="258"/>
      <c r="BD8329" s="258"/>
      <c r="BE8329" s="258"/>
      <c r="BF8329" s="258"/>
      <c r="BG8329" s="258"/>
      <c r="BH8329" s="258"/>
      <c r="BI8329" s="258"/>
      <c r="BJ8329" s="258"/>
      <c r="BK8329" s="258"/>
      <c r="BL8329" s="258"/>
      <c r="BM8329" s="258"/>
      <c r="BN8329" s="258"/>
      <c r="BO8329" s="258"/>
      <c r="BP8329" s="258"/>
      <c r="BQ8329" s="258"/>
      <c r="BR8329" s="258"/>
      <c r="BS8329" s="258"/>
      <c r="BT8329" s="258"/>
      <c r="BU8329" s="258"/>
      <c r="BV8329" s="258"/>
      <c r="BW8329" s="258"/>
      <c r="BX8329" s="258"/>
      <c r="BY8329" s="258"/>
      <c r="BZ8329" s="258"/>
      <c r="CA8329" s="258"/>
      <c r="CB8329" s="258"/>
      <c r="CC8329" s="258"/>
    </row>
    <row r="8330" spans="1:81" s="41" customFormat="1" x14ac:dyDescent="0.25">
      <c r="A8330" s="38"/>
      <c r="B8330" s="44"/>
      <c r="C8330" s="39"/>
      <c r="D8330" s="39"/>
      <c r="E8330" s="39"/>
      <c r="F8330" s="25"/>
      <c r="G8330" s="40"/>
      <c r="H8330" s="40"/>
      <c r="I8330" s="40"/>
      <c r="J8330" s="271"/>
      <c r="K8330" s="262"/>
      <c r="L8330" s="258"/>
      <c r="M8330" s="258"/>
      <c r="N8330" s="258"/>
      <c r="O8330" s="258"/>
      <c r="P8330" s="258"/>
      <c r="Q8330" s="258"/>
      <c r="R8330" s="258"/>
      <c r="S8330" s="258"/>
      <c r="T8330" s="258"/>
      <c r="U8330" s="258"/>
      <c r="V8330" s="258"/>
      <c r="W8330" s="258"/>
      <c r="X8330" s="258"/>
      <c r="Y8330" s="258"/>
      <c r="Z8330" s="258"/>
      <c r="AA8330" s="258"/>
      <c r="AB8330" s="258"/>
      <c r="AC8330" s="258"/>
      <c r="AD8330" s="258"/>
      <c r="AE8330" s="258"/>
      <c r="AF8330" s="258"/>
      <c r="AG8330" s="258"/>
      <c r="AH8330" s="258"/>
      <c r="AI8330" s="258"/>
      <c r="AJ8330" s="258"/>
      <c r="AK8330" s="258"/>
      <c r="AL8330" s="258"/>
      <c r="AM8330" s="258"/>
      <c r="AN8330" s="258"/>
      <c r="AO8330" s="258"/>
      <c r="AP8330" s="258"/>
      <c r="AQ8330" s="258"/>
      <c r="AR8330" s="258"/>
      <c r="AS8330" s="258"/>
      <c r="AT8330" s="258"/>
      <c r="AU8330" s="258"/>
      <c r="AV8330" s="258"/>
      <c r="AW8330" s="258"/>
      <c r="AX8330" s="258"/>
      <c r="AY8330" s="258"/>
      <c r="AZ8330" s="258"/>
      <c r="BA8330" s="258"/>
      <c r="BB8330" s="258"/>
      <c r="BC8330" s="258"/>
      <c r="BD8330" s="258"/>
      <c r="BE8330" s="258"/>
      <c r="BF8330" s="258"/>
      <c r="BG8330" s="258"/>
      <c r="BH8330" s="258"/>
      <c r="BI8330" s="258"/>
      <c r="BJ8330" s="258"/>
      <c r="BK8330" s="258"/>
      <c r="BL8330" s="258"/>
      <c r="BM8330" s="258"/>
      <c r="BN8330" s="258"/>
      <c r="BO8330" s="258"/>
      <c r="BP8330" s="258"/>
      <c r="BQ8330" s="258"/>
      <c r="BR8330" s="258"/>
      <c r="BS8330" s="258"/>
      <c r="BT8330" s="258"/>
      <c r="BU8330" s="258"/>
      <c r="BV8330" s="258"/>
      <c r="BW8330" s="258"/>
      <c r="BX8330" s="258"/>
      <c r="BY8330" s="258"/>
      <c r="BZ8330" s="258"/>
      <c r="CA8330" s="258"/>
      <c r="CB8330" s="258"/>
      <c r="CC8330" s="258"/>
    </row>
    <row r="8331" spans="1:81" s="41" customFormat="1" x14ac:dyDescent="0.25">
      <c r="A8331" s="38"/>
      <c r="B8331" s="44"/>
      <c r="C8331" s="39"/>
      <c r="D8331" s="39"/>
      <c r="E8331" s="39"/>
      <c r="F8331" s="25"/>
      <c r="G8331" s="40"/>
      <c r="H8331" s="40"/>
      <c r="I8331" s="40"/>
      <c r="J8331" s="271"/>
      <c r="K8331" s="262"/>
      <c r="L8331" s="258"/>
      <c r="M8331" s="258"/>
      <c r="N8331" s="258"/>
      <c r="O8331" s="258"/>
      <c r="P8331" s="258"/>
      <c r="Q8331" s="258"/>
      <c r="R8331" s="258"/>
      <c r="S8331" s="258"/>
      <c r="T8331" s="258"/>
      <c r="U8331" s="258"/>
      <c r="V8331" s="258"/>
      <c r="W8331" s="258"/>
      <c r="X8331" s="258"/>
      <c r="Y8331" s="258"/>
      <c r="Z8331" s="258"/>
      <c r="AA8331" s="258"/>
      <c r="AB8331" s="258"/>
      <c r="AC8331" s="258"/>
      <c r="AD8331" s="258"/>
      <c r="AE8331" s="258"/>
      <c r="AF8331" s="258"/>
      <c r="AG8331" s="258"/>
      <c r="AH8331" s="258"/>
      <c r="AI8331" s="258"/>
      <c r="AJ8331" s="258"/>
      <c r="AK8331" s="258"/>
      <c r="AL8331" s="258"/>
      <c r="AM8331" s="258"/>
      <c r="AN8331" s="258"/>
      <c r="AO8331" s="258"/>
      <c r="AP8331" s="258"/>
      <c r="AQ8331" s="258"/>
      <c r="AR8331" s="258"/>
      <c r="AS8331" s="258"/>
      <c r="AT8331" s="258"/>
      <c r="AU8331" s="258"/>
      <c r="AV8331" s="258"/>
      <c r="AW8331" s="258"/>
      <c r="AX8331" s="258"/>
      <c r="AY8331" s="258"/>
      <c r="AZ8331" s="258"/>
      <c r="BA8331" s="258"/>
      <c r="BB8331" s="258"/>
      <c r="BC8331" s="258"/>
      <c r="BD8331" s="258"/>
      <c r="BE8331" s="258"/>
      <c r="BF8331" s="258"/>
      <c r="BG8331" s="258"/>
      <c r="BH8331" s="258"/>
      <c r="BI8331" s="258"/>
      <c r="BJ8331" s="258"/>
      <c r="BK8331" s="258"/>
      <c r="BL8331" s="258"/>
      <c r="BM8331" s="258"/>
      <c r="BN8331" s="258"/>
      <c r="BO8331" s="258"/>
      <c r="BP8331" s="258"/>
      <c r="BQ8331" s="258"/>
      <c r="BR8331" s="258"/>
      <c r="BS8331" s="258"/>
      <c r="BT8331" s="258"/>
      <c r="BU8331" s="258"/>
      <c r="BV8331" s="258"/>
      <c r="BW8331" s="258"/>
      <c r="BX8331" s="258"/>
      <c r="BY8331" s="258"/>
      <c r="BZ8331" s="258"/>
      <c r="CA8331" s="258"/>
      <c r="CB8331" s="258"/>
      <c r="CC8331" s="258"/>
    </row>
    <row r="8332" spans="1:81" s="41" customFormat="1" x14ac:dyDescent="0.25">
      <c r="A8332" s="38"/>
      <c r="B8332" s="44"/>
      <c r="C8332" s="39"/>
      <c r="D8332" s="39"/>
      <c r="E8332" s="39"/>
      <c r="F8332" s="25"/>
      <c r="G8332" s="40"/>
      <c r="H8332" s="40"/>
      <c r="I8332" s="40"/>
      <c r="J8332" s="271"/>
      <c r="K8332" s="262"/>
      <c r="L8332" s="258"/>
      <c r="M8332" s="258"/>
      <c r="N8332" s="258"/>
      <c r="O8332" s="258"/>
      <c r="P8332" s="258"/>
      <c r="Q8332" s="258"/>
      <c r="R8332" s="258"/>
      <c r="S8332" s="258"/>
      <c r="T8332" s="258"/>
      <c r="U8332" s="258"/>
      <c r="V8332" s="258"/>
      <c r="W8332" s="258"/>
      <c r="X8332" s="258"/>
      <c r="Y8332" s="258"/>
      <c r="Z8332" s="258"/>
      <c r="AA8332" s="258"/>
      <c r="AB8332" s="258"/>
      <c r="AC8332" s="258"/>
      <c r="AD8332" s="258"/>
      <c r="AE8332" s="258"/>
      <c r="AF8332" s="258"/>
      <c r="AG8332" s="258"/>
      <c r="AH8332" s="258"/>
      <c r="AI8332" s="258"/>
      <c r="AJ8332" s="258"/>
      <c r="AK8332" s="258"/>
      <c r="AL8332" s="258"/>
      <c r="AM8332" s="258"/>
      <c r="AN8332" s="258"/>
      <c r="AO8332" s="258"/>
      <c r="AP8332" s="258"/>
      <c r="AQ8332" s="258"/>
      <c r="AR8332" s="258"/>
      <c r="AS8332" s="258"/>
      <c r="AT8332" s="258"/>
      <c r="AU8332" s="258"/>
      <c r="AV8332" s="258"/>
      <c r="AW8332" s="258"/>
      <c r="AX8332" s="258"/>
      <c r="AY8332" s="258"/>
      <c r="AZ8332" s="258"/>
      <c r="BA8332" s="258"/>
      <c r="BB8332" s="258"/>
      <c r="BC8332" s="258"/>
      <c r="BD8332" s="258"/>
      <c r="BE8332" s="258"/>
      <c r="BF8332" s="258"/>
      <c r="BG8332" s="258"/>
      <c r="BH8332" s="258"/>
      <c r="BI8332" s="258"/>
      <c r="BJ8332" s="258"/>
      <c r="BK8332" s="258"/>
      <c r="BL8332" s="258"/>
      <c r="BM8332" s="258"/>
      <c r="BN8332" s="258"/>
      <c r="BO8332" s="258"/>
      <c r="BP8332" s="258"/>
      <c r="BQ8332" s="258"/>
      <c r="BR8332" s="258"/>
      <c r="BS8332" s="258"/>
      <c r="BT8332" s="258"/>
      <c r="BU8332" s="258"/>
      <c r="BV8332" s="258"/>
      <c r="BW8332" s="258"/>
      <c r="BX8332" s="258"/>
      <c r="BY8332" s="258"/>
      <c r="BZ8332" s="258"/>
      <c r="CA8332" s="258"/>
      <c r="CB8332" s="258"/>
      <c r="CC8332" s="258"/>
    </row>
    <row r="8333" spans="1:81" s="41" customFormat="1" x14ac:dyDescent="0.25">
      <c r="A8333" s="38"/>
      <c r="B8333" s="44"/>
      <c r="C8333" s="39"/>
      <c r="D8333" s="39"/>
      <c r="E8333" s="39"/>
      <c r="F8333" s="25"/>
      <c r="G8333" s="40"/>
      <c r="H8333" s="40"/>
      <c r="I8333" s="40"/>
      <c r="J8333" s="271"/>
      <c r="K8333" s="262"/>
      <c r="L8333" s="258"/>
      <c r="M8333" s="258"/>
      <c r="N8333" s="258"/>
      <c r="O8333" s="258"/>
      <c r="P8333" s="258"/>
      <c r="Q8333" s="258"/>
      <c r="R8333" s="258"/>
      <c r="S8333" s="258"/>
      <c r="T8333" s="258"/>
      <c r="U8333" s="258"/>
      <c r="V8333" s="258"/>
      <c r="W8333" s="258"/>
      <c r="X8333" s="258"/>
      <c r="Y8333" s="258"/>
      <c r="Z8333" s="258"/>
      <c r="AA8333" s="258"/>
      <c r="AB8333" s="258"/>
      <c r="AC8333" s="258"/>
      <c r="AD8333" s="258"/>
      <c r="AE8333" s="258"/>
      <c r="AF8333" s="258"/>
      <c r="AG8333" s="258"/>
      <c r="AH8333" s="258"/>
      <c r="AI8333" s="258"/>
      <c r="AJ8333" s="258"/>
      <c r="AK8333" s="258"/>
      <c r="AL8333" s="258"/>
      <c r="AM8333" s="258"/>
      <c r="AN8333" s="258"/>
      <c r="AO8333" s="258"/>
      <c r="AP8333" s="258"/>
      <c r="AQ8333" s="258"/>
      <c r="AR8333" s="258"/>
      <c r="AS8333" s="258"/>
      <c r="AT8333" s="258"/>
      <c r="AU8333" s="258"/>
      <c r="AV8333" s="258"/>
      <c r="AW8333" s="258"/>
      <c r="AX8333" s="258"/>
      <c r="AY8333" s="258"/>
      <c r="AZ8333" s="258"/>
      <c r="BA8333" s="258"/>
      <c r="BB8333" s="258"/>
      <c r="BC8333" s="258"/>
      <c r="BD8333" s="258"/>
      <c r="BE8333" s="258"/>
      <c r="BF8333" s="258"/>
      <c r="BG8333" s="258"/>
      <c r="BH8333" s="258"/>
      <c r="BI8333" s="258"/>
      <c r="BJ8333" s="258"/>
      <c r="BK8333" s="258"/>
      <c r="BL8333" s="258"/>
      <c r="BM8333" s="258"/>
      <c r="BN8333" s="258"/>
      <c r="BO8333" s="258"/>
      <c r="BP8333" s="258"/>
      <c r="BQ8333" s="258"/>
      <c r="BR8333" s="258"/>
      <c r="BS8333" s="258"/>
      <c r="BT8333" s="258"/>
      <c r="BU8333" s="258"/>
      <c r="BV8333" s="258"/>
      <c r="BW8333" s="258"/>
      <c r="BX8333" s="258"/>
      <c r="BY8333" s="258"/>
      <c r="BZ8333" s="258"/>
      <c r="CA8333" s="258"/>
      <c r="CB8333" s="258"/>
      <c r="CC8333" s="258"/>
    </row>
    <row r="8334" spans="1:81" s="41" customFormat="1" x14ac:dyDescent="0.25">
      <c r="A8334" s="38"/>
      <c r="B8334" s="44"/>
      <c r="C8334" s="39"/>
      <c r="D8334" s="39"/>
      <c r="E8334" s="39"/>
      <c r="F8334" s="25"/>
      <c r="G8334" s="40"/>
      <c r="H8334" s="40"/>
      <c r="I8334" s="40"/>
      <c r="J8334" s="271"/>
      <c r="K8334" s="262"/>
      <c r="L8334" s="258"/>
      <c r="M8334" s="258"/>
      <c r="N8334" s="258"/>
      <c r="O8334" s="258"/>
      <c r="P8334" s="258"/>
      <c r="Q8334" s="258"/>
      <c r="R8334" s="258"/>
      <c r="S8334" s="258"/>
      <c r="T8334" s="258"/>
      <c r="U8334" s="258"/>
      <c r="V8334" s="258"/>
      <c r="W8334" s="258"/>
      <c r="X8334" s="258"/>
      <c r="Y8334" s="258"/>
      <c r="Z8334" s="258"/>
      <c r="AA8334" s="258"/>
      <c r="AB8334" s="258"/>
      <c r="AC8334" s="258"/>
      <c r="AD8334" s="258"/>
      <c r="AE8334" s="258"/>
      <c r="AF8334" s="258"/>
      <c r="AG8334" s="258"/>
      <c r="AH8334" s="258"/>
      <c r="AI8334" s="258"/>
      <c r="AJ8334" s="258"/>
      <c r="AK8334" s="258"/>
      <c r="AL8334" s="258"/>
      <c r="AM8334" s="258"/>
      <c r="AN8334" s="258"/>
      <c r="AO8334" s="258"/>
      <c r="AP8334" s="258"/>
      <c r="AQ8334" s="258"/>
      <c r="AR8334" s="258"/>
      <c r="AS8334" s="258"/>
      <c r="AT8334" s="258"/>
      <c r="AU8334" s="258"/>
      <c r="AV8334" s="258"/>
      <c r="AW8334" s="258"/>
      <c r="AX8334" s="258"/>
      <c r="AY8334" s="258"/>
      <c r="AZ8334" s="258"/>
      <c r="BA8334" s="258"/>
      <c r="BB8334" s="258"/>
      <c r="BC8334" s="258"/>
      <c r="BD8334" s="258"/>
      <c r="BE8334" s="258"/>
      <c r="BF8334" s="258"/>
      <c r="BG8334" s="258"/>
      <c r="BH8334" s="258"/>
      <c r="BI8334" s="258"/>
      <c r="BJ8334" s="258"/>
      <c r="BK8334" s="258"/>
      <c r="BL8334" s="258"/>
      <c r="BM8334" s="258"/>
      <c r="BN8334" s="258"/>
      <c r="BO8334" s="258"/>
      <c r="BP8334" s="258"/>
      <c r="BQ8334" s="258"/>
      <c r="BR8334" s="258"/>
      <c r="BS8334" s="258"/>
      <c r="BT8334" s="258"/>
      <c r="BU8334" s="258"/>
      <c r="BV8334" s="258"/>
      <c r="BW8334" s="258"/>
      <c r="BX8334" s="258"/>
      <c r="BY8334" s="258"/>
      <c r="BZ8334" s="258"/>
      <c r="CA8334" s="258"/>
      <c r="CB8334" s="258"/>
      <c r="CC8334" s="258"/>
    </row>
    <row r="8335" spans="1:81" s="41" customFormat="1" x14ac:dyDescent="0.25">
      <c r="A8335" s="38"/>
      <c r="B8335" s="44"/>
      <c r="C8335" s="39"/>
      <c r="D8335" s="39"/>
      <c r="E8335" s="39"/>
      <c r="F8335" s="25"/>
      <c r="G8335" s="40"/>
      <c r="H8335" s="40"/>
      <c r="I8335" s="40"/>
      <c r="J8335" s="271"/>
      <c r="K8335" s="262"/>
      <c r="L8335" s="258"/>
      <c r="M8335" s="258"/>
      <c r="N8335" s="258"/>
      <c r="O8335" s="258"/>
      <c r="P8335" s="258"/>
      <c r="Q8335" s="258"/>
      <c r="R8335" s="258"/>
      <c r="S8335" s="258"/>
      <c r="T8335" s="258"/>
      <c r="U8335" s="258"/>
      <c r="V8335" s="258"/>
      <c r="W8335" s="258"/>
      <c r="X8335" s="258"/>
      <c r="Y8335" s="258"/>
      <c r="Z8335" s="258"/>
      <c r="AA8335" s="258"/>
      <c r="AB8335" s="258"/>
      <c r="AC8335" s="258"/>
      <c r="AD8335" s="258"/>
      <c r="AE8335" s="258"/>
      <c r="AF8335" s="258"/>
      <c r="AG8335" s="258"/>
      <c r="AH8335" s="258"/>
      <c r="AI8335" s="258"/>
      <c r="AJ8335" s="258"/>
      <c r="AK8335" s="258"/>
      <c r="AL8335" s="258"/>
      <c r="AM8335" s="258"/>
      <c r="AN8335" s="258"/>
      <c r="AO8335" s="258"/>
      <c r="AP8335" s="258"/>
      <c r="AQ8335" s="258"/>
      <c r="AR8335" s="258"/>
      <c r="AS8335" s="258"/>
      <c r="AT8335" s="258"/>
      <c r="AU8335" s="258"/>
      <c r="AV8335" s="258"/>
      <c r="AW8335" s="258"/>
      <c r="AX8335" s="258"/>
      <c r="AY8335" s="258"/>
      <c r="AZ8335" s="258"/>
      <c r="BA8335" s="258"/>
      <c r="BB8335" s="258"/>
      <c r="BC8335" s="258"/>
      <c r="BD8335" s="258"/>
      <c r="BE8335" s="258"/>
      <c r="BF8335" s="258"/>
      <c r="BG8335" s="258"/>
      <c r="BH8335" s="258"/>
      <c r="BI8335" s="258"/>
      <c r="BJ8335" s="258"/>
      <c r="BK8335" s="258"/>
      <c r="BL8335" s="258"/>
      <c r="BM8335" s="258"/>
      <c r="BN8335" s="258"/>
      <c r="BO8335" s="258"/>
      <c r="BP8335" s="258"/>
      <c r="BQ8335" s="258"/>
      <c r="BR8335" s="258"/>
      <c r="BS8335" s="258"/>
      <c r="BT8335" s="258"/>
      <c r="BU8335" s="258"/>
      <c r="BV8335" s="258"/>
      <c r="BW8335" s="258"/>
      <c r="BX8335" s="258"/>
      <c r="BY8335" s="258"/>
      <c r="BZ8335" s="258"/>
      <c r="CA8335" s="258"/>
      <c r="CB8335" s="258"/>
      <c r="CC8335" s="258"/>
    </row>
    <row r="8336" spans="1:81" s="41" customFormat="1" x14ac:dyDescent="0.25">
      <c r="A8336" s="38"/>
      <c r="B8336" s="44"/>
      <c r="C8336" s="39"/>
      <c r="D8336" s="39"/>
      <c r="E8336" s="39"/>
      <c r="F8336" s="25"/>
      <c r="G8336" s="40"/>
      <c r="H8336" s="40"/>
      <c r="I8336" s="40"/>
      <c r="J8336" s="271"/>
      <c r="K8336" s="262"/>
      <c r="L8336" s="258"/>
      <c r="M8336" s="258"/>
      <c r="N8336" s="258"/>
      <c r="O8336" s="258"/>
      <c r="P8336" s="258"/>
      <c r="Q8336" s="258"/>
      <c r="R8336" s="258"/>
      <c r="S8336" s="258"/>
      <c r="T8336" s="258"/>
      <c r="U8336" s="258"/>
      <c r="V8336" s="258"/>
      <c r="W8336" s="258"/>
      <c r="X8336" s="258"/>
      <c r="Y8336" s="258"/>
      <c r="Z8336" s="258"/>
      <c r="AA8336" s="258"/>
      <c r="AB8336" s="258"/>
      <c r="AC8336" s="258"/>
      <c r="AD8336" s="258"/>
      <c r="AE8336" s="258"/>
      <c r="AF8336" s="258"/>
      <c r="AG8336" s="258"/>
      <c r="AH8336" s="258"/>
      <c r="AI8336" s="258"/>
      <c r="AJ8336" s="258"/>
      <c r="AK8336" s="258"/>
      <c r="AL8336" s="258"/>
      <c r="AM8336" s="258"/>
      <c r="AN8336" s="258"/>
      <c r="AO8336" s="258"/>
      <c r="AP8336" s="258"/>
      <c r="AQ8336" s="258"/>
      <c r="AR8336" s="258"/>
      <c r="AS8336" s="258"/>
      <c r="AT8336" s="258"/>
      <c r="AU8336" s="258"/>
      <c r="AV8336" s="258"/>
      <c r="AW8336" s="258"/>
      <c r="AX8336" s="258"/>
      <c r="AY8336" s="258"/>
      <c r="AZ8336" s="258"/>
      <c r="BA8336" s="258"/>
      <c r="BB8336" s="258"/>
      <c r="BC8336" s="258"/>
      <c r="BD8336" s="258"/>
      <c r="BE8336" s="258"/>
      <c r="BF8336" s="258"/>
      <c r="BG8336" s="258"/>
      <c r="BH8336" s="258"/>
      <c r="BI8336" s="258"/>
      <c r="BJ8336" s="258"/>
      <c r="BK8336" s="258"/>
      <c r="BL8336" s="258"/>
      <c r="BM8336" s="258"/>
      <c r="BN8336" s="258"/>
      <c r="BO8336" s="258"/>
      <c r="BP8336" s="258"/>
      <c r="BQ8336" s="258"/>
      <c r="BR8336" s="258"/>
      <c r="BS8336" s="258"/>
      <c r="BT8336" s="258"/>
      <c r="BU8336" s="258"/>
      <c r="BV8336" s="258"/>
      <c r="BW8336" s="258"/>
      <c r="BX8336" s="258"/>
      <c r="BY8336" s="258"/>
      <c r="BZ8336" s="258"/>
      <c r="CA8336" s="258"/>
      <c r="CB8336" s="258"/>
      <c r="CC8336" s="258"/>
    </row>
    <row r="8337" spans="1:81" s="41" customFormat="1" x14ac:dyDescent="0.25">
      <c r="A8337" s="38"/>
      <c r="B8337" s="44"/>
      <c r="C8337" s="39"/>
      <c r="D8337" s="39"/>
      <c r="E8337" s="39"/>
      <c r="F8337" s="25"/>
      <c r="G8337" s="40"/>
      <c r="H8337" s="40"/>
      <c r="I8337" s="40"/>
      <c r="J8337" s="271"/>
      <c r="K8337" s="262"/>
      <c r="L8337" s="258"/>
      <c r="M8337" s="258"/>
      <c r="N8337" s="258"/>
      <c r="O8337" s="258"/>
      <c r="P8337" s="258"/>
      <c r="Q8337" s="258"/>
      <c r="R8337" s="258"/>
      <c r="S8337" s="258"/>
      <c r="T8337" s="258"/>
      <c r="U8337" s="258"/>
      <c r="V8337" s="258"/>
      <c r="W8337" s="258"/>
      <c r="X8337" s="258"/>
      <c r="Y8337" s="258"/>
      <c r="Z8337" s="258"/>
      <c r="AA8337" s="258"/>
      <c r="AB8337" s="258"/>
      <c r="AC8337" s="258"/>
      <c r="AD8337" s="258"/>
      <c r="AE8337" s="258"/>
      <c r="AF8337" s="258"/>
      <c r="AG8337" s="258"/>
      <c r="AH8337" s="258"/>
      <c r="AI8337" s="258"/>
      <c r="AJ8337" s="258"/>
      <c r="AK8337" s="258"/>
      <c r="AL8337" s="258"/>
      <c r="AM8337" s="258"/>
      <c r="AN8337" s="258"/>
      <c r="AO8337" s="258"/>
      <c r="AP8337" s="258"/>
      <c r="AQ8337" s="258"/>
      <c r="AR8337" s="258"/>
      <c r="AS8337" s="258"/>
      <c r="AT8337" s="258"/>
      <c r="AU8337" s="258"/>
      <c r="AV8337" s="258"/>
      <c r="AW8337" s="258"/>
      <c r="AX8337" s="258"/>
      <c r="AY8337" s="258"/>
      <c r="AZ8337" s="258"/>
      <c r="BA8337" s="258"/>
      <c r="BB8337" s="258"/>
      <c r="BC8337" s="258"/>
      <c r="BD8337" s="258"/>
      <c r="BE8337" s="258"/>
      <c r="BF8337" s="258"/>
      <c r="BG8337" s="258"/>
      <c r="BH8337" s="258"/>
      <c r="BI8337" s="258"/>
      <c r="BJ8337" s="258"/>
      <c r="BK8337" s="258"/>
      <c r="BL8337" s="258"/>
      <c r="BM8337" s="258"/>
      <c r="BN8337" s="258"/>
      <c r="BO8337" s="258"/>
      <c r="BP8337" s="258"/>
      <c r="BQ8337" s="258"/>
      <c r="BR8337" s="258"/>
      <c r="BS8337" s="258"/>
      <c r="BT8337" s="258"/>
      <c r="BU8337" s="258"/>
      <c r="BV8337" s="258"/>
      <c r="BW8337" s="258"/>
      <c r="BX8337" s="258"/>
      <c r="BY8337" s="258"/>
      <c r="BZ8337" s="258"/>
      <c r="CA8337" s="258"/>
      <c r="CB8337" s="258"/>
      <c r="CC8337" s="258"/>
    </row>
    <row r="8338" spans="1:81" s="41" customFormat="1" x14ac:dyDescent="0.25">
      <c r="A8338" s="38"/>
      <c r="B8338" s="44"/>
      <c r="C8338" s="39"/>
      <c r="D8338" s="39"/>
      <c r="E8338" s="39"/>
      <c r="F8338" s="25"/>
      <c r="G8338" s="40"/>
      <c r="H8338" s="40"/>
      <c r="I8338" s="40"/>
      <c r="J8338" s="271"/>
      <c r="K8338" s="262"/>
      <c r="L8338" s="258"/>
      <c r="M8338" s="258"/>
      <c r="N8338" s="258"/>
      <c r="O8338" s="258"/>
      <c r="P8338" s="258"/>
      <c r="Q8338" s="258"/>
      <c r="R8338" s="258"/>
      <c r="S8338" s="258"/>
      <c r="T8338" s="258"/>
      <c r="U8338" s="258"/>
      <c r="V8338" s="258"/>
      <c r="W8338" s="258"/>
      <c r="X8338" s="258"/>
      <c r="Y8338" s="258"/>
      <c r="Z8338" s="258"/>
      <c r="AA8338" s="258"/>
      <c r="AB8338" s="258"/>
      <c r="AC8338" s="258"/>
      <c r="AD8338" s="258"/>
      <c r="AE8338" s="258"/>
      <c r="AF8338" s="258"/>
      <c r="AG8338" s="258"/>
      <c r="AH8338" s="258"/>
      <c r="AI8338" s="258"/>
      <c r="AJ8338" s="258"/>
      <c r="AK8338" s="258"/>
      <c r="AL8338" s="258"/>
      <c r="AM8338" s="258"/>
      <c r="AN8338" s="258"/>
      <c r="AO8338" s="258"/>
      <c r="AP8338" s="258"/>
      <c r="AQ8338" s="258"/>
      <c r="AR8338" s="258"/>
      <c r="AS8338" s="258"/>
      <c r="AT8338" s="258"/>
      <c r="AU8338" s="258"/>
      <c r="AV8338" s="258"/>
      <c r="AW8338" s="258"/>
      <c r="AX8338" s="258"/>
      <c r="AY8338" s="258"/>
      <c r="AZ8338" s="258"/>
      <c r="BA8338" s="258"/>
      <c r="BB8338" s="258"/>
      <c r="BC8338" s="258"/>
      <c r="BD8338" s="258"/>
      <c r="BE8338" s="258"/>
      <c r="BF8338" s="258"/>
      <c r="BG8338" s="258"/>
      <c r="BH8338" s="258"/>
      <c r="BI8338" s="258"/>
      <c r="BJ8338" s="258"/>
      <c r="BK8338" s="258"/>
      <c r="BL8338" s="258"/>
      <c r="BM8338" s="258"/>
      <c r="BN8338" s="258"/>
      <c r="BO8338" s="258"/>
      <c r="BP8338" s="258"/>
      <c r="BQ8338" s="258"/>
      <c r="BR8338" s="258"/>
      <c r="BS8338" s="258"/>
      <c r="BT8338" s="258"/>
      <c r="BU8338" s="258"/>
      <c r="BV8338" s="258"/>
      <c r="BW8338" s="258"/>
      <c r="BX8338" s="258"/>
      <c r="BY8338" s="258"/>
      <c r="BZ8338" s="258"/>
      <c r="CA8338" s="258"/>
      <c r="CB8338" s="258"/>
      <c r="CC8338" s="258"/>
    </row>
    <row r="8339" spans="1:81" s="41" customFormat="1" x14ac:dyDescent="0.25">
      <c r="A8339" s="38"/>
      <c r="B8339" s="44"/>
      <c r="C8339" s="39"/>
      <c r="D8339" s="39"/>
      <c r="E8339" s="39"/>
      <c r="F8339" s="25"/>
      <c r="G8339" s="40"/>
      <c r="H8339" s="40"/>
      <c r="I8339" s="40"/>
      <c r="J8339" s="271"/>
      <c r="K8339" s="262"/>
      <c r="L8339" s="258"/>
      <c r="M8339" s="258"/>
      <c r="N8339" s="258"/>
      <c r="O8339" s="258"/>
      <c r="P8339" s="258"/>
      <c r="Q8339" s="258"/>
      <c r="R8339" s="258"/>
      <c r="S8339" s="258"/>
      <c r="T8339" s="258"/>
      <c r="U8339" s="258"/>
      <c r="V8339" s="258"/>
      <c r="W8339" s="258"/>
      <c r="X8339" s="258"/>
      <c r="Y8339" s="258"/>
      <c r="Z8339" s="258"/>
      <c r="AA8339" s="258"/>
      <c r="AB8339" s="258"/>
      <c r="AC8339" s="258"/>
      <c r="AD8339" s="258"/>
      <c r="AE8339" s="258"/>
      <c r="AF8339" s="258"/>
      <c r="AG8339" s="258"/>
      <c r="AH8339" s="258"/>
      <c r="AI8339" s="258"/>
      <c r="AJ8339" s="258"/>
      <c r="AK8339" s="258"/>
      <c r="AL8339" s="258"/>
      <c r="AM8339" s="258"/>
      <c r="AN8339" s="258"/>
      <c r="AO8339" s="258"/>
      <c r="AP8339" s="258"/>
      <c r="AQ8339" s="258"/>
      <c r="AR8339" s="258"/>
      <c r="AS8339" s="258"/>
      <c r="AT8339" s="258"/>
      <c r="AU8339" s="258"/>
      <c r="AV8339" s="258"/>
      <c r="AW8339" s="258"/>
      <c r="AX8339" s="258"/>
      <c r="AY8339" s="258"/>
      <c r="AZ8339" s="258"/>
      <c r="BA8339" s="258"/>
      <c r="BB8339" s="258"/>
      <c r="BC8339" s="258"/>
      <c r="BD8339" s="258"/>
      <c r="BE8339" s="258"/>
      <c r="BF8339" s="258"/>
      <c r="BG8339" s="258"/>
      <c r="BH8339" s="258"/>
      <c r="BI8339" s="258"/>
      <c r="BJ8339" s="258"/>
      <c r="BK8339" s="258"/>
      <c r="BL8339" s="258"/>
      <c r="BM8339" s="258"/>
      <c r="BN8339" s="258"/>
      <c r="BO8339" s="258"/>
      <c r="BP8339" s="258"/>
      <c r="BQ8339" s="258"/>
      <c r="BR8339" s="258"/>
      <c r="BS8339" s="258"/>
      <c r="BT8339" s="258"/>
      <c r="BU8339" s="258"/>
      <c r="BV8339" s="258"/>
      <c r="BW8339" s="258"/>
      <c r="BX8339" s="258"/>
      <c r="BY8339" s="258"/>
      <c r="BZ8339" s="258"/>
      <c r="CA8339" s="258"/>
      <c r="CB8339" s="258"/>
      <c r="CC8339" s="258"/>
    </row>
    <row r="8340" spans="1:81" s="41" customFormat="1" x14ac:dyDescent="0.25">
      <c r="A8340" s="38"/>
      <c r="B8340" s="44"/>
      <c r="C8340" s="39"/>
      <c r="D8340" s="39"/>
      <c r="E8340" s="39"/>
      <c r="F8340" s="25"/>
      <c r="G8340" s="40"/>
      <c r="H8340" s="40"/>
      <c r="I8340" s="40"/>
      <c r="J8340" s="271"/>
      <c r="K8340" s="262"/>
      <c r="L8340" s="258"/>
      <c r="M8340" s="258"/>
      <c r="N8340" s="258"/>
      <c r="O8340" s="258"/>
      <c r="P8340" s="258"/>
      <c r="Q8340" s="258"/>
      <c r="R8340" s="258"/>
      <c r="S8340" s="258"/>
      <c r="T8340" s="258"/>
      <c r="U8340" s="258"/>
      <c r="V8340" s="258"/>
      <c r="W8340" s="258"/>
      <c r="X8340" s="258"/>
      <c r="Y8340" s="258"/>
      <c r="Z8340" s="258"/>
      <c r="AA8340" s="258"/>
      <c r="AB8340" s="258"/>
      <c r="AC8340" s="258"/>
      <c r="AD8340" s="258"/>
      <c r="AE8340" s="258"/>
      <c r="AF8340" s="258"/>
      <c r="AG8340" s="258"/>
      <c r="AH8340" s="258"/>
      <c r="AI8340" s="258"/>
      <c r="AJ8340" s="258"/>
      <c r="AK8340" s="258"/>
      <c r="AL8340" s="258"/>
      <c r="AM8340" s="258"/>
      <c r="AN8340" s="258"/>
      <c r="AO8340" s="258"/>
      <c r="AP8340" s="258"/>
      <c r="AQ8340" s="258"/>
      <c r="AR8340" s="258"/>
      <c r="AS8340" s="258"/>
      <c r="AT8340" s="258"/>
      <c r="AU8340" s="258"/>
      <c r="AV8340" s="258"/>
      <c r="AW8340" s="258"/>
      <c r="AX8340" s="258"/>
      <c r="AY8340" s="258"/>
      <c r="AZ8340" s="258"/>
      <c r="BA8340" s="258"/>
      <c r="BB8340" s="258"/>
      <c r="BC8340" s="258"/>
      <c r="BD8340" s="258"/>
      <c r="BE8340" s="258"/>
      <c r="BF8340" s="258"/>
      <c r="BG8340" s="258"/>
      <c r="BH8340" s="258"/>
      <c r="BI8340" s="258"/>
      <c r="BJ8340" s="258"/>
      <c r="BK8340" s="258"/>
      <c r="BL8340" s="258"/>
      <c r="BM8340" s="258"/>
      <c r="BN8340" s="258"/>
      <c r="BO8340" s="258"/>
      <c r="BP8340" s="258"/>
      <c r="BQ8340" s="258"/>
      <c r="BR8340" s="258"/>
      <c r="BS8340" s="258"/>
      <c r="BT8340" s="258"/>
      <c r="BU8340" s="258"/>
      <c r="BV8340" s="258"/>
      <c r="BW8340" s="258"/>
      <c r="BX8340" s="258"/>
      <c r="BY8340" s="258"/>
      <c r="BZ8340" s="258"/>
      <c r="CA8340" s="258"/>
      <c r="CB8340" s="258"/>
      <c r="CC8340" s="258"/>
    </row>
    <row r="8341" spans="1:81" s="41" customFormat="1" x14ac:dyDescent="0.25">
      <c r="A8341" s="38"/>
      <c r="B8341" s="44"/>
      <c r="C8341" s="39"/>
      <c r="D8341" s="39"/>
      <c r="E8341" s="39"/>
      <c r="F8341" s="25"/>
      <c r="G8341" s="40"/>
      <c r="H8341" s="40"/>
      <c r="I8341" s="40"/>
      <c r="J8341" s="271"/>
      <c r="K8341" s="262"/>
      <c r="L8341" s="258"/>
      <c r="M8341" s="258"/>
      <c r="N8341" s="258"/>
      <c r="O8341" s="258"/>
      <c r="P8341" s="258"/>
      <c r="Q8341" s="258"/>
      <c r="R8341" s="258"/>
      <c r="S8341" s="258"/>
      <c r="T8341" s="258"/>
      <c r="U8341" s="258"/>
      <c r="V8341" s="258"/>
      <c r="W8341" s="258"/>
      <c r="X8341" s="258"/>
      <c r="Y8341" s="258"/>
      <c r="Z8341" s="258"/>
      <c r="AA8341" s="258"/>
      <c r="AB8341" s="258"/>
      <c r="AC8341" s="258"/>
      <c r="AD8341" s="258"/>
      <c r="AE8341" s="258"/>
      <c r="AF8341" s="258"/>
      <c r="AG8341" s="258"/>
      <c r="AH8341" s="258"/>
      <c r="AI8341" s="258"/>
      <c r="AJ8341" s="258"/>
      <c r="AK8341" s="258"/>
      <c r="AL8341" s="258"/>
      <c r="AM8341" s="258"/>
      <c r="AN8341" s="258"/>
      <c r="AO8341" s="258"/>
      <c r="AP8341" s="258"/>
      <c r="AQ8341" s="258"/>
      <c r="AR8341" s="258"/>
      <c r="AS8341" s="258"/>
      <c r="AT8341" s="258"/>
      <c r="AU8341" s="258"/>
      <c r="AV8341" s="258"/>
      <c r="AW8341" s="258"/>
      <c r="AX8341" s="258"/>
      <c r="AY8341" s="258"/>
      <c r="AZ8341" s="258"/>
      <c r="BA8341" s="258"/>
      <c r="BB8341" s="258"/>
      <c r="BC8341" s="258"/>
      <c r="BD8341" s="258"/>
      <c r="BE8341" s="258"/>
      <c r="BF8341" s="258"/>
      <c r="BG8341" s="258"/>
      <c r="BH8341" s="258"/>
      <c r="BI8341" s="258"/>
      <c r="BJ8341" s="258"/>
      <c r="BK8341" s="258"/>
      <c r="BL8341" s="258"/>
      <c r="BM8341" s="258"/>
      <c r="BN8341" s="258"/>
      <c r="BO8341" s="258"/>
      <c r="BP8341" s="258"/>
      <c r="BQ8341" s="258"/>
      <c r="BR8341" s="258"/>
      <c r="BS8341" s="258"/>
      <c r="BT8341" s="258"/>
      <c r="BU8341" s="258"/>
      <c r="BV8341" s="258"/>
      <c r="BW8341" s="258"/>
      <c r="BX8341" s="258"/>
      <c r="BY8341" s="258"/>
      <c r="BZ8341" s="258"/>
      <c r="CA8341" s="258"/>
      <c r="CB8341" s="258"/>
      <c r="CC8341" s="258"/>
    </row>
    <row r="8342" spans="1:81" s="41" customFormat="1" x14ac:dyDescent="0.25">
      <c r="A8342" s="38"/>
      <c r="B8342" s="44"/>
      <c r="C8342" s="39"/>
      <c r="D8342" s="39"/>
      <c r="E8342" s="39"/>
      <c r="F8342" s="25"/>
      <c r="G8342" s="40"/>
      <c r="H8342" s="40"/>
      <c r="I8342" s="40"/>
      <c r="J8342" s="271"/>
      <c r="K8342" s="262"/>
      <c r="L8342" s="258"/>
      <c r="M8342" s="258"/>
      <c r="N8342" s="258"/>
      <c r="O8342" s="258"/>
      <c r="P8342" s="258"/>
      <c r="Q8342" s="258"/>
      <c r="R8342" s="258"/>
      <c r="S8342" s="258"/>
      <c r="T8342" s="258"/>
      <c r="U8342" s="258"/>
      <c r="V8342" s="258"/>
      <c r="W8342" s="258"/>
      <c r="X8342" s="258"/>
      <c r="Y8342" s="258"/>
      <c r="Z8342" s="258"/>
      <c r="AA8342" s="258"/>
      <c r="AB8342" s="258"/>
      <c r="AC8342" s="258"/>
      <c r="AD8342" s="258"/>
      <c r="AE8342" s="258"/>
      <c r="AF8342" s="258"/>
      <c r="AG8342" s="258"/>
      <c r="AH8342" s="258"/>
      <c r="AI8342" s="258"/>
      <c r="AJ8342" s="258"/>
      <c r="AK8342" s="258"/>
      <c r="AL8342" s="258"/>
      <c r="AM8342" s="258"/>
      <c r="AN8342" s="258"/>
      <c r="AO8342" s="258"/>
      <c r="AP8342" s="258"/>
      <c r="AQ8342" s="258"/>
      <c r="AR8342" s="258"/>
      <c r="AS8342" s="258"/>
      <c r="AT8342" s="258"/>
      <c r="AU8342" s="258"/>
      <c r="AV8342" s="258"/>
      <c r="AW8342" s="258"/>
      <c r="AX8342" s="258"/>
      <c r="AY8342" s="258"/>
      <c r="AZ8342" s="258"/>
      <c r="BA8342" s="258"/>
      <c r="BB8342" s="258"/>
      <c r="BC8342" s="258"/>
      <c r="BD8342" s="258"/>
      <c r="BE8342" s="258"/>
      <c r="BF8342" s="258"/>
      <c r="BG8342" s="258"/>
      <c r="BH8342" s="258"/>
      <c r="BI8342" s="258"/>
      <c r="BJ8342" s="258"/>
      <c r="BK8342" s="258"/>
      <c r="BL8342" s="258"/>
      <c r="BM8342" s="258"/>
      <c r="BN8342" s="258"/>
      <c r="BO8342" s="258"/>
      <c r="BP8342" s="258"/>
      <c r="BQ8342" s="258"/>
      <c r="BR8342" s="258"/>
      <c r="BS8342" s="258"/>
      <c r="BT8342" s="258"/>
      <c r="BU8342" s="258"/>
      <c r="BV8342" s="258"/>
      <c r="BW8342" s="258"/>
      <c r="BX8342" s="258"/>
      <c r="BY8342" s="258"/>
      <c r="BZ8342" s="258"/>
      <c r="CA8342" s="258"/>
      <c r="CB8342" s="258"/>
      <c r="CC8342" s="258"/>
    </row>
    <row r="8343" spans="1:81" s="41" customFormat="1" x14ac:dyDescent="0.25">
      <c r="A8343" s="38"/>
      <c r="B8343" s="44"/>
      <c r="C8343" s="39"/>
      <c r="D8343" s="39"/>
      <c r="E8343" s="39"/>
      <c r="F8343" s="25"/>
      <c r="G8343" s="40"/>
      <c r="H8343" s="40"/>
      <c r="I8343" s="40"/>
      <c r="J8343" s="271"/>
      <c r="K8343" s="262"/>
      <c r="L8343" s="258"/>
      <c r="M8343" s="258"/>
      <c r="N8343" s="258"/>
      <c r="O8343" s="258"/>
      <c r="P8343" s="258"/>
      <c r="Q8343" s="258"/>
      <c r="R8343" s="258"/>
      <c r="S8343" s="258"/>
      <c r="T8343" s="258"/>
      <c r="U8343" s="258"/>
      <c r="V8343" s="258"/>
      <c r="W8343" s="258"/>
      <c r="X8343" s="258"/>
      <c r="Y8343" s="258"/>
      <c r="Z8343" s="258"/>
      <c r="AA8343" s="258"/>
      <c r="AB8343" s="258"/>
      <c r="AC8343" s="258"/>
      <c r="AD8343" s="258"/>
      <c r="AE8343" s="258"/>
      <c r="AF8343" s="258"/>
      <c r="AG8343" s="258"/>
      <c r="AH8343" s="258"/>
      <c r="AI8343" s="258"/>
      <c r="AJ8343" s="258"/>
      <c r="AK8343" s="258"/>
      <c r="AL8343" s="258"/>
      <c r="AM8343" s="258"/>
      <c r="AN8343" s="258"/>
      <c r="AO8343" s="258"/>
      <c r="AP8343" s="258"/>
      <c r="AQ8343" s="258"/>
      <c r="AR8343" s="258"/>
      <c r="AS8343" s="258"/>
      <c r="AT8343" s="258"/>
      <c r="AU8343" s="258"/>
      <c r="AV8343" s="258"/>
      <c r="AW8343" s="258"/>
      <c r="AX8343" s="258"/>
      <c r="AY8343" s="258"/>
      <c r="AZ8343" s="258"/>
      <c r="BA8343" s="258"/>
      <c r="BB8343" s="258"/>
      <c r="BC8343" s="258"/>
      <c r="BD8343" s="258"/>
      <c r="BE8343" s="258"/>
      <c r="BF8343" s="258"/>
      <c r="BG8343" s="258"/>
      <c r="BH8343" s="258"/>
      <c r="BI8343" s="258"/>
      <c r="BJ8343" s="258"/>
      <c r="BK8343" s="258"/>
      <c r="BL8343" s="258"/>
      <c r="BM8343" s="258"/>
      <c r="BN8343" s="258"/>
      <c r="BO8343" s="258"/>
      <c r="BP8343" s="258"/>
      <c r="BQ8343" s="258"/>
      <c r="BR8343" s="258"/>
      <c r="BS8343" s="258"/>
      <c r="BT8343" s="258"/>
      <c r="BU8343" s="258"/>
      <c r="BV8343" s="258"/>
      <c r="BW8343" s="258"/>
      <c r="BX8343" s="258"/>
      <c r="BY8343" s="258"/>
      <c r="BZ8343" s="258"/>
      <c r="CA8343" s="258"/>
      <c r="CB8343" s="258"/>
      <c r="CC8343" s="258"/>
    </row>
    <row r="8344" spans="1:81" s="41" customFormat="1" x14ac:dyDescent="0.25">
      <c r="A8344" s="38"/>
      <c r="B8344" s="44"/>
      <c r="C8344" s="39"/>
      <c r="D8344" s="39"/>
      <c r="E8344" s="39"/>
      <c r="F8344" s="25"/>
      <c r="G8344" s="40"/>
      <c r="H8344" s="40"/>
      <c r="I8344" s="40"/>
      <c r="J8344" s="271"/>
      <c r="K8344" s="262"/>
      <c r="L8344" s="258"/>
      <c r="M8344" s="258"/>
      <c r="N8344" s="258"/>
      <c r="O8344" s="258"/>
      <c r="P8344" s="258"/>
      <c r="Q8344" s="258"/>
      <c r="R8344" s="258"/>
      <c r="S8344" s="258"/>
      <c r="T8344" s="258"/>
      <c r="U8344" s="258"/>
      <c r="V8344" s="258"/>
      <c r="W8344" s="258"/>
      <c r="X8344" s="258"/>
      <c r="Y8344" s="258"/>
      <c r="Z8344" s="258"/>
      <c r="AA8344" s="258"/>
      <c r="AB8344" s="258"/>
      <c r="AC8344" s="258"/>
      <c r="AD8344" s="258"/>
      <c r="AE8344" s="258"/>
      <c r="AF8344" s="258"/>
      <c r="AG8344" s="258"/>
      <c r="AH8344" s="258"/>
      <c r="AI8344" s="258"/>
      <c r="AJ8344" s="258"/>
      <c r="AK8344" s="258"/>
      <c r="AL8344" s="258"/>
      <c r="AM8344" s="258"/>
      <c r="AN8344" s="258"/>
      <c r="AO8344" s="258"/>
      <c r="AP8344" s="258"/>
      <c r="AQ8344" s="258"/>
      <c r="AR8344" s="258"/>
      <c r="AS8344" s="258"/>
      <c r="AT8344" s="258"/>
      <c r="AU8344" s="258"/>
      <c r="AV8344" s="258"/>
      <c r="AW8344" s="258"/>
      <c r="AX8344" s="258"/>
      <c r="AY8344" s="258"/>
      <c r="AZ8344" s="258"/>
      <c r="BA8344" s="258"/>
      <c r="BB8344" s="258"/>
      <c r="BC8344" s="258"/>
      <c r="BD8344" s="258"/>
      <c r="BE8344" s="258"/>
      <c r="BF8344" s="258"/>
      <c r="BG8344" s="258"/>
      <c r="BH8344" s="258"/>
      <c r="BI8344" s="258"/>
      <c r="BJ8344" s="258"/>
      <c r="BK8344" s="258"/>
      <c r="BL8344" s="258"/>
      <c r="BM8344" s="258"/>
      <c r="BN8344" s="258"/>
      <c r="BO8344" s="258"/>
      <c r="BP8344" s="258"/>
      <c r="BQ8344" s="258"/>
      <c r="BR8344" s="258"/>
      <c r="BS8344" s="258"/>
      <c r="BT8344" s="258"/>
      <c r="BU8344" s="258"/>
      <c r="BV8344" s="258"/>
      <c r="BW8344" s="258"/>
      <c r="BX8344" s="258"/>
      <c r="BY8344" s="258"/>
      <c r="BZ8344" s="258"/>
      <c r="CA8344" s="258"/>
      <c r="CB8344" s="258"/>
      <c r="CC8344" s="258"/>
    </row>
    <row r="8345" spans="1:81" s="41" customFormat="1" x14ac:dyDescent="0.25">
      <c r="A8345" s="38"/>
      <c r="B8345" s="44"/>
      <c r="C8345" s="39"/>
      <c r="D8345" s="39"/>
      <c r="E8345" s="39"/>
      <c r="F8345" s="25"/>
      <c r="G8345" s="40"/>
      <c r="H8345" s="40"/>
      <c r="I8345" s="40"/>
      <c r="J8345" s="271"/>
      <c r="K8345" s="262"/>
      <c r="L8345" s="258"/>
      <c r="M8345" s="258"/>
      <c r="N8345" s="258"/>
      <c r="O8345" s="258"/>
      <c r="P8345" s="258"/>
      <c r="Q8345" s="258"/>
      <c r="R8345" s="258"/>
      <c r="S8345" s="258"/>
      <c r="T8345" s="258"/>
      <c r="U8345" s="258"/>
      <c r="V8345" s="258"/>
      <c r="W8345" s="258"/>
      <c r="X8345" s="258"/>
      <c r="Y8345" s="258"/>
      <c r="Z8345" s="258"/>
      <c r="AA8345" s="258"/>
      <c r="AB8345" s="258"/>
      <c r="AC8345" s="258"/>
      <c r="AD8345" s="258"/>
      <c r="AE8345" s="258"/>
      <c r="AF8345" s="258"/>
      <c r="AG8345" s="258"/>
      <c r="AH8345" s="258"/>
      <c r="AI8345" s="258"/>
      <c r="AJ8345" s="258"/>
      <c r="AK8345" s="258"/>
      <c r="AL8345" s="258"/>
      <c r="AM8345" s="258"/>
      <c r="AN8345" s="258"/>
      <c r="AO8345" s="258"/>
      <c r="AP8345" s="258"/>
      <c r="AQ8345" s="258"/>
      <c r="AR8345" s="258"/>
      <c r="AS8345" s="258"/>
      <c r="AT8345" s="258"/>
      <c r="AU8345" s="258"/>
      <c r="AV8345" s="258"/>
      <c r="AW8345" s="258"/>
      <c r="AX8345" s="258"/>
      <c r="AY8345" s="258"/>
      <c r="AZ8345" s="258"/>
      <c r="BA8345" s="258"/>
      <c r="BB8345" s="258"/>
      <c r="BC8345" s="258"/>
      <c r="BD8345" s="258"/>
      <c r="BE8345" s="258"/>
      <c r="BF8345" s="258"/>
      <c r="BG8345" s="258"/>
      <c r="BH8345" s="258"/>
      <c r="BI8345" s="258"/>
      <c r="BJ8345" s="258"/>
      <c r="BK8345" s="258"/>
      <c r="BL8345" s="258"/>
      <c r="BM8345" s="258"/>
      <c r="BN8345" s="258"/>
      <c r="BO8345" s="258"/>
      <c r="BP8345" s="258"/>
      <c r="BQ8345" s="258"/>
      <c r="BR8345" s="258"/>
      <c r="BS8345" s="258"/>
      <c r="BT8345" s="258"/>
      <c r="BU8345" s="258"/>
      <c r="BV8345" s="258"/>
      <c r="BW8345" s="258"/>
      <c r="BX8345" s="258"/>
      <c r="BY8345" s="258"/>
      <c r="BZ8345" s="258"/>
      <c r="CA8345" s="258"/>
      <c r="CB8345" s="258"/>
      <c r="CC8345" s="258"/>
    </row>
    <row r="8346" spans="1:81" s="41" customFormat="1" x14ac:dyDescent="0.25">
      <c r="A8346" s="38"/>
      <c r="B8346" s="44"/>
      <c r="C8346" s="39"/>
      <c r="D8346" s="39"/>
      <c r="E8346" s="39"/>
      <c r="F8346" s="25"/>
      <c r="G8346" s="40"/>
      <c r="H8346" s="40"/>
      <c r="I8346" s="40"/>
      <c r="J8346" s="271"/>
      <c r="K8346" s="262"/>
      <c r="L8346" s="258"/>
      <c r="M8346" s="258"/>
      <c r="N8346" s="258"/>
      <c r="O8346" s="258"/>
      <c r="P8346" s="258"/>
      <c r="Q8346" s="258"/>
      <c r="R8346" s="258"/>
      <c r="S8346" s="258"/>
      <c r="T8346" s="258"/>
      <c r="U8346" s="258"/>
      <c r="V8346" s="258"/>
      <c r="W8346" s="258"/>
      <c r="X8346" s="258"/>
      <c r="Y8346" s="258"/>
      <c r="Z8346" s="258"/>
      <c r="AA8346" s="258"/>
      <c r="AB8346" s="258"/>
      <c r="AC8346" s="258"/>
      <c r="AD8346" s="258"/>
      <c r="AE8346" s="258"/>
      <c r="AF8346" s="258"/>
      <c r="AG8346" s="258"/>
      <c r="AH8346" s="258"/>
      <c r="AI8346" s="258"/>
      <c r="AJ8346" s="258"/>
      <c r="AK8346" s="258"/>
      <c r="AL8346" s="258"/>
      <c r="AM8346" s="258"/>
      <c r="AN8346" s="258"/>
      <c r="AO8346" s="258"/>
      <c r="AP8346" s="258"/>
      <c r="AQ8346" s="258"/>
      <c r="AR8346" s="258"/>
      <c r="AS8346" s="258"/>
      <c r="AT8346" s="258"/>
      <c r="AU8346" s="258"/>
      <c r="AV8346" s="258"/>
      <c r="AW8346" s="258"/>
      <c r="AX8346" s="258"/>
      <c r="AY8346" s="258"/>
      <c r="AZ8346" s="258"/>
      <c r="BA8346" s="258"/>
      <c r="BB8346" s="258"/>
      <c r="BC8346" s="258"/>
      <c r="BD8346" s="258"/>
      <c r="BE8346" s="258"/>
      <c r="BF8346" s="258"/>
      <c r="BG8346" s="258"/>
      <c r="BH8346" s="258"/>
      <c r="BI8346" s="258"/>
      <c r="BJ8346" s="258"/>
      <c r="BK8346" s="258"/>
      <c r="BL8346" s="258"/>
      <c r="BM8346" s="258"/>
      <c r="BN8346" s="258"/>
      <c r="BO8346" s="258"/>
      <c r="BP8346" s="258"/>
      <c r="BQ8346" s="258"/>
      <c r="BR8346" s="258"/>
      <c r="BS8346" s="258"/>
      <c r="BT8346" s="258"/>
      <c r="BU8346" s="258"/>
      <c r="BV8346" s="258"/>
      <c r="BW8346" s="258"/>
      <c r="BX8346" s="258"/>
      <c r="BY8346" s="258"/>
      <c r="BZ8346" s="258"/>
      <c r="CA8346" s="258"/>
      <c r="CB8346" s="258"/>
      <c r="CC8346" s="258"/>
    </row>
    <row r="8347" spans="1:81" s="41" customFormat="1" x14ac:dyDescent="0.25">
      <c r="A8347" s="38"/>
      <c r="B8347" s="44"/>
      <c r="C8347" s="39"/>
      <c r="D8347" s="39"/>
      <c r="E8347" s="39"/>
      <c r="F8347" s="25"/>
      <c r="G8347" s="40"/>
      <c r="H8347" s="40"/>
      <c r="I8347" s="40"/>
      <c r="J8347" s="271"/>
      <c r="K8347" s="262"/>
      <c r="L8347" s="258"/>
      <c r="M8347" s="258"/>
      <c r="N8347" s="258"/>
      <c r="O8347" s="258"/>
      <c r="P8347" s="258"/>
      <c r="Q8347" s="258"/>
      <c r="R8347" s="258"/>
      <c r="S8347" s="258"/>
      <c r="T8347" s="258"/>
      <c r="U8347" s="258"/>
      <c r="V8347" s="258"/>
      <c r="W8347" s="258"/>
      <c r="X8347" s="258"/>
      <c r="Y8347" s="258"/>
      <c r="Z8347" s="258"/>
      <c r="AA8347" s="258"/>
      <c r="AB8347" s="258"/>
      <c r="AC8347" s="258"/>
      <c r="AD8347" s="258"/>
      <c r="AE8347" s="258"/>
      <c r="AF8347" s="258"/>
      <c r="AG8347" s="258"/>
      <c r="AH8347" s="258"/>
      <c r="AI8347" s="258"/>
      <c r="AJ8347" s="258"/>
      <c r="AK8347" s="258"/>
      <c r="AL8347" s="258"/>
      <c r="AM8347" s="258"/>
      <c r="AN8347" s="258"/>
      <c r="AO8347" s="258"/>
      <c r="AP8347" s="258"/>
      <c r="AQ8347" s="258"/>
      <c r="AR8347" s="258"/>
      <c r="AS8347" s="258"/>
      <c r="AT8347" s="258"/>
      <c r="AU8347" s="258"/>
      <c r="AV8347" s="258"/>
      <c r="AW8347" s="258"/>
      <c r="AX8347" s="258"/>
      <c r="AY8347" s="258"/>
      <c r="AZ8347" s="258"/>
      <c r="BA8347" s="258"/>
      <c r="BB8347" s="258"/>
      <c r="BC8347" s="258"/>
      <c r="BD8347" s="258"/>
      <c r="BE8347" s="258"/>
      <c r="BF8347" s="258"/>
      <c r="BG8347" s="258"/>
      <c r="BH8347" s="258"/>
      <c r="BI8347" s="258"/>
      <c r="BJ8347" s="258"/>
      <c r="BK8347" s="258"/>
      <c r="BL8347" s="258"/>
      <c r="BM8347" s="258"/>
      <c r="BN8347" s="258"/>
      <c r="BO8347" s="258"/>
      <c r="BP8347" s="258"/>
      <c r="BQ8347" s="258"/>
      <c r="BR8347" s="258"/>
      <c r="BS8347" s="258"/>
      <c r="BT8347" s="258"/>
      <c r="BU8347" s="258"/>
      <c r="BV8347" s="258"/>
      <c r="BW8347" s="258"/>
      <c r="BX8347" s="258"/>
      <c r="BY8347" s="258"/>
      <c r="BZ8347" s="258"/>
      <c r="CA8347" s="258"/>
      <c r="CB8347" s="258"/>
      <c r="CC8347" s="258"/>
    </row>
    <row r="8348" spans="1:81" s="41" customFormat="1" x14ac:dyDescent="0.25">
      <c r="A8348" s="38"/>
      <c r="B8348" s="44"/>
      <c r="C8348" s="39"/>
      <c r="D8348" s="39"/>
      <c r="E8348" s="39"/>
      <c r="F8348" s="25"/>
      <c r="G8348" s="40"/>
      <c r="H8348" s="40"/>
      <c r="I8348" s="40"/>
      <c r="J8348" s="271"/>
      <c r="K8348" s="262"/>
      <c r="L8348" s="258"/>
      <c r="M8348" s="258"/>
      <c r="N8348" s="258"/>
      <c r="O8348" s="258"/>
      <c r="P8348" s="258"/>
      <c r="Q8348" s="258"/>
      <c r="R8348" s="258"/>
      <c r="S8348" s="258"/>
      <c r="T8348" s="258"/>
      <c r="U8348" s="258"/>
      <c r="V8348" s="258"/>
      <c r="W8348" s="258"/>
      <c r="X8348" s="258"/>
      <c r="Y8348" s="258"/>
      <c r="Z8348" s="258"/>
      <c r="AA8348" s="258"/>
      <c r="AB8348" s="258"/>
      <c r="AC8348" s="258"/>
      <c r="AD8348" s="258"/>
      <c r="AE8348" s="258"/>
      <c r="AF8348" s="258"/>
      <c r="AG8348" s="258"/>
      <c r="AH8348" s="258"/>
      <c r="AI8348" s="258"/>
      <c r="AJ8348" s="258"/>
      <c r="AK8348" s="258"/>
      <c r="AL8348" s="258"/>
      <c r="AM8348" s="258"/>
      <c r="AN8348" s="258"/>
      <c r="AO8348" s="258"/>
      <c r="AP8348" s="258"/>
      <c r="AQ8348" s="258"/>
      <c r="AR8348" s="258"/>
      <c r="AS8348" s="258"/>
      <c r="AT8348" s="258"/>
      <c r="AU8348" s="258"/>
      <c r="AV8348" s="258"/>
      <c r="AW8348" s="258"/>
      <c r="AX8348" s="258"/>
      <c r="AY8348" s="258"/>
      <c r="AZ8348" s="258"/>
      <c r="BA8348" s="258"/>
      <c r="BB8348" s="258"/>
      <c r="BC8348" s="258"/>
      <c r="BD8348" s="258"/>
      <c r="BE8348" s="258"/>
      <c r="BF8348" s="258"/>
      <c r="BG8348" s="258"/>
      <c r="BH8348" s="258"/>
      <c r="BI8348" s="258"/>
      <c r="BJ8348" s="258"/>
      <c r="BK8348" s="258"/>
      <c r="BL8348" s="258"/>
      <c r="BM8348" s="258"/>
      <c r="BN8348" s="258"/>
      <c r="BO8348" s="258"/>
      <c r="BP8348" s="258"/>
      <c r="BQ8348" s="258"/>
      <c r="BR8348" s="258"/>
      <c r="BS8348" s="258"/>
      <c r="BT8348" s="258"/>
      <c r="BU8348" s="258"/>
      <c r="BV8348" s="258"/>
      <c r="BW8348" s="258"/>
      <c r="BX8348" s="258"/>
      <c r="BY8348" s="258"/>
      <c r="BZ8348" s="258"/>
      <c r="CA8348" s="258"/>
      <c r="CB8348" s="258"/>
      <c r="CC8348" s="258"/>
    </row>
    <row r="8349" spans="1:81" s="41" customFormat="1" x14ac:dyDescent="0.25">
      <c r="A8349" s="38"/>
      <c r="B8349" s="44"/>
      <c r="C8349" s="39"/>
      <c r="D8349" s="39"/>
      <c r="E8349" s="39"/>
      <c r="F8349" s="25"/>
      <c r="G8349" s="40"/>
      <c r="H8349" s="40"/>
      <c r="I8349" s="40"/>
      <c r="J8349" s="271"/>
      <c r="K8349" s="262"/>
      <c r="L8349" s="258"/>
      <c r="M8349" s="258"/>
      <c r="N8349" s="258"/>
      <c r="O8349" s="258"/>
      <c r="P8349" s="258"/>
      <c r="Q8349" s="258"/>
      <c r="R8349" s="258"/>
      <c r="S8349" s="258"/>
      <c r="T8349" s="258"/>
      <c r="U8349" s="258"/>
      <c r="V8349" s="258"/>
      <c r="W8349" s="258"/>
      <c r="X8349" s="258"/>
      <c r="Y8349" s="258"/>
      <c r="Z8349" s="258"/>
      <c r="AA8349" s="258"/>
      <c r="AB8349" s="258"/>
      <c r="AC8349" s="258"/>
      <c r="AD8349" s="258"/>
      <c r="AE8349" s="258"/>
      <c r="AF8349" s="258"/>
      <c r="AG8349" s="258"/>
      <c r="AH8349" s="258"/>
      <c r="AI8349" s="258"/>
      <c r="AJ8349" s="258"/>
      <c r="AK8349" s="258"/>
      <c r="AL8349" s="258"/>
      <c r="AM8349" s="258"/>
      <c r="AN8349" s="258"/>
      <c r="AO8349" s="258"/>
      <c r="AP8349" s="258"/>
      <c r="AQ8349" s="258"/>
      <c r="AR8349" s="258"/>
      <c r="AS8349" s="258"/>
      <c r="AT8349" s="258"/>
      <c r="AU8349" s="258"/>
      <c r="AV8349" s="258"/>
      <c r="AW8349" s="258"/>
      <c r="AX8349" s="258"/>
      <c r="AY8349" s="258"/>
      <c r="AZ8349" s="258"/>
      <c r="BA8349" s="258"/>
      <c r="BB8349" s="258"/>
      <c r="BC8349" s="258"/>
      <c r="BD8349" s="258"/>
      <c r="BE8349" s="258"/>
      <c r="BF8349" s="258"/>
      <c r="BG8349" s="258"/>
      <c r="BH8349" s="258"/>
      <c r="BI8349" s="258"/>
      <c r="BJ8349" s="258"/>
      <c r="BK8349" s="258"/>
      <c r="BL8349" s="258"/>
      <c r="BM8349" s="258"/>
      <c r="BN8349" s="258"/>
      <c r="BO8349" s="258"/>
      <c r="BP8349" s="258"/>
      <c r="BQ8349" s="258"/>
      <c r="BR8349" s="258"/>
      <c r="BS8349" s="258"/>
      <c r="BT8349" s="258"/>
      <c r="BU8349" s="258"/>
      <c r="BV8349" s="258"/>
      <c r="BW8349" s="258"/>
      <c r="BX8349" s="258"/>
      <c r="BY8349" s="258"/>
      <c r="BZ8349" s="258"/>
      <c r="CA8349" s="258"/>
      <c r="CB8349" s="258"/>
      <c r="CC8349" s="258"/>
    </row>
    <row r="8350" spans="1:81" s="41" customFormat="1" x14ac:dyDescent="0.25">
      <c r="A8350" s="38"/>
      <c r="B8350" s="44"/>
      <c r="C8350" s="39"/>
      <c r="D8350" s="39"/>
      <c r="E8350" s="39"/>
      <c r="F8350" s="25"/>
      <c r="G8350" s="40"/>
      <c r="H8350" s="40"/>
      <c r="I8350" s="40"/>
      <c r="J8350" s="271"/>
      <c r="K8350" s="262"/>
      <c r="L8350" s="258"/>
      <c r="M8350" s="258"/>
      <c r="N8350" s="258"/>
      <c r="O8350" s="258"/>
      <c r="P8350" s="258"/>
      <c r="Q8350" s="258"/>
      <c r="R8350" s="258"/>
      <c r="S8350" s="258"/>
      <c r="T8350" s="258"/>
      <c r="U8350" s="258"/>
      <c r="V8350" s="258"/>
      <c r="W8350" s="258"/>
      <c r="X8350" s="258"/>
      <c r="Y8350" s="258"/>
      <c r="Z8350" s="258"/>
      <c r="AA8350" s="258"/>
      <c r="AB8350" s="258"/>
      <c r="AC8350" s="258"/>
      <c r="AD8350" s="258"/>
      <c r="AE8350" s="258"/>
      <c r="AF8350" s="258"/>
      <c r="AG8350" s="258"/>
      <c r="AH8350" s="258"/>
      <c r="AI8350" s="258"/>
      <c r="AJ8350" s="258"/>
      <c r="AK8350" s="258"/>
      <c r="AL8350" s="258"/>
      <c r="AM8350" s="258"/>
      <c r="AN8350" s="258"/>
      <c r="AO8350" s="258"/>
      <c r="AP8350" s="258"/>
      <c r="AQ8350" s="258"/>
      <c r="AR8350" s="258"/>
      <c r="AS8350" s="258"/>
      <c r="AT8350" s="258"/>
      <c r="AU8350" s="258"/>
      <c r="AV8350" s="258"/>
      <c r="AW8350" s="258"/>
      <c r="AX8350" s="258"/>
      <c r="AY8350" s="258"/>
      <c r="AZ8350" s="258"/>
      <c r="BA8350" s="258"/>
      <c r="BB8350" s="258"/>
      <c r="BC8350" s="258"/>
      <c r="BD8350" s="258"/>
      <c r="BE8350" s="258"/>
      <c r="BF8350" s="258"/>
      <c r="BG8350" s="258"/>
      <c r="BH8350" s="258"/>
      <c r="BI8350" s="258"/>
      <c r="BJ8350" s="258"/>
      <c r="BK8350" s="258"/>
      <c r="BL8350" s="258"/>
      <c r="BM8350" s="258"/>
      <c r="BN8350" s="258"/>
      <c r="BO8350" s="258"/>
      <c r="BP8350" s="258"/>
      <c r="BQ8350" s="258"/>
      <c r="BR8350" s="258"/>
      <c r="BS8350" s="258"/>
      <c r="BT8350" s="258"/>
      <c r="BU8350" s="258"/>
      <c r="BV8350" s="258"/>
      <c r="BW8350" s="258"/>
      <c r="BX8350" s="258"/>
      <c r="BY8350" s="258"/>
      <c r="BZ8350" s="258"/>
      <c r="CA8350" s="258"/>
      <c r="CB8350" s="258"/>
      <c r="CC8350" s="258"/>
    </row>
    <row r="8351" spans="1:81" s="41" customFormat="1" x14ac:dyDescent="0.25">
      <c r="A8351" s="38"/>
      <c r="B8351" s="44"/>
      <c r="C8351" s="39"/>
      <c r="D8351" s="39"/>
      <c r="E8351" s="39"/>
      <c r="F8351" s="25"/>
      <c r="G8351" s="40"/>
      <c r="H8351" s="40"/>
      <c r="I8351" s="40"/>
      <c r="J8351" s="271"/>
      <c r="K8351" s="262"/>
      <c r="L8351" s="258"/>
      <c r="M8351" s="258"/>
      <c r="N8351" s="258"/>
      <c r="O8351" s="258"/>
      <c r="P8351" s="258"/>
      <c r="Q8351" s="258"/>
      <c r="R8351" s="258"/>
      <c r="S8351" s="258"/>
      <c r="T8351" s="258"/>
      <c r="U8351" s="258"/>
      <c r="V8351" s="258"/>
      <c r="W8351" s="258"/>
      <c r="X8351" s="258"/>
      <c r="Y8351" s="258"/>
      <c r="Z8351" s="258"/>
      <c r="AA8351" s="258"/>
      <c r="AB8351" s="258"/>
      <c r="AC8351" s="258"/>
      <c r="AD8351" s="258"/>
      <c r="AE8351" s="258"/>
      <c r="AF8351" s="258"/>
      <c r="AG8351" s="258"/>
      <c r="AH8351" s="258"/>
      <c r="AI8351" s="258"/>
      <c r="AJ8351" s="258"/>
      <c r="AK8351" s="258"/>
      <c r="AL8351" s="258"/>
      <c r="AM8351" s="258"/>
      <c r="AN8351" s="258"/>
      <c r="AO8351" s="258"/>
      <c r="AP8351" s="258"/>
      <c r="AQ8351" s="258"/>
      <c r="AR8351" s="258"/>
      <c r="AS8351" s="258"/>
      <c r="AT8351" s="258"/>
      <c r="AU8351" s="258"/>
      <c r="AV8351" s="258"/>
      <c r="AW8351" s="258"/>
      <c r="AX8351" s="258"/>
      <c r="AY8351" s="258"/>
      <c r="AZ8351" s="258"/>
      <c r="BA8351" s="258"/>
      <c r="BB8351" s="258"/>
      <c r="BC8351" s="258"/>
      <c r="BD8351" s="258"/>
      <c r="BE8351" s="258"/>
      <c r="BF8351" s="258"/>
      <c r="BG8351" s="258"/>
      <c r="BH8351" s="258"/>
      <c r="BI8351" s="258"/>
      <c r="BJ8351" s="258"/>
      <c r="BK8351" s="258"/>
      <c r="BL8351" s="258"/>
      <c r="BM8351" s="258"/>
      <c r="BN8351" s="258"/>
      <c r="BO8351" s="258"/>
      <c r="BP8351" s="258"/>
      <c r="BQ8351" s="258"/>
      <c r="BR8351" s="258"/>
      <c r="BS8351" s="258"/>
      <c r="BT8351" s="258"/>
      <c r="BU8351" s="258"/>
      <c r="BV8351" s="258"/>
      <c r="BW8351" s="258"/>
      <c r="BX8351" s="258"/>
      <c r="BY8351" s="258"/>
      <c r="BZ8351" s="258"/>
      <c r="CA8351" s="258"/>
      <c r="CB8351" s="258"/>
      <c r="CC8351" s="258"/>
    </row>
    <row r="8352" spans="1:81" s="41" customFormat="1" x14ac:dyDescent="0.25">
      <c r="A8352" s="38"/>
      <c r="B8352" s="44"/>
      <c r="C8352" s="39"/>
      <c r="D8352" s="39"/>
      <c r="E8352" s="39"/>
      <c r="F8352" s="25"/>
      <c r="G8352" s="40"/>
      <c r="H8352" s="40"/>
      <c r="I8352" s="40"/>
      <c r="J8352" s="271"/>
      <c r="K8352" s="262"/>
      <c r="L8352" s="258"/>
      <c r="M8352" s="258"/>
      <c r="N8352" s="258"/>
      <c r="O8352" s="258"/>
      <c r="P8352" s="258"/>
      <c r="Q8352" s="258"/>
      <c r="R8352" s="258"/>
      <c r="S8352" s="258"/>
      <c r="T8352" s="258"/>
      <c r="U8352" s="258"/>
      <c r="V8352" s="258"/>
      <c r="W8352" s="258"/>
      <c r="X8352" s="258"/>
      <c r="Y8352" s="258"/>
      <c r="Z8352" s="258"/>
      <c r="AA8352" s="258"/>
      <c r="AB8352" s="258"/>
      <c r="AC8352" s="258"/>
      <c r="AD8352" s="258"/>
      <c r="AE8352" s="258"/>
      <c r="AF8352" s="258"/>
      <c r="AG8352" s="258"/>
      <c r="AH8352" s="258"/>
      <c r="AI8352" s="258"/>
      <c r="AJ8352" s="258"/>
      <c r="AK8352" s="258"/>
      <c r="AL8352" s="258"/>
      <c r="AM8352" s="258"/>
      <c r="AN8352" s="258"/>
      <c r="AO8352" s="258"/>
      <c r="AP8352" s="258"/>
      <c r="AQ8352" s="258"/>
      <c r="AR8352" s="258"/>
      <c r="AS8352" s="258"/>
      <c r="AT8352" s="258"/>
      <c r="AU8352" s="258"/>
      <c r="AV8352" s="258"/>
      <c r="AW8352" s="258"/>
      <c r="AX8352" s="258"/>
      <c r="AY8352" s="258"/>
      <c r="AZ8352" s="258"/>
      <c r="BA8352" s="258"/>
      <c r="BB8352" s="258"/>
      <c r="BC8352" s="258"/>
      <c r="BD8352" s="258"/>
      <c r="BE8352" s="258"/>
      <c r="BF8352" s="258"/>
      <c r="BG8352" s="258"/>
      <c r="BH8352" s="258"/>
      <c r="BI8352" s="258"/>
      <c r="BJ8352" s="258"/>
      <c r="BK8352" s="258"/>
      <c r="BL8352" s="258"/>
      <c r="BM8352" s="258"/>
      <c r="BN8352" s="258"/>
      <c r="BO8352" s="258"/>
      <c r="BP8352" s="258"/>
      <c r="BQ8352" s="258"/>
      <c r="BR8352" s="258"/>
      <c r="BS8352" s="258"/>
      <c r="BT8352" s="258"/>
      <c r="BU8352" s="258"/>
      <c r="BV8352" s="258"/>
      <c r="BW8352" s="258"/>
      <c r="BX8352" s="258"/>
      <c r="BY8352" s="258"/>
      <c r="BZ8352" s="258"/>
      <c r="CA8352" s="258"/>
      <c r="CB8352" s="258"/>
      <c r="CC8352" s="258"/>
    </row>
    <row r="8353" spans="1:81" s="41" customFormat="1" x14ac:dyDescent="0.25">
      <c r="A8353" s="38"/>
      <c r="B8353" s="44"/>
      <c r="C8353" s="39"/>
      <c r="D8353" s="39"/>
      <c r="E8353" s="39"/>
      <c r="F8353" s="25"/>
      <c r="G8353" s="40"/>
      <c r="H8353" s="40"/>
      <c r="I8353" s="40"/>
      <c r="J8353" s="271"/>
      <c r="K8353" s="262"/>
      <c r="L8353" s="258"/>
      <c r="M8353" s="258"/>
      <c r="N8353" s="258"/>
      <c r="O8353" s="258"/>
      <c r="P8353" s="258"/>
      <c r="Q8353" s="258"/>
      <c r="R8353" s="258"/>
      <c r="S8353" s="258"/>
      <c r="T8353" s="258"/>
      <c r="U8353" s="258"/>
      <c r="V8353" s="258"/>
      <c r="W8353" s="258"/>
      <c r="X8353" s="258"/>
      <c r="Y8353" s="258"/>
      <c r="Z8353" s="258"/>
      <c r="AA8353" s="258"/>
      <c r="AB8353" s="258"/>
      <c r="AC8353" s="258"/>
      <c r="AD8353" s="258"/>
      <c r="AE8353" s="258"/>
      <c r="AF8353" s="258"/>
      <c r="AG8353" s="258"/>
      <c r="AH8353" s="258"/>
      <c r="AI8353" s="258"/>
      <c r="AJ8353" s="258"/>
      <c r="AK8353" s="258"/>
      <c r="AL8353" s="258"/>
      <c r="AM8353" s="258"/>
      <c r="AN8353" s="258"/>
      <c r="AO8353" s="258"/>
      <c r="AP8353" s="258"/>
      <c r="AQ8353" s="258"/>
      <c r="AR8353" s="258"/>
      <c r="AS8353" s="258"/>
      <c r="AT8353" s="258"/>
      <c r="AU8353" s="258"/>
      <c r="AV8353" s="258"/>
      <c r="AW8353" s="258"/>
      <c r="AX8353" s="258"/>
      <c r="AY8353" s="258"/>
      <c r="AZ8353" s="258"/>
      <c r="BA8353" s="258"/>
      <c r="BB8353" s="258"/>
      <c r="BC8353" s="258"/>
      <c r="BD8353" s="258"/>
      <c r="BE8353" s="258"/>
      <c r="BF8353" s="258"/>
      <c r="BG8353" s="258"/>
      <c r="BH8353" s="258"/>
      <c r="BI8353" s="258"/>
      <c r="BJ8353" s="258"/>
      <c r="BK8353" s="258"/>
      <c r="BL8353" s="258"/>
      <c r="BM8353" s="258"/>
      <c r="BN8353" s="258"/>
      <c r="BO8353" s="258"/>
      <c r="BP8353" s="258"/>
      <c r="BQ8353" s="258"/>
      <c r="BR8353" s="258"/>
      <c r="BS8353" s="258"/>
      <c r="BT8353" s="258"/>
      <c r="BU8353" s="258"/>
      <c r="BV8353" s="258"/>
      <c r="BW8353" s="258"/>
      <c r="BX8353" s="258"/>
      <c r="BY8353" s="258"/>
      <c r="BZ8353" s="258"/>
      <c r="CA8353" s="258"/>
      <c r="CB8353" s="258"/>
      <c r="CC8353" s="258"/>
    </row>
    <row r="8354" spans="1:81" s="41" customFormat="1" x14ac:dyDescent="0.25">
      <c r="A8354" s="38"/>
      <c r="B8354" s="44"/>
      <c r="C8354" s="39"/>
      <c r="D8354" s="39"/>
      <c r="E8354" s="39"/>
      <c r="F8354" s="25"/>
      <c r="G8354" s="40"/>
      <c r="H8354" s="40"/>
      <c r="I8354" s="40"/>
      <c r="J8354" s="271"/>
      <c r="K8354" s="262"/>
      <c r="L8354" s="258"/>
      <c r="M8354" s="258"/>
      <c r="N8354" s="258"/>
      <c r="O8354" s="258"/>
      <c r="P8354" s="258"/>
      <c r="Q8354" s="258"/>
      <c r="R8354" s="258"/>
      <c r="S8354" s="258"/>
      <c r="T8354" s="258"/>
      <c r="U8354" s="258"/>
      <c r="V8354" s="258"/>
      <c r="W8354" s="258"/>
      <c r="X8354" s="258"/>
      <c r="Y8354" s="258"/>
      <c r="Z8354" s="258"/>
      <c r="AA8354" s="258"/>
      <c r="AB8354" s="258"/>
      <c r="AC8354" s="258"/>
      <c r="AD8354" s="258"/>
      <c r="AE8354" s="258"/>
      <c r="AF8354" s="258"/>
      <c r="AG8354" s="258"/>
      <c r="AH8354" s="258"/>
      <c r="AI8354" s="258"/>
      <c r="AJ8354" s="258"/>
      <c r="AK8354" s="258"/>
      <c r="AL8354" s="258"/>
      <c r="AM8354" s="258"/>
      <c r="AN8354" s="258"/>
      <c r="AO8354" s="258"/>
      <c r="AP8354" s="258"/>
      <c r="AQ8354" s="258"/>
      <c r="AR8354" s="258"/>
      <c r="AS8354" s="258"/>
      <c r="AT8354" s="258"/>
      <c r="AU8354" s="258"/>
      <c r="AV8354" s="258"/>
      <c r="AW8354" s="258"/>
      <c r="AX8354" s="258"/>
      <c r="AY8354" s="258"/>
      <c r="AZ8354" s="258"/>
      <c r="BA8354" s="258"/>
      <c r="BB8354" s="258"/>
      <c r="BC8354" s="258"/>
      <c r="BD8354" s="258"/>
      <c r="BE8354" s="258"/>
      <c r="BF8354" s="258"/>
      <c r="BG8354" s="258"/>
      <c r="BH8354" s="258"/>
      <c r="BI8354" s="258"/>
      <c r="BJ8354" s="258"/>
      <c r="BK8354" s="258"/>
      <c r="BL8354" s="258"/>
      <c r="BM8354" s="258"/>
      <c r="BN8354" s="258"/>
      <c r="BO8354" s="258"/>
      <c r="BP8354" s="258"/>
      <c r="BQ8354" s="258"/>
      <c r="BR8354" s="258"/>
      <c r="BS8354" s="258"/>
      <c r="BT8354" s="258"/>
      <c r="BU8354" s="258"/>
      <c r="BV8354" s="258"/>
      <c r="BW8354" s="258"/>
      <c r="BX8354" s="258"/>
      <c r="BY8354" s="258"/>
      <c r="BZ8354" s="258"/>
      <c r="CA8354" s="258"/>
      <c r="CB8354" s="258"/>
      <c r="CC8354" s="258"/>
    </row>
    <row r="8355" spans="1:81" s="41" customFormat="1" x14ac:dyDescent="0.25">
      <c r="A8355" s="38"/>
      <c r="B8355" s="44"/>
      <c r="C8355" s="39"/>
      <c r="D8355" s="39"/>
      <c r="E8355" s="39"/>
      <c r="F8355" s="25"/>
      <c r="G8355" s="40"/>
      <c r="H8355" s="40"/>
      <c r="I8355" s="40"/>
      <c r="J8355" s="271"/>
      <c r="K8355" s="262"/>
      <c r="L8355" s="258"/>
      <c r="M8355" s="258"/>
      <c r="N8355" s="258"/>
      <c r="O8355" s="258"/>
      <c r="P8355" s="258"/>
      <c r="Q8355" s="258"/>
      <c r="R8355" s="258"/>
      <c r="S8355" s="258"/>
      <c r="T8355" s="258"/>
      <c r="U8355" s="258"/>
      <c r="V8355" s="258"/>
      <c r="W8355" s="258"/>
      <c r="X8355" s="258"/>
      <c r="Y8355" s="258"/>
      <c r="Z8355" s="258"/>
      <c r="AA8355" s="258"/>
      <c r="AB8355" s="258"/>
      <c r="AC8355" s="258"/>
      <c r="AD8355" s="258"/>
      <c r="AE8355" s="258"/>
      <c r="AF8355" s="258"/>
      <c r="AG8355" s="258"/>
      <c r="AH8355" s="258"/>
      <c r="AI8355" s="258"/>
      <c r="AJ8355" s="258"/>
      <c r="AK8355" s="258"/>
      <c r="AL8355" s="258"/>
      <c r="AM8355" s="258"/>
      <c r="AN8355" s="258"/>
      <c r="AO8355" s="258"/>
      <c r="AP8355" s="258"/>
      <c r="AQ8355" s="258"/>
      <c r="AR8355" s="258"/>
      <c r="AS8355" s="258"/>
      <c r="AT8355" s="258"/>
      <c r="AU8355" s="258"/>
      <c r="AV8355" s="258"/>
      <c r="AW8355" s="258"/>
      <c r="AX8355" s="258"/>
      <c r="AY8355" s="258"/>
      <c r="AZ8355" s="258"/>
      <c r="BA8355" s="258"/>
      <c r="BB8355" s="258"/>
      <c r="BC8355" s="258"/>
      <c r="BD8355" s="258"/>
      <c r="BE8355" s="258"/>
      <c r="BF8355" s="258"/>
      <c r="BG8355" s="258"/>
      <c r="BH8355" s="258"/>
      <c r="BI8355" s="258"/>
      <c r="BJ8355" s="258"/>
      <c r="BK8355" s="258"/>
      <c r="BL8355" s="258"/>
      <c r="BM8355" s="258"/>
      <c r="BN8355" s="258"/>
      <c r="BO8355" s="258"/>
      <c r="BP8355" s="258"/>
      <c r="BQ8355" s="258"/>
      <c r="BR8355" s="258"/>
      <c r="BS8355" s="258"/>
      <c r="BT8355" s="258"/>
      <c r="BU8355" s="258"/>
      <c r="BV8355" s="258"/>
      <c r="BW8355" s="258"/>
      <c r="BX8355" s="258"/>
      <c r="BY8355" s="258"/>
      <c r="BZ8355" s="258"/>
      <c r="CA8355" s="258"/>
      <c r="CB8355" s="258"/>
      <c r="CC8355" s="258"/>
    </row>
    <row r="8356" spans="1:81" s="41" customFormat="1" x14ac:dyDescent="0.25">
      <c r="A8356" s="38"/>
      <c r="B8356" s="44"/>
      <c r="C8356" s="39"/>
      <c r="D8356" s="39"/>
      <c r="E8356" s="39"/>
      <c r="F8356" s="25"/>
      <c r="G8356" s="40"/>
      <c r="H8356" s="40"/>
      <c r="I8356" s="40"/>
      <c r="J8356" s="271"/>
      <c r="K8356" s="262"/>
      <c r="L8356" s="258"/>
      <c r="M8356" s="258"/>
      <c r="N8356" s="258"/>
      <c r="O8356" s="258"/>
      <c r="P8356" s="258"/>
      <c r="Q8356" s="258"/>
      <c r="R8356" s="258"/>
      <c r="S8356" s="258"/>
      <c r="T8356" s="258"/>
      <c r="U8356" s="258"/>
      <c r="V8356" s="258"/>
      <c r="W8356" s="258"/>
      <c r="X8356" s="258"/>
      <c r="Y8356" s="258"/>
      <c r="Z8356" s="258"/>
      <c r="AA8356" s="258"/>
      <c r="AB8356" s="258"/>
      <c r="AC8356" s="258"/>
      <c r="AD8356" s="258"/>
      <c r="AE8356" s="258"/>
      <c r="AF8356" s="258"/>
      <c r="AG8356" s="258"/>
      <c r="AH8356" s="258"/>
      <c r="AI8356" s="258"/>
      <c r="AJ8356" s="258"/>
      <c r="AK8356" s="258"/>
      <c r="AL8356" s="258"/>
      <c r="AM8356" s="258"/>
      <c r="AN8356" s="258"/>
      <c r="AO8356" s="258"/>
      <c r="AP8356" s="258"/>
      <c r="AQ8356" s="258"/>
      <c r="AR8356" s="258"/>
      <c r="AS8356" s="258"/>
      <c r="AT8356" s="258"/>
      <c r="AU8356" s="258"/>
      <c r="AV8356" s="258"/>
      <c r="AW8356" s="258"/>
      <c r="AX8356" s="258"/>
      <c r="AY8356" s="258"/>
      <c r="AZ8356" s="258"/>
      <c r="BA8356" s="258"/>
      <c r="BB8356" s="258"/>
      <c r="BC8356" s="258"/>
      <c r="BD8356" s="258"/>
      <c r="BE8356" s="258"/>
      <c r="BF8356" s="258"/>
      <c r="BG8356" s="258"/>
      <c r="BH8356" s="258"/>
      <c r="BI8356" s="258"/>
      <c r="BJ8356" s="258"/>
      <c r="BK8356" s="258"/>
      <c r="BL8356" s="258"/>
      <c r="BM8356" s="258"/>
      <c r="BN8356" s="258"/>
      <c r="BO8356" s="258"/>
      <c r="BP8356" s="258"/>
      <c r="BQ8356" s="258"/>
      <c r="BR8356" s="258"/>
      <c r="BS8356" s="258"/>
      <c r="BT8356" s="258"/>
      <c r="BU8356" s="258"/>
      <c r="BV8356" s="258"/>
      <c r="BW8356" s="258"/>
      <c r="BX8356" s="258"/>
      <c r="BY8356" s="258"/>
      <c r="BZ8356" s="258"/>
      <c r="CA8356" s="258"/>
      <c r="CB8356" s="258"/>
      <c r="CC8356" s="258"/>
    </row>
    <row r="8357" spans="1:81" s="41" customFormat="1" x14ac:dyDescent="0.25">
      <c r="A8357" s="38"/>
      <c r="B8357" s="44"/>
      <c r="C8357" s="39"/>
      <c r="D8357" s="39"/>
      <c r="E8357" s="39"/>
      <c r="F8357" s="25"/>
      <c r="G8357" s="40"/>
      <c r="H8357" s="40"/>
      <c r="I8357" s="40"/>
      <c r="J8357" s="271"/>
      <c r="K8357" s="262"/>
      <c r="L8357" s="258"/>
      <c r="M8357" s="258"/>
      <c r="N8357" s="258"/>
      <c r="O8357" s="258"/>
      <c r="P8357" s="258"/>
      <c r="Q8357" s="258"/>
      <c r="R8357" s="258"/>
      <c r="S8357" s="258"/>
      <c r="T8357" s="258"/>
      <c r="U8357" s="258"/>
      <c r="V8357" s="258"/>
      <c r="W8357" s="258"/>
      <c r="X8357" s="258"/>
      <c r="Y8357" s="258"/>
      <c r="Z8357" s="258"/>
      <c r="AA8357" s="258"/>
      <c r="AB8357" s="258"/>
      <c r="AC8357" s="258"/>
      <c r="AD8357" s="258"/>
      <c r="AE8357" s="258"/>
      <c r="AF8357" s="258"/>
      <c r="AG8357" s="258"/>
      <c r="AH8357" s="258"/>
      <c r="AI8357" s="258"/>
      <c r="AJ8357" s="258"/>
      <c r="AK8357" s="258"/>
      <c r="AL8357" s="258"/>
      <c r="AM8357" s="258"/>
      <c r="AN8357" s="258"/>
      <c r="AO8357" s="258"/>
      <c r="AP8357" s="258"/>
      <c r="AQ8357" s="258"/>
      <c r="AR8357" s="258"/>
      <c r="AS8357" s="258"/>
      <c r="AT8357" s="258"/>
      <c r="AU8357" s="258"/>
      <c r="AV8357" s="258"/>
      <c r="AW8357" s="258"/>
      <c r="AX8357" s="258"/>
      <c r="AY8357" s="258"/>
      <c r="AZ8357" s="258"/>
      <c r="BA8357" s="258"/>
      <c r="BB8357" s="258"/>
      <c r="BC8357" s="258"/>
      <c r="BD8357" s="258"/>
      <c r="BE8357" s="258"/>
      <c r="BF8357" s="258"/>
      <c r="BG8357" s="258"/>
      <c r="BH8357" s="258"/>
      <c r="BI8357" s="258"/>
      <c r="BJ8357" s="258"/>
      <c r="BK8357" s="258"/>
      <c r="BL8357" s="258"/>
      <c r="BM8357" s="258"/>
      <c r="BN8357" s="258"/>
      <c r="BO8357" s="258"/>
      <c r="BP8357" s="258"/>
      <c r="BQ8357" s="258"/>
      <c r="BR8357" s="258"/>
      <c r="BS8357" s="258"/>
      <c r="BT8357" s="258"/>
      <c r="BU8357" s="258"/>
      <c r="BV8357" s="258"/>
      <c r="BW8357" s="258"/>
      <c r="BX8357" s="258"/>
      <c r="BY8357" s="258"/>
      <c r="BZ8357" s="258"/>
      <c r="CA8357" s="258"/>
      <c r="CB8357" s="258"/>
      <c r="CC8357" s="258"/>
    </row>
    <row r="8358" spans="1:81" s="41" customFormat="1" x14ac:dyDescent="0.25">
      <c r="A8358" s="38"/>
      <c r="B8358" s="44"/>
      <c r="C8358" s="39"/>
      <c r="D8358" s="39"/>
      <c r="E8358" s="39"/>
      <c r="F8358" s="25"/>
      <c r="G8358" s="40"/>
      <c r="H8358" s="40"/>
      <c r="I8358" s="40"/>
      <c r="J8358" s="271"/>
      <c r="K8358" s="262"/>
      <c r="L8358" s="258"/>
      <c r="M8358" s="258"/>
      <c r="N8358" s="258"/>
      <c r="O8358" s="258"/>
      <c r="P8358" s="258"/>
      <c r="Q8358" s="258"/>
      <c r="R8358" s="258"/>
      <c r="S8358" s="258"/>
      <c r="T8358" s="258"/>
      <c r="U8358" s="258"/>
      <c r="V8358" s="258"/>
      <c r="W8358" s="258"/>
      <c r="X8358" s="258"/>
      <c r="Y8358" s="258"/>
      <c r="Z8358" s="258"/>
      <c r="AA8358" s="258"/>
      <c r="AB8358" s="258"/>
      <c r="AC8358" s="258"/>
      <c r="AD8358" s="258"/>
      <c r="AE8358" s="258"/>
      <c r="AF8358" s="258"/>
      <c r="AG8358" s="258"/>
      <c r="AH8358" s="258"/>
      <c r="AI8358" s="258"/>
      <c r="AJ8358" s="258"/>
      <c r="AK8358" s="258"/>
      <c r="AL8358" s="258"/>
      <c r="AM8358" s="258"/>
      <c r="AN8358" s="258"/>
      <c r="AO8358" s="258"/>
      <c r="AP8358" s="258"/>
      <c r="AQ8358" s="258"/>
      <c r="AR8358" s="258"/>
      <c r="AS8358" s="258"/>
      <c r="AT8358" s="258"/>
      <c r="AU8358" s="258"/>
      <c r="AV8358" s="258"/>
      <c r="AW8358" s="258"/>
      <c r="AX8358" s="258"/>
      <c r="AY8358" s="258"/>
      <c r="AZ8358" s="258"/>
      <c r="BA8358" s="258"/>
      <c r="BB8358" s="258"/>
      <c r="BC8358" s="258"/>
      <c r="BD8358" s="258"/>
      <c r="BE8358" s="258"/>
      <c r="BF8358" s="258"/>
      <c r="BG8358" s="258"/>
      <c r="BH8358" s="258"/>
      <c r="BI8358" s="258"/>
      <c r="BJ8358" s="258"/>
      <c r="BK8358" s="258"/>
      <c r="BL8358" s="258"/>
      <c r="BM8358" s="258"/>
      <c r="BN8358" s="258"/>
      <c r="BO8358" s="258"/>
      <c r="BP8358" s="258"/>
      <c r="BQ8358" s="258"/>
      <c r="BR8358" s="258"/>
      <c r="BS8358" s="258"/>
      <c r="BT8358" s="258"/>
      <c r="BU8358" s="258"/>
      <c r="BV8358" s="258"/>
      <c r="BW8358" s="258"/>
      <c r="BX8358" s="258"/>
      <c r="BY8358" s="258"/>
      <c r="BZ8358" s="258"/>
      <c r="CA8358" s="258"/>
      <c r="CB8358" s="258"/>
      <c r="CC8358" s="258"/>
    </row>
    <row r="8359" spans="1:81" s="41" customFormat="1" x14ac:dyDescent="0.25">
      <c r="A8359" s="38"/>
      <c r="B8359" s="44"/>
      <c r="C8359" s="39"/>
      <c r="D8359" s="39"/>
      <c r="E8359" s="39"/>
      <c r="F8359" s="25"/>
      <c r="G8359" s="40"/>
      <c r="H8359" s="40"/>
      <c r="I8359" s="40"/>
      <c r="J8359" s="271"/>
      <c r="K8359" s="262"/>
      <c r="L8359" s="258"/>
      <c r="M8359" s="258"/>
      <c r="N8359" s="258"/>
      <c r="O8359" s="258"/>
      <c r="P8359" s="258"/>
      <c r="Q8359" s="258"/>
      <c r="R8359" s="258"/>
      <c r="S8359" s="258"/>
      <c r="T8359" s="258"/>
      <c r="U8359" s="258"/>
      <c r="V8359" s="258"/>
      <c r="W8359" s="258"/>
      <c r="X8359" s="258"/>
      <c r="Y8359" s="258"/>
      <c r="Z8359" s="258"/>
      <c r="AA8359" s="258"/>
      <c r="AB8359" s="258"/>
      <c r="AC8359" s="258"/>
      <c r="AD8359" s="258"/>
      <c r="AE8359" s="258"/>
      <c r="AF8359" s="258"/>
      <c r="AG8359" s="258"/>
      <c r="AH8359" s="258"/>
      <c r="AI8359" s="258"/>
      <c r="AJ8359" s="258"/>
      <c r="AK8359" s="258"/>
      <c r="AL8359" s="258"/>
      <c r="AM8359" s="258"/>
      <c r="AN8359" s="258"/>
      <c r="AO8359" s="258"/>
      <c r="AP8359" s="258"/>
      <c r="AQ8359" s="258"/>
      <c r="AR8359" s="258"/>
      <c r="AS8359" s="258"/>
      <c r="AT8359" s="258"/>
      <c r="AU8359" s="258"/>
      <c r="AV8359" s="258"/>
      <c r="AW8359" s="258"/>
      <c r="AX8359" s="258"/>
      <c r="AY8359" s="258"/>
      <c r="AZ8359" s="258"/>
      <c r="BA8359" s="258"/>
      <c r="BB8359" s="258"/>
      <c r="BC8359" s="258"/>
      <c r="BD8359" s="258"/>
      <c r="BE8359" s="258"/>
      <c r="BF8359" s="258"/>
      <c r="BG8359" s="258"/>
      <c r="BH8359" s="258"/>
      <c r="BI8359" s="258"/>
      <c r="BJ8359" s="258"/>
      <c r="BK8359" s="258"/>
      <c r="BL8359" s="258"/>
      <c r="BM8359" s="258"/>
      <c r="BN8359" s="258"/>
      <c r="BO8359" s="258"/>
      <c r="BP8359" s="258"/>
      <c r="BQ8359" s="258"/>
      <c r="BR8359" s="258"/>
      <c r="BS8359" s="258"/>
      <c r="BT8359" s="258"/>
      <c r="BU8359" s="258"/>
      <c r="BV8359" s="258"/>
      <c r="BW8359" s="258"/>
      <c r="BX8359" s="258"/>
      <c r="BY8359" s="258"/>
      <c r="BZ8359" s="258"/>
      <c r="CA8359" s="258"/>
      <c r="CB8359" s="258"/>
      <c r="CC8359" s="258"/>
    </row>
    <row r="8360" spans="1:81" s="41" customFormat="1" x14ac:dyDescent="0.25">
      <c r="A8360" s="38"/>
      <c r="B8360" s="44"/>
      <c r="C8360" s="39"/>
      <c r="D8360" s="39"/>
      <c r="E8360" s="39"/>
      <c r="F8360" s="25"/>
      <c r="G8360" s="40"/>
      <c r="H8360" s="40"/>
      <c r="I8360" s="40"/>
      <c r="J8360" s="271"/>
      <c r="K8360" s="262"/>
      <c r="L8360" s="258"/>
      <c r="M8360" s="258"/>
      <c r="N8360" s="258"/>
      <c r="O8360" s="258"/>
      <c r="P8360" s="258"/>
      <c r="Q8360" s="258"/>
      <c r="R8360" s="258"/>
      <c r="S8360" s="258"/>
      <c r="T8360" s="258"/>
      <c r="U8360" s="258"/>
      <c r="V8360" s="258"/>
      <c r="W8360" s="258"/>
      <c r="X8360" s="258"/>
      <c r="Y8360" s="258"/>
      <c r="Z8360" s="258"/>
      <c r="AA8360" s="258"/>
      <c r="AB8360" s="258"/>
      <c r="AC8360" s="258"/>
      <c r="AD8360" s="258"/>
      <c r="AE8360" s="258"/>
      <c r="AF8360" s="258"/>
      <c r="AG8360" s="258"/>
      <c r="AH8360" s="258"/>
      <c r="AI8360" s="258"/>
      <c r="AJ8360" s="258"/>
      <c r="AK8360" s="258"/>
      <c r="AL8360" s="258"/>
      <c r="AM8360" s="258"/>
      <c r="AN8360" s="258"/>
      <c r="AO8360" s="258"/>
      <c r="AP8360" s="258"/>
      <c r="AQ8360" s="258"/>
      <c r="AR8360" s="258"/>
      <c r="AS8360" s="258"/>
      <c r="AT8360" s="258"/>
      <c r="AU8360" s="258"/>
      <c r="AV8360" s="258"/>
      <c r="AW8360" s="258"/>
      <c r="AX8360" s="258"/>
      <c r="AY8360" s="258"/>
      <c r="AZ8360" s="258"/>
      <c r="BA8360" s="258"/>
      <c r="BB8360" s="258"/>
      <c r="BC8360" s="258"/>
      <c r="BD8360" s="258"/>
      <c r="BE8360" s="258"/>
      <c r="BF8360" s="258"/>
      <c r="BG8360" s="258"/>
      <c r="BH8360" s="258"/>
      <c r="BI8360" s="258"/>
      <c r="BJ8360" s="258"/>
      <c r="BK8360" s="258"/>
      <c r="BL8360" s="258"/>
      <c r="BM8360" s="258"/>
      <c r="BN8360" s="258"/>
      <c r="BO8360" s="258"/>
      <c r="BP8360" s="258"/>
      <c r="BQ8360" s="258"/>
      <c r="BR8360" s="258"/>
      <c r="BS8360" s="258"/>
      <c r="BT8360" s="258"/>
      <c r="BU8360" s="258"/>
      <c r="BV8360" s="258"/>
      <c r="BW8360" s="258"/>
      <c r="BX8360" s="258"/>
      <c r="BY8360" s="258"/>
      <c r="BZ8360" s="258"/>
      <c r="CA8360" s="258"/>
      <c r="CB8360" s="258"/>
      <c r="CC8360" s="258"/>
    </row>
    <row r="8361" spans="1:81" s="41" customFormat="1" x14ac:dyDescent="0.25">
      <c r="A8361" s="38"/>
      <c r="B8361" s="44"/>
      <c r="C8361" s="39"/>
      <c r="D8361" s="39"/>
      <c r="E8361" s="39"/>
      <c r="F8361" s="25"/>
      <c r="G8361" s="40"/>
      <c r="H8361" s="40"/>
      <c r="I8361" s="40"/>
      <c r="J8361" s="271"/>
      <c r="K8361" s="262"/>
      <c r="L8361" s="258"/>
      <c r="M8361" s="258"/>
      <c r="N8361" s="258"/>
      <c r="O8361" s="258"/>
      <c r="P8361" s="258"/>
      <c r="Q8361" s="258"/>
      <c r="R8361" s="258"/>
      <c r="S8361" s="258"/>
      <c r="T8361" s="258"/>
      <c r="U8361" s="258"/>
      <c r="V8361" s="258"/>
      <c r="W8361" s="258"/>
      <c r="X8361" s="258"/>
      <c r="Y8361" s="258"/>
      <c r="Z8361" s="258"/>
      <c r="AA8361" s="258"/>
      <c r="AB8361" s="258"/>
      <c r="AC8361" s="258"/>
      <c r="AD8361" s="258"/>
      <c r="AE8361" s="258"/>
      <c r="AF8361" s="258"/>
      <c r="AG8361" s="258"/>
      <c r="AH8361" s="258"/>
      <c r="AI8361" s="258"/>
      <c r="AJ8361" s="258"/>
      <c r="AK8361" s="258"/>
      <c r="AL8361" s="258"/>
      <c r="AM8361" s="258"/>
      <c r="AN8361" s="258"/>
      <c r="AO8361" s="258"/>
      <c r="AP8361" s="258"/>
      <c r="AQ8361" s="258"/>
      <c r="AR8361" s="258"/>
      <c r="AS8361" s="258"/>
      <c r="AT8361" s="258"/>
      <c r="AU8361" s="258"/>
      <c r="AV8361" s="258"/>
      <c r="AW8361" s="258"/>
      <c r="AX8361" s="258"/>
      <c r="AY8361" s="258"/>
      <c r="AZ8361" s="258"/>
      <c r="BA8361" s="258"/>
      <c r="BB8361" s="258"/>
      <c r="BC8361" s="258"/>
      <c r="BD8361" s="258"/>
      <c r="BE8361" s="258"/>
      <c r="BF8361" s="258"/>
      <c r="BG8361" s="258"/>
      <c r="BH8361" s="258"/>
      <c r="BI8361" s="258"/>
      <c r="BJ8361" s="258"/>
      <c r="BK8361" s="258"/>
      <c r="BL8361" s="258"/>
      <c r="BM8361" s="258"/>
      <c r="BN8361" s="258"/>
      <c r="BO8361" s="258"/>
      <c r="BP8361" s="258"/>
      <c r="BQ8361" s="258"/>
      <c r="BR8361" s="258"/>
      <c r="BS8361" s="258"/>
      <c r="BT8361" s="258"/>
      <c r="BU8361" s="258"/>
      <c r="BV8361" s="258"/>
      <c r="BW8361" s="258"/>
      <c r="BX8361" s="258"/>
      <c r="BY8361" s="258"/>
      <c r="BZ8361" s="258"/>
      <c r="CA8361" s="258"/>
      <c r="CB8361" s="258"/>
      <c r="CC8361" s="258"/>
    </row>
    <row r="8362" spans="1:81" s="41" customFormat="1" x14ac:dyDescent="0.25">
      <c r="A8362" s="38"/>
      <c r="B8362" s="44"/>
      <c r="C8362" s="39"/>
      <c r="D8362" s="39"/>
      <c r="E8362" s="39"/>
      <c r="F8362" s="25"/>
      <c r="G8362" s="40"/>
      <c r="H8362" s="40"/>
      <c r="I8362" s="40"/>
      <c r="J8362" s="271"/>
      <c r="K8362" s="262"/>
      <c r="L8362" s="258"/>
      <c r="M8362" s="258"/>
      <c r="N8362" s="258"/>
      <c r="O8362" s="258"/>
      <c r="P8362" s="258"/>
      <c r="Q8362" s="258"/>
      <c r="R8362" s="258"/>
      <c r="S8362" s="258"/>
      <c r="T8362" s="258"/>
      <c r="U8362" s="258"/>
      <c r="V8362" s="258"/>
      <c r="W8362" s="258"/>
      <c r="X8362" s="258"/>
      <c r="Y8362" s="258"/>
      <c r="Z8362" s="258"/>
      <c r="AA8362" s="258"/>
      <c r="AB8362" s="258"/>
      <c r="AC8362" s="258"/>
      <c r="AD8362" s="258"/>
      <c r="AE8362" s="258"/>
      <c r="AF8362" s="258"/>
      <c r="AG8362" s="258"/>
      <c r="AH8362" s="258"/>
      <c r="AI8362" s="258"/>
      <c r="AJ8362" s="258"/>
      <c r="AK8362" s="258"/>
      <c r="AL8362" s="258"/>
      <c r="AM8362" s="258"/>
      <c r="AN8362" s="258"/>
      <c r="AO8362" s="258"/>
      <c r="AP8362" s="258"/>
      <c r="AQ8362" s="258"/>
      <c r="AR8362" s="258"/>
      <c r="AS8362" s="258"/>
      <c r="AT8362" s="258"/>
      <c r="AU8362" s="258"/>
      <c r="AV8362" s="258"/>
      <c r="AW8362" s="258"/>
      <c r="AX8362" s="258"/>
      <c r="AY8362" s="258"/>
      <c r="AZ8362" s="258"/>
      <c r="BA8362" s="258"/>
      <c r="BB8362" s="258"/>
      <c r="BC8362" s="258"/>
      <c r="BD8362" s="258"/>
      <c r="BE8362" s="258"/>
      <c r="BF8362" s="258"/>
      <c r="BG8362" s="258"/>
      <c r="BH8362" s="258"/>
      <c r="BI8362" s="258"/>
      <c r="BJ8362" s="258"/>
      <c r="BK8362" s="258"/>
      <c r="BL8362" s="258"/>
      <c r="BM8362" s="258"/>
      <c r="BN8362" s="258"/>
      <c r="BO8362" s="258"/>
      <c r="BP8362" s="258"/>
      <c r="BQ8362" s="258"/>
      <c r="BR8362" s="258"/>
      <c r="BS8362" s="258"/>
      <c r="BT8362" s="258"/>
      <c r="BU8362" s="258"/>
      <c r="BV8362" s="258"/>
      <c r="BW8362" s="258"/>
      <c r="BX8362" s="258"/>
      <c r="BY8362" s="258"/>
      <c r="BZ8362" s="258"/>
      <c r="CA8362" s="258"/>
      <c r="CB8362" s="258"/>
      <c r="CC8362" s="258"/>
    </row>
    <row r="8363" spans="1:81" s="41" customFormat="1" x14ac:dyDescent="0.25">
      <c r="A8363" s="38"/>
      <c r="B8363" s="44"/>
      <c r="C8363" s="39"/>
      <c r="D8363" s="39"/>
      <c r="E8363" s="39"/>
      <c r="F8363" s="25"/>
      <c r="G8363" s="40"/>
      <c r="H8363" s="40"/>
      <c r="I8363" s="40"/>
      <c r="J8363" s="271"/>
      <c r="K8363" s="262"/>
      <c r="L8363" s="258"/>
      <c r="M8363" s="258"/>
      <c r="N8363" s="258"/>
      <c r="O8363" s="258"/>
      <c r="P8363" s="258"/>
      <c r="Q8363" s="258"/>
      <c r="R8363" s="258"/>
      <c r="S8363" s="258"/>
      <c r="T8363" s="258"/>
      <c r="U8363" s="258"/>
      <c r="V8363" s="258"/>
      <c r="W8363" s="258"/>
      <c r="X8363" s="258"/>
      <c r="Y8363" s="258"/>
      <c r="Z8363" s="258"/>
      <c r="AA8363" s="258"/>
      <c r="AB8363" s="258"/>
      <c r="AC8363" s="258"/>
      <c r="AD8363" s="258"/>
      <c r="AE8363" s="258"/>
      <c r="AF8363" s="258"/>
      <c r="AG8363" s="258"/>
      <c r="AH8363" s="258"/>
      <c r="AI8363" s="258"/>
      <c r="AJ8363" s="258"/>
      <c r="AK8363" s="258"/>
      <c r="AL8363" s="258"/>
      <c r="AM8363" s="258"/>
      <c r="AN8363" s="258"/>
      <c r="AO8363" s="258"/>
      <c r="AP8363" s="258"/>
      <c r="AQ8363" s="258"/>
      <c r="AR8363" s="258"/>
      <c r="AS8363" s="258"/>
      <c r="AT8363" s="258"/>
      <c r="AU8363" s="258"/>
      <c r="AV8363" s="258"/>
      <c r="AW8363" s="258"/>
      <c r="AX8363" s="258"/>
      <c r="AY8363" s="258"/>
      <c r="AZ8363" s="258"/>
      <c r="BA8363" s="258"/>
      <c r="BB8363" s="258"/>
      <c r="BC8363" s="258"/>
      <c r="BD8363" s="258"/>
      <c r="BE8363" s="258"/>
      <c r="BF8363" s="258"/>
      <c r="BG8363" s="258"/>
      <c r="BH8363" s="258"/>
      <c r="BI8363" s="258"/>
      <c r="BJ8363" s="258"/>
      <c r="BK8363" s="258"/>
      <c r="BL8363" s="258"/>
      <c r="BM8363" s="258"/>
      <c r="BN8363" s="258"/>
      <c r="BO8363" s="258"/>
      <c r="BP8363" s="258"/>
      <c r="BQ8363" s="258"/>
      <c r="BR8363" s="258"/>
      <c r="BS8363" s="258"/>
      <c r="BT8363" s="258"/>
      <c r="BU8363" s="258"/>
      <c r="BV8363" s="258"/>
      <c r="BW8363" s="258"/>
      <c r="BX8363" s="258"/>
      <c r="BY8363" s="258"/>
      <c r="BZ8363" s="258"/>
      <c r="CA8363" s="258"/>
      <c r="CB8363" s="258"/>
      <c r="CC8363" s="258"/>
    </row>
    <row r="8364" spans="1:81" s="41" customFormat="1" x14ac:dyDescent="0.25">
      <c r="A8364" s="38"/>
      <c r="B8364" s="44"/>
      <c r="C8364" s="39"/>
      <c r="D8364" s="39"/>
      <c r="E8364" s="39"/>
      <c r="F8364" s="25"/>
      <c r="G8364" s="40"/>
      <c r="H8364" s="40"/>
      <c r="I8364" s="40"/>
      <c r="J8364" s="271"/>
      <c r="K8364" s="262"/>
      <c r="L8364" s="258"/>
      <c r="M8364" s="258"/>
      <c r="N8364" s="258"/>
      <c r="O8364" s="258"/>
      <c r="P8364" s="258"/>
      <c r="Q8364" s="258"/>
      <c r="R8364" s="258"/>
      <c r="S8364" s="258"/>
      <c r="T8364" s="258"/>
      <c r="U8364" s="258"/>
      <c r="V8364" s="258"/>
      <c r="W8364" s="258"/>
      <c r="X8364" s="258"/>
      <c r="Y8364" s="258"/>
      <c r="Z8364" s="258"/>
      <c r="AA8364" s="258"/>
      <c r="AB8364" s="258"/>
      <c r="AC8364" s="258"/>
      <c r="AD8364" s="258"/>
      <c r="AE8364" s="258"/>
      <c r="AF8364" s="258"/>
      <c r="AG8364" s="258"/>
      <c r="AH8364" s="258"/>
      <c r="AI8364" s="258"/>
      <c r="AJ8364" s="258"/>
      <c r="AK8364" s="258"/>
      <c r="AL8364" s="258"/>
      <c r="AM8364" s="258"/>
      <c r="AN8364" s="258"/>
      <c r="AO8364" s="258"/>
      <c r="AP8364" s="258"/>
      <c r="AQ8364" s="258"/>
      <c r="AR8364" s="258"/>
      <c r="AS8364" s="258"/>
      <c r="AT8364" s="258"/>
      <c r="AU8364" s="258"/>
      <c r="AV8364" s="258"/>
      <c r="AW8364" s="258"/>
      <c r="AX8364" s="258"/>
      <c r="AY8364" s="258"/>
      <c r="AZ8364" s="258"/>
      <c r="BA8364" s="258"/>
      <c r="BB8364" s="258"/>
      <c r="BC8364" s="258"/>
      <c r="BD8364" s="258"/>
      <c r="BE8364" s="258"/>
      <c r="BF8364" s="258"/>
      <c r="BG8364" s="258"/>
      <c r="BH8364" s="258"/>
      <c r="BI8364" s="258"/>
      <c r="BJ8364" s="258"/>
      <c r="BK8364" s="258"/>
      <c r="BL8364" s="258"/>
      <c r="BM8364" s="258"/>
      <c r="BN8364" s="258"/>
      <c r="BO8364" s="258"/>
      <c r="BP8364" s="258"/>
      <c r="BQ8364" s="258"/>
      <c r="BR8364" s="258"/>
      <c r="BS8364" s="258"/>
      <c r="BT8364" s="258"/>
      <c r="BU8364" s="258"/>
      <c r="BV8364" s="258"/>
      <c r="BW8364" s="258"/>
      <c r="BX8364" s="258"/>
      <c r="BY8364" s="258"/>
      <c r="BZ8364" s="258"/>
      <c r="CA8364" s="258"/>
      <c r="CB8364" s="258"/>
      <c r="CC8364" s="258"/>
    </row>
    <row r="8365" spans="1:81" s="41" customFormat="1" x14ac:dyDescent="0.25">
      <c r="A8365" s="38"/>
      <c r="B8365" s="44"/>
      <c r="C8365" s="39"/>
      <c r="D8365" s="39"/>
      <c r="E8365" s="39"/>
      <c r="F8365" s="25"/>
      <c r="G8365" s="40"/>
      <c r="H8365" s="40"/>
      <c r="I8365" s="40"/>
      <c r="J8365" s="271"/>
      <c r="K8365" s="262"/>
      <c r="L8365" s="258"/>
      <c r="M8365" s="258"/>
      <c r="N8365" s="258"/>
      <c r="O8365" s="258"/>
      <c r="P8365" s="258"/>
      <c r="Q8365" s="258"/>
      <c r="R8365" s="258"/>
      <c r="S8365" s="258"/>
      <c r="T8365" s="258"/>
      <c r="U8365" s="258"/>
      <c r="V8365" s="258"/>
      <c r="W8365" s="258"/>
      <c r="X8365" s="258"/>
      <c r="Y8365" s="258"/>
      <c r="Z8365" s="258"/>
      <c r="AA8365" s="258"/>
      <c r="AB8365" s="258"/>
      <c r="AC8365" s="258"/>
      <c r="AD8365" s="258"/>
      <c r="AE8365" s="258"/>
      <c r="AF8365" s="258"/>
      <c r="AG8365" s="258"/>
      <c r="AH8365" s="258"/>
      <c r="AI8365" s="258"/>
      <c r="AJ8365" s="258"/>
      <c r="AK8365" s="258"/>
      <c r="AL8365" s="258"/>
      <c r="AM8365" s="258"/>
      <c r="AN8365" s="258"/>
      <c r="AO8365" s="258"/>
      <c r="AP8365" s="258"/>
      <c r="AQ8365" s="258"/>
      <c r="AR8365" s="258"/>
      <c r="AS8365" s="258"/>
      <c r="AT8365" s="258"/>
      <c r="AU8365" s="258"/>
      <c r="AV8365" s="258"/>
      <c r="AW8365" s="258"/>
      <c r="AX8365" s="258"/>
      <c r="AY8365" s="258"/>
      <c r="AZ8365" s="258"/>
      <c r="BA8365" s="258"/>
      <c r="BB8365" s="258"/>
      <c r="BC8365" s="258"/>
      <c r="BD8365" s="258"/>
      <c r="BE8365" s="258"/>
      <c r="BF8365" s="258"/>
      <c r="BG8365" s="258"/>
      <c r="BH8365" s="258"/>
      <c r="BI8365" s="258"/>
      <c r="BJ8365" s="258"/>
      <c r="BK8365" s="258"/>
      <c r="BL8365" s="258"/>
      <c r="BM8365" s="258"/>
      <c r="BN8365" s="258"/>
      <c r="BO8365" s="258"/>
      <c r="BP8365" s="258"/>
      <c r="BQ8365" s="258"/>
      <c r="BR8365" s="258"/>
      <c r="BS8365" s="258"/>
      <c r="BT8365" s="258"/>
      <c r="BU8365" s="258"/>
      <c r="BV8365" s="258"/>
      <c r="BW8365" s="258"/>
      <c r="BX8365" s="258"/>
      <c r="BY8365" s="258"/>
      <c r="BZ8365" s="258"/>
      <c r="CA8365" s="258"/>
      <c r="CB8365" s="258"/>
      <c r="CC8365" s="258"/>
    </row>
    <row r="8366" spans="1:81" s="41" customFormat="1" x14ac:dyDescent="0.25">
      <c r="A8366" s="38"/>
      <c r="B8366" s="44"/>
      <c r="C8366" s="39"/>
      <c r="D8366" s="39"/>
      <c r="E8366" s="39"/>
      <c r="F8366" s="25"/>
      <c r="G8366" s="40"/>
      <c r="H8366" s="40"/>
      <c r="I8366" s="40"/>
      <c r="J8366" s="271"/>
      <c r="K8366" s="262"/>
      <c r="L8366" s="258"/>
      <c r="M8366" s="258"/>
      <c r="N8366" s="258"/>
      <c r="O8366" s="258"/>
      <c r="P8366" s="258"/>
      <c r="Q8366" s="258"/>
      <c r="R8366" s="258"/>
      <c r="S8366" s="258"/>
      <c r="T8366" s="258"/>
      <c r="U8366" s="258"/>
      <c r="V8366" s="258"/>
      <c r="W8366" s="258"/>
      <c r="X8366" s="258"/>
      <c r="Y8366" s="258"/>
      <c r="Z8366" s="258"/>
      <c r="AA8366" s="258"/>
      <c r="AB8366" s="258"/>
      <c r="AC8366" s="258"/>
      <c r="AD8366" s="258"/>
      <c r="AE8366" s="258"/>
      <c r="AF8366" s="258"/>
      <c r="AG8366" s="258"/>
      <c r="AH8366" s="258"/>
      <c r="AI8366" s="258"/>
      <c r="AJ8366" s="258"/>
      <c r="AK8366" s="258"/>
      <c r="AL8366" s="258"/>
      <c r="AM8366" s="258"/>
      <c r="AN8366" s="258"/>
      <c r="AO8366" s="258"/>
      <c r="AP8366" s="258"/>
      <c r="AQ8366" s="258"/>
      <c r="AR8366" s="258"/>
      <c r="AS8366" s="258"/>
      <c r="AT8366" s="258"/>
      <c r="AU8366" s="258"/>
      <c r="AV8366" s="258"/>
      <c r="AW8366" s="258"/>
      <c r="AX8366" s="258"/>
      <c r="AY8366" s="258"/>
      <c r="AZ8366" s="258"/>
      <c r="BA8366" s="258"/>
      <c r="BB8366" s="258"/>
      <c r="BC8366" s="258"/>
      <c r="BD8366" s="258"/>
      <c r="BE8366" s="258"/>
      <c r="BF8366" s="258"/>
      <c r="BG8366" s="258"/>
      <c r="BH8366" s="258"/>
      <c r="BI8366" s="258"/>
      <c r="BJ8366" s="258"/>
      <c r="BK8366" s="258"/>
      <c r="BL8366" s="258"/>
      <c r="BM8366" s="258"/>
      <c r="BN8366" s="258"/>
      <c r="BO8366" s="258"/>
      <c r="BP8366" s="258"/>
      <c r="BQ8366" s="258"/>
      <c r="BR8366" s="258"/>
      <c r="BS8366" s="258"/>
      <c r="BT8366" s="258"/>
      <c r="BU8366" s="258"/>
      <c r="BV8366" s="258"/>
      <c r="BW8366" s="258"/>
      <c r="BX8366" s="258"/>
      <c r="BY8366" s="258"/>
      <c r="BZ8366" s="258"/>
      <c r="CA8366" s="258"/>
      <c r="CB8366" s="258"/>
      <c r="CC8366" s="258"/>
    </row>
    <row r="8367" spans="1:81" s="41" customFormat="1" x14ac:dyDescent="0.25">
      <c r="A8367" s="38"/>
      <c r="B8367" s="44"/>
      <c r="C8367" s="39"/>
      <c r="D8367" s="39"/>
      <c r="E8367" s="39"/>
      <c r="F8367" s="25"/>
      <c r="G8367" s="40"/>
      <c r="H8367" s="40"/>
      <c r="I8367" s="40"/>
      <c r="J8367" s="271"/>
      <c r="K8367" s="262"/>
      <c r="L8367" s="258"/>
      <c r="M8367" s="258"/>
      <c r="N8367" s="258"/>
      <c r="O8367" s="258"/>
      <c r="P8367" s="258"/>
      <c r="Q8367" s="258"/>
      <c r="R8367" s="258"/>
      <c r="S8367" s="258"/>
      <c r="T8367" s="258"/>
      <c r="U8367" s="258"/>
      <c r="V8367" s="258"/>
      <c r="W8367" s="258"/>
      <c r="X8367" s="258"/>
      <c r="Y8367" s="258"/>
      <c r="Z8367" s="258"/>
      <c r="AA8367" s="258"/>
      <c r="AB8367" s="258"/>
      <c r="AC8367" s="258"/>
      <c r="AD8367" s="258"/>
      <c r="AE8367" s="258"/>
      <c r="AF8367" s="258"/>
      <c r="AG8367" s="258"/>
      <c r="AH8367" s="258"/>
      <c r="AI8367" s="258"/>
      <c r="AJ8367" s="258"/>
      <c r="AK8367" s="258"/>
      <c r="AL8367" s="258"/>
      <c r="AM8367" s="258"/>
      <c r="AN8367" s="258"/>
      <c r="AO8367" s="258"/>
      <c r="AP8367" s="258"/>
      <c r="AQ8367" s="258"/>
      <c r="AR8367" s="258"/>
      <c r="AS8367" s="258"/>
      <c r="AT8367" s="258"/>
      <c r="AU8367" s="258"/>
      <c r="AV8367" s="258"/>
      <c r="AW8367" s="258"/>
      <c r="AX8367" s="258"/>
      <c r="AY8367" s="258"/>
      <c r="AZ8367" s="258"/>
      <c r="BA8367" s="258"/>
      <c r="BB8367" s="258"/>
      <c r="BC8367" s="258"/>
      <c r="BD8367" s="258"/>
      <c r="BE8367" s="258"/>
      <c r="BF8367" s="258"/>
      <c r="BG8367" s="258"/>
      <c r="BH8367" s="258"/>
      <c r="BI8367" s="258"/>
      <c r="BJ8367" s="258"/>
      <c r="BK8367" s="258"/>
      <c r="BL8367" s="258"/>
      <c r="BM8367" s="258"/>
      <c r="BN8367" s="258"/>
      <c r="BO8367" s="258"/>
      <c r="BP8367" s="258"/>
      <c r="BQ8367" s="258"/>
      <c r="BR8367" s="258"/>
      <c r="BS8367" s="258"/>
      <c r="BT8367" s="258"/>
      <c r="BU8367" s="258"/>
      <c r="BV8367" s="258"/>
      <c r="BW8367" s="258"/>
      <c r="BX8367" s="258"/>
      <c r="BY8367" s="258"/>
      <c r="BZ8367" s="258"/>
      <c r="CA8367" s="258"/>
      <c r="CB8367" s="258"/>
      <c r="CC8367" s="258"/>
    </row>
    <row r="8368" spans="1:81" s="41" customFormat="1" x14ac:dyDescent="0.25">
      <c r="A8368" s="38"/>
      <c r="B8368" s="44"/>
      <c r="C8368" s="39"/>
      <c r="D8368" s="39"/>
      <c r="E8368" s="39"/>
      <c r="F8368" s="25"/>
      <c r="G8368" s="40"/>
      <c r="H8368" s="40"/>
      <c r="I8368" s="40"/>
      <c r="J8368" s="271"/>
      <c r="K8368" s="262"/>
      <c r="L8368" s="258"/>
      <c r="M8368" s="258"/>
      <c r="N8368" s="258"/>
      <c r="O8368" s="258"/>
      <c r="P8368" s="258"/>
      <c r="Q8368" s="258"/>
      <c r="R8368" s="258"/>
      <c r="S8368" s="258"/>
      <c r="T8368" s="258"/>
      <c r="U8368" s="258"/>
      <c r="V8368" s="258"/>
      <c r="W8368" s="258"/>
      <c r="X8368" s="258"/>
      <c r="Y8368" s="258"/>
      <c r="Z8368" s="258"/>
      <c r="AA8368" s="258"/>
      <c r="AB8368" s="258"/>
      <c r="AC8368" s="258"/>
      <c r="AD8368" s="258"/>
      <c r="AE8368" s="258"/>
      <c r="AF8368" s="258"/>
      <c r="AG8368" s="258"/>
      <c r="AH8368" s="258"/>
      <c r="AI8368" s="258"/>
      <c r="AJ8368" s="258"/>
      <c r="AK8368" s="258"/>
      <c r="AL8368" s="258"/>
      <c r="AM8368" s="258"/>
      <c r="AN8368" s="258"/>
      <c r="AO8368" s="258"/>
      <c r="AP8368" s="258"/>
      <c r="AQ8368" s="258"/>
      <c r="AR8368" s="258"/>
      <c r="AS8368" s="258"/>
      <c r="AT8368" s="258"/>
      <c r="AU8368" s="258"/>
      <c r="AV8368" s="258"/>
      <c r="AW8368" s="258"/>
      <c r="AX8368" s="258"/>
      <c r="AY8368" s="258"/>
      <c r="AZ8368" s="258"/>
      <c r="BA8368" s="258"/>
      <c r="BB8368" s="258"/>
      <c r="BC8368" s="258"/>
      <c r="BD8368" s="258"/>
      <c r="BE8368" s="258"/>
      <c r="BF8368" s="258"/>
      <c r="BG8368" s="258"/>
      <c r="BH8368" s="258"/>
      <c r="BI8368" s="258"/>
      <c r="BJ8368" s="258"/>
      <c r="BK8368" s="258"/>
      <c r="BL8368" s="258"/>
      <c r="BM8368" s="258"/>
      <c r="BN8368" s="258"/>
      <c r="BO8368" s="258"/>
      <c r="BP8368" s="258"/>
      <c r="BQ8368" s="258"/>
      <c r="BR8368" s="258"/>
      <c r="BS8368" s="258"/>
      <c r="BT8368" s="258"/>
      <c r="BU8368" s="258"/>
      <c r="BV8368" s="258"/>
      <c r="BW8368" s="258"/>
      <c r="BX8368" s="258"/>
      <c r="BY8368" s="258"/>
      <c r="BZ8368" s="258"/>
      <c r="CA8368" s="258"/>
      <c r="CB8368" s="258"/>
      <c r="CC8368" s="258"/>
    </row>
    <row r="8369" spans="1:81" s="41" customFormat="1" x14ac:dyDescent="0.25">
      <c r="A8369" s="38"/>
      <c r="B8369" s="44"/>
      <c r="C8369" s="39"/>
      <c r="D8369" s="39"/>
      <c r="E8369" s="39"/>
      <c r="F8369" s="25"/>
      <c r="G8369" s="40"/>
      <c r="H8369" s="40"/>
      <c r="I8369" s="40"/>
      <c r="J8369" s="271"/>
      <c r="K8369" s="262"/>
      <c r="L8369" s="258"/>
      <c r="M8369" s="258"/>
      <c r="N8369" s="258"/>
      <c r="O8369" s="258"/>
      <c r="P8369" s="258"/>
      <c r="Q8369" s="258"/>
      <c r="R8369" s="258"/>
      <c r="S8369" s="258"/>
      <c r="T8369" s="258"/>
      <c r="U8369" s="258"/>
      <c r="V8369" s="258"/>
      <c r="W8369" s="258"/>
      <c r="X8369" s="258"/>
      <c r="Y8369" s="258"/>
      <c r="Z8369" s="258"/>
      <c r="AA8369" s="258"/>
      <c r="AB8369" s="258"/>
      <c r="AC8369" s="258"/>
      <c r="AD8369" s="258"/>
      <c r="AE8369" s="258"/>
      <c r="AF8369" s="258"/>
      <c r="AG8369" s="258"/>
      <c r="AH8369" s="258"/>
      <c r="AI8369" s="258"/>
      <c r="AJ8369" s="258"/>
      <c r="AK8369" s="258"/>
      <c r="AL8369" s="258"/>
      <c r="AM8369" s="258"/>
      <c r="AN8369" s="258"/>
      <c r="AO8369" s="258"/>
      <c r="AP8369" s="258"/>
      <c r="AQ8369" s="258"/>
      <c r="AR8369" s="258"/>
      <c r="AS8369" s="258"/>
      <c r="AT8369" s="258"/>
      <c r="AU8369" s="258"/>
      <c r="AV8369" s="258"/>
      <c r="AW8369" s="258"/>
      <c r="AX8369" s="258"/>
      <c r="AY8369" s="258"/>
      <c r="AZ8369" s="258"/>
      <c r="BA8369" s="258"/>
      <c r="BB8369" s="258"/>
      <c r="BC8369" s="258"/>
      <c r="BD8369" s="258"/>
      <c r="BE8369" s="258"/>
      <c r="BF8369" s="258"/>
      <c r="BG8369" s="258"/>
      <c r="BH8369" s="258"/>
      <c r="BI8369" s="258"/>
      <c r="BJ8369" s="258"/>
      <c r="BK8369" s="258"/>
      <c r="BL8369" s="258"/>
      <c r="BM8369" s="258"/>
      <c r="BN8369" s="258"/>
      <c r="BO8369" s="258"/>
      <c r="BP8369" s="258"/>
      <c r="BQ8369" s="258"/>
      <c r="BR8369" s="258"/>
      <c r="BS8369" s="258"/>
      <c r="BT8369" s="258"/>
      <c r="BU8369" s="258"/>
      <c r="BV8369" s="258"/>
      <c r="BW8369" s="258"/>
      <c r="BX8369" s="258"/>
      <c r="BY8369" s="258"/>
      <c r="BZ8369" s="258"/>
      <c r="CA8369" s="258"/>
      <c r="CB8369" s="258"/>
      <c r="CC8369" s="258"/>
    </row>
    <row r="8370" spans="1:81" s="41" customFormat="1" x14ac:dyDescent="0.25">
      <c r="A8370" s="38"/>
      <c r="B8370" s="44"/>
      <c r="C8370" s="39"/>
      <c r="D8370" s="39"/>
      <c r="E8370" s="39"/>
      <c r="F8370" s="25"/>
      <c r="G8370" s="40"/>
      <c r="H8370" s="40"/>
      <c r="I8370" s="40"/>
      <c r="J8370" s="271"/>
      <c r="K8370" s="262"/>
      <c r="L8370" s="258"/>
      <c r="M8370" s="258"/>
      <c r="N8370" s="258"/>
      <c r="O8370" s="258"/>
      <c r="P8370" s="258"/>
      <c r="Q8370" s="258"/>
      <c r="R8370" s="258"/>
      <c r="S8370" s="258"/>
      <c r="T8370" s="258"/>
      <c r="U8370" s="258"/>
      <c r="V8370" s="258"/>
      <c r="W8370" s="258"/>
      <c r="X8370" s="258"/>
      <c r="Y8370" s="258"/>
      <c r="Z8370" s="258"/>
      <c r="AA8370" s="258"/>
      <c r="AB8370" s="258"/>
      <c r="AC8370" s="258"/>
      <c r="AD8370" s="258"/>
      <c r="AE8370" s="258"/>
      <c r="AF8370" s="258"/>
      <c r="AG8370" s="258"/>
      <c r="AH8370" s="258"/>
      <c r="AI8370" s="258"/>
      <c r="AJ8370" s="258"/>
      <c r="AK8370" s="258"/>
      <c r="AL8370" s="258"/>
      <c r="AM8370" s="258"/>
      <c r="AN8370" s="258"/>
      <c r="AO8370" s="258"/>
      <c r="AP8370" s="258"/>
      <c r="AQ8370" s="258"/>
      <c r="AR8370" s="258"/>
      <c r="AS8370" s="258"/>
      <c r="AT8370" s="258"/>
      <c r="AU8370" s="258"/>
      <c r="AV8370" s="258"/>
      <c r="AW8370" s="258"/>
      <c r="AX8370" s="258"/>
      <c r="AY8370" s="258"/>
      <c r="AZ8370" s="258"/>
      <c r="BA8370" s="258"/>
      <c r="BB8370" s="258"/>
      <c r="BC8370" s="258"/>
      <c r="BD8370" s="258"/>
      <c r="BE8370" s="258"/>
      <c r="BF8370" s="258"/>
      <c r="BG8370" s="258"/>
      <c r="BH8370" s="258"/>
      <c r="BI8370" s="258"/>
      <c r="BJ8370" s="258"/>
      <c r="BK8370" s="258"/>
      <c r="BL8370" s="258"/>
      <c r="BM8370" s="258"/>
      <c r="BN8370" s="258"/>
      <c r="BO8370" s="258"/>
      <c r="BP8370" s="258"/>
      <c r="BQ8370" s="258"/>
      <c r="BR8370" s="258"/>
      <c r="BS8370" s="258"/>
      <c r="BT8370" s="258"/>
      <c r="BU8370" s="258"/>
      <c r="BV8370" s="258"/>
      <c r="BW8370" s="258"/>
      <c r="BX8370" s="258"/>
      <c r="BY8370" s="258"/>
      <c r="BZ8370" s="258"/>
      <c r="CA8370" s="258"/>
      <c r="CB8370" s="258"/>
      <c r="CC8370" s="258"/>
    </row>
    <row r="8371" spans="1:81" s="41" customFormat="1" x14ac:dyDescent="0.25">
      <c r="A8371" s="38"/>
      <c r="B8371" s="44"/>
      <c r="C8371" s="39"/>
      <c r="D8371" s="39"/>
      <c r="E8371" s="39"/>
      <c r="F8371" s="25"/>
      <c r="G8371" s="40"/>
      <c r="H8371" s="40"/>
      <c r="I8371" s="40"/>
      <c r="J8371" s="271"/>
      <c r="K8371" s="262"/>
      <c r="L8371" s="258"/>
      <c r="M8371" s="258"/>
      <c r="N8371" s="258"/>
      <c r="O8371" s="258"/>
      <c r="P8371" s="258"/>
      <c r="Q8371" s="258"/>
      <c r="R8371" s="258"/>
      <c r="S8371" s="258"/>
      <c r="T8371" s="258"/>
      <c r="U8371" s="258"/>
      <c r="V8371" s="258"/>
      <c r="W8371" s="258"/>
      <c r="X8371" s="258"/>
      <c r="Y8371" s="258"/>
      <c r="Z8371" s="258"/>
      <c r="AA8371" s="258"/>
      <c r="AB8371" s="258"/>
      <c r="AC8371" s="258"/>
      <c r="AD8371" s="258"/>
      <c r="AE8371" s="258"/>
      <c r="AF8371" s="258"/>
      <c r="AG8371" s="258"/>
      <c r="AH8371" s="258"/>
      <c r="AI8371" s="258"/>
      <c r="AJ8371" s="258"/>
      <c r="AK8371" s="258"/>
      <c r="AL8371" s="258"/>
      <c r="AM8371" s="258"/>
      <c r="AN8371" s="258"/>
      <c r="AO8371" s="258"/>
      <c r="AP8371" s="258"/>
      <c r="AQ8371" s="258"/>
      <c r="AR8371" s="258"/>
      <c r="AS8371" s="258"/>
      <c r="AT8371" s="258"/>
      <c r="AU8371" s="258"/>
      <c r="AV8371" s="258"/>
      <c r="AW8371" s="258"/>
      <c r="AX8371" s="258"/>
      <c r="AY8371" s="258"/>
      <c r="AZ8371" s="258"/>
      <c r="BA8371" s="258"/>
      <c r="BB8371" s="258"/>
      <c r="BC8371" s="258"/>
      <c r="BD8371" s="258"/>
      <c r="BE8371" s="258"/>
      <c r="BF8371" s="258"/>
      <c r="BG8371" s="258"/>
      <c r="BH8371" s="258"/>
      <c r="BI8371" s="258"/>
      <c r="BJ8371" s="258"/>
      <c r="BK8371" s="258"/>
      <c r="BL8371" s="258"/>
      <c r="BM8371" s="258"/>
      <c r="BN8371" s="258"/>
      <c r="BO8371" s="258"/>
      <c r="BP8371" s="258"/>
      <c r="BQ8371" s="258"/>
      <c r="BR8371" s="258"/>
      <c r="BS8371" s="258"/>
      <c r="BT8371" s="258"/>
      <c r="BU8371" s="258"/>
      <c r="BV8371" s="258"/>
      <c r="BW8371" s="258"/>
      <c r="BX8371" s="258"/>
      <c r="BY8371" s="258"/>
      <c r="BZ8371" s="258"/>
      <c r="CA8371" s="258"/>
      <c r="CB8371" s="258"/>
      <c r="CC8371" s="258"/>
    </row>
    <row r="8372" spans="1:81" s="41" customFormat="1" x14ac:dyDescent="0.25">
      <c r="A8372" s="38"/>
      <c r="B8372" s="44"/>
      <c r="C8372" s="39"/>
      <c r="D8372" s="39"/>
      <c r="E8372" s="39"/>
      <c r="F8372" s="25"/>
      <c r="G8372" s="40"/>
      <c r="H8372" s="40"/>
      <c r="I8372" s="40"/>
      <c r="J8372" s="271"/>
      <c r="K8372" s="262"/>
      <c r="L8372" s="258"/>
      <c r="M8372" s="258"/>
      <c r="N8372" s="258"/>
      <c r="O8372" s="258"/>
      <c r="P8372" s="258"/>
      <c r="Q8372" s="258"/>
      <c r="R8372" s="258"/>
      <c r="S8372" s="258"/>
      <c r="T8372" s="258"/>
      <c r="U8372" s="258"/>
      <c r="V8372" s="258"/>
      <c r="W8372" s="258"/>
      <c r="X8372" s="258"/>
      <c r="Y8372" s="258"/>
      <c r="Z8372" s="258"/>
      <c r="AA8372" s="258"/>
      <c r="AB8372" s="258"/>
      <c r="AC8372" s="258"/>
      <c r="AD8372" s="258"/>
      <c r="AE8372" s="258"/>
      <c r="AF8372" s="258"/>
      <c r="AG8372" s="258"/>
      <c r="AH8372" s="258"/>
      <c r="AI8372" s="258"/>
      <c r="AJ8372" s="258"/>
      <c r="AK8372" s="258"/>
      <c r="AL8372" s="258"/>
      <c r="AM8372" s="258"/>
      <c r="AN8372" s="258"/>
      <c r="AO8372" s="258"/>
      <c r="AP8372" s="258"/>
      <c r="AQ8372" s="258"/>
      <c r="AR8372" s="258"/>
      <c r="AS8372" s="258"/>
      <c r="AT8372" s="258"/>
      <c r="AU8372" s="258"/>
      <c r="AV8372" s="258"/>
      <c r="AW8372" s="258"/>
      <c r="AX8372" s="258"/>
      <c r="AY8372" s="258"/>
      <c r="AZ8372" s="258"/>
      <c r="BA8372" s="258"/>
      <c r="BB8372" s="258"/>
      <c r="BC8372" s="258"/>
      <c r="BD8372" s="258"/>
      <c r="BE8372" s="258"/>
      <c r="BF8372" s="258"/>
      <c r="BG8372" s="258"/>
      <c r="BH8372" s="258"/>
      <c r="BI8372" s="258"/>
      <c r="BJ8372" s="258"/>
      <c r="BK8372" s="258"/>
      <c r="BL8372" s="258"/>
      <c r="BM8372" s="258"/>
      <c r="BN8372" s="258"/>
      <c r="BO8372" s="258"/>
      <c r="BP8372" s="258"/>
      <c r="BQ8372" s="258"/>
      <c r="BR8372" s="258"/>
      <c r="BS8372" s="258"/>
      <c r="BT8372" s="258"/>
      <c r="BU8372" s="258"/>
      <c r="BV8372" s="258"/>
      <c r="BW8372" s="258"/>
      <c r="BX8372" s="258"/>
      <c r="BY8372" s="258"/>
      <c r="BZ8372" s="258"/>
      <c r="CA8372" s="258"/>
      <c r="CB8372" s="258"/>
      <c r="CC8372" s="258"/>
    </row>
    <row r="8373" spans="1:81" s="41" customFormat="1" x14ac:dyDescent="0.25">
      <c r="A8373" s="38"/>
      <c r="B8373" s="44"/>
      <c r="C8373" s="39"/>
      <c r="D8373" s="39"/>
      <c r="E8373" s="39"/>
      <c r="F8373" s="25"/>
      <c r="G8373" s="40"/>
      <c r="H8373" s="40"/>
      <c r="I8373" s="40"/>
      <c r="J8373" s="271"/>
      <c r="K8373" s="262"/>
      <c r="L8373" s="258"/>
      <c r="M8373" s="258"/>
      <c r="N8373" s="258"/>
      <c r="O8373" s="258"/>
      <c r="P8373" s="258"/>
      <c r="Q8373" s="258"/>
      <c r="R8373" s="258"/>
      <c r="S8373" s="258"/>
      <c r="T8373" s="258"/>
      <c r="U8373" s="258"/>
      <c r="V8373" s="258"/>
      <c r="W8373" s="258"/>
      <c r="X8373" s="258"/>
      <c r="Y8373" s="258"/>
      <c r="Z8373" s="258"/>
      <c r="AA8373" s="258"/>
      <c r="AB8373" s="258"/>
      <c r="AC8373" s="258"/>
      <c r="AD8373" s="258"/>
      <c r="AE8373" s="258"/>
      <c r="AF8373" s="258"/>
      <c r="AG8373" s="258"/>
      <c r="AH8373" s="258"/>
      <c r="AI8373" s="258"/>
      <c r="AJ8373" s="258"/>
      <c r="AK8373" s="258"/>
      <c r="AL8373" s="258"/>
      <c r="AM8373" s="258"/>
      <c r="AN8373" s="258"/>
      <c r="AO8373" s="258"/>
      <c r="AP8373" s="258"/>
      <c r="AQ8373" s="258"/>
      <c r="AR8373" s="258"/>
      <c r="AS8373" s="258"/>
      <c r="AT8373" s="258"/>
      <c r="AU8373" s="258"/>
      <c r="AV8373" s="258"/>
      <c r="AW8373" s="258"/>
      <c r="AX8373" s="258"/>
      <c r="AY8373" s="258"/>
      <c r="AZ8373" s="258"/>
      <c r="BA8373" s="258"/>
      <c r="BB8373" s="258"/>
      <c r="BC8373" s="258"/>
      <c r="BD8373" s="258"/>
      <c r="BE8373" s="258"/>
      <c r="BF8373" s="258"/>
      <c r="BG8373" s="258"/>
      <c r="BH8373" s="258"/>
      <c r="BI8373" s="258"/>
      <c r="BJ8373" s="258"/>
      <c r="BK8373" s="258"/>
      <c r="BL8373" s="258"/>
      <c r="BM8373" s="258"/>
      <c r="BN8373" s="258"/>
      <c r="BO8373" s="258"/>
      <c r="BP8373" s="258"/>
      <c r="BQ8373" s="258"/>
      <c r="BR8373" s="258"/>
      <c r="BS8373" s="258"/>
      <c r="BT8373" s="258"/>
      <c r="BU8373" s="258"/>
      <c r="BV8373" s="258"/>
      <c r="BW8373" s="258"/>
      <c r="BX8373" s="258"/>
      <c r="BY8373" s="258"/>
      <c r="BZ8373" s="258"/>
      <c r="CA8373" s="258"/>
      <c r="CB8373" s="258"/>
      <c r="CC8373" s="258"/>
    </row>
    <row r="8374" spans="1:81" s="41" customFormat="1" x14ac:dyDescent="0.25">
      <c r="A8374" s="38"/>
      <c r="B8374" s="44"/>
      <c r="C8374" s="39"/>
      <c r="D8374" s="39"/>
      <c r="E8374" s="39"/>
      <c r="F8374" s="25"/>
      <c r="G8374" s="40"/>
      <c r="H8374" s="40"/>
      <c r="I8374" s="40"/>
      <c r="J8374" s="271"/>
      <c r="K8374" s="262"/>
      <c r="L8374" s="258"/>
      <c r="M8374" s="258"/>
      <c r="N8374" s="258"/>
      <c r="O8374" s="258"/>
      <c r="P8374" s="258"/>
      <c r="Q8374" s="258"/>
      <c r="R8374" s="258"/>
      <c r="S8374" s="258"/>
      <c r="T8374" s="258"/>
      <c r="U8374" s="258"/>
      <c r="V8374" s="258"/>
      <c r="W8374" s="258"/>
      <c r="X8374" s="258"/>
      <c r="Y8374" s="258"/>
      <c r="Z8374" s="258"/>
      <c r="AA8374" s="258"/>
      <c r="AB8374" s="258"/>
      <c r="AC8374" s="258"/>
      <c r="AD8374" s="258"/>
      <c r="AE8374" s="258"/>
      <c r="AF8374" s="258"/>
      <c r="AG8374" s="258"/>
      <c r="AH8374" s="258"/>
      <c r="AI8374" s="258"/>
      <c r="AJ8374" s="258"/>
      <c r="AK8374" s="258"/>
      <c r="AL8374" s="258"/>
      <c r="AM8374" s="258"/>
      <c r="AN8374" s="258"/>
      <c r="AO8374" s="258"/>
      <c r="AP8374" s="258"/>
      <c r="AQ8374" s="258"/>
      <c r="AR8374" s="258"/>
      <c r="AS8374" s="258"/>
      <c r="AT8374" s="258"/>
      <c r="AU8374" s="258"/>
      <c r="AV8374" s="258"/>
      <c r="AW8374" s="258"/>
      <c r="AX8374" s="258"/>
      <c r="AY8374" s="258"/>
      <c r="AZ8374" s="258"/>
      <c r="BA8374" s="258"/>
      <c r="BB8374" s="258"/>
      <c r="BC8374" s="258"/>
      <c r="BD8374" s="258"/>
      <c r="BE8374" s="258"/>
      <c r="BF8374" s="258"/>
      <c r="BG8374" s="258"/>
      <c r="BH8374" s="258"/>
      <c r="BI8374" s="258"/>
      <c r="BJ8374" s="258"/>
      <c r="BK8374" s="258"/>
      <c r="BL8374" s="258"/>
      <c r="BM8374" s="258"/>
      <c r="BN8374" s="258"/>
      <c r="BO8374" s="258"/>
      <c r="BP8374" s="258"/>
      <c r="BQ8374" s="258"/>
      <c r="BR8374" s="258"/>
      <c r="BS8374" s="258"/>
      <c r="BT8374" s="258"/>
      <c r="BU8374" s="258"/>
      <c r="BV8374" s="258"/>
      <c r="BW8374" s="258"/>
      <c r="BX8374" s="258"/>
      <c r="BY8374" s="258"/>
      <c r="BZ8374" s="258"/>
      <c r="CA8374" s="258"/>
      <c r="CB8374" s="258"/>
      <c r="CC8374" s="258"/>
    </row>
    <row r="8375" spans="1:81" s="41" customFormat="1" x14ac:dyDescent="0.25">
      <c r="A8375" s="38"/>
      <c r="B8375" s="44"/>
      <c r="C8375" s="39"/>
      <c r="D8375" s="39"/>
      <c r="E8375" s="39"/>
      <c r="F8375" s="25"/>
      <c r="G8375" s="40"/>
      <c r="H8375" s="40"/>
      <c r="I8375" s="40"/>
      <c r="J8375" s="271"/>
      <c r="K8375" s="262"/>
      <c r="L8375" s="258"/>
      <c r="M8375" s="258"/>
      <c r="N8375" s="258"/>
      <c r="O8375" s="258"/>
      <c r="P8375" s="258"/>
      <c r="Q8375" s="258"/>
      <c r="R8375" s="258"/>
      <c r="S8375" s="258"/>
      <c r="T8375" s="258"/>
      <c r="U8375" s="258"/>
      <c r="V8375" s="258"/>
      <c r="W8375" s="258"/>
      <c r="X8375" s="258"/>
      <c r="Y8375" s="258"/>
      <c r="Z8375" s="258"/>
      <c r="AA8375" s="258"/>
      <c r="AB8375" s="258"/>
      <c r="AC8375" s="258"/>
      <c r="AD8375" s="258"/>
      <c r="AE8375" s="258"/>
      <c r="AF8375" s="258"/>
      <c r="AG8375" s="258"/>
      <c r="AH8375" s="258"/>
      <c r="AI8375" s="258"/>
      <c r="AJ8375" s="258"/>
      <c r="AK8375" s="258"/>
      <c r="AL8375" s="258"/>
      <c r="AM8375" s="258"/>
      <c r="AN8375" s="258"/>
      <c r="AO8375" s="258"/>
      <c r="AP8375" s="258"/>
      <c r="AQ8375" s="258"/>
      <c r="AR8375" s="258"/>
      <c r="AS8375" s="258"/>
      <c r="AT8375" s="258"/>
      <c r="AU8375" s="258"/>
      <c r="AV8375" s="258"/>
      <c r="AW8375" s="258"/>
      <c r="AX8375" s="258"/>
      <c r="AY8375" s="258"/>
      <c r="AZ8375" s="258"/>
      <c r="BA8375" s="258"/>
      <c r="BB8375" s="258"/>
      <c r="BC8375" s="258"/>
      <c r="BD8375" s="258"/>
      <c r="BE8375" s="258"/>
      <c r="BF8375" s="258"/>
      <c r="BG8375" s="258"/>
      <c r="BH8375" s="258"/>
      <c r="BI8375" s="258"/>
      <c r="BJ8375" s="258"/>
      <c r="BK8375" s="258"/>
      <c r="BL8375" s="258"/>
      <c r="BM8375" s="258"/>
      <c r="BN8375" s="258"/>
      <c r="BO8375" s="258"/>
      <c r="BP8375" s="258"/>
      <c r="BQ8375" s="258"/>
      <c r="BR8375" s="258"/>
      <c r="BS8375" s="258"/>
      <c r="BT8375" s="258"/>
      <c r="BU8375" s="258"/>
      <c r="BV8375" s="258"/>
      <c r="BW8375" s="258"/>
      <c r="BX8375" s="258"/>
      <c r="BY8375" s="258"/>
      <c r="BZ8375" s="258"/>
      <c r="CA8375" s="258"/>
      <c r="CB8375" s="258"/>
      <c r="CC8375" s="258"/>
    </row>
    <row r="8376" spans="1:81" s="41" customFormat="1" x14ac:dyDescent="0.25">
      <c r="A8376" s="38"/>
      <c r="B8376" s="44"/>
      <c r="C8376" s="39"/>
      <c r="D8376" s="39"/>
      <c r="E8376" s="39"/>
      <c r="F8376" s="25"/>
      <c r="G8376" s="40"/>
      <c r="H8376" s="40"/>
      <c r="I8376" s="40"/>
      <c r="J8376" s="271"/>
      <c r="K8376" s="262"/>
      <c r="L8376" s="258"/>
      <c r="M8376" s="258"/>
      <c r="N8376" s="258"/>
      <c r="O8376" s="258"/>
      <c r="P8376" s="258"/>
      <c r="Q8376" s="258"/>
      <c r="R8376" s="258"/>
      <c r="S8376" s="258"/>
      <c r="T8376" s="258"/>
      <c r="U8376" s="258"/>
      <c r="V8376" s="258"/>
      <c r="W8376" s="258"/>
      <c r="X8376" s="258"/>
      <c r="Y8376" s="258"/>
      <c r="Z8376" s="258"/>
      <c r="AA8376" s="258"/>
      <c r="AB8376" s="258"/>
      <c r="AC8376" s="258"/>
      <c r="AD8376" s="258"/>
      <c r="AE8376" s="258"/>
      <c r="AF8376" s="258"/>
      <c r="AG8376" s="258"/>
      <c r="AH8376" s="258"/>
      <c r="AI8376" s="258"/>
      <c r="AJ8376" s="258"/>
      <c r="AK8376" s="258"/>
      <c r="AL8376" s="258"/>
      <c r="AM8376" s="258"/>
      <c r="AN8376" s="258"/>
      <c r="AO8376" s="258"/>
      <c r="AP8376" s="258"/>
      <c r="AQ8376" s="258"/>
      <c r="AR8376" s="258"/>
      <c r="AS8376" s="258"/>
      <c r="AT8376" s="258"/>
      <c r="AU8376" s="258"/>
      <c r="AV8376" s="258"/>
      <c r="AW8376" s="258"/>
      <c r="AX8376" s="258"/>
      <c r="AY8376" s="258"/>
      <c r="AZ8376" s="258"/>
      <c r="BA8376" s="258"/>
      <c r="BB8376" s="258"/>
      <c r="BC8376" s="258"/>
      <c r="BD8376" s="258"/>
      <c r="BE8376" s="258"/>
      <c r="BF8376" s="258"/>
      <c r="BG8376" s="258"/>
      <c r="BH8376" s="258"/>
      <c r="BI8376" s="258"/>
      <c r="BJ8376" s="258"/>
      <c r="BK8376" s="258"/>
      <c r="BL8376" s="258"/>
      <c r="BM8376" s="258"/>
      <c r="BN8376" s="258"/>
      <c r="BO8376" s="258"/>
      <c r="BP8376" s="258"/>
      <c r="BQ8376" s="258"/>
      <c r="BR8376" s="258"/>
      <c r="BS8376" s="258"/>
      <c r="BT8376" s="258"/>
      <c r="BU8376" s="258"/>
      <c r="BV8376" s="258"/>
      <c r="BW8376" s="258"/>
      <c r="BX8376" s="258"/>
      <c r="BY8376" s="258"/>
      <c r="BZ8376" s="258"/>
      <c r="CA8376" s="258"/>
      <c r="CB8376" s="258"/>
      <c r="CC8376" s="258"/>
    </row>
    <row r="8377" spans="1:81" s="41" customFormat="1" x14ac:dyDescent="0.25">
      <c r="A8377" s="38"/>
      <c r="B8377" s="44"/>
      <c r="C8377" s="39"/>
      <c r="D8377" s="39"/>
      <c r="E8377" s="39"/>
      <c r="F8377" s="25"/>
      <c r="G8377" s="40"/>
      <c r="H8377" s="40"/>
      <c r="I8377" s="40"/>
      <c r="J8377" s="271"/>
      <c r="K8377" s="262"/>
      <c r="L8377" s="258"/>
      <c r="M8377" s="258"/>
      <c r="N8377" s="258"/>
      <c r="O8377" s="258"/>
      <c r="P8377" s="258"/>
      <c r="Q8377" s="258"/>
      <c r="R8377" s="258"/>
      <c r="S8377" s="258"/>
      <c r="T8377" s="258"/>
      <c r="U8377" s="258"/>
      <c r="V8377" s="258"/>
      <c r="W8377" s="258"/>
      <c r="X8377" s="258"/>
      <c r="Y8377" s="258"/>
      <c r="Z8377" s="258"/>
      <c r="AA8377" s="258"/>
      <c r="AB8377" s="258"/>
      <c r="AC8377" s="258"/>
      <c r="AD8377" s="258"/>
      <c r="AE8377" s="258"/>
      <c r="AF8377" s="258"/>
      <c r="AG8377" s="258"/>
      <c r="AH8377" s="258"/>
      <c r="AI8377" s="258"/>
      <c r="AJ8377" s="258"/>
      <c r="AK8377" s="258"/>
      <c r="AL8377" s="258"/>
      <c r="AM8377" s="258"/>
      <c r="AN8377" s="258"/>
      <c r="AO8377" s="258"/>
      <c r="AP8377" s="258"/>
      <c r="AQ8377" s="258"/>
      <c r="AR8377" s="258"/>
      <c r="AS8377" s="258"/>
      <c r="AT8377" s="258"/>
      <c r="AU8377" s="258"/>
      <c r="AV8377" s="258"/>
      <c r="AW8377" s="258"/>
      <c r="AX8377" s="258"/>
      <c r="AY8377" s="258"/>
      <c r="AZ8377" s="258"/>
      <c r="BA8377" s="258"/>
      <c r="BB8377" s="258"/>
      <c r="BC8377" s="258"/>
      <c r="BD8377" s="258"/>
      <c r="BE8377" s="258"/>
      <c r="BF8377" s="258"/>
      <c r="BG8377" s="258"/>
      <c r="BH8377" s="258"/>
      <c r="BI8377" s="258"/>
      <c r="BJ8377" s="258"/>
      <c r="BK8377" s="258"/>
      <c r="BL8377" s="258"/>
      <c r="BM8377" s="258"/>
      <c r="BN8377" s="258"/>
      <c r="BO8377" s="258"/>
      <c r="BP8377" s="258"/>
      <c r="BQ8377" s="258"/>
      <c r="BR8377" s="258"/>
      <c r="BS8377" s="258"/>
      <c r="BT8377" s="258"/>
      <c r="BU8377" s="258"/>
      <c r="BV8377" s="258"/>
      <c r="BW8377" s="258"/>
      <c r="BX8377" s="258"/>
      <c r="BY8377" s="258"/>
      <c r="BZ8377" s="258"/>
      <c r="CA8377" s="258"/>
      <c r="CB8377" s="258"/>
      <c r="CC8377" s="258"/>
    </row>
    <row r="8378" spans="1:81" s="41" customFormat="1" x14ac:dyDescent="0.25">
      <c r="A8378" s="38"/>
      <c r="B8378" s="44"/>
      <c r="C8378" s="39"/>
      <c r="D8378" s="39"/>
      <c r="E8378" s="39"/>
      <c r="F8378" s="25"/>
      <c r="G8378" s="40"/>
      <c r="H8378" s="40"/>
      <c r="I8378" s="40"/>
      <c r="J8378" s="271"/>
      <c r="K8378" s="262"/>
      <c r="L8378" s="258"/>
      <c r="M8378" s="258"/>
      <c r="N8378" s="258"/>
      <c r="O8378" s="258"/>
      <c r="P8378" s="258"/>
      <c r="Q8378" s="258"/>
      <c r="R8378" s="258"/>
      <c r="S8378" s="258"/>
      <c r="T8378" s="258"/>
      <c r="U8378" s="258"/>
      <c r="V8378" s="258"/>
      <c r="W8378" s="258"/>
      <c r="X8378" s="258"/>
      <c r="Y8378" s="258"/>
      <c r="Z8378" s="258"/>
      <c r="AA8378" s="258"/>
      <c r="AB8378" s="258"/>
      <c r="AC8378" s="258"/>
      <c r="AD8378" s="258"/>
      <c r="AE8378" s="258"/>
      <c r="AF8378" s="258"/>
      <c r="AG8378" s="258"/>
      <c r="AH8378" s="258"/>
      <c r="AI8378" s="258"/>
      <c r="AJ8378" s="258"/>
      <c r="AK8378" s="258"/>
      <c r="AL8378" s="258"/>
      <c r="AM8378" s="258"/>
      <c r="AN8378" s="258"/>
      <c r="AO8378" s="258"/>
      <c r="AP8378" s="258"/>
      <c r="AQ8378" s="258"/>
      <c r="AR8378" s="258"/>
      <c r="AS8378" s="258"/>
      <c r="AT8378" s="258"/>
      <c r="AU8378" s="258"/>
      <c r="AV8378" s="258"/>
      <c r="AW8378" s="258"/>
      <c r="AX8378" s="258"/>
      <c r="AY8378" s="258"/>
      <c r="AZ8378" s="258"/>
      <c r="BA8378" s="258"/>
      <c r="BB8378" s="258"/>
      <c r="BC8378" s="258"/>
      <c r="BD8378" s="258"/>
      <c r="BE8378" s="258"/>
      <c r="BF8378" s="258"/>
      <c r="BG8378" s="258"/>
      <c r="BH8378" s="258"/>
      <c r="BI8378" s="258"/>
      <c r="BJ8378" s="258"/>
      <c r="BK8378" s="258"/>
      <c r="BL8378" s="258"/>
      <c r="BM8378" s="258"/>
      <c r="BN8378" s="258"/>
      <c r="BO8378" s="258"/>
      <c r="BP8378" s="258"/>
      <c r="BQ8378" s="258"/>
      <c r="BR8378" s="258"/>
      <c r="BS8378" s="258"/>
      <c r="BT8378" s="258"/>
      <c r="BU8378" s="258"/>
      <c r="BV8378" s="258"/>
      <c r="BW8378" s="258"/>
      <c r="BX8378" s="258"/>
      <c r="BY8378" s="258"/>
      <c r="BZ8378" s="258"/>
      <c r="CA8378" s="258"/>
      <c r="CB8378" s="258"/>
      <c r="CC8378" s="258"/>
    </row>
    <row r="8379" spans="1:81" s="41" customFormat="1" x14ac:dyDescent="0.25">
      <c r="A8379" s="38"/>
      <c r="B8379" s="44"/>
      <c r="C8379" s="39"/>
      <c r="D8379" s="39"/>
      <c r="E8379" s="39"/>
      <c r="F8379" s="25"/>
      <c r="G8379" s="40"/>
      <c r="H8379" s="40"/>
      <c r="I8379" s="40"/>
      <c r="J8379" s="271"/>
      <c r="K8379" s="262"/>
      <c r="L8379" s="258"/>
      <c r="M8379" s="258"/>
      <c r="N8379" s="258"/>
      <c r="O8379" s="258"/>
      <c r="P8379" s="258"/>
      <c r="Q8379" s="258"/>
      <c r="R8379" s="258"/>
      <c r="S8379" s="258"/>
      <c r="T8379" s="258"/>
      <c r="U8379" s="258"/>
      <c r="V8379" s="258"/>
      <c r="W8379" s="258"/>
      <c r="X8379" s="258"/>
      <c r="Y8379" s="258"/>
      <c r="Z8379" s="258"/>
      <c r="AA8379" s="258"/>
      <c r="AB8379" s="258"/>
      <c r="AC8379" s="258"/>
      <c r="AD8379" s="258"/>
      <c r="AE8379" s="258"/>
      <c r="AF8379" s="258"/>
      <c r="AG8379" s="258"/>
      <c r="AH8379" s="258"/>
      <c r="AI8379" s="258"/>
      <c r="AJ8379" s="258"/>
      <c r="AK8379" s="258"/>
      <c r="AL8379" s="258"/>
      <c r="AM8379" s="258"/>
      <c r="AN8379" s="258"/>
      <c r="AO8379" s="258"/>
      <c r="AP8379" s="258"/>
      <c r="AQ8379" s="258"/>
      <c r="AR8379" s="258"/>
      <c r="AS8379" s="258"/>
      <c r="AT8379" s="258"/>
      <c r="AU8379" s="258"/>
      <c r="AV8379" s="258"/>
      <c r="AW8379" s="258"/>
      <c r="AX8379" s="258"/>
      <c r="AY8379" s="258"/>
      <c r="AZ8379" s="258"/>
      <c r="BA8379" s="258"/>
      <c r="BB8379" s="258"/>
      <c r="BC8379" s="258"/>
      <c r="BD8379" s="258"/>
      <c r="BE8379" s="258"/>
      <c r="BF8379" s="258"/>
      <c r="BG8379" s="258"/>
      <c r="BH8379" s="258"/>
      <c r="BI8379" s="258"/>
      <c r="BJ8379" s="258"/>
      <c r="BK8379" s="258"/>
      <c r="BL8379" s="258"/>
      <c r="BM8379" s="258"/>
      <c r="BN8379" s="258"/>
      <c r="BO8379" s="258"/>
      <c r="BP8379" s="258"/>
      <c r="BQ8379" s="258"/>
      <c r="BR8379" s="258"/>
      <c r="BS8379" s="258"/>
      <c r="BT8379" s="258"/>
      <c r="BU8379" s="258"/>
      <c r="BV8379" s="258"/>
      <c r="BW8379" s="258"/>
      <c r="BX8379" s="258"/>
      <c r="BY8379" s="258"/>
      <c r="BZ8379" s="258"/>
      <c r="CA8379" s="258"/>
      <c r="CB8379" s="258"/>
      <c r="CC8379" s="258"/>
    </row>
    <row r="8380" spans="1:81" s="41" customFormat="1" x14ac:dyDescent="0.25">
      <c r="A8380" s="38"/>
      <c r="B8380" s="44"/>
      <c r="C8380" s="39"/>
      <c r="D8380" s="39"/>
      <c r="E8380" s="39"/>
      <c r="F8380" s="25"/>
      <c r="G8380" s="40"/>
      <c r="H8380" s="40"/>
      <c r="I8380" s="40"/>
      <c r="J8380" s="271"/>
      <c r="K8380" s="262"/>
      <c r="L8380" s="258"/>
      <c r="M8380" s="258"/>
      <c r="N8380" s="258"/>
      <c r="O8380" s="258"/>
      <c r="P8380" s="258"/>
      <c r="Q8380" s="258"/>
      <c r="R8380" s="258"/>
      <c r="S8380" s="258"/>
      <c r="T8380" s="258"/>
      <c r="U8380" s="258"/>
      <c r="V8380" s="258"/>
      <c r="W8380" s="258"/>
      <c r="X8380" s="258"/>
      <c r="Y8380" s="258"/>
      <c r="Z8380" s="258"/>
      <c r="AA8380" s="258"/>
      <c r="AB8380" s="258"/>
      <c r="AC8380" s="258"/>
      <c r="AD8380" s="258"/>
      <c r="AE8380" s="258"/>
      <c r="AF8380" s="258"/>
      <c r="AG8380" s="258"/>
      <c r="AH8380" s="258"/>
      <c r="AI8380" s="258"/>
      <c r="AJ8380" s="258"/>
      <c r="AK8380" s="258"/>
      <c r="AL8380" s="258"/>
      <c r="AM8380" s="258"/>
      <c r="AN8380" s="258"/>
      <c r="AO8380" s="258"/>
      <c r="AP8380" s="258"/>
      <c r="AQ8380" s="258"/>
      <c r="AR8380" s="258"/>
      <c r="AS8380" s="258"/>
      <c r="AT8380" s="258"/>
      <c r="AU8380" s="258"/>
      <c r="AV8380" s="258"/>
      <c r="AW8380" s="258"/>
      <c r="AX8380" s="258"/>
      <c r="AY8380" s="258"/>
      <c r="AZ8380" s="258"/>
      <c r="BA8380" s="258"/>
      <c r="BB8380" s="258"/>
      <c r="BC8380" s="258"/>
      <c r="BD8380" s="258"/>
      <c r="BE8380" s="258"/>
      <c r="BF8380" s="258"/>
      <c r="BG8380" s="258"/>
      <c r="BH8380" s="258"/>
      <c r="BI8380" s="258"/>
      <c r="BJ8380" s="258"/>
      <c r="BK8380" s="258"/>
      <c r="BL8380" s="258"/>
      <c r="BM8380" s="258"/>
      <c r="BN8380" s="258"/>
      <c r="BO8380" s="258"/>
      <c r="BP8380" s="258"/>
      <c r="BQ8380" s="258"/>
      <c r="BR8380" s="258"/>
      <c r="BS8380" s="258"/>
      <c r="BT8380" s="258"/>
      <c r="BU8380" s="258"/>
      <c r="BV8380" s="258"/>
      <c r="BW8380" s="258"/>
      <c r="BX8380" s="258"/>
      <c r="BY8380" s="258"/>
      <c r="BZ8380" s="258"/>
      <c r="CA8380" s="258"/>
      <c r="CB8380" s="258"/>
      <c r="CC8380" s="258"/>
    </row>
    <row r="8381" spans="1:81" s="41" customFormat="1" x14ac:dyDescent="0.25">
      <c r="A8381" s="38"/>
      <c r="B8381" s="44"/>
      <c r="C8381" s="39"/>
      <c r="D8381" s="39"/>
      <c r="E8381" s="39"/>
      <c r="F8381" s="25"/>
      <c r="G8381" s="40"/>
      <c r="H8381" s="40"/>
      <c r="I8381" s="40"/>
      <c r="J8381" s="271"/>
      <c r="K8381" s="262"/>
      <c r="L8381" s="258"/>
      <c r="M8381" s="258"/>
      <c r="N8381" s="258"/>
      <c r="O8381" s="258"/>
      <c r="P8381" s="258"/>
      <c r="Q8381" s="258"/>
      <c r="R8381" s="258"/>
      <c r="S8381" s="258"/>
      <c r="T8381" s="258"/>
      <c r="U8381" s="258"/>
      <c r="V8381" s="258"/>
      <c r="W8381" s="258"/>
      <c r="X8381" s="258"/>
      <c r="Y8381" s="258"/>
      <c r="Z8381" s="258"/>
      <c r="AA8381" s="258"/>
      <c r="AB8381" s="258"/>
      <c r="AC8381" s="258"/>
      <c r="AD8381" s="258"/>
      <c r="AE8381" s="258"/>
      <c r="AF8381" s="258"/>
      <c r="AG8381" s="258"/>
      <c r="AH8381" s="258"/>
      <c r="AI8381" s="258"/>
      <c r="AJ8381" s="258"/>
      <c r="AK8381" s="258"/>
      <c r="AL8381" s="258"/>
      <c r="AM8381" s="258"/>
      <c r="AN8381" s="258"/>
      <c r="AO8381" s="258"/>
      <c r="AP8381" s="258"/>
      <c r="AQ8381" s="258"/>
      <c r="AR8381" s="258"/>
      <c r="AS8381" s="258"/>
      <c r="AT8381" s="258"/>
      <c r="AU8381" s="258"/>
      <c r="AV8381" s="258"/>
      <c r="AW8381" s="258"/>
      <c r="AX8381" s="258"/>
      <c r="AY8381" s="258"/>
      <c r="AZ8381" s="258"/>
      <c r="BA8381" s="258"/>
      <c r="BB8381" s="258"/>
      <c r="BC8381" s="258"/>
      <c r="BD8381" s="258"/>
      <c r="BE8381" s="258"/>
      <c r="BF8381" s="258"/>
      <c r="BG8381" s="258"/>
      <c r="BH8381" s="258"/>
      <c r="BI8381" s="258"/>
      <c r="BJ8381" s="258"/>
      <c r="BK8381" s="258"/>
      <c r="BL8381" s="258"/>
      <c r="BM8381" s="258"/>
      <c r="BN8381" s="258"/>
      <c r="BO8381" s="258"/>
      <c r="BP8381" s="258"/>
      <c r="BQ8381" s="258"/>
      <c r="BR8381" s="258"/>
      <c r="BS8381" s="258"/>
      <c r="BT8381" s="258"/>
      <c r="BU8381" s="258"/>
      <c r="BV8381" s="258"/>
      <c r="BW8381" s="258"/>
      <c r="BX8381" s="258"/>
      <c r="BY8381" s="258"/>
      <c r="BZ8381" s="258"/>
      <c r="CA8381" s="258"/>
      <c r="CB8381" s="258"/>
      <c r="CC8381" s="258"/>
    </row>
    <row r="8382" spans="1:81" s="41" customFormat="1" x14ac:dyDescent="0.25">
      <c r="A8382" s="38"/>
      <c r="B8382" s="44"/>
      <c r="C8382" s="39"/>
      <c r="D8382" s="39"/>
      <c r="E8382" s="39"/>
      <c r="F8382" s="25"/>
      <c r="G8382" s="40"/>
      <c r="H8382" s="40"/>
      <c r="I8382" s="40"/>
      <c r="J8382" s="271"/>
      <c r="K8382" s="262"/>
      <c r="L8382" s="258"/>
      <c r="M8382" s="258"/>
      <c r="N8382" s="258"/>
      <c r="O8382" s="258"/>
      <c r="P8382" s="258"/>
      <c r="Q8382" s="258"/>
      <c r="R8382" s="258"/>
      <c r="S8382" s="258"/>
      <c r="T8382" s="258"/>
      <c r="U8382" s="258"/>
      <c r="V8382" s="258"/>
      <c r="W8382" s="258"/>
      <c r="X8382" s="258"/>
      <c r="Y8382" s="258"/>
      <c r="Z8382" s="258"/>
      <c r="AA8382" s="258"/>
      <c r="AB8382" s="258"/>
      <c r="AC8382" s="258"/>
      <c r="AD8382" s="258"/>
      <c r="AE8382" s="258"/>
      <c r="AF8382" s="258"/>
      <c r="AG8382" s="258"/>
      <c r="AH8382" s="258"/>
      <c r="AI8382" s="258"/>
      <c r="AJ8382" s="258"/>
      <c r="AK8382" s="258"/>
      <c r="AL8382" s="258"/>
      <c r="AM8382" s="258"/>
      <c r="AN8382" s="258"/>
      <c r="AO8382" s="258"/>
      <c r="AP8382" s="258"/>
      <c r="AQ8382" s="258"/>
      <c r="AR8382" s="258"/>
      <c r="AS8382" s="258"/>
      <c r="AT8382" s="258"/>
      <c r="AU8382" s="258"/>
      <c r="AV8382" s="258"/>
      <c r="AW8382" s="258"/>
      <c r="AX8382" s="258"/>
      <c r="AY8382" s="258"/>
      <c r="AZ8382" s="258"/>
      <c r="BA8382" s="258"/>
      <c r="BB8382" s="258"/>
      <c r="BC8382" s="258"/>
      <c r="BD8382" s="258"/>
      <c r="BE8382" s="258"/>
      <c r="BF8382" s="258"/>
      <c r="BG8382" s="258"/>
      <c r="BH8382" s="258"/>
      <c r="BI8382" s="258"/>
      <c r="BJ8382" s="258"/>
      <c r="BK8382" s="258"/>
      <c r="BL8382" s="258"/>
      <c r="BM8382" s="258"/>
      <c r="BN8382" s="258"/>
      <c r="BO8382" s="258"/>
      <c r="BP8382" s="258"/>
      <c r="BQ8382" s="258"/>
      <c r="BR8382" s="258"/>
      <c r="BS8382" s="258"/>
      <c r="BT8382" s="258"/>
      <c r="BU8382" s="258"/>
      <c r="BV8382" s="258"/>
      <c r="BW8382" s="258"/>
      <c r="BX8382" s="258"/>
      <c r="BY8382" s="258"/>
      <c r="BZ8382" s="258"/>
      <c r="CA8382" s="258"/>
      <c r="CB8382" s="258"/>
      <c r="CC8382" s="258"/>
    </row>
    <row r="8383" spans="1:81" s="41" customFormat="1" x14ac:dyDescent="0.25">
      <c r="A8383" s="38"/>
      <c r="B8383" s="44"/>
      <c r="C8383" s="39"/>
      <c r="D8383" s="39"/>
      <c r="E8383" s="39"/>
      <c r="F8383" s="25"/>
      <c r="G8383" s="40"/>
      <c r="H8383" s="40"/>
      <c r="I8383" s="40"/>
      <c r="J8383" s="271"/>
      <c r="K8383" s="262"/>
      <c r="L8383" s="258"/>
      <c r="M8383" s="258"/>
      <c r="N8383" s="258"/>
      <c r="O8383" s="258"/>
      <c r="P8383" s="258"/>
      <c r="Q8383" s="258"/>
      <c r="R8383" s="258"/>
      <c r="S8383" s="258"/>
      <c r="T8383" s="258"/>
      <c r="U8383" s="258"/>
      <c r="V8383" s="258"/>
      <c r="W8383" s="258"/>
      <c r="X8383" s="258"/>
      <c r="Y8383" s="258"/>
      <c r="Z8383" s="258"/>
      <c r="AA8383" s="258"/>
      <c r="AB8383" s="258"/>
      <c r="AC8383" s="258"/>
      <c r="AD8383" s="258"/>
      <c r="AE8383" s="258"/>
      <c r="AF8383" s="258"/>
      <c r="AG8383" s="258"/>
      <c r="AH8383" s="258"/>
      <c r="AI8383" s="258"/>
      <c r="AJ8383" s="258"/>
      <c r="AK8383" s="258"/>
      <c r="AL8383" s="258"/>
      <c r="AM8383" s="258"/>
      <c r="AN8383" s="258"/>
      <c r="AO8383" s="258"/>
      <c r="AP8383" s="258"/>
      <c r="AQ8383" s="258"/>
      <c r="AR8383" s="258"/>
      <c r="AS8383" s="258"/>
      <c r="AT8383" s="258"/>
      <c r="AU8383" s="258"/>
      <c r="AV8383" s="258"/>
      <c r="AW8383" s="258"/>
      <c r="AX8383" s="258"/>
      <c r="AY8383" s="258"/>
      <c r="AZ8383" s="258"/>
      <c r="BA8383" s="258"/>
      <c r="BB8383" s="258"/>
      <c r="BC8383" s="258"/>
      <c r="BD8383" s="258"/>
      <c r="BE8383" s="258"/>
      <c r="BF8383" s="258"/>
      <c r="BG8383" s="258"/>
      <c r="BH8383" s="258"/>
      <c r="BI8383" s="258"/>
      <c r="BJ8383" s="258"/>
      <c r="BK8383" s="258"/>
      <c r="BL8383" s="258"/>
      <c r="BM8383" s="258"/>
      <c r="BN8383" s="258"/>
      <c r="BO8383" s="258"/>
      <c r="BP8383" s="258"/>
      <c r="BQ8383" s="258"/>
      <c r="BR8383" s="258"/>
      <c r="BS8383" s="258"/>
      <c r="BT8383" s="258"/>
      <c r="BU8383" s="258"/>
      <c r="BV8383" s="258"/>
      <c r="BW8383" s="258"/>
      <c r="BX8383" s="258"/>
      <c r="BY8383" s="258"/>
      <c r="BZ8383" s="258"/>
      <c r="CA8383" s="258"/>
      <c r="CB8383" s="258"/>
      <c r="CC8383" s="258"/>
    </row>
    <row r="8384" spans="1:81" s="41" customFormat="1" x14ac:dyDescent="0.25">
      <c r="A8384" s="38"/>
      <c r="B8384" s="44"/>
      <c r="C8384" s="39"/>
      <c r="D8384" s="39"/>
      <c r="E8384" s="39"/>
      <c r="F8384" s="25"/>
      <c r="G8384" s="40"/>
      <c r="H8384" s="40"/>
      <c r="I8384" s="40"/>
      <c r="J8384" s="271"/>
      <c r="K8384" s="262"/>
      <c r="L8384" s="258"/>
      <c r="M8384" s="258"/>
      <c r="N8384" s="258"/>
      <c r="O8384" s="258"/>
      <c r="P8384" s="258"/>
      <c r="Q8384" s="258"/>
      <c r="R8384" s="258"/>
      <c r="S8384" s="258"/>
      <c r="T8384" s="258"/>
      <c r="U8384" s="258"/>
      <c r="V8384" s="258"/>
      <c r="W8384" s="258"/>
      <c r="X8384" s="258"/>
      <c r="Y8384" s="258"/>
      <c r="Z8384" s="258"/>
      <c r="AA8384" s="258"/>
      <c r="AB8384" s="258"/>
      <c r="AC8384" s="258"/>
      <c r="AD8384" s="258"/>
      <c r="AE8384" s="258"/>
      <c r="AF8384" s="258"/>
      <c r="AG8384" s="258"/>
      <c r="AH8384" s="258"/>
      <c r="AI8384" s="258"/>
      <c r="AJ8384" s="258"/>
      <c r="AK8384" s="258"/>
      <c r="AL8384" s="258"/>
      <c r="AM8384" s="258"/>
      <c r="AN8384" s="258"/>
      <c r="AO8384" s="258"/>
      <c r="AP8384" s="258"/>
      <c r="AQ8384" s="258"/>
      <c r="AR8384" s="258"/>
      <c r="AS8384" s="258"/>
      <c r="AT8384" s="258"/>
      <c r="AU8384" s="258"/>
      <c r="AV8384" s="258"/>
      <c r="AW8384" s="258"/>
      <c r="AX8384" s="258"/>
      <c r="AY8384" s="258"/>
      <c r="AZ8384" s="258"/>
      <c r="BA8384" s="258"/>
      <c r="BB8384" s="258"/>
      <c r="BC8384" s="258"/>
      <c r="BD8384" s="258"/>
      <c r="BE8384" s="258"/>
      <c r="BF8384" s="258"/>
      <c r="BG8384" s="258"/>
      <c r="BH8384" s="258"/>
      <c r="BI8384" s="258"/>
      <c r="BJ8384" s="258"/>
      <c r="BK8384" s="258"/>
      <c r="BL8384" s="258"/>
      <c r="BM8384" s="258"/>
      <c r="BN8384" s="258"/>
      <c r="BO8384" s="258"/>
      <c r="BP8384" s="258"/>
      <c r="BQ8384" s="258"/>
      <c r="BR8384" s="258"/>
      <c r="BS8384" s="258"/>
      <c r="BT8384" s="258"/>
      <c r="BU8384" s="258"/>
      <c r="BV8384" s="258"/>
      <c r="BW8384" s="258"/>
      <c r="BX8384" s="258"/>
      <c r="BY8384" s="258"/>
      <c r="BZ8384" s="258"/>
      <c r="CA8384" s="258"/>
      <c r="CB8384" s="258"/>
      <c r="CC8384" s="258"/>
    </row>
    <row r="8385" spans="1:81" s="41" customFormat="1" x14ac:dyDescent="0.25">
      <c r="A8385" s="38"/>
      <c r="B8385" s="44"/>
      <c r="C8385" s="39"/>
      <c r="D8385" s="39"/>
      <c r="E8385" s="39"/>
      <c r="F8385" s="25"/>
      <c r="G8385" s="40"/>
      <c r="H8385" s="40"/>
      <c r="I8385" s="40"/>
      <c r="J8385" s="271"/>
      <c r="K8385" s="262"/>
      <c r="L8385" s="258"/>
      <c r="M8385" s="258"/>
      <c r="N8385" s="258"/>
      <c r="O8385" s="258"/>
      <c r="P8385" s="258"/>
      <c r="Q8385" s="258"/>
      <c r="R8385" s="258"/>
      <c r="S8385" s="258"/>
      <c r="T8385" s="258"/>
      <c r="U8385" s="258"/>
      <c r="V8385" s="258"/>
      <c r="W8385" s="258"/>
      <c r="X8385" s="258"/>
      <c r="Y8385" s="258"/>
      <c r="Z8385" s="258"/>
      <c r="AA8385" s="258"/>
      <c r="AB8385" s="258"/>
      <c r="AC8385" s="258"/>
      <c r="AD8385" s="258"/>
      <c r="AE8385" s="258"/>
      <c r="AF8385" s="258"/>
      <c r="AG8385" s="258"/>
      <c r="AH8385" s="258"/>
      <c r="AI8385" s="258"/>
      <c r="AJ8385" s="258"/>
      <c r="AK8385" s="258"/>
      <c r="AL8385" s="258"/>
      <c r="AM8385" s="258"/>
      <c r="AN8385" s="258"/>
      <c r="AO8385" s="258"/>
      <c r="AP8385" s="258"/>
      <c r="AQ8385" s="258"/>
      <c r="AR8385" s="258"/>
      <c r="AS8385" s="258"/>
      <c r="AT8385" s="258"/>
      <c r="AU8385" s="258"/>
      <c r="AV8385" s="258"/>
      <c r="AW8385" s="258"/>
      <c r="AX8385" s="258"/>
      <c r="AY8385" s="258"/>
      <c r="AZ8385" s="258"/>
      <c r="BA8385" s="258"/>
      <c r="BB8385" s="258"/>
      <c r="BC8385" s="258"/>
      <c r="BD8385" s="258"/>
      <c r="BE8385" s="258"/>
      <c r="BF8385" s="258"/>
      <c r="BG8385" s="258"/>
      <c r="BH8385" s="258"/>
      <c r="BI8385" s="258"/>
      <c r="BJ8385" s="258"/>
      <c r="BK8385" s="258"/>
      <c r="BL8385" s="258"/>
      <c r="BM8385" s="258"/>
      <c r="BN8385" s="258"/>
      <c r="BO8385" s="258"/>
      <c r="BP8385" s="258"/>
      <c r="BQ8385" s="258"/>
      <c r="BR8385" s="258"/>
      <c r="BS8385" s="258"/>
      <c r="BT8385" s="258"/>
      <c r="BU8385" s="258"/>
      <c r="BV8385" s="258"/>
      <c r="BW8385" s="258"/>
      <c r="BX8385" s="258"/>
      <c r="BY8385" s="258"/>
      <c r="BZ8385" s="258"/>
      <c r="CA8385" s="258"/>
      <c r="CB8385" s="258"/>
      <c r="CC8385" s="258"/>
    </row>
    <row r="8386" spans="1:81" s="41" customFormat="1" x14ac:dyDescent="0.25">
      <c r="A8386" s="38"/>
      <c r="B8386" s="44"/>
      <c r="C8386" s="39"/>
      <c r="D8386" s="39"/>
      <c r="E8386" s="39"/>
      <c r="F8386" s="25"/>
      <c r="G8386" s="40"/>
      <c r="H8386" s="40"/>
      <c r="I8386" s="40"/>
      <c r="J8386" s="271"/>
      <c r="K8386" s="262"/>
      <c r="L8386" s="258"/>
      <c r="M8386" s="258"/>
      <c r="N8386" s="258"/>
      <c r="O8386" s="258"/>
      <c r="P8386" s="258"/>
      <c r="Q8386" s="258"/>
      <c r="R8386" s="258"/>
      <c r="S8386" s="258"/>
      <c r="T8386" s="258"/>
      <c r="U8386" s="258"/>
      <c r="V8386" s="258"/>
      <c r="W8386" s="258"/>
      <c r="X8386" s="258"/>
      <c r="Y8386" s="258"/>
      <c r="Z8386" s="258"/>
      <c r="AA8386" s="258"/>
      <c r="AB8386" s="258"/>
      <c r="AC8386" s="258"/>
      <c r="AD8386" s="258"/>
      <c r="AE8386" s="258"/>
      <c r="AF8386" s="258"/>
      <c r="AG8386" s="258"/>
      <c r="AH8386" s="258"/>
      <c r="AI8386" s="258"/>
      <c r="AJ8386" s="258"/>
      <c r="AK8386" s="258"/>
      <c r="AL8386" s="258"/>
      <c r="AM8386" s="258"/>
      <c r="AN8386" s="258"/>
      <c r="AO8386" s="258"/>
      <c r="AP8386" s="258"/>
      <c r="AQ8386" s="258"/>
      <c r="AR8386" s="258"/>
      <c r="AS8386" s="258"/>
      <c r="AT8386" s="258"/>
      <c r="AU8386" s="258"/>
      <c r="AV8386" s="258"/>
      <c r="AW8386" s="258"/>
      <c r="AX8386" s="258"/>
      <c r="AY8386" s="258"/>
      <c r="AZ8386" s="258"/>
      <c r="BA8386" s="258"/>
      <c r="BB8386" s="258"/>
      <c r="BC8386" s="258"/>
      <c r="BD8386" s="258"/>
      <c r="BE8386" s="258"/>
      <c r="BF8386" s="258"/>
      <c r="BG8386" s="258"/>
      <c r="BH8386" s="258"/>
      <c r="BI8386" s="258"/>
      <c r="BJ8386" s="258"/>
      <c r="BK8386" s="258"/>
      <c r="BL8386" s="258"/>
      <c r="BM8386" s="258"/>
      <c r="BN8386" s="258"/>
      <c r="BO8386" s="258"/>
      <c r="BP8386" s="258"/>
      <c r="BQ8386" s="258"/>
      <c r="BR8386" s="258"/>
      <c r="BS8386" s="258"/>
      <c r="BT8386" s="258"/>
      <c r="BU8386" s="258"/>
      <c r="BV8386" s="258"/>
      <c r="BW8386" s="258"/>
      <c r="BX8386" s="258"/>
      <c r="BY8386" s="258"/>
      <c r="BZ8386" s="258"/>
      <c r="CA8386" s="258"/>
      <c r="CB8386" s="258"/>
      <c r="CC8386" s="258"/>
    </row>
    <row r="8387" spans="1:81" s="41" customFormat="1" x14ac:dyDescent="0.25">
      <c r="A8387" s="38"/>
      <c r="B8387" s="44"/>
      <c r="C8387" s="39"/>
      <c r="D8387" s="39"/>
      <c r="E8387" s="39"/>
      <c r="F8387" s="25"/>
      <c r="G8387" s="40"/>
      <c r="H8387" s="40"/>
      <c r="I8387" s="40"/>
      <c r="J8387" s="271"/>
      <c r="K8387" s="262"/>
      <c r="L8387" s="258"/>
      <c r="M8387" s="258"/>
      <c r="N8387" s="258"/>
      <c r="O8387" s="258"/>
      <c r="P8387" s="258"/>
      <c r="Q8387" s="258"/>
      <c r="R8387" s="258"/>
      <c r="S8387" s="258"/>
      <c r="T8387" s="258"/>
      <c r="U8387" s="258"/>
      <c r="V8387" s="258"/>
      <c r="W8387" s="258"/>
      <c r="X8387" s="258"/>
      <c r="Y8387" s="258"/>
      <c r="Z8387" s="258"/>
      <c r="AA8387" s="258"/>
      <c r="AB8387" s="258"/>
      <c r="AC8387" s="258"/>
      <c r="AD8387" s="258"/>
      <c r="AE8387" s="258"/>
      <c r="AF8387" s="258"/>
      <c r="AG8387" s="258"/>
      <c r="AH8387" s="258"/>
      <c r="AI8387" s="258"/>
      <c r="AJ8387" s="258"/>
      <c r="AK8387" s="258"/>
      <c r="AL8387" s="258"/>
      <c r="AM8387" s="258"/>
      <c r="AN8387" s="258"/>
      <c r="AO8387" s="258"/>
      <c r="AP8387" s="258"/>
      <c r="AQ8387" s="258"/>
      <c r="AR8387" s="258"/>
      <c r="AS8387" s="258"/>
      <c r="AT8387" s="258"/>
      <c r="AU8387" s="258"/>
      <c r="AV8387" s="258"/>
      <c r="AW8387" s="258"/>
      <c r="AX8387" s="258"/>
      <c r="AY8387" s="258"/>
      <c r="AZ8387" s="258"/>
      <c r="BA8387" s="258"/>
      <c r="BB8387" s="258"/>
      <c r="BC8387" s="258"/>
      <c r="BD8387" s="258"/>
      <c r="BE8387" s="258"/>
      <c r="BF8387" s="258"/>
      <c r="BG8387" s="258"/>
      <c r="BH8387" s="258"/>
      <c r="BI8387" s="258"/>
      <c r="BJ8387" s="258"/>
      <c r="BK8387" s="258"/>
      <c r="BL8387" s="258"/>
      <c r="BM8387" s="258"/>
      <c r="BN8387" s="258"/>
      <c r="BO8387" s="258"/>
      <c r="BP8387" s="258"/>
      <c r="BQ8387" s="258"/>
      <c r="BR8387" s="258"/>
      <c r="BS8387" s="258"/>
      <c r="BT8387" s="258"/>
      <c r="BU8387" s="258"/>
      <c r="BV8387" s="258"/>
      <c r="BW8387" s="258"/>
      <c r="BX8387" s="258"/>
      <c r="BY8387" s="258"/>
      <c r="BZ8387" s="258"/>
      <c r="CA8387" s="258"/>
      <c r="CB8387" s="258"/>
      <c r="CC8387" s="258"/>
    </row>
    <row r="8388" spans="1:81" s="41" customFormat="1" x14ac:dyDescent="0.25">
      <c r="A8388" s="38"/>
      <c r="B8388" s="44"/>
      <c r="C8388" s="39"/>
      <c r="D8388" s="39"/>
      <c r="E8388" s="39"/>
      <c r="F8388" s="25"/>
      <c r="G8388" s="40"/>
      <c r="H8388" s="40"/>
      <c r="I8388" s="40"/>
      <c r="J8388" s="271"/>
      <c r="K8388" s="262"/>
      <c r="L8388" s="258"/>
      <c r="M8388" s="258"/>
      <c r="N8388" s="258"/>
      <c r="O8388" s="258"/>
      <c r="P8388" s="258"/>
      <c r="Q8388" s="258"/>
      <c r="R8388" s="258"/>
      <c r="S8388" s="258"/>
      <c r="T8388" s="258"/>
      <c r="U8388" s="258"/>
      <c r="V8388" s="258"/>
      <c r="W8388" s="258"/>
      <c r="X8388" s="258"/>
      <c r="Y8388" s="258"/>
      <c r="Z8388" s="258"/>
      <c r="AA8388" s="258"/>
      <c r="AB8388" s="258"/>
      <c r="AC8388" s="258"/>
      <c r="AD8388" s="258"/>
      <c r="AE8388" s="258"/>
      <c r="AF8388" s="258"/>
      <c r="AG8388" s="258"/>
      <c r="AH8388" s="258"/>
      <c r="AI8388" s="258"/>
      <c r="AJ8388" s="258"/>
      <c r="AK8388" s="258"/>
      <c r="AL8388" s="258"/>
      <c r="AM8388" s="258"/>
      <c r="AN8388" s="258"/>
      <c r="AO8388" s="258"/>
      <c r="AP8388" s="258"/>
      <c r="AQ8388" s="258"/>
      <c r="AR8388" s="258"/>
      <c r="AS8388" s="258"/>
      <c r="AT8388" s="258"/>
      <c r="AU8388" s="258"/>
      <c r="AV8388" s="258"/>
      <c r="AW8388" s="258"/>
      <c r="AX8388" s="258"/>
      <c r="AY8388" s="258"/>
      <c r="AZ8388" s="258"/>
      <c r="BA8388" s="258"/>
      <c r="BB8388" s="258"/>
      <c r="BC8388" s="258"/>
      <c r="BD8388" s="258"/>
      <c r="BE8388" s="258"/>
      <c r="BF8388" s="258"/>
      <c r="BG8388" s="258"/>
      <c r="BH8388" s="258"/>
      <c r="BI8388" s="258"/>
      <c r="BJ8388" s="258"/>
      <c r="BK8388" s="258"/>
      <c r="BL8388" s="258"/>
      <c r="BM8388" s="258"/>
      <c r="BN8388" s="258"/>
      <c r="BO8388" s="258"/>
      <c r="BP8388" s="258"/>
      <c r="BQ8388" s="258"/>
      <c r="BR8388" s="258"/>
      <c r="BS8388" s="258"/>
      <c r="BT8388" s="258"/>
      <c r="BU8388" s="258"/>
      <c r="BV8388" s="258"/>
      <c r="BW8388" s="258"/>
      <c r="BX8388" s="258"/>
      <c r="BY8388" s="258"/>
      <c r="BZ8388" s="258"/>
      <c r="CA8388" s="258"/>
      <c r="CB8388" s="258"/>
      <c r="CC8388" s="258"/>
    </row>
    <row r="8389" spans="1:81" s="41" customFormat="1" x14ac:dyDescent="0.25">
      <c r="A8389" s="38"/>
      <c r="B8389" s="44"/>
      <c r="C8389" s="39"/>
      <c r="D8389" s="39"/>
      <c r="E8389" s="39"/>
      <c r="F8389" s="25"/>
      <c r="G8389" s="40"/>
      <c r="H8389" s="40"/>
      <c r="I8389" s="40"/>
      <c r="J8389" s="271"/>
      <c r="K8389" s="262"/>
      <c r="L8389" s="258"/>
      <c r="M8389" s="258"/>
      <c r="N8389" s="258"/>
      <c r="O8389" s="258"/>
      <c r="P8389" s="258"/>
      <c r="Q8389" s="258"/>
      <c r="R8389" s="258"/>
      <c r="S8389" s="258"/>
      <c r="T8389" s="258"/>
      <c r="U8389" s="258"/>
      <c r="V8389" s="258"/>
      <c r="W8389" s="258"/>
      <c r="X8389" s="258"/>
      <c r="Y8389" s="258"/>
      <c r="Z8389" s="258"/>
      <c r="AA8389" s="258"/>
      <c r="AB8389" s="258"/>
      <c r="AC8389" s="258"/>
      <c r="AD8389" s="258"/>
      <c r="AE8389" s="258"/>
      <c r="AF8389" s="258"/>
      <c r="AG8389" s="258"/>
      <c r="AH8389" s="258"/>
      <c r="AI8389" s="258"/>
      <c r="AJ8389" s="258"/>
      <c r="AK8389" s="258"/>
      <c r="AL8389" s="258"/>
      <c r="AM8389" s="258"/>
      <c r="AN8389" s="258"/>
      <c r="AO8389" s="258"/>
      <c r="AP8389" s="258"/>
      <c r="AQ8389" s="258"/>
      <c r="AR8389" s="258"/>
      <c r="AS8389" s="258"/>
      <c r="AT8389" s="258"/>
      <c r="AU8389" s="258"/>
      <c r="AV8389" s="258"/>
      <c r="AW8389" s="258"/>
      <c r="AX8389" s="258"/>
      <c r="AY8389" s="258"/>
      <c r="AZ8389" s="258"/>
      <c r="BA8389" s="258"/>
      <c r="BB8389" s="258"/>
      <c r="BC8389" s="258"/>
      <c r="BD8389" s="258"/>
      <c r="BE8389" s="258"/>
      <c r="BF8389" s="258"/>
      <c r="BG8389" s="258"/>
      <c r="BH8389" s="258"/>
      <c r="BI8389" s="258"/>
      <c r="BJ8389" s="258"/>
      <c r="BK8389" s="258"/>
      <c r="BL8389" s="258"/>
      <c r="BM8389" s="258"/>
      <c r="BN8389" s="258"/>
      <c r="BO8389" s="258"/>
      <c r="BP8389" s="258"/>
      <c r="BQ8389" s="258"/>
      <c r="BR8389" s="258"/>
      <c r="BS8389" s="258"/>
      <c r="BT8389" s="258"/>
      <c r="BU8389" s="258"/>
      <c r="BV8389" s="258"/>
      <c r="BW8389" s="258"/>
      <c r="BX8389" s="258"/>
      <c r="BY8389" s="258"/>
      <c r="BZ8389" s="258"/>
      <c r="CA8389" s="258"/>
      <c r="CB8389" s="258"/>
      <c r="CC8389" s="258"/>
    </row>
    <row r="8390" spans="1:81" s="41" customFormat="1" x14ac:dyDescent="0.25">
      <c r="A8390" s="38"/>
      <c r="B8390" s="44"/>
      <c r="C8390" s="39"/>
      <c r="D8390" s="39"/>
      <c r="E8390" s="39"/>
      <c r="F8390" s="25"/>
      <c r="G8390" s="40"/>
      <c r="H8390" s="40"/>
      <c r="I8390" s="40"/>
      <c r="J8390" s="271"/>
      <c r="K8390" s="262"/>
      <c r="L8390" s="258"/>
      <c r="M8390" s="258"/>
      <c r="N8390" s="258"/>
      <c r="O8390" s="258"/>
      <c r="P8390" s="258"/>
      <c r="Q8390" s="258"/>
      <c r="R8390" s="258"/>
      <c r="S8390" s="258"/>
      <c r="T8390" s="258"/>
      <c r="U8390" s="258"/>
      <c r="V8390" s="258"/>
      <c r="W8390" s="258"/>
      <c r="X8390" s="258"/>
      <c r="Y8390" s="258"/>
      <c r="Z8390" s="258"/>
      <c r="AA8390" s="258"/>
      <c r="AB8390" s="258"/>
      <c r="AC8390" s="258"/>
      <c r="AD8390" s="258"/>
      <c r="AE8390" s="258"/>
      <c r="AF8390" s="258"/>
      <c r="AG8390" s="258"/>
      <c r="AH8390" s="258"/>
      <c r="AI8390" s="258"/>
      <c r="AJ8390" s="258"/>
      <c r="AK8390" s="258"/>
      <c r="AL8390" s="258"/>
      <c r="AM8390" s="258"/>
      <c r="AN8390" s="258"/>
      <c r="AO8390" s="258"/>
      <c r="AP8390" s="258"/>
      <c r="AQ8390" s="258"/>
      <c r="AR8390" s="258"/>
      <c r="AS8390" s="258"/>
      <c r="AT8390" s="258"/>
      <c r="AU8390" s="258"/>
      <c r="AV8390" s="258"/>
      <c r="AW8390" s="258"/>
      <c r="AX8390" s="258"/>
      <c r="AY8390" s="258"/>
      <c r="AZ8390" s="258"/>
      <c r="BA8390" s="258"/>
      <c r="BB8390" s="258"/>
      <c r="BC8390" s="258"/>
      <c r="BD8390" s="258"/>
      <c r="BE8390" s="258"/>
      <c r="BF8390" s="258"/>
      <c r="BG8390" s="258"/>
      <c r="BH8390" s="258"/>
      <c r="BI8390" s="258"/>
      <c r="BJ8390" s="258"/>
      <c r="BK8390" s="258"/>
      <c r="BL8390" s="258"/>
      <c r="BM8390" s="258"/>
      <c r="BN8390" s="258"/>
      <c r="BO8390" s="258"/>
      <c r="BP8390" s="258"/>
      <c r="BQ8390" s="258"/>
      <c r="BR8390" s="258"/>
      <c r="BS8390" s="258"/>
      <c r="BT8390" s="258"/>
      <c r="BU8390" s="258"/>
      <c r="BV8390" s="258"/>
      <c r="BW8390" s="258"/>
      <c r="BX8390" s="258"/>
      <c r="BY8390" s="258"/>
      <c r="BZ8390" s="258"/>
      <c r="CA8390" s="258"/>
      <c r="CB8390" s="258"/>
      <c r="CC8390" s="258"/>
    </row>
    <row r="8391" spans="1:81" s="41" customFormat="1" x14ac:dyDescent="0.25">
      <c r="A8391" s="38"/>
      <c r="B8391" s="44"/>
      <c r="C8391" s="39"/>
      <c r="D8391" s="39"/>
      <c r="E8391" s="39"/>
      <c r="F8391" s="25"/>
      <c r="G8391" s="40"/>
      <c r="H8391" s="40"/>
      <c r="I8391" s="40"/>
      <c r="J8391" s="271"/>
      <c r="K8391" s="262"/>
      <c r="L8391" s="258"/>
      <c r="M8391" s="258"/>
      <c r="N8391" s="258"/>
      <c r="O8391" s="258"/>
      <c r="P8391" s="258"/>
      <c r="Q8391" s="258"/>
      <c r="R8391" s="258"/>
      <c r="S8391" s="258"/>
      <c r="T8391" s="258"/>
      <c r="U8391" s="258"/>
      <c r="V8391" s="258"/>
      <c r="W8391" s="258"/>
      <c r="X8391" s="258"/>
      <c r="Y8391" s="258"/>
      <c r="Z8391" s="258"/>
      <c r="AA8391" s="258"/>
      <c r="AB8391" s="258"/>
      <c r="AC8391" s="258"/>
      <c r="AD8391" s="258"/>
      <c r="AE8391" s="258"/>
      <c r="AF8391" s="258"/>
      <c r="AG8391" s="258"/>
      <c r="AH8391" s="258"/>
      <c r="AI8391" s="258"/>
      <c r="AJ8391" s="258"/>
      <c r="AK8391" s="258"/>
      <c r="AL8391" s="258"/>
      <c r="AM8391" s="258"/>
      <c r="AN8391" s="258"/>
      <c r="AO8391" s="258"/>
      <c r="AP8391" s="258"/>
      <c r="AQ8391" s="258"/>
      <c r="AR8391" s="258"/>
      <c r="AS8391" s="258"/>
      <c r="AT8391" s="258"/>
      <c r="AU8391" s="258"/>
      <c r="AV8391" s="258"/>
      <c r="AW8391" s="258"/>
      <c r="AX8391" s="258"/>
      <c r="AY8391" s="258"/>
      <c r="AZ8391" s="258"/>
      <c r="BA8391" s="258"/>
      <c r="BB8391" s="258"/>
      <c r="BC8391" s="258"/>
      <c r="BD8391" s="258"/>
      <c r="BE8391" s="258"/>
      <c r="BF8391" s="258"/>
      <c r="BG8391" s="258"/>
      <c r="BH8391" s="258"/>
      <c r="BI8391" s="258"/>
      <c r="BJ8391" s="258"/>
      <c r="BK8391" s="258"/>
      <c r="BL8391" s="258"/>
      <c r="BM8391" s="258"/>
      <c r="BN8391" s="258"/>
      <c r="BO8391" s="258"/>
      <c r="BP8391" s="258"/>
      <c r="BQ8391" s="258"/>
      <c r="BR8391" s="258"/>
      <c r="BS8391" s="258"/>
      <c r="BT8391" s="258"/>
      <c r="BU8391" s="258"/>
      <c r="BV8391" s="258"/>
      <c r="BW8391" s="258"/>
      <c r="BX8391" s="258"/>
      <c r="BY8391" s="258"/>
      <c r="BZ8391" s="258"/>
      <c r="CA8391" s="258"/>
      <c r="CB8391" s="258"/>
      <c r="CC8391" s="258"/>
    </row>
    <row r="8392" spans="1:81" s="41" customFormat="1" x14ac:dyDescent="0.25">
      <c r="A8392" s="38"/>
      <c r="B8392" s="44"/>
      <c r="C8392" s="39"/>
      <c r="D8392" s="39"/>
      <c r="E8392" s="39"/>
      <c r="F8392" s="25"/>
      <c r="G8392" s="40"/>
      <c r="H8392" s="40"/>
      <c r="I8392" s="40"/>
      <c r="J8392" s="271"/>
      <c r="K8392" s="262"/>
      <c r="L8392" s="258"/>
      <c r="M8392" s="258"/>
      <c r="N8392" s="258"/>
      <c r="O8392" s="258"/>
      <c r="P8392" s="258"/>
      <c r="Q8392" s="258"/>
      <c r="R8392" s="258"/>
      <c r="S8392" s="258"/>
      <c r="T8392" s="258"/>
      <c r="U8392" s="258"/>
      <c r="V8392" s="258"/>
      <c r="W8392" s="258"/>
      <c r="X8392" s="258"/>
      <c r="Y8392" s="258"/>
      <c r="Z8392" s="258"/>
      <c r="AA8392" s="258"/>
      <c r="AB8392" s="258"/>
      <c r="AC8392" s="258"/>
      <c r="AD8392" s="258"/>
      <c r="AE8392" s="258"/>
      <c r="AF8392" s="258"/>
      <c r="AG8392" s="258"/>
      <c r="AH8392" s="258"/>
      <c r="AI8392" s="258"/>
      <c r="AJ8392" s="258"/>
      <c r="AK8392" s="258"/>
      <c r="AL8392" s="258"/>
      <c r="AM8392" s="258"/>
      <c r="AN8392" s="258"/>
      <c r="AO8392" s="258"/>
      <c r="AP8392" s="258"/>
      <c r="AQ8392" s="258"/>
      <c r="AR8392" s="258"/>
      <c r="AS8392" s="258"/>
      <c r="AT8392" s="258"/>
      <c r="AU8392" s="258"/>
      <c r="AV8392" s="258"/>
      <c r="AW8392" s="258"/>
      <c r="AX8392" s="258"/>
      <c r="AY8392" s="258"/>
      <c r="AZ8392" s="258"/>
      <c r="BA8392" s="258"/>
      <c r="BB8392" s="258"/>
      <c r="BC8392" s="258"/>
      <c r="BD8392" s="258"/>
      <c r="BE8392" s="258"/>
      <c r="BF8392" s="258"/>
      <c r="BG8392" s="258"/>
      <c r="BH8392" s="258"/>
      <c r="BI8392" s="258"/>
      <c r="BJ8392" s="258"/>
      <c r="BK8392" s="258"/>
      <c r="BL8392" s="258"/>
      <c r="BM8392" s="258"/>
      <c r="BN8392" s="258"/>
      <c r="BO8392" s="258"/>
      <c r="BP8392" s="258"/>
      <c r="BQ8392" s="258"/>
      <c r="BR8392" s="258"/>
      <c r="BS8392" s="258"/>
      <c r="BT8392" s="258"/>
      <c r="BU8392" s="258"/>
      <c r="BV8392" s="258"/>
      <c r="BW8392" s="258"/>
      <c r="BX8392" s="258"/>
      <c r="BY8392" s="258"/>
      <c r="BZ8392" s="258"/>
      <c r="CA8392" s="258"/>
      <c r="CB8392" s="258"/>
      <c r="CC8392" s="258"/>
    </row>
    <row r="8393" spans="1:81" s="41" customFormat="1" x14ac:dyDescent="0.25">
      <c r="A8393" s="38"/>
      <c r="B8393" s="44"/>
      <c r="C8393" s="39"/>
      <c r="D8393" s="39"/>
      <c r="E8393" s="39"/>
      <c r="F8393" s="25"/>
      <c r="G8393" s="40"/>
      <c r="H8393" s="40"/>
      <c r="I8393" s="40"/>
      <c r="J8393" s="271"/>
      <c r="K8393" s="262"/>
      <c r="L8393" s="258"/>
      <c r="M8393" s="258"/>
      <c r="N8393" s="258"/>
      <c r="O8393" s="258"/>
      <c r="P8393" s="258"/>
      <c r="Q8393" s="258"/>
      <c r="R8393" s="258"/>
      <c r="S8393" s="258"/>
      <c r="T8393" s="258"/>
      <c r="U8393" s="258"/>
      <c r="V8393" s="258"/>
      <c r="W8393" s="258"/>
      <c r="X8393" s="258"/>
      <c r="Y8393" s="258"/>
      <c r="Z8393" s="258"/>
      <c r="AA8393" s="258"/>
      <c r="AB8393" s="258"/>
      <c r="AC8393" s="258"/>
      <c r="AD8393" s="258"/>
      <c r="AE8393" s="258"/>
      <c r="AF8393" s="258"/>
      <c r="AG8393" s="258"/>
      <c r="AH8393" s="258"/>
      <c r="AI8393" s="258"/>
      <c r="AJ8393" s="258"/>
      <c r="AK8393" s="258"/>
      <c r="AL8393" s="258"/>
      <c r="AM8393" s="258"/>
      <c r="AN8393" s="258"/>
      <c r="AO8393" s="258"/>
      <c r="AP8393" s="258"/>
      <c r="AQ8393" s="258"/>
      <c r="AR8393" s="258"/>
      <c r="AS8393" s="258"/>
      <c r="AT8393" s="258"/>
      <c r="AU8393" s="258"/>
      <c r="AV8393" s="258"/>
      <c r="AW8393" s="258"/>
      <c r="AX8393" s="258"/>
      <c r="AY8393" s="258"/>
      <c r="AZ8393" s="258"/>
      <c r="BA8393" s="258"/>
      <c r="BB8393" s="258"/>
      <c r="BC8393" s="258"/>
      <c r="BD8393" s="258"/>
      <c r="BE8393" s="258"/>
      <c r="BF8393" s="258"/>
      <c r="BG8393" s="258"/>
      <c r="BH8393" s="258"/>
      <c r="BI8393" s="258"/>
      <c r="BJ8393" s="258"/>
      <c r="BK8393" s="258"/>
      <c r="BL8393" s="258"/>
      <c r="BM8393" s="258"/>
      <c r="BN8393" s="258"/>
      <c r="BO8393" s="258"/>
      <c r="BP8393" s="258"/>
      <c r="BQ8393" s="258"/>
      <c r="BR8393" s="258"/>
      <c r="BS8393" s="258"/>
      <c r="BT8393" s="258"/>
      <c r="BU8393" s="258"/>
      <c r="BV8393" s="258"/>
      <c r="BW8393" s="258"/>
      <c r="BX8393" s="258"/>
      <c r="BY8393" s="258"/>
      <c r="BZ8393" s="258"/>
      <c r="CA8393" s="258"/>
      <c r="CB8393" s="258"/>
      <c r="CC8393" s="258"/>
    </row>
    <row r="8394" spans="1:81" s="41" customFormat="1" x14ac:dyDescent="0.25">
      <c r="A8394" s="38"/>
      <c r="B8394" s="44"/>
      <c r="C8394" s="39"/>
      <c r="D8394" s="39"/>
      <c r="E8394" s="39"/>
      <c r="F8394" s="25"/>
      <c r="G8394" s="40"/>
      <c r="H8394" s="40"/>
      <c r="I8394" s="40"/>
      <c r="J8394" s="271"/>
      <c r="K8394" s="262"/>
      <c r="L8394" s="258"/>
      <c r="M8394" s="258"/>
      <c r="N8394" s="258"/>
      <c r="O8394" s="258"/>
      <c r="P8394" s="258"/>
      <c r="Q8394" s="258"/>
      <c r="R8394" s="258"/>
      <c r="S8394" s="258"/>
      <c r="T8394" s="258"/>
      <c r="U8394" s="258"/>
      <c r="V8394" s="258"/>
      <c r="W8394" s="258"/>
      <c r="X8394" s="258"/>
      <c r="Y8394" s="258"/>
      <c r="Z8394" s="258"/>
      <c r="AA8394" s="258"/>
      <c r="AB8394" s="258"/>
      <c r="AC8394" s="258"/>
      <c r="AD8394" s="258"/>
      <c r="AE8394" s="258"/>
      <c r="AF8394" s="258"/>
      <c r="AG8394" s="258"/>
      <c r="AH8394" s="258"/>
      <c r="AI8394" s="258"/>
      <c r="AJ8394" s="258"/>
      <c r="AK8394" s="258"/>
      <c r="AL8394" s="258"/>
      <c r="AM8394" s="258"/>
      <c r="AN8394" s="258"/>
      <c r="AO8394" s="258"/>
      <c r="AP8394" s="258"/>
      <c r="AQ8394" s="258"/>
      <c r="AR8394" s="258"/>
      <c r="AS8394" s="258"/>
      <c r="AT8394" s="258"/>
      <c r="AU8394" s="258"/>
      <c r="AV8394" s="258"/>
      <c r="AW8394" s="258"/>
      <c r="AX8394" s="258"/>
      <c r="AY8394" s="258"/>
      <c r="AZ8394" s="258"/>
      <c r="BA8394" s="258"/>
      <c r="BB8394" s="258"/>
      <c r="BC8394" s="258"/>
      <c r="BD8394" s="258"/>
      <c r="BE8394" s="258"/>
      <c r="BF8394" s="258"/>
      <c r="BG8394" s="258"/>
      <c r="BH8394" s="258"/>
      <c r="BI8394" s="258"/>
      <c r="BJ8394" s="258"/>
      <c r="BK8394" s="258"/>
      <c r="BL8394" s="258"/>
      <c r="BM8394" s="258"/>
      <c r="BN8394" s="258"/>
      <c r="BO8394" s="258"/>
      <c r="BP8394" s="258"/>
      <c r="BQ8394" s="258"/>
      <c r="BR8394" s="258"/>
      <c r="BS8394" s="258"/>
      <c r="BT8394" s="258"/>
      <c r="BU8394" s="258"/>
      <c r="BV8394" s="258"/>
      <c r="BW8394" s="258"/>
      <c r="BX8394" s="258"/>
      <c r="BY8394" s="258"/>
      <c r="BZ8394" s="258"/>
      <c r="CA8394" s="258"/>
      <c r="CB8394" s="258"/>
      <c r="CC8394" s="258"/>
    </row>
    <row r="8395" spans="1:81" s="41" customFormat="1" x14ac:dyDescent="0.25">
      <c r="A8395" s="38"/>
      <c r="B8395" s="44"/>
      <c r="C8395" s="39"/>
      <c r="D8395" s="39"/>
      <c r="E8395" s="39"/>
      <c r="F8395" s="25"/>
      <c r="G8395" s="40"/>
      <c r="H8395" s="40"/>
      <c r="I8395" s="40"/>
      <c r="J8395" s="271"/>
      <c r="K8395" s="262"/>
      <c r="L8395" s="258"/>
      <c r="M8395" s="258"/>
      <c r="N8395" s="258"/>
      <c r="O8395" s="258"/>
      <c r="P8395" s="258"/>
      <c r="Q8395" s="258"/>
      <c r="R8395" s="258"/>
      <c r="S8395" s="258"/>
      <c r="T8395" s="258"/>
      <c r="U8395" s="258"/>
      <c r="V8395" s="258"/>
      <c r="W8395" s="258"/>
      <c r="X8395" s="258"/>
      <c r="Y8395" s="258"/>
      <c r="Z8395" s="258"/>
      <c r="AA8395" s="258"/>
      <c r="AB8395" s="258"/>
      <c r="AC8395" s="258"/>
      <c r="AD8395" s="258"/>
      <c r="AE8395" s="258"/>
      <c r="AF8395" s="258"/>
      <c r="AG8395" s="258"/>
      <c r="AH8395" s="258"/>
      <c r="AI8395" s="258"/>
      <c r="AJ8395" s="258"/>
      <c r="AK8395" s="258"/>
      <c r="AL8395" s="258"/>
      <c r="AM8395" s="258"/>
      <c r="AN8395" s="258"/>
      <c r="AO8395" s="258"/>
      <c r="AP8395" s="258"/>
      <c r="AQ8395" s="258"/>
      <c r="AR8395" s="258"/>
      <c r="AS8395" s="258"/>
      <c r="AT8395" s="258"/>
      <c r="AU8395" s="258"/>
      <c r="AV8395" s="258"/>
      <c r="AW8395" s="258"/>
      <c r="AX8395" s="258"/>
      <c r="AY8395" s="258"/>
      <c r="AZ8395" s="258"/>
      <c r="BA8395" s="258"/>
      <c r="BB8395" s="258"/>
      <c r="BC8395" s="258"/>
      <c r="BD8395" s="258"/>
      <c r="BE8395" s="258"/>
      <c r="BF8395" s="258"/>
      <c r="BG8395" s="258"/>
      <c r="BH8395" s="258"/>
      <c r="BI8395" s="258"/>
      <c r="BJ8395" s="258"/>
      <c r="BK8395" s="258"/>
      <c r="BL8395" s="258"/>
      <c r="BM8395" s="258"/>
      <c r="BN8395" s="258"/>
      <c r="BO8395" s="258"/>
      <c r="BP8395" s="258"/>
      <c r="BQ8395" s="258"/>
      <c r="BR8395" s="258"/>
      <c r="BS8395" s="258"/>
      <c r="BT8395" s="258"/>
      <c r="BU8395" s="258"/>
      <c r="BV8395" s="258"/>
      <c r="BW8395" s="258"/>
      <c r="BX8395" s="258"/>
      <c r="BY8395" s="258"/>
      <c r="BZ8395" s="258"/>
      <c r="CA8395" s="258"/>
      <c r="CB8395" s="258"/>
      <c r="CC8395" s="258"/>
    </row>
    <row r="8396" spans="1:81" s="41" customFormat="1" x14ac:dyDescent="0.25">
      <c r="A8396" s="38"/>
      <c r="B8396" s="44"/>
      <c r="C8396" s="39"/>
      <c r="D8396" s="39"/>
      <c r="E8396" s="39"/>
      <c r="F8396" s="25"/>
      <c r="G8396" s="40"/>
      <c r="H8396" s="40"/>
      <c r="I8396" s="40"/>
      <c r="J8396" s="271"/>
      <c r="K8396" s="262"/>
      <c r="L8396" s="258"/>
      <c r="M8396" s="258"/>
      <c r="N8396" s="258"/>
      <c r="O8396" s="258"/>
      <c r="P8396" s="258"/>
      <c r="Q8396" s="258"/>
      <c r="R8396" s="258"/>
      <c r="S8396" s="258"/>
      <c r="T8396" s="258"/>
      <c r="U8396" s="258"/>
      <c r="V8396" s="258"/>
      <c r="W8396" s="258"/>
      <c r="X8396" s="258"/>
      <c r="Y8396" s="258"/>
      <c r="Z8396" s="258"/>
      <c r="AA8396" s="258"/>
      <c r="AB8396" s="258"/>
      <c r="AC8396" s="258"/>
      <c r="AD8396" s="258"/>
      <c r="AE8396" s="258"/>
      <c r="AF8396" s="258"/>
      <c r="AG8396" s="258"/>
      <c r="AH8396" s="258"/>
      <c r="AI8396" s="258"/>
      <c r="AJ8396" s="258"/>
      <c r="AK8396" s="258"/>
      <c r="AL8396" s="258"/>
      <c r="AM8396" s="258"/>
      <c r="AN8396" s="258"/>
      <c r="AO8396" s="258"/>
      <c r="AP8396" s="258"/>
      <c r="AQ8396" s="258"/>
      <c r="AR8396" s="258"/>
      <c r="AS8396" s="258"/>
      <c r="AT8396" s="258"/>
      <c r="AU8396" s="258"/>
      <c r="AV8396" s="258"/>
      <c r="AW8396" s="258"/>
      <c r="AX8396" s="258"/>
      <c r="AY8396" s="258"/>
      <c r="AZ8396" s="258"/>
      <c r="BA8396" s="258"/>
      <c r="BB8396" s="258"/>
      <c r="BC8396" s="258"/>
      <c r="BD8396" s="258"/>
      <c r="BE8396" s="258"/>
      <c r="BF8396" s="258"/>
      <c r="BG8396" s="258"/>
      <c r="BH8396" s="258"/>
      <c r="BI8396" s="258"/>
      <c r="BJ8396" s="258"/>
      <c r="BK8396" s="258"/>
      <c r="BL8396" s="258"/>
      <c r="BM8396" s="258"/>
      <c r="BN8396" s="258"/>
      <c r="BO8396" s="258"/>
      <c r="BP8396" s="258"/>
      <c r="BQ8396" s="258"/>
      <c r="BR8396" s="258"/>
      <c r="BS8396" s="258"/>
      <c r="BT8396" s="258"/>
      <c r="BU8396" s="258"/>
      <c r="BV8396" s="258"/>
      <c r="BW8396" s="258"/>
      <c r="BX8396" s="258"/>
      <c r="BY8396" s="258"/>
      <c r="BZ8396" s="258"/>
      <c r="CA8396" s="258"/>
      <c r="CB8396" s="258"/>
      <c r="CC8396" s="258"/>
    </row>
    <row r="8397" spans="1:81" s="41" customFormat="1" x14ac:dyDescent="0.25">
      <c r="A8397" s="38"/>
      <c r="B8397" s="44"/>
      <c r="C8397" s="39"/>
      <c r="D8397" s="39"/>
      <c r="E8397" s="39"/>
      <c r="F8397" s="25"/>
      <c r="G8397" s="40"/>
      <c r="H8397" s="40"/>
      <c r="I8397" s="40"/>
      <c r="J8397" s="271"/>
      <c r="K8397" s="262"/>
      <c r="L8397" s="258"/>
      <c r="M8397" s="258"/>
      <c r="N8397" s="258"/>
      <c r="O8397" s="258"/>
      <c r="P8397" s="258"/>
      <c r="Q8397" s="258"/>
      <c r="R8397" s="258"/>
      <c r="S8397" s="258"/>
      <c r="T8397" s="258"/>
      <c r="U8397" s="258"/>
      <c r="V8397" s="258"/>
      <c r="W8397" s="258"/>
      <c r="X8397" s="258"/>
      <c r="Y8397" s="258"/>
      <c r="Z8397" s="258"/>
      <c r="AA8397" s="258"/>
      <c r="AB8397" s="258"/>
      <c r="AC8397" s="258"/>
      <c r="AD8397" s="258"/>
      <c r="AE8397" s="258"/>
      <c r="AF8397" s="258"/>
      <c r="AG8397" s="258"/>
      <c r="AH8397" s="258"/>
      <c r="AI8397" s="258"/>
      <c r="AJ8397" s="258"/>
      <c r="AK8397" s="258"/>
      <c r="AL8397" s="258"/>
      <c r="AM8397" s="258"/>
      <c r="AN8397" s="258"/>
      <c r="AO8397" s="258"/>
      <c r="AP8397" s="258"/>
      <c r="AQ8397" s="258"/>
      <c r="AR8397" s="258"/>
      <c r="AS8397" s="258"/>
      <c r="AT8397" s="258"/>
      <c r="AU8397" s="258"/>
      <c r="AV8397" s="258"/>
      <c r="AW8397" s="258"/>
      <c r="AX8397" s="258"/>
      <c r="AY8397" s="258"/>
      <c r="AZ8397" s="258"/>
      <c r="BA8397" s="258"/>
      <c r="BB8397" s="258"/>
      <c r="BC8397" s="258"/>
      <c r="BD8397" s="258"/>
      <c r="BE8397" s="258"/>
      <c r="BF8397" s="258"/>
      <c r="BG8397" s="258"/>
      <c r="BH8397" s="258"/>
      <c r="BI8397" s="258"/>
      <c r="BJ8397" s="258"/>
      <c r="BK8397" s="258"/>
      <c r="BL8397" s="258"/>
      <c r="BM8397" s="258"/>
      <c r="BN8397" s="258"/>
      <c r="BO8397" s="258"/>
      <c r="BP8397" s="258"/>
      <c r="BQ8397" s="258"/>
      <c r="BR8397" s="258"/>
      <c r="BS8397" s="258"/>
      <c r="BT8397" s="258"/>
      <c r="BU8397" s="258"/>
      <c r="BV8397" s="258"/>
      <c r="BW8397" s="258"/>
      <c r="BX8397" s="258"/>
      <c r="BY8397" s="258"/>
      <c r="BZ8397" s="258"/>
      <c r="CA8397" s="258"/>
      <c r="CB8397" s="258"/>
      <c r="CC8397" s="258"/>
    </row>
    <row r="8398" spans="1:81" s="41" customFormat="1" x14ac:dyDescent="0.25">
      <c r="A8398" s="38"/>
      <c r="B8398" s="44"/>
      <c r="C8398" s="39"/>
      <c r="D8398" s="39"/>
      <c r="E8398" s="39"/>
      <c r="F8398" s="25"/>
      <c r="G8398" s="40"/>
      <c r="H8398" s="40"/>
      <c r="I8398" s="40"/>
      <c r="J8398" s="271"/>
      <c r="K8398" s="262"/>
      <c r="L8398" s="258"/>
      <c r="M8398" s="258"/>
      <c r="N8398" s="258"/>
      <c r="O8398" s="258"/>
      <c r="P8398" s="258"/>
      <c r="Q8398" s="258"/>
      <c r="R8398" s="258"/>
      <c r="S8398" s="258"/>
      <c r="T8398" s="258"/>
      <c r="U8398" s="258"/>
      <c r="V8398" s="258"/>
      <c r="W8398" s="258"/>
      <c r="X8398" s="258"/>
      <c r="Y8398" s="258"/>
      <c r="Z8398" s="258"/>
      <c r="AA8398" s="258"/>
      <c r="AB8398" s="258"/>
      <c r="AC8398" s="258"/>
      <c r="AD8398" s="258"/>
      <c r="AE8398" s="258"/>
      <c r="AF8398" s="258"/>
      <c r="AG8398" s="258"/>
      <c r="AH8398" s="258"/>
      <c r="AI8398" s="258"/>
      <c r="AJ8398" s="258"/>
      <c r="AK8398" s="258"/>
      <c r="AL8398" s="258"/>
      <c r="AM8398" s="258"/>
      <c r="AN8398" s="258"/>
      <c r="AO8398" s="258"/>
      <c r="AP8398" s="258"/>
      <c r="AQ8398" s="258"/>
      <c r="AR8398" s="258"/>
      <c r="AS8398" s="258"/>
      <c r="AT8398" s="258"/>
      <c r="AU8398" s="258"/>
      <c r="AV8398" s="258"/>
      <c r="AW8398" s="258"/>
      <c r="AX8398" s="258"/>
      <c r="AY8398" s="258"/>
      <c r="AZ8398" s="258"/>
      <c r="BA8398" s="258"/>
      <c r="BB8398" s="258"/>
      <c r="BC8398" s="258"/>
      <c r="BD8398" s="258"/>
      <c r="BE8398" s="258"/>
      <c r="BF8398" s="258"/>
      <c r="BG8398" s="258"/>
      <c r="BH8398" s="258"/>
      <c r="BI8398" s="258"/>
      <c r="BJ8398" s="258"/>
      <c r="BK8398" s="258"/>
      <c r="BL8398" s="258"/>
      <c r="BM8398" s="258"/>
      <c r="BN8398" s="258"/>
      <c r="BO8398" s="258"/>
      <c r="BP8398" s="258"/>
      <c r="BQ8398" s="258"/>
      <c r="BR8398" s="258"/>
      <c r="BS8398" s="258"/>
      <c r="BT8398" s="258"/>
      <c r="BU8398" s="258"/>
      <c r="BV8398" s="258"/>
      <c r="BW8398" s="258"/>
      <c r="BX8398" s="258"/>
      <c r="BY8398" s="258"/>
      <c r="BZ8398" s="258"/>
      <c r="CA8398" s="258"/>
      <c r="CB8398" s="258"/>
      <c r="CC8398" s="258"/>
    </row>
    <row r="8399" spans="1:81" s="41" customFormat="1" x14ac:dyDescent="0.25">
      <c r="A8399" s="38"/>
      <c r="B8399" s="44"/>
      <c r="C8399" s="39"/>
      <c r="D8399" s="39"/>
      <c r="E8399" s="39"/>
      <c r="F8399" s="25"/>
      <c r="G8399" s="40"/>
      <c r="H8399" s="40"/>
      <c r="I8399" s="40"/>
      <c r="J8399" s="271"/>
      <c r="K8399" s="262"/>
      <c r="L8399" s="258"/>
      <c r="M8399" s="258"/>
      <c r="N8399" s="258"/>
      <c r="O8399" s="258"/>
      <c r="P8399" s="258"/>
      <c r="Q8399" s="258"/>
      <c r="R8399" s="258"/>
      <c r="S8399" s="258"/>
      <c r="T8399" s="258"/>
      <c r="U8399" s="258"/>
      <c r="V8399" s="258"/>
      <c r="W8399" s="258"/>
      <c r="X8399" s="258"/>
      <c r="Y8399" s="258"/>
      <c r="Z8399" s="258"/>
      <c r="AA8399" s="258"/>
      <c r="AB8399" s="258"/>
      <c r="AC8399" s="258"/>
      <c r="AD8399" s="258"/>
      <c r="AE8399" s="258"/>
      <c r="AF8399" s="258"/>
      <c r="AG8399" s="258"/>
      <c r="AH8399" s="258"/>
      <c r="AI8399" s="258"/>
      <c r="AJ8399" s="258"/>
      <c r="AK8399" s="258"/>
      <c r="AL8399" s="258"/>
      <c r="AM8399" s="258"/>
      <c r="AN8399" s="258"/>
      <c r="AO8399" s="258"/>
      <c r="AP8399" s="258"/>
      <c r="AQ8399" s="258"/>
      <c r="AR8399" s="258"/>
      <c r="AS8399" s="258"/>
      <c r="AT8399" s="258"/>
      <c r="AU8399" s="258"/>
      <c r="AV8399" s="258"/>
      <c r="AW8399" s="258"/>
      <c r="AX8399" s="258"/>
      <c r="AY8399" s="258"/>
      <c r="AZ8399" s="258"/>
      <c r="BA8399" s="258"/>
      <c r="BB8399" s="258"/>
      <c r="BC8399" s="258"/>
      <c r="BD8399" s="258"/>
      <c r="BE8399" s="258"/>
      <c r="BF8399" s="258"/>
      <c r="BG8399" s="258"/>
      <c r="BH8399" s="258"/>
      <c r="BI8399" s="258"/>
      <c r="BJ8399" s="258"/>
      <c r="BK8399" s="258"/>
      <c r="BL8399" s="258"/>
      <c r="BM8399" s="258"/>
      <c r="BN8399" s="258"/>
      <c r="BO8399" s="258"/>
      <c r="BP8399" s="258"/>
      <c r="BQ8399" s="258"/>
      <c r="BR8399" s="258"/>
      <c r="BS8399" s="258"/>
      <c r="BT8399" s="258"/>
      <c r="BU8399" s="258"/>
      <c r="BV8399" s="258"/>
      <c r="BW8399" s="258"/>
      <c r="BX8399" s="258"/>
      <c r="BY8399" s="258"/>
      <c r="BZ8399" s="258"/>
      <c r="CA8399" s="258"/>
      <c r="CB8399" s="258"/>
      <c r="CC8399" s="258"/>
    </row>
    <row r="8400" spans="1:81" s="41" customFormat="1" x14ac:dyDescent="0.25">
      <c r="A8400" s="38"/>
      <c r="B8400" s="44"/>
      <c r="C8400" s="39"/>
      <c r="D8400" s="39"/>
      <c r="E8400" s="39"/>
      <c r="F8400" s="25"/>
      <c r="G8400" s="40"/>
      <c r="H8400" s="40"/>
      <c r="I8400" s="40"/>
      <c r="J8400" s="271"/>
      <c r="K8400" s="262"/>
      <c r="L8400" s="258"/>
      <c r="M8400" s="258"/>
      <c r="N8400" s="258"/>
      <c r="O8400" s="258"/>
      <c r="P8400" s="258"/>
      <c r="Q8400" s="258"/>
      <c r="R8400" s="258"/>
      <c r="S8400" s="258"/>
      <c r="T8400" s="258"/>
      <c r="U8400" s="258"/>
      <c r="V8400" s="258"/>
      <c r="W8400" s="258"/>
      <c r="X8400" s="258"/>
      <c r="Y8400" s="258"/>
      <c r="Z8400" s="258"/>
      <c r="AA8400" s="258"/>
      <c r="AB8400" s="258"/>
      <c r="AC8400" s="258"/>
      <c r="AD8400" s="258"/>
      <c r="AE8400" s="258"/>
      <c r="AF8400" s="258"/>
      <c r="AG8400" s="258"/>
      <c r="AH8400" s="258"/>
      <c r="AI8400" s="258"/>
      <c r="AJ8400" s="258"/>
      <c r="AK8400" s="258"/>
      <c r="AL8400" s="258"/>
      <c r="AM8400" s="258"/>
      <c r="AN8400" s="258"/>
      <c r="AO8400" s="258"/>
      <c r="AP8400" s="258"/>
      <c r="AQ8400" s="258"/>
      <c r="AR8400" s="258"/>
      <c r="AS8400" s="258"/>
      <c r="AT8400" s="258"/>
      <c r="AU8400" s="258"/>
      <c r="AV8400" s="258"/>
      <c r="AW8400" s="258"/>
      <c r="AX8400" s="258"/>
      <c r="AY8400" s="258"/>
      <c r="AZ8400" s="258"/>
      <c r="BA8400" s="258"/>
      <c r="BB8400" s="258"/>
      <c r="BC8400" s="258"/>
      <c r="BD8400" s="258"/>
      <c r="BE8400" s="258"/>
      <c r="BF8400" s="258"/>
      <c r="BG8400" s="258"/>
      <c r="BH8400" s="258"/>
      <c r="BI8400" s="258"/>
      <c r="BJ8400" s="258"/>
      <c r="BK8400" s="258"/>
      <c r="BL8400" s="258"/>
      <c r="BM8400" s="258"/>
      <c r="BN8400" s="258"/>
      <c r="BO8400" s="258"/>
      <c r="BP8400" s="258"/>
      <c r="BQ8400" s="258"/>
      <c r="BR8400" s="258"/>
      <c r="BS8400" s="258"/>
      <c r="BT8400" s="258"/>
      <c r="BU8400" s="258"/>
      <c r="BV8400" s="258"/>
      <c r="BW8400" s="258"/>
      <c r="BX8400" s="258"/>
      <c r="BY8400" s="258"/>
      <c r="BZ8400" s="258"/>
      <c r="CA8400" s="258"/>
      <c r="CB8400" s="258"/>
      <c r="CC8400" s="258"/>
    </row>
    <row r="8401" spans="1:81" s="41" customFormat="1" x14ac:dyDescent="0.25">
      <c r="A8401" s="38"/>
      <c r="B8401" s="44"/>
      <c r="C8401" s="39"/>
      <c r="D8401" s="39"/>
      <c r="E8401" s="39"/>
      <c r="F8401" s="25"/>
      <c r="G8401" s="40"/>
      <c r="H8401" s="40"/>
      <c r="I8401" s="40"/>
      <c r="J8401" s="271"/>
      <c r="K8401" s="262"/>
      <c r="L8401" s="258"/>
      <c r="M8401" s="258"/>
      <c r="N8401" s="258"/>
      <c r="O8401" s="258"/>
      <c r="P8401" s="258"/>
      <c r="Q8401" s="258"/>
      <c r="R8401" s="258"/>
      <c r="S8401" s="258"/>
      <c r="T8401" s="258"/>
      <c r="U8401" s="258"/>
      <c r="V8401" s="258"/>
      <c r="W8401" s="258"/>
      <c r="X8401" s="258"/>
      <c r="Y8401" s="258"/>
      <c r="Z8401" s="258"/>
      <c r="AA8401" s="258"/>
      <c r="AB8401" s="258"/>
      <c r="AC8401" s="258"/>
      <c r="AD8401" s="258"/>
      <c r="AE8401" s="258"/>
      <c r="AF8401" s="258"/>
      <c r="AG8401" s="258"/>
      <c r="AH8401" s="258"/>
      <c r="AI8401" s="258"/>
      <c r="AJ8401" s="258"/>
      <c r="AK8401" s="258"/>
      <c r="AL8401" s="258"/>
      <c r="AM8401" s="258"/>
      <c r="AN8401" s="258"/>
      <c r="AO8401" s="258"/>
      <c r="AP8401" s="258"/>
      <c r="AQ8401" s="258"/>
      <c r="AR8401" s="258"/>
      <c r="AS8401" s="258"/>
      <c r="AT8401" s="258"/>
      <c r="AU8401" s="258"/>
      <c r="AV8401" s="258"/>
      <c r="AW8401" s="258"/>
      <c r="AX8401" s="258"/>
      <c r="AY8401" s="258"/>
      <c r="AZ8401" s="258"/>
      <c r="BA8401" s="258"/>
      <c r="BB8401" s="258"/>
      <c r="BC8401" s="258"/>
      <c r="BD8401" s="258"/>
      <c r="BE8401" s="258"/>
      <c r="BF8401" s="258"/>
      <c r="BG8401" s="258"/>
      <c r="BH8401" s="258"/>
      <c r="BI8401" s="258"/>
      <c r="BJ8401" s="258"/>
      <c r="BK8401" s="258"/>
      <c r="BL8401" s="258"/>
      <c r="BM8401" s="258"/>
      <c r="BN8401" s="258"/>
      <c r="BO8401" s="258"/>
      <c r="BP8401" s="258"/>
      <c r="BQ8401" s="258"/>
      <c r="BR8401" s="258"/>
      <c r="BS8401" s="258"/>
      <c r="BT8401" s="258"/>
      <c r="BU8401" s="258"/>
      <c r="BV8401" s="258"/>
      <c r="BW8401" s="258"/>
      <c r="BX8401" s="258"/>
      <c r="BY8401" s="258"/>
      <c r="BZ8401" s="258"/>
      <c r="CA8401" s="258"/>
      <c r="CB8401" s="258"/>
      <c r="CC8401" s="258"/>
    </row>
    <row r="8402" spans="1:81" s="41" customFormat="1" x14ac:dyDescent="0.25">
      <c r="A8402" s="38"/>
      <c r="B8402" s="44"/>
      <c r="C8402" s="39"/>
      <c r="D8402" s="39"/>
      <c r="E8402" s="39"/>
      <c r="F8402" s="25"/>
      <c r="G8402" s="40"/>
      <c r="H8402" s="40"/>
      <c r="I8402" s="40"/>
      <c r="J8402" s="271"/>
      <c r="K8402" s="262"/>
      <c r="L8402" s="258"/>
      <c r="M8402" s="258"/>
      <c r="N8402" s="258"/>
      <c r="O8402" s="258"/>
      <c r="P8402" s="258"/>
      <c r="Q8402" s="258"/>
      <c r="R8402" s="258"/>
      <c r="S8402" s="258"/>
      <c r="T8402" s="258"/>
      <c r="U8402" s="258"/>
      <c r="V8402" s="258"/>
      <c r="W8402" s="258"/>
      <c r="X8402" s="258"/>
      <c r="Y8402" s="258"/>
      <c r="Z8402" s="258"/>
      <c r="AA8402" s="258"/>
      <c r="AB8402" s="258"/>
      <c r="AC8402" s="258"/>
      <c r="AD8402" s="258"/>
      <c r="AE8402" s="258"/>
      <c r="AF8402" s="258"/>
      <c r="AG8402" s="258"/>
      <c r="AH8402" s="258"/>
      <c r="AI8402" s="258"/>
      <c r="AJ8402" s="258"/>
      <c r="AK8402" s="258"/>
      <c r="AL8402" s="258"/>
      <c r="AM8402" s="258"/>
      <c r="AN8402" s="258"/>
      <c r="AO8402" s="258"/>
      <c r="AP8402" s="258"/>
      <c r="AQ8402" s="258"/>
      <c r="AR8402" s="258"/>
      <c r="AS8402" s="258"/>
      <c r="AT8402" s="258"/>
      <c r="AU8402" s="258"/>
      <c r="AV8402" s="258"/>
      <c r="AW8402" s="258"/>
      <c r="AX8402" s="258"/>
      <c r="AY8402" s="258"/>
      <c r="AZ8402" s="258"/>
      <c r="BA8402" s="258"/>
      <c r="BB8402" s="258"/>
      <c r="BC8402" s="258"/>
      <c r="BD8402" s="258"/>
      <c r="BE8402" s="258"/>
      <c r="BF8402" s="258"/>
      <c r="BG8402" s="258"/>
      <c r="BH8402" s="258"/>
      <c r="BI8402" s="258"/>
      <c r="BJ8402" s="258"/>
      <c r="BK8402" s="258"/>
      <c r="BL8402" s="258"/>
      <c r="BM8402" s="258"/>
      <c r="BN8402" s="258"/>
      <c r="BO8402" s="258"/>
      <c r="BP8402" s="258"/>
      <c r="BQ8402" s="258"/>
      <c r="BR8402" s="258"/>
      <c r="BS8402" s="258"/>
      <c r="BT8402" s="258"/>
      <c r="BU8402" s="258"/>
      <c r="BV8402" s="258"/>
      <c r="BW8402" s="258"/>
      <c r="BX8402" s="258"/>
      <c r="BY8402" s="258"/>
      <c r="BZ8402" s="258"/>
      <c r="CA8402" s="258"/>
      <c r="CB8402" s="258"/>
      <c r="CC8402" s="258"/>
    </row>
    <row r="8403" spans="1:81" s="41" customFormat="1" x14ac:dyDescent="0.25">
      <c r="A8403" s="38"/>
      <c r="B8403" s="44"/>
      <c r="C8403" s="39"/>
      <c r="D8403" s="39"/>
      <c r="E8403" s="39"/>
      <c r="F8403" s="25"/>
      <c r="G8403" s="40"/>
      <c r="H8403" s="40"/>
      <c r="I8403" s="40"/>
      <c r="J8403" s="271"/>
      <c r="K8403" s="262"/>
      <c r="L8403" s="258"/>
      <c r="M8403" s="258"/>
      <c r="N8403" s="258"/>
      <c r="O8403" s="258"/>
      <c r="P8403" s="258"/>
      <c r="Q8403" s="258"/>
      <c r="R8403" s="258"/>
      <c r="S8403" s="258"/>
      <c r="T8403" s="258"/>
      <c r="U8403" s="258"/>
      <c r="V8403" s="258"/>
      <c r="W8403" s="258"/>
      <c r="X8403" s="258"/>
      <c r="Y8403" s="258"/>
      <c r="Z8403" s="258"/>
      <c r="AA8403" s="258"/>
      <c r="AB8403" s="258"/>
      <c r="AC8403" s="258"/>
      <c r="AD8403" s="258"/>
      <c r="AE8403" s="258"/>
      <c r="AF8403" s="258"/>
      <c r="AG8403" s="258"/>
      <c r="AH8403" s="258"/>
      <c r="AI8403" s="258"/>
      <c r="AJ8403" s="258"/>
      <c r="AK8403" s="258"/>
      <c r="AL8403" s="258"/>
      <c r="AM8403" s="258"/>
      <c r="AN8403" s="258"/>
      <c r="AO8403" s="258"/>
      <c r="AP8403" s="258"/>
      <c r="AQ8403" s="258"/>
      <c r="AR8403" s="258"/>
      <c r="AS8403" s="258"/>
      <c r="AT8403" s="258"/>
      <c r="AU8403" s="258"/>
      <c r="AV8403" s="258"/>
      <c r="AW8403" s="258"/>
      <c r="AX8403" s="258"/>
      <c r="AY8403" s="258"/>
      <c r="AZ8403" s="258"/>
      <c r="BA8403" s="258"/>
      <c r="BB8403" s="258"/>
      <c r="BC8403" s="258"/>
      <c r="BD8403" s="258"/>
      <c r="BE8403" s="258"/>
      <c r="BF8403" s="258"/>
      <c r="BG8403" s="258"/>
      <c r="BH8403" s="258"/>
      <c r="BI8403" s="258"/>
      <c r="BJ8403" s="258"/>
      <c r="BK8403" s="258"/>
      <c r="BL8403" s="258"/>
      <c r="BM8403" s="258"/>
      <c r="BN8403" s="258"/>
      <c r="BO8403" s="258"/>
      <c r="BP8403" s="258"/>
      <c r="BQ8403" s="258"/>
      <c r="BR8403" s="258"/>
      <c r="BS8403" s="258"/>
      <c r="BT8403" s="258"/>
      <c r="BU8403" s="258"/>
      <c r="BV8403" s="258"/>
      <c r="BW8403" s="258"/>
      <c r="BX8403" s="258"/>
      <c r="BY8403" s="258"/>
      <c r="BZ8403" s="258"/>
      <c r="CA8403" s="258"/>
      <c r="CB8403" s="258"/>
      <c r="CC8403" s="258"/>
    </row>
    <row r="8404" spans="1:81" s="41" customFormat="1" x14ac:dyDescent="0.25">
      <c r="A8404" s="38"/>
      <c r="B8404" s="44"/>
      <c r="C8404" s="39"/>
      <c r="D8404" s="39"/>
      <c r="E8404" s="39"/>
      <c r="F8404" s="25"/>
      <c r="G8404" s="40"/>
      <c r="H8404" s="40"/>
      <c r="I8404" s="40"/>
      <c r="J8404" s="271"/>
      <c r="K8404" s="262"/>
      <c r="L8404" s="258"/>
      <c r="M8404" s="258"/>
      <c r="N8404" s="258"/>
      <c r="O8404" s="258"/>
      <c r="P8404" s="258"/>
      <c r="Q8404" s="258"/>
      <c r="R8404" s="258"/>
      <c r="S8404" s="258"/>
      <c r="T8404" s="258"/>
      <c r="U8404" s="258"/>
      <c r="V8404" s="258"/>
      <c r="W8404" s="258"/>
      <c r="X8404" s="258"/>
      <c r="Y8404" s="258"/>
      <c r="Z8404" s="258"/>
      <c r="AA8404" s="258"/>
      <c r="AB8404" s="258"/>
      <c r="AC8404" s="258"/>
      <c r="AD8404" s="258"/>
      <c r="AE8404" s="258"/>
      <c r="AF8404" s="258"/>
      <c r="AG8404" s="258"/>
      <c r="AH8404" s="258"/>
      <c r="AI8404" s="258"/>
      <c r="AJ8404" s="258"/>
      <c r="AK8404" s="258"/>
      <c r="AL8404" s="258"/>
      <c r="AM8404" s="258"/>
      <c r="AN8404" s="258"/>
      <c r="AO8404" s="258"/>
      <c r="AP8404" s="258"/>
      <c r="AQ8404" s="258"/>
      <c r="AR8404" s="258"/>
      <c r="AS8404" s="258"/>
      <c r="AT8404" s="258"/>
      <c r="AU8404" s="258"/>
      <c r="AV8404" s="258"/>
      <c r="AW8404" s="258"/>
      <c r="AX8404" s="258"/>
      <c r="AY8404" s="258"/>
      <c r="AZ8404" s="258"/>
      <c r="BA8404" s="258"/>
      <c r="BB8404" s="258"/>
      <c r="BC8404" s="258"/>
      <c r="BD8404" s="258"/>
      <c r="BE8404" s="258"/>
      <c r="BF8404" s="258"/>
      <c r="BG8404" s="258"/>
      <c r="BH8404" s="258"/>
      <c r="BI8404" s="258"/>
      <c r="BJ8404" s="258"/>
      <c r="BK8404" s="258"/>
      <c r="BL8404" s="258"/>
      <c r="BM8404" s="258"/>
      <c r="BN8404" s="258"/>
      <c r="BO8404" s="258"/>
      <c r="BP8404" s="258"/>
      <c r="BQ8404" s="258"/>
      <c r="BR8404" s="258"/>
      <c r="BS8404" s="258"/>
      <c r="BT8404" s="258"/>
      <c r="BU8404" s="258"/>
      <c r="BV8404" s="258"/>
      <c r="BW8404" s="258"/>
      <c r="BX8404" s="258"/>
      <c r="BY8404" s="258"/>
      <c r="BZ8404" s="258"/>
      <c r="CA8404" s="258"/>
      <c r="CB8404" s="258"/>
      <c r="CC8404" s="258"/>
    </row>
    <row r="8405" spans="1:81" s="41" customFormat="1" x14ac:dyDescent="0.25">
      <c r="A8405" s="38"/>
      <c r="B8405" s="44"/>
      <c r="C8405" s="39"/>
      <c r="D8405" s="39"/>
      <c r="E8405" s="39"/>
      <c r="F8405" s="25"/>
      <c r="G8405" s="40"/>
      <c r="H8405" s="40"/>
      <c r="I8405" s="40"/>
      <c r="J8405" s="271"/>
      <c r="K8405" s="262"/>
      <c r="L8405" s="258"/>
      <c r="M8405" s="258"/>
      <c r="N8405" s="258"/>
      <c r="O8405" s="258"/>
      <c r="P8405" s="258"/>
      <c r="Q8405" s="258"/>
      <c r="R8405" s="258"/>
      <c r="S8405" s="258"/>
      <c r="T8405" s="258"/>
      <c r="U8405" s="258"/>
      <c r="V8405" s="258"/>
      <c r="W8405" s="258"/>
      <c r="X8405" s="258"/>
      <c r="Y8405" s="258"/>
      <c r="Z8405" s="258"/>
      <c r="AA8405" s="258"/>
      <c r="AB8405" s="258"/>
      <c r="AC8405" s="258"/>
      <c r="AD8405" s="258"/>
      <c r="AE8405" s="258"/>
      <c r="AF8405" s="258"/>
      <c r="AG8405" s="258"/>
      <c r="AH8405" s="258"/>
      <c r="AI8405" s="258"/>
      <c r="AJ8405" s="258"/>
      <c r="AK8405" s="258"/>
      <c r="AL8405" s="258"/>
      <c r="AM8405" s="258"/>
      <c r="AN8405" s="258"/>
      <c r="AO8405" s="258"/>
      <c r="AP8405" s="258"/>
      <c r="AQ8405" s="258"/>
      <c r="AR8405" s="258"/>
      <c r="AS8405" s="258"/>
      <c r="AT8405" s="258"/>
      <c r="AU8405" s="258"/>
      <c r="AV8405" s="258"/>
      <c r="AW8405" s="258"/>
      <c r="AX8405" s="258"/>
      <c r="AY8405" s="258"/>
      <c r="AZ8405" s="258"/>
      <c r="BA8405" s="258"/>
      <c r="BB8405" s="258"/>
      <c r="BC8405" s="258"/>
      <c r="BD8405" s="258"/>
      <c r="BE8405" s="258"/>
      <c r="BF8405" s="258"/>
      <c r="BG8405" s="258"/>
      <c r="BH8405" s="258"/>
      <c r="BI8405" s="258"/>
      <c r="BJ8405" s="258"/>
      <c r="BK8405" s="258"/>
      <c r="BL8405" s="258"/>
      <c r="BM8405" s="258"/>
      <c r="BN8405" s="258"/>
      <c r="BO8405" s="258"/>
      <c r="BP8405" s="258"/>
      <c r="BQ8405" s="258"/>
      <c r="BR8405" s="258"/>
      <c r="BS8405" s="258"/>
      <c r="BT8405" s="258"/>
      <c r="BU8405" s="258"/>
      <c r="BV8405" s="258"/>
      <c r="BW8405" s="258"/>
      <c r="BX8405" s="258"/>
      <c r="BY8405" s="258"/>
      <c r="BZ8405" s="258"/>
      <c r="CA8405" s="258"/>
      <c r="CB8405" s="258"/>
      <c r="CC8405" s="258"/>
    </row>
    <row r="8406" spans="1:81" s="41" customFormat="1" x14ac:dyDescent="0.25">
      <c r="A8406" s="38"/>
      <c r="B8406" s="44"/>
      <c r="C8406" s="39"/>
      <c r="D8406" s="39"/>
      <c r="E8406" s="39"/>
      <c r="F8406" s="25"/>
      <c r="G8406" s="40"/>
      <c r="H8406" s="40"/>
      <c r="I8406" s="40"/>
      <c r="J8406" s="271"/>
      <c r="K8406" s="262"/>
      <c r="L8406" s="258"/>
      <c r="M8406" s="258"/>
      <c r="N8406" s="258"/>
      <c r="O8406" s="258"/>
      <c r="P8406" s="258"/>
      <c r="Q8406" s="258"/>
      <c r="R8406" s="258"/>
      <c r="S8406" s="258"/>
      <c r="T8406" s="258"/>
      <c r="U8406" s="258"/>
      <c r="V8406" s="258"/>
      <c r="W8406" s="258"/>
      <c r="X8406" s="258"/>
      <c r="Y8406" s="258"/>
      <c r="Z8406" s="258"/>
      <c r="AA8406" s="258"/>
      <c r="AB8406" s="258"/>
      <c r="AC8406" s="258"/>
      <c r="AD8406" s="258"/>
      <c r="AE8406" s="258"/>
      <c r="AF8406" s="258"/>
      <c r="AG8406" s="258"/>
      <c r="AH8406" s="258"/>
      <c r="AI8406" s="258"/>
      <c r="AJ8406" s="258"/>
      <c r="AK8406" s="258"/>
      <c r="AL8406" s="258"/>
      <c r="AM8406" s="258"/>
      <c r="AN8406" s="258"/>
      <c r="AO8406" s="258"/>
      <c r="AP8406" s="258"/>
      <c r="AQ8406" s="258"/>
      <c r="AR8406" s="258"/>
      <c r="AS8406" s="258"/>
      <c r="AT8406" s="258"/>
      <c r="AU8406" s="258"/>
      <c r="AV8406" s="258"/>
      <c r="AW8406" s="258"/>
      <c r="AX8406" s="258"/>
      <c r="AY8406" s="258"/>
      <c r="AZ8406" s="258"/>
      <c r="BA8406" s="258"/>
      <c r="BB8406" s="258"/>
      <c r="BC8406" s="258"/>
      <c r="BD8406" s="258"/>
      <c r="BE8406" s="258"/>
      <c r="BF8406" s="258"/>
      <c r="BG8406" s="258"/>
      <c r="BH8406" s="258"/>
      <c r="BI8406" s="258"/>
      <c r="BJ8406" s="258"/>
      <c r="BK8406" s="258"/>
      <c r="BL8406" s="258"/>
      <c r="BM8406" s="258"/>
      <c r="BN8406" s="258"/>
      <c r="BO8406" s="258"/>
      <c r="BP8406" s="258"/>
      <c r="BQ8406" s="258"/>
      <c r="BR8406" s="258"/>
      <c r="BS8406" s="258"/>
      <c r="BT8406" s="258"/>
      <c r="BU8406" s="258"/>
      <c r="BV8406" s="258"/>
      <c r="BW8406" s="258"/>
      <c r="BX8406" s="258"/>
      <c r="BY8406" s="258"/>
      <c r="BZ8406" s="258"/>
      <c r="CA8406" s="258"/>
      <c r="CB8406" s="258"/>
      <c r="CC8406" s="258"/>
    </row>
    <row r="8407" spans="1:81" s="41" customFormat="1" x14ac:dyDescent="0.25">
      <c r="A8407" s="38"/>
      <c r="B8407" s="44"/>
      <c r="C8407" s="39"/>
      <c r="D8407" s="39"/>
      <c r="E8407" s="39"/>
      <c r="F8407" s="25"/>
      <c r="G8407" s="40"/>
      <c r="H8407" s="40"/>
      <c r="I8407" s="40"/>
      <c r="J8407" s="271"/>
      <c r="K8407" s="262"/>
      <c r="L8407" s="258"/>
      <c r="M8407" s="258"/>
      <c r="N8407" s="258"/>
      <c r="O8407" s="258"/>
      <c r="P8407" s="258"/>
      <c r="Q8407" s="258"/>
      <c r="R8407" s="258"/>
      <c r="S8407" s="258"/>
      <c r="T8407" s="258"/>
      <c r="U8407" s="258"/>
      <c r="V8407" s="258"/>
      <c r="W8407" s="258"/>
      <c r="X8407" s="258"/>
      <c r="Y8407" s="258"/>
      <c r="Z8407" s="258"/>
      <c r="AA8407" s="258"/>
      <c r="AB8407" s="258"/>
      <c r="AC8407" s="258"/>
      <c r="AD8407" s="258"/>
      <c r="AE8407" s="258"/>
      <c r="AF8407" s="258"/>
      <c r="AG8407" s="258"/>
      <c r="AH8407" s="258"/>
      <c r="AI8407" s="258"/>
      <c r="AJ8407" s="258"/>
      <c r="AK8407" s="258"/>
      <c r="AL8407" s="258"/>
      <c r="AM8407" s="258"/>
      <c r="AN8407" s="258"/>
      <c r="AO8407" s="258"/>
      <c r="AP8407" s="258"/>
      <c r="AQ8407" s="258"/>
      <c r="AR8407" s="258"/>
      <c r="AS8407" s="258"/>
      <c r="AT8407" s="258"/>
      <c r="AU8407" s="258"/>
      <c r="AV8407" s="258"/>
      <c r="AW8407" s="258"/>
      <c r="AX8407" s="258"/>
      <c r="AY8407" s="258"/>
      <c r="AZ8407" s="258"/>
      <c r="BA8407" s="258"/>
      <c r="BB8407" s="258"/>
      <c r="BC8407" s="258"/>
      <c r="BD8407" s="258"/>
      <c r="BE8407" s="258"/>
      <c r="BF8407" s="258"/>
      <c r="BG8407" s="258"/>
      <c r="BH8407" s="258"/>
      <c r="BI8407" s="258"/>
      <c r="BJ8407" s="258"/>
      <c r="BK8407" s="258"/>
      <c r="BL8407" s="258"/>
      <c r="BM8407" s="258"/>
      <c r="BN8407" s="258"/>
      <c r="BO8407" s="258"/>
      <c r="BP8407" s="258"/>
      <c r="BQ8407" s="258"/>
      <c r="BR8407" s="258"/>
      <c r="BS8407" s="258"/>
      <c r="BT8407" s="258"/>
      <c r="BU8407" s="258"/>
      <c r="BV8407" s="258"/>
      <c r="BW8407" s="258"/>
      <c r="BX8407" s="258"/>
      <c r="BY8407" s="258"/>
      <c r="BZ8407" s="258"/>
      <c r="CA8407" s="258"/>
      <c r="CB8407" s="258"/>
      <c r="CC8407" s="258"/>
    </row>
    <row r="8408" spans="1:81" s="41" customFormat="1" x14ac:dyDescent="0.25">
      <c r="A8408" s="38"/>
      <c r="B8408" s="44"/>
      <c r="C8408" s="39"/>
      <c r="D8408" s="39"/>
      <c r="E8408" s="39"/>
      <c r="F8408" s="25"/>
      <c r="G8408" s="40"/>
      <c r="H8408" s="40"/>
      <c r="I8408" s="40"/>
      <c r="J8408" s="271"/>
      <c r="K8408" s="262"/>
      <c r="L8408" s="258"/>
      <c r="M8408" s="258"/>
      <c r="N8408" s="258"/>
      <c r="O8408" s="258"/>
      <c r="P8408" s="258"/>
      <c r="Q8408" s="258"/>
      <c r="R8408" s="258"/>
      <c r="S8408" s="258"/>
      <c r="T8408" s="258"/>
      <c r="U8408" s="258"/>
      <c r="V8408" s="258"/>
      <c r="W8408" s="258"/>
      <c r="X8408" s="258"/>
      <c r="Y8408" s="258"/>
      <c r="Z8408" s="258"/>
      <c r="AA8408" s="258"/>
      <c r="AB8408" s="258"/>
      <c r="AC8408" s="258"/>
      <c r="AD8408" s="258"/>
      <c r="AE8408" s="258"/>
      <c r="AF8408" s="258"/>
      <c r="AG8408" s="258"/>
      <c r="AH8408" s="258"/>
      <c r="AI8408" s="258"/>
      <c r="AJ8408" s="258"/>
      <c r="AK8408" s="258"/>
      <c r="AL8408" s="258"/>
      <c r="AM8408" s="258"/>
      <c r="AN8408" s="258"/>
      <c r="AO8408" s="258"/>
      <c r="AP8408" s="258"/>
      <c r="AQ8408" s="258"/>
      <c r="AR8408" s="258"/>
      <c r="AS8408" s="258"/>
      <c r="AT8408" s="258"/>
      <c r="AU8408" s="258"/>
      <c r="AV8408" s="258"/>
      <c r="AW8408" s="258"/>
      <c r="AX8408" s="258"/>
      <c r="AY8408" s="258"/>
      <c r="AZ8408" s="258"/>
      <c r="BA8408" s="258"/>
      <c r="BB8408" s="258"/>
      <c r="BC8408" s="258"/>
      <c r="BD8408" s="258"/>
      <c r="BE8408" s="258"/>
      <c r="BF8408" s="258"/>
      <c r="BG8408" s="258"/>
      <c r="BH8408" s="258"/>
      <c r="BI8408" s="258"/>
      <c r="BJ8408" s="258"/>
      <c r="BK8408" s="258"/>
      <c r="BL8408" s="258"/>
      <c r="BM8408" s="258"/>
      <c r="BN8408" s="258"/>
      <c r="BO8408" s="258"/>
      <c r="BP8408" s="258"/>
      <c r="BQ8408" s="258"/>
      <c r="BR8408" s="258"/>
      <c r="BS8408" s="258"/>
      <c r="BT8408" s="258"/>
      <c r="BU8408" s="258"/>
      <c r="BV8408" s="258"/>
      <c r="BW8408" s="258"/>
      <c r="BX8408" s="258"/>
      <c r="BY8408" s="258"/>
      <c r="BZ8408" s="258"/>
      <c r="CA8408" s="258"/>
      <c r="CB8408" s="258"/>
      <c r="CC8408" s="258"/>
    </row>
    <row r="8409" spans="1:81" s="41" customFormat="1" x14ac:dyDescent="0.25">
      <c r="A8409" s="38"/>
      <c r="B8409" s="44"/>
      <c r="C8409" s="39"/>
      <c r="D8409" s="39"/>
      <c r="E8409" s="39"/>
      <c r="F8409" s="25"/>
      <c r="G8409" s="40"/>
      <c r="H8409" s="40"/>
      <c r="I8409" s="40"/>
      <c r="J8409" s="271"/>
      <c r="K8409" s="262"/>
      <c r="L8409" s="258"/>
      <c r="M8409" s="258"/>
      <c r="N8409" s="258"/>
      <c r="O8409" s="258"/>
      <c r="P8409" s="258"/>
      <c r="Q8409" s="258"/>
      <c r="R8409" s="258"/>
      <c r="S8409" s="258"/>
      <c r="T8409" s="258"/>
      <c r="U8409" s="258"/>
      <c r="V8409" s="258"/>
      <c r="W8409" s="258"/>
      <c r="X8409" s="258"/>
      <c r="Y8409" s="258"/>
      <c r="Z8409" s="258"/>
      <c r="AA8409" s="258"/>
      <c r="AB8409" s="258"/>
      <c r="AC8409" s="258"/>
      <c r="AD8409" s="258"/>
      <c r="AE8409" s="258"/>
      <c r="AF8409" s="258"/>
      <c r="AG8409" s="258"/>
      <c r="AH8409" s="258"/>
      <c r="AI8409" s="258"/>
      <c r="AJ8409" s="258"/>
      <c r="AK8409" s="258"/>
      <c r="AL8409" s="258"/>
      <c r="AM8409" s="258"/>
      <c r="AN8409" s="258"/>
      <c r="AO8409" s="258"/>
      <c r="AP8409" s="258"/>
      <c r="AQ8409" s="258"/>
      <c r="AR8409" s="258"/>
      <c r="AS8409" s="258"/>
      <c r="AT8409" s="258"/>
      <c r="AU8409" s="258"/>
      <c r="AV8409" s="258"/>
      <c r="AW8409" s="258"/>
      <c r="AX8409" s="258"/>
      <c r="AY8409" s="258"/>
      <c r="AZ8409" s="258"/>
      <c r="BA8409" s="258"/>
      <c r="BB8409" s="258"/>
      <c r="BC8409" s="258"/>
      <c r="BD8409" s="258"/>
      <c r="BE8409" s="258"/>
      <c r="BF8409" s="258"/>
      <c r="BG8409" s="258"/>
      <c r="BH8409" s="258"/>
      <c r="BI8409" s="258"/>
      <c r="BJ8409" s="258"/>
      <c r="BK8409" s="258"/>
      <c r="BL8409" s="258"/>
      <c r="BM8409" s="258"/>
      <c r="BN8409" s="258"/>
      <c r="BO8409" s="258"/>
      <c r="BP8409" s="258"/>
      <c r="BQ8409" s="258"/>
      <c r="BR8409" s="258"/>
      <c r="BS8409" s="258"/>
      <c r="BT8409" s="258"/>
      <c r="BU8409" s="258"/>
      <c r="BV8409" s="258"/>
      <c r="BW8409" s="258"/>
      <c r="BX8409" s="258"/>
      <c r="BY8409" s="258"/>
      <c r="BZ8409" s="258"/>
      <c r="CA8409" s="258"/>
      <c r="CB8409" s="258"/>
      <c r="CC8409" s="258"/>
    </row>
    <row r="8410" spans="1:81" s="41" customFormat="1" x14ac:dyDescent="0.25">
      <c r="A8410" s="38"/>
      <c r="B8410" s="44"/>
      <c r="C8410" s="39"/>
      <c r="D8410" s="39"/>
      <c r="E8410" s="39"/>
      <c r="F8410" s="25"/>
      <c r="G8410" s="40"/>
      <c r="H8410" s="40"/>
      <c r="I8410" s="40"/>
      <c r="J8410" s="271"/>
      <c r="K8410" s="262"/>
      <c r="L8410" s="258"/>
      <c r="M8410" s="258"/>
      <c r="N8410" s="258"/>
      <c r="O8410" s="258"/>
      <c r="P8410" s="258"/>
      <c r="Q8410" s="258"/>
      <c r="R8410" s="258"/>
      <c r="S8410" s="258"/>
      <c r="T8410" s="258"/>
      <c r="U8410" s="258"/>
      <c r="V8410" s="258"/>
      <c r="W8410" s="258"/>
      <c r="X8410" s="258"/>
      <c r="Y8410" s="258"/>
      <c r="Z8410" s="258"/>
      <c r="AA8410" s="258"/>
      <c r="AB8410" s="258"/>
      <c r="AC8410" s="258"/>
      <c r="AD8410" s="258"/>
      <c r="AE8410" s="258"/>
      <c r="AF8410" s="258"/>
      <c r="AG8410" s="258"/>
      <c r="AH8410" s="258"/>
      <c r="AI8410" s="258"/>
      <c r="AJ8410" s="258"/>
      <c r="AK8410" s="258"/>
      <c r="AL8410" s="258"/>
      <c r="AM8410" s="258"/>
      <c r="AN8410" s="258"/>
      <c r="AO8410" s="258"/>
      <c r="AP8410" s="258"/>
      <c r="AQ8410" s="258"/>
      <c r="AR8410" s="258"/>
      <c r="AS8410" s="258"/>
      <c r="AT8410" s="258"/>
      <c r="AU8410" s="258"/>
      <c r="AV8410" s="258"/>
      <c r="AW8410" s="258"/>
      <c r="AX8410" s="258"/>
      <c r="AY8410" s="258"/>
      <c r="AZ8410" s="258"/>
      <c r="BA8410" s="258"/>
      <c r="BB8410" s="258"/>
      <c r="BC8410" s="258"/>
      <c r="BD8410" s="258"/>
      <c r="BE8410" s="258"/>
      <c r="BF8410" s="258"/>
      <c r="BG8410" s="258"/>
      <c r="BH8410" s="258"/>
      <c r="BI8410" s="258"/>
      <c r="BJ8410" s="258"/>
      <c r="BK8410" s="258"/>
      <c r="BL8410" s="258"/>
      <c r="BM8410" s="258"/>
      <c r="BN8410" s="258"/>
      <c r="BO8410" s="258"/>
      <c r="BP8410" s="258"/>
      <c r="BQ8410" s="258"/>
      <c r="BR8410" s="258"/>
      <c r="BS8410" s="258"/>
      <c r="BT8410" s="258"/>
      <c r="BU8410" s="258"/>
      <c r="BV8410" s="258"/>
      <c r="BW8410" s="258"/>
      <c r="BX8410" s="258"/>
      <c r="BY8410" s="258"/>
      <c r="BZ8410" s="258"/>
      <c r="CA8410" s="258"/>
      <c r="CB8410" s="258"/>
      <c r="CC8410" s="258"/>
    </row>
    <row r="8411" spans="1:81" s="41" customFormat="1" x14ac:dyDescent="0.25">
      <c r="A8411" s="38"/>
      <c r="B8411" s="44"/>
      <c r="C8411" s="39"/>
      <c r="D8411" s="39"/>
      <c r="E8411" s="39"/>
      <c r="F8411" s="25"/>
      <c r="G8411" s="40"/>
      <c r="H8411" s="40"/>
      <c r="I8411" s="40"/>
      <c r="J8411" s="271"/>
      <c r="K8411" s="262"/>
      <c r="L8411" s="258"/>
      <c r="M8411" s="258"/>
      <c r="N8411" s="258"/>
      <c r="O8411" s="258"/>
      <c r="P8411" s="258"/>
      <c r="Q8411" s="258"/>
      <c r="R8411" s="258"/>
      <c r="S8411" s="258"/>
      <c r="T8411" s="258"/>
      <c r="U8411" s="258"/>
      <c r="V8411" s="258"/>
      <c r="W8411" s="258"/>
      <c r="X8411" s="258"/>
      <c r="Y8411" s="258"/>
      <c r="Z8411" s="258"/>
      <c r="AA8411" s="258"/>
      <c r="AB8411" s="258"/>
      <c r="AC8411" s="258"/>
      <c r="AD8411" s="258"/>
      <c r="AE8411" s="258"/>
      <c r="AF8411" s="258"/>
      <c r="AG8411" s="258"/>
      <c r="AH8411" s="258"/>
      <c r="AI8411" s="258"/>
      <c r="AJ8411" s="258"/>
      <c r="AK8411" s="258"/>
      <c r="AL8411" s="258"/>
      <c r="AM8411" s="258"/>
      <c r="AN8411" s="258"/>
      <c r="AO8411" s="258"/>
      <c r="AP8411" s="258"/>
      <c r="AQ8411" s="258"/>
      <c r="AR8411" s="258"/>
      <c r="AS8411" s="258"/>
      <c r="AT8411" s="258"/>
      <c r="AU8411" s="258"/>
      <c r="AV8411" s="258"/>
      <c r="AW8411" s="258"/>
      <c r="AX8411" s="258"/>
      <c r="AY8411" s="258"/>
      <c r="AZ8411" s="258"/>
      <c r="BA8411" s="258"/>
      <c r="BB8411" s="258"/>
      <c r="BC8411" s="258"/>
      <c r="BD8411" s="258"/>
      <c r="BE8411" s="258"/>
      <c r="BF8411" s="258"/>
      <c r="BG8411" s="258"/>
      <c r="BH8411" s="258"/>
      <c r="BI8411" s="258"/>
      <c r="BJ8411" s="258"/>
      <c r="BK8411" s="258"/>
      <c r="BL8411" s="258"/>
      <c r="BM8411" s="258"/>
      <c r="BN8411" s="258"/>
      <c r="BO8411" s="258"/>
      <c r="BP8411" s="258"/>
      <c r="BQ8411" s="258"/>
      <c r="BR8411" s="258"/>
      <c r="BS8411" s="258"/>
      <c r="BT8411" s="258"/>
      <c r="BU8411" s="258"/>
      <c r="BV8411" s="258"/>
      <c r="BW8411" s="258"/>
      <c r="BX8411" s="258"/>
      <c r="BY8411" s="258"/>
      <c r="BZ8411" s="258"/>
      <c r="CA8411" s="258"/>
      <c r="CB8411" s="258"/>
      <c r="CC8411" s="258"/>
    </row>
    <row r="8412" spans="1:81" s="41" customFormat="1" x14ac:dyDescent="0.25">
      <c r="A8412" s="38"/>
      <c r="B8412" s="44"/>
      <c r="C8412" s="39"/>
      <c r="D8412" s="39"/>
      <c r="E8412" s="39"/>
      <c r="F8412" s="25"/>
      <c r="G8412" s="40"/>
      <c r="H8412" s="40"/>
      <c r="I8412" s="40"/>
      <c r="J8412" s="271"/>
      <c r="K8412" s="262"/>
      <c r="L8412" s="258"/>
      <c r="M8412" s="258"/>
      <c r="N8412" s="258"/>
      <c r="O8412" s="258"/>
      <c r="P8412" s="258"/>
      <c r="Q8412" s="258"/>
      <c r="R8412" s="258"/>
      <c r="S8412" s="258"/>
      <c r="T8412" s="258"/>
      <c r="U8412" s="258"/>
      <c r="V8412" s="258"/>
      <c r="W8412" s="258"/>
      <c r="X8412" s="258"/>
      <c r="Y8412" s="258"/>
      <c r="Z8412" s="258"/>
      <c r="AA8412" s="258"/>
      <c r="AB8412" s="258"/>
      <c r="AC8412" s="258"/>
      <c r="AD8412" s="258"/>
      <c r="AE8412" s="258"/>
      <c r="AF8412" s="258"/>
      <c r="AG8412" s="258"/>
      <c r="AH8412" s="258"/>
      <c r="AI8412" s="258"/>
      <c r="AJ8412" s="258"/>
      <c r="AK8412" s="258"/>
      <c r="AL8412" s="258"/>
      <c r="AM8412" s="258"/>
      <c r="AN8412" s="258"/>
      <c r="AO8412" s="258"/>
      <c r="AP8412" s="258"/>
      <c r="AQ8412" s="258"/>
      <c r="AR8412" s="258"/>
      <c r="AS8412" s="258"/>
      <c r="AT8412" s="258"/>
      <c r="AU8412" s="258"/>
      <c r="AV8412" s="258"/>
      <c r="AW8412" s="258"/>
      <c r="AX8412" s="258"/>
      <c r="AY8412" s="258"/>
      <c r="AZ8412" s="258"/>
      <c r="BA8412" s="258"/>
      <c r="BB8412" s="258"/>
      <c r="BC8412" s="258"/>
      <c r="BD8412" s="258"/>
      <c r="BE8412" s="258"/>
      <c r="BF8412" s="258"/>
      <c r="BG8412" s="258"/>
      <c r="BH8412" s="258"/>
      <c r="BI8412" s="258"/>
      <c r="BJ8412" s="258"/>
      <c r="BK8412" s="258"/>
      <c r="BL8412" s="258"/>
      <c r="BM8412" s="258"/>
      <c r="BN8412" s="258"/>
      <c r="BO8412" s="258"/>
      <c r="BP8412" s="258"/>
      <c r="BQ8412" s="258"/>
      <c r="BR8412" s="258"/>
      <c r="BS8412" s="258"/>
      <c r="BT8412" s="258"/>
      <c r="BU8412" s="258"/>
      <c r="BV8412" s="258"/>
      <c r="BW8412" s="258"/>
      <c r="BX8412" s="258"/>
      <c r="BY8412" s="258"/>
      <c r="BZ8412" s="258"/>
      <c r="CA8412" s="258"/>
      <c r="CB8412" s="258"/>
      <c r="CC8412" s="258"/>
    </row>
    <row r="8413" spans="1:81" s="41" customFormat="1" x14ac:dyDescent="0.25">
      <c r="A8413" s="38"/>
      <c r="B8413" s="44"/>
      <c r="C8413" s="39"/>
      <c r="D8413" s="39"/>
      <c r="E8413" s="39"/>
      <c r="F8413" s="25"/>
      <c r="G8413" s="40"/>
      <c r="H8413" s="40"/>
      <c r="I8413" s="40"/>
      <c r="J8413" s="271"/>
      <c r="K8413" s="262"/>
      <c r="L8413" s="258"/>
      <c r="M8413" s="258"/>
      <c r="N8413" s="258"/>
      <c r="O8413" s="258"/>
      <c r="P8413" s="258"/>
      <c r="Q8413" s="258"/>
      <c r="R8413" s="258"/>
      <c r="S8413" s="258"/>
      <c r="T8413" s="258"/>
      <c r="U8413" s="258"/>
      <c r="V8413" s="258"/>
      <c r="W8413" s="258"/>
      <c r="X8413" s="258"/>
      <c r="Y8413" s="258"/>
      <c r="Z8413" s="258"/>
      <c r="AA8413" s="258"/>
      <c r="AB8413" s="258"/>
      <c r="AC8413" s="258"/>
      <c r="AD8413" s="258"/>
      <c r="AE8413" s="258"/>
      <c r="AF8413" s="258"/>
      <c r="AG8413" s="258"/>
      <c r="AH8413" s="258"/>
      <c r="AI8413" s="258"/>
      <c r="AJ8413" s="258"/>
      <c r="AK8413" s="258"/>
      <c r="AL8413" s="258"/>
      <c r="AM8413" s="258"/>
      <c r="AN8413" s="258"/>
      <c r="AO8413" s="258"/>
      <c r="AP8413" s="258"/>
      <c r="AQ8413" s="258"/>
      <c r="AR8413" s="258"/>
      <c r="AS8413" s="258"/>
      <c r="AT8413" s="258"/>
      <c r="AU8413" s="258"/>
      <c r="AV8413" s="258"/>
      <c r="AW8413" s="258"/>
      <c r="AX8413" s="258"/>
      <c r="AY8413" s="258"/>
      <c r="AZ8413" s="258"/>
      <c r="BA8413" s="258"/>
      <c r="BB8413" s="258"/>
      <c r="BC8413" s="258"/>
      <c r="BD8413" s="258"/>
      <c r="BE8413" s="258"/>
      <c r="BF8413" s="258"/>
      <c r="BG8413" s="258"/>
      <c r="BH8413" s="258"/>
      <c r="BI8413" s="258"/>
      <c r="BJ8413" s="258"/>
      <c r="BK8413" s="258"/>
      <c r="BL8413" s="258"/>
      <c r="BM8413" s="258"/>
      <c r="BN8413" s="258"/>
      <c r="BO8413" s="258"/>
      <c r="BP8413" s="258"/>
      <c r="BQ8413" s="258"/>
      <c r="BR8413" s="258"/>
      <c r="BS8413" s="258"/>
      <c r="BT8413" s="258"/>
      <c r="BU8413" s="258"/>
      <c r="BV8413" s="258"/>
      <c r="BW8413" s="258"/>
      <c r="BX8413" s="258"/>
      <c r="BY8413" s="258"/>
      <c r="BZ8413" s="258"/>
      <c r="CA8413" s="258"/>
      <c r="CB8413" s="258"/>
      <c r="CC8413" s="258"/>
    </row>
    <row r="8414" spans="1:81" s="41" customFormat="1" x14ac:dyDescent="0.25">
      <c r="A8414" s="38"/>
      <c r="B8414" s="44"/>
      <c r="C8414" s="39"/>
      <c r="D8414" s="39"/>
      <c r="E8414" s="39"/>
      <c r="F8414" s="25"/>
      <c r="G8414" s="40"/>
      <c r="H8414" s="40"/>
      <c r="I8414" s="40"/>
      <c r="J8414" s="271"/>
      <c r="K8414" s="262"/>
      <c r="L8414" s="258"/>
      <c r="M8414" s="258"/>
      <c r="N8414" s="258"/>
      <c r="O8414" s="258"/>
      <c r="P8414" s="258"/>
      <c r="Q8414" s="258"/>
      <c r="R8414" s="258"/>
      <c r="S8414" s="258"/>
      <c r="T8414" s="258"/>
      <c r="U8414" s="258"/>
      <c r="V8414" s="258"/>
      <c r="W8414" s="258"/>
      <c r="X8414" s="258"/>
      <c r="Y8414" s="258"/>
      <c r="Z8414" s="258"/>
      <c r="AA8414" s="258"/>
      <c r="AB8414" s="258"/>
      <c r="AC8414" s="258"/>
      <c r="AD8414" s="258"/>
      <c r="AE8414" s="258"/>
      <c r="AF8414" s="258"/>
      <c r="AG8414" s="258"/>
      <c r="AH8414" s="258"/>
      <c r="AI8414" s="258"/>
      <c r="AJ8414" s="258"/>
      <c r="AK8414" s="258"/>
      <c r="AL8414" s="258"/>
      <c r="AM8414" s="258"/>
      <c r="AN8414" s="258"/>
      <c r="AO8414" s="258"/>
      <c r="AP8414" s="258"/>
      <c r="AQ8414" s="258"/>
      <c r="AR8414" s="258"/>
      <c r="AS8414" s="258"/>
      <c r="AT8414" s="258"/>
      <c r="AU8414" s="258"/>
      <c r="AV8414" s="258"/>
      <c r="AW8414" s="258"/>
      <c r="AX8414" s="258"/>
      <c r="AY8414" s="258"/>
      <c r="AZ8414" s="258"/>
      <c r="BA8414" s="258"/>
      <c r="BB8414" s="258"/>
      <c r="BC8414" s="258"/>
      <c r="BD8414" s="258"/>
      <c r="BE8414" s="258"/>
      <c r="BF8414" s="258"/>
      <c r="BG8414" s="258"/>
      <c r="BH8414" s="258"/>
      <c r="BI8414" s="258"/>
      <c r="BJ8414" s="258"/>
      <c r="BK8414" s="258"/>
      <c r="BL8414" s="258"/>
      <c r="BM8414" s="258"/>
      <c r="BN8414" s="258"/>
      <c r="BO8414" s="258"/>
      <c r="BP8414" s="258"/>
      <c r="BQ8414" s="258"/>
      <c r="BR8414" s="258"/>
      <c r="BS8414" s="258"/>
      <c r="BT8414" s="258"/>
      <c r="BU8414" s="258"/>
      <c r="BV8414" s="258"/>
      <c r="BW8414" s="258"/>
      <c r="BX8414" s="258"/>
      <c r="BY8414" s="258"/>
      <c r="BZ8414" s="258"/>
      <c r="CA8414" s="258"/>
      <c r="CB8414" s="258"/>
      <c r="CC8414" s="258"/>
    </row>
    <row r="8415" spans="1:81" s="41" customFormat="1" x14ac:dyDescent="0.25">
      <c r="A8415" s="38"/>
      <c r="B8415" s="44"/>
      <c r="C8415" s="39"/>
      <c r="D8415" s="39"/>
      <c r="E8415" s="39"/>
      <c r="F8415" s="25"/>
      <c r="G8415" s="40"/>
      <c r="H8415" s="40"/>
      <c r="I8415" s="40"/>
      <c r="J8415" s="271"/>
      <c r="K8415" s="262"/>
      <c r="L8415" s="258"/>
      <c r="M8415" s="258"/>
      <c r="N8415" s="258"/>
      <c r="O8415" s="258"/>
      <c r="P8415" s="258"/>
      <c r="Q8415" s="258"/>
      <c r="R8415" s="258"/>
      <c r="S8415" s="258"/>
      <c r="T8415" s="258"/>
      <c r="U8415" s="258"/>
      <c r="V8415" s="258"/>
      <c r="W8415" s="258"/>
      <c r="X8415" s="258"/>
      <c r="Y8415" s="258"/>
      <c r="Z8415" s="258"/>
      <c r="AA8415" s="258"/>
      <c r="AB8415" s="258"/>
      <c r="AC8415" s="258"/>
      <c r="AD8415" s="258"/>
      <c r="AE8415" s="258"/>
      <c r="AF8415" s="258"/>
      <c r="AG8415" s="258"/>
      <c r="AH8415" s="258"/>
      <c r="AI8415" s="258"/>
      <c r="AJ8415" s="258"/>
      <c r="AK8415" s="258"/>
      <c r="AL8415" s="258"/>
      <c r="AM8415" s="258"/>
      <c r="AN8415" s="258"/>
      <c r="AO8415" s="258"/>
      <c r="AP8415" s="258"/>
      <c r="AQ8415" s="258"/>
      <c r="AR8415" s="258"/>
      <c r="AS8415" s="258"/>
      <c r="AT8415" s="258"/>
      <c r="AU8415" s="258"/>
      <c r="AV8415" s="258"/>
      <c r="AW8415" s="258"/>
      <c r="AX8415" s="258"/>
      <c r="AY8415" s="258"/>
      <c r="AZ8415" s="258"/>
      <c r="BA8415" s="258"/>
      <c r="BB8415" s="258"/>
      <c r="BC8415" s="258"/>
      <c r="BD8415" s="258"/>
      <c r="BE8415" s="258"/>
      <c r="BF8415" s="258"/>
      <c r="BG8415" s="258"/>
      <c r="BH8415" s="258"/>
      <c r="BI8415" s="258"/>
      <c r="BJ8415" s="258"/>
      <c r="BK8415" s="258"/>
      <c r="BL8415" s="258"/>
      <c r="BM8415" s="258"/>
      <c r="BN8415" s="258"/>
      <c r="BO8415" s="258"/>
      <c r="BP8415" s="258"/>
      <c r="BQ8415" s="258"/>
      <c r="BR8415" s="258"/>
      <c r="BS8415" s="258"/>
      <c r="BT8415" s="258"/>
      <c r="BU8415" s="258"/>
      <c r="BV8415" s="258"/>
      <c r="BW8415" s="258"/>
      <c r="BX8415" s="258"/>
      <c r="BY8415" s="258"/>
      <c r="BZ8415" s="258"/>
      <c r="CA8415" s="258"/>
      <c r="CB8415" s="258"/>
      <c r="CC8415" s="258"/>
    </row>
    <row r="8416" spans="1:81" s="41" customFormat="1" x14ac:dyDescent="0.25">
      <c r="A8416" s="38"/>
      <c r="B8416" s="44"/>
      <c r="C8416" s="39"/>
      <c r="D8416" s="39"/>
      <c r="E8416" s="39"/>
      <c r="F8416" s="25"/>
      <c r="G8416" s="40"/>
      <c r="H8416" s="40"/>
      <c r="I8416" s="40"/>
      <c r="J8416" s="271"/>
      <c r="K8416" s="262"/>
      <c r="L8416" s="258"/>
      <c r="M8416" s="258"/>
      <c r="N8416" s="258"/>
      <c r="O8416" s="258"/>
      <c r="P8416" s="258"/>
      <c r="Q8416" s="258"/>
      <c r="R8416" s="258"/>
      <c r="S8416" s="258"/>
      <c r="T8416" s="258"/>
      <c r="U8416" s="258"/>
      <c r="V8416" s="258"/>
      <c r="W8416" s="258"/>
      <c r="X8416" s="258"/>
      <c r="Y8416" s="258"/>
      <c r="Z8416" s="258"/>
      <c r="AA8416" s="258"/>
      <c r="AB8416" s="258"/>
      <c r="AC8416" s="258"/>
      <c r="AD8416" s="258"/>
      <c r="AE8416" s="258"/>
      <c r="AF8416" s="258"/>
      <c r="AG8416" s="258"/>
      <c r="AH8416" s="258"/>
      <c r="AI8416" s="258"/>
      <c r="AJ8416" s="258"/>
      <c r="AK8416" s="258"/>
      <c r="AL8416" s="258"/>
      <c r="AM8416" s="258"/>
      <c r="AN8416" s="258"/>
      <c r="AO8416" s="258"/>
      <c r="AP8416" s="258"/>
      <c r="AQ8416" s="258"/>
      <c r="AR8416" s="258"/>
      <c r="AS8416" s="258"/>
      <c r="AT8416" s="258"/>
      <c r="AU8416" s="258"/>
      <c r="AV8416" s="258"/>
      <c r="AW8416" s="258"/>
      <c r="AX8416" s="258"/>
      <c r="AY8416" s="258"/>
      <c r="AZ8416" s="258"/>
      <c r="BA8416" s="258"/>
      <c r="BB8416" s="258"/>
      <c r="BC8416" s="258"/>
      <c r="BD8416" s="258"/>
      <c r="BE8416" s="258"/>
      <c r="BF8416" s="258"/>
      <c r="BG8416" s="258"/>
      <c r="BH8416" s="258"/>
      <c r="BI8416" s="258"/>
      <c r="BJ8416" s="258"/>
      <c r="BK8416" s="258"/>
      <c r="BL8416" s="258"/>
      <c r="BM8416" s="258"/>
      <c r="BN8416" s="258"/>
      <c r="BO8416" s="258"/>
      <c r="BP8416" s="258"/>
      <c r="BQ8416" s="258"/>
      <c r="BR8416" s="258"/>
      <c r="BS8416" s="258"/>
      <c r="BT8416" s="258"/>
      <c r="BU8416" s="258"/>
      <c r="BV8416" s="258"/>
      <c r="BW8416" s="258"/>
      <c r="BX8416" s="258"/>
      <c r="BY8416" s="258"/>
      <c r="BZ8416" s="258"/>
      <c r="CA8416" s="258"/>
      <c r="CB8416" s="258"/>
      <c r="CC8416" s="258"/>
    </row>
    <row r="8417" spans="1:81" s="41" customFormat="1" x14ac:dyDescent="0.25">
      <c r="A8417" s="38"/>
      <c r="B8417" s="44"/>
      <c r="C8417" s="39"/>
      <c r="D8417" s="39"/>
      <c r="E8417" s="39"/>
      <c r="F8417" s="25"/>
      <c r="G8417" s="40"/>
      <c r="H8417" s="40"/>
      <c r="I8417" s="40"/>
      <c r="J8417" s="271"/>
      <c r="K8417" s="262"/>
      <c r="L8417" s="258"/>
      <c r="M8417" s="258"/>
      <c r="N8417" s="258"/>
      <c r="O8417" s="258"/>
      <c r="P8417" s="258"/>
      <c r="Q8417" s="258"/>
      <c r="R8417" s="258"/>
      <c r="S8417" s="258"/>
      <c r="T8417" s="258"/>
      <c r="U8417" s="258"/>
      <c r="V8417" s="258"/>
      <c r="W8417" s="258"/>
      <c r="X8417" s="258"/>
      <c r="Y8417" s="258"/>
      <c r="Z8417" s="258"/>
      <c r="AA8417" s="258"/>
      <c r="AB8417" s="258"/>
      <c r="AC8417" s="258"/>
      <c r="AD8417" s="258"/>
      <c r="AE8417" s="258"/>
      <c r="AF8417" s="258"/>
      <c r="AG8417" s="258"/>
      <c r="AH8417" s="258"/>
      <c r="AI8417" s="258"/>
      <c r="AJ8417" s="258"/>
      <c r="AK8417" s="258"/>
      <c r="AL8417" s="258"/>
      <c r="AM8417" s="258"/>
      <c r="AN8417" s="258"/>
      <c r="AO8417" s="258"/>
      <c r="AP8417" s="258"/>
      <c r="AQ8417" s="258"/>
      <c r="AR8417" s="258"/>
      <c r="AS8417" s="258"/>
      <c r="AT8417" s="258"/>
      <c r="AU8417" s="258"/>
      <c r="AV8417" s="258"/>
      <c r="AW8417" s="258"/>
      <c r="AX8417" s="258"/>
      <c r="AY8417" s="258"/>
      <c r="AZ8417" s="258"/>
      <c r="BA8417" s="258"/>
      <c r="BB8417" s="258"/>
      <c r="BC8417" s="258"/>
      <c r="BD8417" s="258"/>
      <c r="BE8417" s="258"/>
      <c r="BF8417" s="258"/>
      <c r="BG8417" s="258"/>
      <c r="BH8417" s="258"/>
      <c r="BI8417" s="258"/>
      <c r="BJ8417" s="258"/>
      <c r="BK8417" s="258"/>
      <c r="BL8417" s="258"/>
      <c r="BM8417" s="258"/>
      <c r="BN8417" s="258"/>
      <c r="BO8417" s="258"/>
      <c r="BP8417" s="258"/>
      <c r="BQ8417" s="258"/>
      <c r="BR8417" s="258"/>
      <c r="BS8417" s="258"/>
      <c r="BT8417" s="258"/>
      <c r="BU8417" s="258"/>
      <c r="BV8417" s="258"/>
      <c r="BW8417" s="258"/>
      <c r="BX8417" s="258"/>
      <c r="BY8417" s="258"/>
      <c r="BZ8417" s="258"/>
      <c r="CA8417" s="258"/>
      <c r="CB8417" s="258"/>
      <c r="CC8417" s="258"/>
    </row>
    <row r="8418" spans="1:81" s="41" customFormat="1" x14ac:dyDescent="0.25">
      <c r="A8418" s="38"/>
      <c r="B8418" s="44"/>
      <c r="C8418" s="39"/>
      <c r="D8418" s="39"/>
      <c r="E8418" s="39"/>
      <c r="F8418" s="25"/>
      <c r="G8418" s="40"/>
      <c r="H8418" s="40"/>
      <c r="I8418" s="40"/>
      <c r="J8418" s="271"/>
      <c r="K8418" s="262"/>
      <c r="L8418" s="258"/>
      <c r="M8418" s="258"/>
      <c r="N8418" s="258"/>
      <c r="O8418" s="258"/>
      <c r="P8418" s="258"/>
      <c r="Q8418" s="258"/>
      <c r="R8418" s="258"/>
      <c r="S8418" s="258"/>
      <c r="T8418" s="258"/>
      <c r="U8418" s="258"/>
      <c r="V8418" s="258"/>
      <c r="W8418" s="258"/>
      <c r="X8418" s="258"/>
      <c r="Y8418" s="258"/>
      <c r="Z8418" s="258"/>
      <c r="AA8418" s="258"/>
      <c r="AB8418" s="258"/>
      <c r="AC8418" s="258"/>
      <c r="AD8418" s="258"/>
      <c r="AE8418" s="258"/>
      <c r="AF8418" s="258"/>
      <c r="AG8418" s="258"/>
      <c r="AH8418" s="258"/>
      <c r="AI8418" s="258"/>
      <c r="AJ8418" s="258"/>
      <c r="AK8418" s="258"/>
      <c r="AL8418" s="258"/>
      <c r="AM8418" s="258"/>
      <c r="AN8418" s="258"/>
      <c r="AO8418" s="258"/>
      <c r="AP8418" s="258"/>
      <c r="AQ8418" s="258"/>
      <c r="AR8418" s="258"/>
      <c r="AS8418" s="258"/>
      <c r="AT8418" s="258"/>
      <c r="AU8418" s="258"/>
      <c r="AV8418" s="258"/>
      <c r="AW8418" s="258"/>
      <c r="AX8418" s="258"/>
      <c r="AY8418" s="258"/>
      <c r="AZ8418" s="258"/>
      <c r="BA8418" s="258"/>
      <c r="BB8418" s="258"/>
      <c r="BC8418" s="258"/>
      <c r="BD8418" s="258"/>
      <c r="BE8418" s="258"/>
      <c r="BF8418" s="258"/>
      <c r="BG8418" s="258"/>
      <c r="BH8418" s="258"/>
      <c r="BI8418" s="258"/>
      <c r="BJ8418" s="258"/>
      <c r="BK8418" s="258"/>
      <c r="BL8418" s="258"/>
      <c r="BM8418" s="258"/>
      <c r="BN8418" s="258"/>
      <c r="BO8418" s="258"/>
      <c r="BP8418" s="258"/>
      <c r="BQ8418" s="258"/>
      <c r="BR8418" s="258"/>
      <c r="BS8418" s="258"/>
      <c r="BT8418" s="258"/>
      <c r="BU8418" s="258"/>
      <c r="BV8418" s="258"/>
      <c r="BW8418" s="258"/>
      <c r="BX8418" s="258"/>
      <c r="BY8418" s="258"/>
      <c r="BZ8418" s="258"/>
      <c r="CA8418" s="258"/>
      <c r="CB8418" s="258"/>
      <c r="CC8418" s="258"/>
    </row>
    <row r="8419" spans="1:81" s="41" customFormat="1" x14ac:dyDescent="0.25">
      <c r="A8419" s="38"/>
      <c r="B8419" s="44"/>
      <c r="C8419" s="39"/>
      <c r="D8419" s="39"/>
      <c r="E8419" s="39"/>
      <c r="F8419" s="25"/>
      <c r="G8419" s="40"/>
      <c r="H8419" s="40"/>
      <c r="I8419" s="40"/>
      <c r="J8419" s="271"/>
      <c r="K8419" s="262"/>
      <c r="L8419" s="258"/>
      <c r="M8419" s="258"/>
      <c r="N8419" s="258"/>
      <c r="O8419" s="258"/>
      <c r="P8419" s="258"/>
      <c r="Q8419" s="258"/>
      <c r="R8419" s="258"/>
      <c r="S8419" s="258"/>
      <c r="T8419" s="258"/>
      <c r="U8419" s="258"/>
      <c r="V8419" s="258"/>
      <c r="W8419" s="258"/>
      <c r="X8419" s="258"/>
      <c r="Y8419" s="258"/>
      <c r="Z8419" s="258"/>
      <c r="AA8419" s="258"/>
      <c r="AB8419" s="258"/>
      <c r="AC8419" s="258"/>
      <c r="AD8419" s="258"/>
      <c r="AE8419" s="258"/>
      <c r="AF8419" s="258"/>
      <c r="AG8419" s="258"/>
      <c r="AH8419" s="258"/>
      <c r="AI8419" s="258"/>
      <c r="AJ8419" s="258"/>
      <c r="AK8419" s="258"/>
      <c r="AL8419" s="258"/>
      <c r="AM8419" s="258"/>
      <c r="AN8419" s="258"/>
      <c r="AO8419" s="258"/>
      <c r="AP8419" s="258"/>
      <c r="AQ8419" s="258"/>
      <c r="AR8419" s="258"/>
      <c r="AS8419" s="258"/>
      <c r="AT8419" s="258"/>
      <c r="AU8419" s="258"/>
      <c r="AV8419" s="258"/>
      <c r="AW8419" s="258"/>
      <c r="AX8419" s="258"/>
      <c r="AY8419" s="258"/>
      <c r="AZ8419" s="258"/>
      <c r="BA8419" s="258"/>
      <c r="BB8419" s="258"/>
      <c r="BC8419" s="258"/>
      <c r="BD8419" s="258"/>
      <c r="BE8419" s="258"/>
      <c r="BF8419" s="258"/>
      <c r="BG8419" s="258"/>
      <c r="BH8419" s="258"/>
      <c r="BI8419" s="258"/>
      <c r="BJ8419" s="258"/>
      <c r="BK8419" s="258"/>
      <c r="BL8419" s="258"/>
      <c r="BM8419" s="258"/>
      <c r="BN8419" s="258"/>
      <c r="BO8419" s="258"/>
      <c r="BP8419" s="258"/>
      <c r="BQ8419" s="258"/>
      <c r="BR8419" s="258"/>
      <c r="BS8419" s="258"/>
      <c r="BT8419" s="258"/>
      <c r="BU8419" s="258"/>
      <c r="BV8419" s="258"/>
      <c r="BW8419" s="258"/>
      <c r="BX8419" s="258"/>
      <c r="BY8419" s="258"/>
      <c r="BZ8419" s="258"/>
      <c r="CA8419" s="258"/>
      <c r="CB8419" s="258"/>
      <c r="CC8419" s="258"/>
    </row>
    <row r="8420" spans="1:81" s="41" customFormat="1" x14ac:dyDescent="0.25">
      <c r="A8420" s="38"/>
      <c r="B8420" s="44"/>
      <c r="C8420" s="39"/>
      <c r="D8420" s="39"/>
      <c r="E8420" s="39"/>
      <c r="F8420" s="25"/>
      <c r="G8420" s="40"/>
      <c r="H8420" s="40"/>
      <c r="I8420" s="40"/>
      <c r="J8420" s="271"/>
      <c r="K8420" s="262"/>
      <c r="L8420" s="258"/>
      <c r="M8420" s="258"/>
      <c r="N8420" s="258"/>
      <c r="O8420" s="258"/>
      <c r="P8420" s="258"/>
      <c r="Q8420" s="258"/>
      <c r="R8420" s="258"/>
      <c r="S8420" s="258"/>
      <c r="T8420" s="258"/>
      <c r="U8420" s="258"/>
      <c r="V8420" s="258"/>
      <c r="W8420" s="258"/>
      <c r="X8420" s="258"/>
      <c r="Y8420" s="258"/>
      <c r="Z8420" s="258"/>
      <c r="AA8420" s="258"/>
      <c r="AB8420" s="258"/>
      <c r="AC8420" s="258"/>
      <c r="AD8420" s="258"/>
      <c r="AE8420" s="258"/>
      <c r="AF8420" s="258"/>
      <c r="AG8420" s="258"/>
      <c r="AH8420" s="258"/>
      <c r="AI8420" s="258"/>
      <c r="AJ8420" s="258"/>
      <c r="AK8420" s="258"/>
      <c r="AL8420" s="258"/>
      <c r="AM8420" s="258"/>
      <c r="AN8420" s="258"/>
      <c r="AO8420" s="258"/>
      <c r="AP8420" s="258"/>
      <c r="AQ8420" s="258"/>
      <c r="AR8420" s="258"/>
      <c r="AS8420" s="258"/>
      <c r="AT8420" s="258"/>
      <c r="AU8420" s="258"/>
      <c r="AV8420" s="258"/>
      <c r="AW8420" s="258"/>
      <c r="AX8420" s="258"/>
      <c r="AY8420" s="258"/>
      <c r="AZ8420" s="258"/>
      <c r="BA8420" s="258"/>
      <c r="BB8420" s="258"/>
      <c r="BC8420" s="258"/>
      <c r="BD8420" s="258"/>
      <c r="BE8420" s="258"/>
      <c r="BF8420" s="258"/>
      <c r="BG8420" s="258"/>
      <c r="BH8420" s="258"/>
      <c r="BI8420" s="258"/>
      <c r="BJ8420" s="258"/>
      <c r="BK8420" s="258"/>
      <c r="BL8420" s="258"/>
      <c r="BM8420" s="258"/>
      <c r="BN8420" s="258"/>
      <c r="BO8420" s="258"/>
      <c r="BP8420" s="258"/>
      <c r="BQ8420" s="258"/>
      <c r="BR8420" s="258"/>
      <c r="BS8420" s="258"/>
      <c r="BT8420" s="258"/>
      <c r="BU8420" s="258"/>
      <c r="BV8420" s="258"/>
      <c r="BW8420" s="258"/>
      <c r="BX8420" s="258"/>
      <c r="BY8420" s="258"/>
      <c r="BZ8420" s="258"/>
      <c r="CA8420" s="258"/>
      <c r="CB8420" s="258"/>
      <c r="CC8420" s="258"/>
    </row>
    <row r="8421" spans="1:81" s="41" customFormat="1" x14ac:dyDescent="0.25">
      <c r="A8421" s="38"/>
      <c r="B8421" s="44"/>
      <c r="C8421" s="39"/>
      <c r="D8421" s="39"/>
      <c r="E8421" s="39"/>
      <c r="F8421" s="25"/>
      <c r="G8421" s="40"/>
      <c r="H8421" s="40"/>
      <c r="I8421" s="40"/>
      <c r="J8421" s="271"/>
      <c r="K8421" s="262"/>
      <c r="L8421" s="258"/>
      <c r="M8421" s="258"/>
      <c r="N8421" s="258"/>
      <c r="O8421" s="258"/>
      <c r="P8421" s="258"/>
      <c r="Q8421" s="258"/>
      <c r="R8421" s="258"/>
      <c r="S8421" s="258"/>
      <c r="T8421" s="258"/>
      <c r="U8421" s="258"/>
      <c r="V8421" s="258"/>
      <c r="W8421" s="258"/>
      <c r="X8421" s="258"/>
      <c r="Y8421" s="258"/>
      <c r="Z8421" s="258"/>
      <c r="AA8421" s="258"/>
      <c r="AB8421" s="258"/>
      <c r="AC8421" s="258"/>
      <c r="AD8421" s="258"/>
      <c r="AE8421" s="258"/>
      <c r="AF8421" s="258"/>
      <c r="AG8421" s="258"/>
      <c r="AH8421" s="258"/>
      <c r="AI8421" s="258"/>
      <c r="AJ8421" s="258"/>
      <c r="AK8421" s="258"/>
      <c r="AL8421" s="258"/>
      <c r="AM8421" s="258"/>
      <c r="AN8421" s="258"/>
      <c r="AO8421" s="258"/>
      <c r="AP8421" s="258"/>
      <c r="AQ8421" s="258"/>
      <c r="AR8421" s="258"/>
      <c r="AS8421" s="258"/>
      <c r="AT8421" s="258"/>
      <c r="AU8421" s="258"/>
      <c r="AV8421" s="258"/>
      <c r="AW8421" s="258"/>
      <c r="AX8421" s="258"/>
      <c r="AY8421" s="258"/>
      <c r="AZ8421" s="258"/>
      <c r="BA8421" s="258"/>
      <c r="BB8421" s="258"/>
      <c r="BC8421" s="258"/>
      <c r="BD8421" s="258"/>
      <c r="BE8421" s="258"/>
      <c r="BF8421" s="258"/>
      <c r="BG8421" s="258"/>
      <c r="BH8421" s="258"/>
      <c r="BI8421" s="258"/>
      <c r="BJ8421" s="258"/>
      <c r="BK8421" s="258"/>
      <c r="BL8421" s="258"/>
      <c r="BM8421" s="258"/>
      <c r="BN8421" s="258"/>
      <c r="BO8421" s="258"/>
      <c r="BP8421" s="258"/>
      <c r="BQ8421" s="258"/>
      <c r="BR8421" s="258"/>
      <c r="BS8421" s="258"/>
      <c r="BT8421" s="258"/>
      <c r="BU8421" s="258"/>
      <c r="BV8421" s="258"/>
      <c r="BW8421" s="258"/>
      <c r="BX8421" s="258"/>
      <c r="BY8421" s="258"/>
      <c r="BZ8421" s="258"/>
      <c r="CA8421" s="258"/>
      <c r="CB8421" s="258"/>
      <c r="CC8421" s="258"/>
    </row>
    <row r="8422" spans="1:81" s="41" customFormat="1" x14ac:dyDescent="0.25">
      <c r="A8422" s="38"/>
      <c r="B8422" s="44"/>
      <c r="C8422" s="39"/>
      <c r="D8422" s="39"/>
      <c r="E8422" s="39"/>
      <c r="F8422" s="25"/>
      <c r="G8422" s="40"/>
      <c r="H8422" s="40"/>
      <c r="I8422" s="40"/>
      <c r="J8422" s="271"/>
      <c r="K8422" s="262"/>
      <c r="L8422" s="258"/>
      <c r="M8422" s="258"/>
      <c r="N8422" s="258"/>
      <c r="O8422" s="258"/>
      <c r="P8422" s="258"/>
      <c r="Q8422" s="258"/>
      <c r="R8422" s="258"/>
      <c r="S8422" s="258"/>
      <c r="T8422" s="258"/>
      <c r="U8422" s="258"/>
      <c r="V8422" s="258"/>
      <c r="W8422" s="258"/>
      <c r="X8422" s="258"/>
      <c r="Y8422" s="258"/>
      <c r="Z8422" s="258"/>
      <c r="AA8422" s="258"/>
      <c r="AB8422" s="258"/>
      <c r="AC8422" s="258"/>
      <c r="AD8422" s="258"/>
      <c r="AE8422" s="258"/>
      <c r="AF8422" s="258"/>
      <c r="AG8422" s="258"/>
      <c r="AH8422" s="258"/>
      <c r="AI8422" s="258"/>
      <c r="AJ8422" s="258"/>
      <c r="AK8422" s="258"/>
      <c r="AL8422" s="258"/>
      <c r="AM8422" s="258"/>
      <c r="AN8422" s="258"/>
      <c r="AO8422" s="258"/>
      <c r="AP8422" s="258"/>
      <c r="AQ8422" s="258"/>
      <c r="AR8422" s="258"/>
      <c r="AS8422" s="258"/>
      <c r="AT8422" s="258"/>
      <c r="AU8422" s="258"/>
      <c r="AV8422" s="258"/>
      <c r="AW8422" s="258"/>
      <c r="AX8422" s="258"/>
      <c r="AY8422" s="258"/>
      <c r="AZ8422" s="258"/>
      <c r="BA8422" s="258"/>
      <c r="BB8422" s="258"/>
      <c r="BC8422" s="258"/>
      <c r="BD8422" s="258"/>
      <c r="BE8422" s="258"/>
      <c r="BF8422" s="258"/>
      <c r="BG8422" s="258"/>
      <c r="BH8422" s="258"/>
      <c r="BI8422" s="258"/>
      <c r="BJ8422" s="258"/>
      <c r="BK8422" s="258"/>
      <c r="BL8422" s="258"/>
      <c r="BM8422" s="258"/>
      <c r="BN8422" s="258"/>
      <c r="BO8422" s="258"/>
      <c r="BP8422" s="258"/>
      <c r="BQ8422" s="258"/>
      <c r="BR8422" s="258"/>
      <c r="BS8422" s="258"/>
      <c r="BT8422" s="258"/>
      <c r="BU8422" s="258"/>
      <c r="BV8422" s="258"/>
      <c r="BW8422" s="258"/>
      <c r="BX8422" s="258"/>
      <c r="BY8422" s="258"/>
      <c r="BZ8422" s="258"/>
      <c r="CA8422" s="258"/>
      <c r="CB8422" s="258"/>
      <c r="CC8422" s="258"/>
    </row>
    <row r="8423" spans="1:81" s="41" customFormat="1" x14ac:dyDescent="0.25">
      <c r="A8423" s="38"/>
      <c r="B8423" s="44"/>
      <c r="C8423" s="39"/>
      <c r="D8423" s="39"/>
      <c r="E8423" s="39"/>
      <c r="F8423" s="25"/>
      <c r="G8423" s="40"/>
      <c r="H8423" s="40"/>
      <c r="I8423" s="40"/>
      <c r="J8423" s="271"/>
      <c r="K8423" s="262"/>
      <c r="L8423" s="258"/>
      <c r="M8423" s="258"/>
      <c r="N8423" s="258"/>
      <c r="O8423" s="258"/>
      <c r="P8423" s="258"/>
      <c r="Q8423" s="258"/>
      <c r="R8423" s="258"/>
      <c r="S8423" s="258"/>
      <c r="T8423" s="258"/>
      <c r="U8423" s="258"/>
      <c r="V8423" s="258"/>
      <c r="W8423" s="258"/>
      <c r="X8423" s="258"/>
      <c r="Y8423" s="258"/>
      <c r="Z8423" s="258"/>
      <c r="AA8423" s="258"/>
      <c r="AB8423" s="258"/>
      <c r="AC8423" s="258"/>
      <c r="AD8423" s="258"/>
      <c r="AE8423" s="258"/>
      <c r="AF8423" s="258"/>
      <c r="AG8423" s="258"/>
      <c r="AH8423" s="258"/>
      <c r="AI8423" s="258"/>
      <c r="AJ8423" s="258"/>
      <c r="AK8423" s="258"/>
      <c r="AL8423" s="258"/>
      <c r="AM8423" s="258"/>
      <c r="AN8423" s="258"/>
      <c r="AO8423" s="258"/>
      <c r="AP8423" s="258"/>
      <c r="AQ8423" s="258"/>
      <c r="AR8423" s="258"/>
      <c r="AS8423" s="258"/>
      <c r="AT8423" s="258"/>
      <c r="AU8423" s="258"/>
      <c r="AV8423" s="258"/>
      <c r="AW8423" s="258"/>
      <c r="AX8423" s="258"/>
      <c r="AY8423" s="258"/>
      <c r="AZ8423" s="258"/>
      <c r="BA8423" s="258"/>
      <c r="BB8423" s="258"/>
      <c r="BC8423" s="258"/>
      <c r="BD8423" s="258"/>
      <c r="BE8423" s="258"/>
      <c r="BF8423" s="258"/>
      <c r="BG8423" s="258"/>
      <c r="BH8423" s="258"/>
      <c r="BI8423" s="258"/>
      <c r="BJ8423" s="258"/>
      <c r="BK8423" s="258"/>
      <c r="BL8423" s="258"/>
      <c r="BM8423" s="258"/>
      <c r="BN8423" s="258"/>
      <c r="BO8423" s="258"/>
      <c r="BP8423" s="258"/>
      <c r="BQ8423" s="258"/>
      <c r="BR8423" s="258"/>
      <c r="BS8423" s="258"/>
      <c r="BT8423" s="258"/>
      <c r="BU8423" s="258"/>
      <c r="BV8423" s="258"/>
      <c r="BW8423" s="258"/>
      <c r="BX8423" s="258"/>
      <c r="BY8423" s="258"/>
      <c r="BZ8423" s="258"/>
      <c r="CA8423" s="258"/>
      <c r="CB8423" s="258"/>
      <c r="CC8423" s="258"/>
    </row>
    <row r="8424" spans="1:81" s="41" customFormat="1" x14ac:dyDescent="0.25">
      <c r="A8424" s="38"/>
      <c r="B8424" s="44"/>
      <c r="C8424" s="39"/>
      <c r="D8424" s="39"/>
      <c r="E8424" s="39"/>
      <c r="F8424" s="25"/>
      <c r="G8424" s="40"/>
      <c r="H8424" s="40"/>
      <c r="I8424" s="40"/>
      <c r="J8424" s="271"/>
      <c r="K8424" s="262"/>
      <c r="L8424" s="258"/>
      <c r="M8424" s="258"/>
      <c r="N8424" s="258"/>
      <c r="O8424" s="258"/>
      <c r="P8424" s="258"/>
      <c r="Q8424" s="258"/>
      <c r="R8424" s="258"/>
      <c r="S8424" s="258"/>
      <c r="T8424" s="258"/>
      <c r="U8424" s="258"/>
      <c r="V8424" s="258"/>
      <c r="W8424" s="258"/>
      <c r="X8424" s="258"/>
      <c r="Y8424" s="258"/>
      <c r="Z8424" s="258"/>
      <c r="AA8424" s="258"/>
      <c r="AB8424" s="258"/>
      <c r="AC8424" s="258"/>
      <c r="AD8424" s="258"/>
      <c r="AE8424" s="258"/>
      <c r="AF8424" s="258"/>
      <c r="AG8424" s="258"/>
      <c r="AH8424" s="258"/>
      <c r="AI8424" s="258"/>
      <c r="AJ8424" s="258"/>
      <c r="AK8424" s="258"/>
      <c r="AL8424" s="258"/>
      <c r="AM8424" s="258"/>
      <c r="AN8424" s="258"/>
      <c r="AO8424" s="258"/>
      <c r="AP8424" s="258"/>
      <c r="AQ8424" s="258"/>
      <c r="AR8424" s="258"/>
      <c r="AS8424" s="258"/>
      <c r="AT8424" s="258"/>
      <c r="AU8424" s="258"/>
      <c r="AV8424" s="258"/>
      <c r="AW8424" s="258"/>
      <c r="AX8424" s="258"/>
      <c r="AY8424" s="258"/>
      <c r="AZ8424" s="258"/>
      <c r="BA8424" s="258"/>
      <c r="BB8424" s="258"/>
      <c r="BC8424" s="258"/>
      <c r="BD8424" s="258"/>
      <c r="BE8424" s="258"/>
      <c r="BF8424" s="258"/>
      <c r="BG8424" s="258"/>
      <c r="BH8424" s="258"/>
      <c r="BI8424" s="258"/>
      <c r="BJ8424" s="258"/>
      <c r="BK8424" s="258"/>
      <c r="BL8424" s="258"/>
      <c r="BM8424" s="258"/>
      <c r="BN8424" s="258"/>
      <c r="BO8424" s="258"/>
      <c r="BP8424" s="258"/>
      <c r="BQ8424" s="258"/>
      <c r="BR8424" s="258"/>
      <c r="BS8424" s="258"/>
      <c r="BT8424" s="258"/>
      <c r="BU8424" s="258"/>
      <c r="BV8424" s="258"/>
      <c r="BW8424" s="258"/>
      <c r="BX8424" s="258"/>
      <c r="BY8424" s="258"/>
      <c r="BZ8424" s="258"/>
      <c r="CA8424" s="258"/>
      <c r="CB8424" s="258"/>
      <c r="CC8424" s="258"/>
    </row>
    <row r="8425" spans="1:81" s="41" customFormat="1" x14ac:dyDescent="0.25">
      <c r="A8425" s="38"/>
      <c r="B8425" s="44"/>
      <c r="C8425" s="39"/>
      <c r="D8425" s="39"/>
      <c r="E8425" s="39"/>
      <c r="F8425" s="25"/>
      <c r="G8425" s="40"/>
      <c r="H8425" s="40"/>
      <c r="I8425" s="40"/>
      <c r="J8425" s="271"/>
      <c r="K8425" s="262"/>
      <c r="L8425" s="258"/>
      <c r="M8425" s="258"/>
      <c r="N8425" s="258"/>
      <c r="O8425" s="258"/>
      <c r="P8425" s="258"/>
      <c r="Q8425" s="258"/>
      <c r="R8425" s="258"/>
      <c r="S8425" s="258"/>
      <c r="T8425" s="258"/>
      <c r="U8425" s="258"/>
      <c r="V8425" s="258"/>
      <c r="W8425" s="258"/>
      <c r="X8425" s="258"/>
      <c r="Y8425" s="258"/>
      <c r="Z8425" s="258"/>
      <c r="AA8425" s="258"/>
      <c r="AB8425" s="258"/>
      <c r="AC8425" s="258"/>
      <c r="AD8425" s="258"/>
      <c r="AE8425" s="258"/>
      <c r="AF8425" s="258"/>
      <c r="AG8425" s="258"/>
      <c r="AH8425" s="258"/>
      <c r="AI8425" s="258"/>
      <c r="AJ8425" s="258"/>
      <c r="AK8425" s="258"/>
      <c r="AL8425" s="258"/>
      <c r="AM8425" s="258"/>
      <c r="AN8425" s="258"/>
      <c r="AO8425" s="258"/>
      <c r="AP8425" s="258"/>
      <c r="AQ8425" s="258"/>
      <c r="AR8425" s="258"/>
      <c r="AS8425" s="258"/>
      <c r="AT8425" s="258"/>
      <c r="AU8425" s="258"/>
      <c r="AV8425" s="258"/>
      <c r="AW8425" s="258"/>
      <c r="AX8425" s="258"/>
      <c r="AY8425" s="258"/>
      <c r="AZ8425" s="258"/>
      <c r="BA8425" s="258"/>
      <c r="BB8425" s="258"/>
      <c r="BC8425" s="258"/>
      <c r="BD8425" s="258"/>
      <c r="BE8425" s="258"/>
      <c r="BF8425" s="258"/>
      <c r="BG8425" s="258"/>
      <c r="BH8425" s="258"/>
      <c r="BI8425" s="258"/>
      <c r="BJ8425" s="258"/>
      <c r="BK8425" s="258"/>
      <c r="BL8425" s="258"/>
      <c r="BM8425" s="258"/>
      <c r="BN8425" s="258"/>
      <c r="BO8425" s="258"/>
      <c r="BP8425" s="258"/>
      <c r="BQ8425" s="258"/>
      <c r="BR8425" s="258"/>
      <c r="BS8425" s="258"/>
      <c r="BT8425" s="258"/>
      <c r="BU8425" s="258"/>
      <c r="BV8425" s="258"/>
      <c r="BW8425" s="258"/>
      <c r="BX8425" s="258"/>
      <c r="BY8425" s="258"/>
      <c r="BZ8425" s="258"/>
      <c r="CA8425" s="258"/>
      <c r="CB8425" s="258"/>
      <c r="CC8425" s="258"/>
    </row>
    <row r="8426" spans="1:81" s="41" customFormat="1" x14ac:dyDescent="0.25">
      <c r="A8426" s="38"/>
      <c r="B8426" s="44"/>
      <c r="C8426" s="39"/>
      <c r="D8426" s="39"/>
      <c r="E8426" s="39"/>
      <c r="F8426" s="25"/>
      <c r="G8426" s="40"/>
      <c r="H8426" s="40"/>
      <c r="I8426" s="40"/>
      <c r="J8426" s="271"/>
      <c r="K8426" s="262"/>
      <c r="L8426" s="258"/>
      <c r="M8426" s="258"/>
      <c r="N8426" s="258"/>
      <c r="O8426" s="258"/>
      <c r="P8426" s="258"/>
      <c r="Q8426" s="258"/>
      <c r="R8426" s="258"/>
      <c r="S8426" s="258"/>
      <c r="T8426" s="258"/>
      <c r="U8426" s="258"/>
      <c r="V8426" s="258"/>
      <c r="W8426" s="258"/>
      <c r="X8426" s="258"/>
      <c r="Y8426" s="258"/>
      <c r="Z8426" s="258"/>
      <c r="AA8426" s="258"/>
      <c r="AB8426" s="258"/>
      <c r="AC8426" s="258"/>
      <c r="AD8426" s="258"/>
      <c r="AE8426" s="258"/>
      <c r="AF8426" s="258"/>
      <c r="AG8426" s="258"/>
      <c r="AH8426" s="258"/>
      <c r="AI8426" s="258"/>
      <c r="AJ8426" s="258"/>
      <c r="AK8426" s="258"/>
      <c r="AL8426" s="258"/>
      <c r="AM8426" s="258"/>
      <c r="AN8426" s="258"/>
      <c r="AO8426" s="258"/>
      <c r="AP8426" s="258"/>
      <c r="AQ8426" s="258"/>
      <c r="AR8426" s="258"/>
      <c r="AS8426" s="258"/>
      <c r="AT8426" s="258"/>
      <c r="AU8426" s="258"/>
      <c r="AV8426" s="258"/>
      <c r="AW8426" s="258"/>
      <c r="AX8426" s="258"/>
      <c r="AY8426" s="258"/>
      <c r="AZ8426" s="258"/>
      <c r="BA8426" s="258"/>
      <c r="BB8426" s="258"/>
      <c r="BC8426" s="258"/>
      <c r="BD8426" s="258"/>
      <c r="BE8426" s="258"/>
      <c r="BF8426" s="258"/>
      <c r="BG8426" s="258"/>
      <c r="BH8426" s="258"/>
      <c r="BI8426" s="258"/>
      <c r="BJ8426" s="258"/>
      <c r="BK8426" s="258"/>
      <c r="BL8426" s="258"/>
      <c r="BM8426" s="258"/>
      <c r="BN8426" s="258"/>
      <c r="BO8426" s="258"/>
      <c r="BP8426" s="258"/>
      <c r="BQ8426" s="258"/>
      <c r="BR8426" s="258"/>
      <c r="BS8426" s="258"/>
      <c r="BT8426" s="258"/>
      <c r="BU8426" s="258"/>
      <c r="BV8426" s="258"/>
      <c r="BW8426" s="258"/>
      <c r="BX8426" s="258"/>
      <c r="BY8426" s="258"/>
      <c r="BZ8426" s="258"/>
      <c r="CA8426" s="258"/>
      <c r="CB8426" s="258"/>
      <c r="CC8426" s="258"/>
    </row>
    <row r="8427" spans="1:81" s="41" customFormat="1" x14ac:dyDescent="0.25">
      <c r="A8427" s="38"/>
      <c r="B8427" s="44"/>
      <c r="C8427" s="39"/>
      <c r="D8427" s="39"/>
      <c r="E8427" s="39"/>
      <c r="F8427" s="25"/>
      <c r="G8427" s="40"/>
      <c r="H8427" s="40"/>
      <c r="I8427" s="40"/>
      <c r="J8427" s="271"/>
      <c r="K8427" s="262"/>
      <c r="L8427" s="258"/>
      <c r="M8427" s="258"/>
      <c r="N8427" s="258"/>
      <c r="O8427" s="258"/>
      <c r="P8427" s="258"/>
      <c r="Q8427" s="258"/>
      <c r="R8427" s="258"/>
      <c r="S8427" s="258"/>
      <c r="T8427" s="258"/>
      <c r="U8427" s="258"/>
      <c r="V8427" s="258"/>
      <c r="W8427" s="258"/>
      <c r="X8427" s="258"/>
      <c r="Y8427" s="258"/>
      <c r="Z8427" s="258"/>
      <c r="AA8427" s="258"/>
      <c r="AB8427" s="258"/>
      <c r="AC8427" s="258"/>
      <c r="AD8427" s="258"/>
      <c r="AE8427" s="258"/>
      <c r="AF8427" s="258"/>
      <c r="AG8427" s="258"/>
      <c r="AH8427" s="258"/>
      <c r="AI8427" s="258"/>
      <c r="AJ8427" s="258"/>
      <c r="AK8427" s="258"/>
      <c r="AL8427" s="258"/>
      <c r="AM8427" s="258"/>
      <c r="AN8427" s="258"/>
      <c r="AO8427" s="258"/>
      <c r="AP8427" s="258"/>
      <c r="AQ8427" s="258"/>
      <c r="AR8427" s="258"/>
      <c r="AS8427" s="258"/>
      <c r="AT8427" s="258"/>
      <c r="AU8427" s="258"/>
      <c r="AV8427" s="258"/>
      <c r="AW8427" s="258"/>
      <c r="AX8427" s="258"/>
      <c r="AY8427" s="258"/>
      <c r="AZ8427" s="258"/>
      <c r="BA8427" s="258"/>
      <c r="BB8427" s="258"/>
      <c r="BC8427" s="258"/>
      <c r="BD8427" s="258"/>
      <c r="BE8427" s="258"/>
      <c r="BF8427" s="258"/>
      <c r="BG8427" s="258"/>
      <c r="BH8427" s="258"/>
      <c r="BI8427" s="258"/>
      <c r="BJ8427" s="258"/>
      <c r="BK8427" s="258"/>
      <c r="BL8427" s="258"/>
      <c r="BM8427" s="258"/>
      <c r="BN8427" s="258"/>
      <c r="BO8427" s="258"/>
      <c r="BP8427" s="258"/>
      <c r="BQ8427" s="258"/>
      <c r="BR8427" s="258"/>
      <c r="BS8427" s="258"/>
      <c r="BT8427" s="258"/>
      <c r="BU8427" s="258"/>
      <c r="BV8427" s="258"/>
      <c r="BW8427" s="258"/>
      <c r="BX8427" s="258"/>
      <c r="BY8427" s="258"/>
      <c r="BZ8427" s="258"/>
      <c r="CA8427" s="258"/>
      <c r="CB8427" s="258"/>
      <c r="CC8427" s="258"/>
    </row>
    <row r="8428" spans="1:81" s="41" customFormat="1" x14ac:dyDescent="0.25">
      <c r="A8428" s="38"/>
      <c r="B8428" s="44"/>
      <c r="C8428" s="39"/>
      <c r="D8428" s="39"/>
      <c r="E8428" s="39"/>
      <c r="F8428" s="25"/>
      <c r="G8428" s="40"/>
      <c r="H8428" s="40"/>
      <c r="I8428" s="40"/>
      <c r="J8428" s="271"/>
      <c r="K8428" s="262"/>
      <c r="L8428" s="258"/>
      <c r="M8428" s="258"/>
      <c r="N8428" s="258"/>
      <c r="O8428" s="258"/>
      <c r="P8428" s="258"/>
      <c r="Q8428" s="258"/>
      <c r="R8428" s="258"/>
      <c r="S8428" s="258"/>
      <c r="T8428" s="258"/>
      <c r="U8428" s="258"/>
      <c r="V8428" s="258"/>
      <c r="W8428" s="258"/>
      <c r="X8428" s="258"/>
      <c r="Y8428" s="258"/>
      <c r="Z8428" s="258"/>
      <c r="AA8428" s="258"/>
      <c r="AB8428" s="258"/>
      <c r="AC8428" s="258"/>
      <c r="AD8428" s="258"/>
      <c r="AE8428" s="258"/>
      <c r="AF8428" s="258"/>
      <c r="AG8428" s="258"/>
      <c r="AH8428" s="258"/>
      <c r="AI8428" s="258"/>
      <c r="AJ8428" s="258"/>
      <c r="AK8428" s="258"/>
      <c r="AL8428" s="258"/>
      <c r="AM8428" s="258"/>
      <c r="AN8428" s="258"/>
      <c r="AO8428" s="258"/>
      <c r="AP8428" s="258"/>
      <c r="AQ8428" s="258"/>
      <c r="AR8428" s="258"/>
      <c r="AS8428" s="258"/>
      <c r="AT8428" s="258"/>
      <c r="AU8428" s="258"/>
      <c r="AV8428" s="258"/>
      <c r="AW8428" s="258"/>
      <c r="AX8428" s="258"/>
      <c r="AY8428" s="258"/>
      <c r="AZ8428" s="258"/>
      <c r="BA8428" s="258"/>
      <c r="BB8428" s="258"/>
      <c r="BC8428" s="258"/>
      <c r="BD8428" s="258"/>
      <c r="BE8428" s="258"/>
      <c r="BF8428" s="258"/>
      <c r="BG8428" s="258"/>
      <c r="BH8428" s="258"/>
      <c r="BI8428" s="258"/>
      <c r="BJ8428" s="258"/>
      <c r="BK8428" s="258"/>
      <c r="BL8428" s="258"/>
      <c r="BM8428" s="258"/>
      <c r="BN8428" s="258"/>
      <c r="BO8428" s="258"/>
      <c r="BP8428" s="258"/>
      <c r="BQ8428" s="258"/>
      <c r="BR8428" s="258"/>
      <c r="BS8428" s="258"/>
      <c r="BT8428" s="258"/>
      <c r="BU8428" s="258"/>
      <c r="BV8428" s="258"/>
      <c r="BW8428" s="258"/>
      <c r="BX8428" s="258"/>
      <c r="BY8428" s="258"/>
      <c r="BZ8428" s="258"/>
      <c r="CA8428" s="258"/>
      <c r="CB8428" s="258"/>
      <c r="CC8428" s="258"/>
    </row>
    <row r="8429" spans="1:81" s="41" customFormat="1" x14ac:dyDescent="0.25">
      <c r="A8429" s="38"/>
      <c r="B8429" s="44"/>
      <c r="C8429" s="39"/>
      <c r="D8429" s="39"/>
      <c r="E8429" s="39"/>
      <c r="F8429" s="25"/>
      <c r="G8429" s="40"/>
      <c r="H8429" s="40"/>
      <c r="I8429" s="40"/>
      <c r="J8429" s="271"/>
      <c r="K8429" s="262"/>
      <c r="L8429" s="258"/>
      <c r="M8429" s="258"/>
      <c r="N8429" s="258"/>
      <c r="O8429" s="258"/>
      <c r="P8429" s="258"/>
      <c r="Q8429" s="258"/>
      <c r="R8429" s="258"/>
      <c r="S8429" s="258"/>
      <c r="T8429" s="258"/>
      <c r="U8429" s="258"/>
      <c r="V8429" s="258"/>
      <c r="W8429" s="258"/>
      <c r="X8429" s="258"/>
      <c r="Y8429" s="258"/>
      <c r="Z8429" s="258"/>
      <c r="AA8429" s="258"/>
      <c r="AB8429" s="258"/>
      <c r="AC8429" s="258"/>
      <c r="AD8429" s="258"/>
      <c r="AE8429" s="258"/>
      <c r="AF8429" s="258"/>
      <c r="AG8429" s="258"/>
      <c r="AH8429" s="258"/>
      <c r="AI8429" s="258"/>
      <c r="AJ8429" s="258"/>
      <c r="AK8429" s="258"/>
      <c r="AL8429" s="258"/>
      <c r="AM8429" s="258"/>
      <c r="AN8429" s="258"/>
      <c r="AO8429" s="258"/>
      <c r="AP8429" s="258"/>
      <c r="AQ8429" s="258"/>
      <c r="AR8429" s="258"/>
      <c r="AS8429" s="258"/>
      <c r="AT8429" s="258"/>
      <c r="AU8429" s="258"/>
      <c r="AV8429" s="258"/>
      <c r="AW8429" s="258"/>
      <c r="AX8429" s="258"/>
      <c r="AY8429" s="258"/>
      <c r="AZ8429" s="258"/>
      <c r="BA8429" s="258"/>
      <c r="BB8429" s="258"/>
      <c r="BC8429" s="258"/>
      <c r="BD8429" s="258"/>
      <c r="BE8429" s="258"/>
      <c r="BF8429" s="258"/>
      <c r="BG8429" s="258"/>
      <c r="BH8429" s="258"/>
      <c r="BI8429" s="258"/>
      <c r="BJ8429" s="258"/>
      <c r="BK8429" s="258"/>
      <c r="BL8429" s="258"/>
      <c r="BM8429" s="258"/>
      <c r="BN8429" s="258"/>
      <c r="BO8429" s="258"/>
      <c r="BP8429" s="258"/>
      <c r="BQ8429" s="258"/>
      <c r="BR8429" s="258"/>
      <c r="BS8429" s="258"/>
      <c r="BT8429" s="258"/>
      <c r="BU8429" s="258"/>
      <c r="BV8429" s="258"/>
      <c r="BW8429" s="258"/>
      <c r="BX8429" s="258"/>
      <c r="BY8429" s="258"/>
      <c r="BZ8429" s="258"/>
      <c r="CA8429" s="258"/>
      <c r="CB8429" s="258"/>
      <c r="CC8429" s="258"/>
    </row>
    <row r="8430" spans="1:81" s="41" customFormat="1" x14ac:dyDescent="0.25">
      <c r="A8430" s="38"/>
      <c r="B8430" s="44"/>
      <c r="C8430" s="39"/>
      <c r="D8430" s="39"/>
      <c r="E8430" s="39"/>
      <c r="F8430" s="25"/>
      <c r="G8430" s="40"/>
      <c r="H8430" s="40"/>
      <c r="I8430" s="40"/>
      <c r="J8430" s="271"/>
      <c r="K8430" s="262"/>
      <c r="L8430" s="258"/>
      <c r="M8430" s="258"/>
      <c r="N8430" s="258"/>
      <c r="O8430" s="258"/>
      <c r="P8430" s="258"/>
      <c r="Q8430" s="258"/>
      <c r="R8430" s="258"/>
      <c r="S8430" s="258"/>
      <c r="T8430" s="258"/>
      <c r="U8430" s="258"/>
      <c r="V8430" s="258"/>
      <c r="W8430" s="258"/>
      <c r="X8430" s="258"/>
      <c r="Y8430" s="258"/>
      <c r="Z8430" s="258"/>
      <c r="AA8430" s="258"/>
      <c r="AB8430" s="258"/>
      <c r="AC8430" s="258"/>
      <c r="AD8430" s="258"/>
      <c r="AE8430" s="258"/>
      <c r="AF8430" s="258"/>
      <c r="AG8430" s="258"/>
      <c r="AH8430" s="258"/>
      <c r="AI8430" s="258"/>
      <c r="AJ8430" s="258"/>
      <c r="AK8430" s="258"/>
      <c r="AL8430" s="258"/>
      <c r="AM8430" s="258"/>
      <c r="AN8430" s="258"/>
      <c r="AO8430" s="258"/>
      <c r="AP8430" s="258"/>
      <c r="AQ8430" s="258"/>
      <c r="AR8430" s="258"/>
      <c r="AS8430" s="258"/>
      <c r="AT8430" s="258"/>
      <c r="AU8430" s="258"/>
      <c r="AV8430" s="258"/>
      <c r="AW8430" s="258"/>
      <c r="AX8430" s="258"/>
      <c r="AY8430" s="258"/>
      <c r="AZ8430" s="258"/>
      <c r="BA8430" s="258"/>
      <c r="BB8430" s="258"/>
      <c r="BC8430" s="258"/>
      <c r="BD8430" s="258"/>
      <c r="BE8430" s="258"/>
      <c r="BF8430" s="258"/>
      <c r="BG8430" s="258"/>
      <c r="BH8430" s="258"/>
      <c r="BI8430" s="258"/>
      <c r="BJ8430" s="258"/>
      <c r="BK8430" s="258"/>
      <c r="BL8430" s="258"/>
      <c r="BM8430" s="258"/>
      <c r="BN8430" s="258"/>
      <c r="BO8430" s="258"/>
      <c r="BP8430" s="258"/>
      <c r="BQ8430" s="258"/>
      <c r="BR8430" s="258"/>
      <c r="BS8430" s="258"/>
      <c r="BT8430" s="258"/>
      <c r="BU8430" s="258"/>
      <c r="BV8430" s="258"/>
      <c r="BW8430" s="258"/>
      <c r="BX8430" s="258"/>
      <c r="BY8430" s="258"/>
      <c r="BZ8430" s="258"/>
      <c r="CA8430" s="258"/>
      <c r="CB8430" s="258"/>
      <c r="CC8430" s="258"/>
    </row>
    <row r="8431" spans="1:81" s="41" customFormat="1" x14ac:dyDescent="0.25">
      <c r="A8431" s="38"/>
      <c r="B8431" s="44"/>
      <c r="C8431" s="39"/>
      <c r="D8431" s="39"/>
      <c r="E8431" s="39"/>
      <c r="F8431" s="25"/>
      <c r="G8431" s="40"/>
      <c r="H8431" s="40"/>
      <c r="I8431" s="40"/>
      <c r="J8431" s="271"/>
      <c r="K8431" s="262"/>
      <c r="L8431" s="258"/>
      <c r="M8431" s="258"/>
      <c r="N8431" s="258"/>
      <c r="O8431" s="258"/>
      <c r="P8431" s="258"/>
      <c r="Q8431" s="258"/>
      <c r="R8431" s="258"/>
      <c r="S8431" s="258"/>
      <c r="T8431" s="258"/>
      <c r="U8431" s="258"/>
      <c r="V8431" s="258"/>
      <c r="W8431" s="258"/>
      <c r="X8431" s="258"/>
      <c r="Y8431" s="258"/>
      <c r="Z8431" s="258"/>
      <c r="AA8431" s="258"/>
      <c r="AB8431" s="258"/>
      <c r="AC8431" s="258"/>
      <c r="AD8431" s="258"/>
      <c r="AE8431" s="258"/>
      <c r="AF8431" s="258"/>
      <c r="AG8431" s="258"/>
      <c r="AH8431" s="258"/>
      <c r="AI8431" s="258"/>
      <c r="AJ8431" s="258"/>
      <c r="AK8431" s="258"/>
      <c r="AL8431" s="258"/>
      <c r="AM8431" s="258"/>
      <c r="AN8431" s="258"/>
      <c r="AO8431" s="258"/>
      <c r="AP8431" s="258"/>
      <c r="AQ8431" s="258"/>
      <c r="AR8431" s="258"/>
      <c r="AS8431" s="258"/>
      <c r="AT8431" s="258"/>
      <c r="AU8431" s="258"/>
      <c r="AV8431" s="258"/>
      <c r="AW8431" s="258"/>
      <c r="AX8431" s="258"/>
      <c r="AY8431" s="258"/>
      <c r="AZ8431" s="258"/>
      <c r="BA8431" s="258"/>
      <c r="BB8431" s="258"/>
      <c r="BC8431" s="258"/>
      <c r="BD8431" s="258"/>
      <c r="BE8431" s="258"/>
      <c r="BF8431" s="258"/>
      <c r="BG8431" s="258"/>
      <c r="BH8431" s="258"/>
      <c r="BI8431" s="258"/>
      <c r="BJ8431" s="258"/>
      <c r="BK8431" s="258"/>
      <c r="BL8431" s="258"/>
      <c r="BM8431" s="258"/>
      <c r="BN8431" s="258"/>
      <c r="BO8431" s="258"/>
      <c r="BP8431" s="258"/>
      <c r="BQ8431" s="258"/>
      <c r="BR8431" s="258"/>
      <c r="BS8431" s="258"/>
      <c r="BT8431" s="258"/>
      <c r="BU8431" s="258"/>
      <c r="BV8431" s="258"/>
      <c r="BW8431" s="258"/>
      <c r="BX8431" s="258"/>
      <c r="BY8431" s="258"/>
      <c r="BZ8431" s="258"/>
      <c r="CA8431" s="258"/>
      <c r="CB8431" s="258"/>
      <c r="CC8431" s="258"/>
    </row>
    <row r="8432" spans="1:81" s="41" customFormat="1" x14ac:dyDescent="0.25">
      <c r="A8432" s="38"/>
      <c r="B8432" s="44"/>
      <c r="C8432" s="39"/>
      <c r="D8432" s="39"/>
      <c r="E8432" s="39"/>
      <c r="F8432" s="25"/>
      <c r="G8432" s="40"/>
      <c r="H8432" s="40"/>
      <c r="I8432" s="40"/>
      <c r="J8432" s="271"/>
      <c r="K8432" s="262"/>
      <c r="L8432" s="258"/>
      <c r="M8432" s="258"/>
      <c r="N8432" s="258"/>
      <c r="O8432" s="258"/>
      <c r="P8432" s="258"/>
      <c r="Q8432" s="258"/>
      <c r="R8432" s="258"/>
      <c r="S8432" s="258"/>
      <c r="T8432" s="258"/>
      <c r="U8432" s="258"/>
      <c r="V8432" s="258"/>
      <c r="W8432" s="258"/>
      <c r="X8432" s="258"/>
      <c r="Y8432" s="258"/>
      <c r="Z8432" s="258"/>
      <c r="AA8432" s="258"/>
      <c r="AB8432" s="258"/>
      <c r="AC8432" s="258"/>
      <c r="AD8432" s="258"/>
      <c r="AE8432" s="258"/>
      <c r="AF8432" s="258"/>
      <c r="AG8432" s="258"/>
      <c r="AH8432" s="258"/>
      <c r="AI8432" s="258"/>
      <c r="AJ8432" s="258"/>
      <c r="AK8432" s="258"/>
      <c r="AL8432" s="258"/>
      <c r="AM8432" s="258"/>
      <c r="AN8432" s="258"/>
      <c r="AO8432" s="258"/>
      <c r="AP8432" s="258"/>
      <c r="AQ8432" s="258"/>
      <c r="AR8432" s="258"/>
      <c r="AS8432" s="258"/>
      <c r="AT8432" s="258"/>
      <c r="AU8432" s="258"/>
      <c r="AV8432" s="258"/>
      <c r="AW8432" s="258"/>
      <c r="AX8432" s="258"/>
      <c r="AY8432" s="258"/>
      <c r="AZ8432" s="258"/>
      <c r="BA8432" s="258"/>
      <c r="BB8432" s="258"/>
      <c r="BC8432" s="258"/>
      <c r="BD8432" s="258"/>
      <c r="BE8432" s="258"/>
      <c r="BF8432" s="258"/>
      <c r="BG8432" s="258"/>
      <c r="BH8432" s="258"/>
      <c r="BI8432" s="258"/>
      <c r="BJ8432" s="258"/>
      <c r="BK8432" s="258"/>
      <c r="BL8432" s="258"/>
      <c r="BM8432" s="258"/>
      <c r="BN8432" s="258"/>
      <c r="BO8432" s="258"/>
      <c r="BP8432" s="258"/>
      <c r="BQ8432" s="258"/>
      <c r="BR8432" s="258"/>
      <c r="BS8432" s="258"/>
      <c r="BT8432" s="258"/>
      <c r="BU8432" s="258"/>
      <c r="BV8432" s="258"/>
      <c r="BW8432" s="258"/>
      <c r="BX8432" s="258"/>
      <c r="BY8432" s="258"/>
      <c r="BZ8432" s="258"/>
      <c r="CA8432" s="258"/>
      <c r="CB8432" s="258"/>
      <c r="CC8432" s="258"/>
    </row>
    <row r="8433" spans="1:81" s="41" customFormat="1" x14ac:dyDescent="0.25">
      <c r="A8433" s="38"/>
      <c r="B8433" s="44"/>
      <c r="C8433" s="39"/>
      <c r="D8433" s="39"/>
      <c r="E8433" s="39"/>
      <c r="F8433" s="25"/>
      <c r="G8433" s="40"/>
      <c r="H8433" s="40"/>
      <c r="I8433" s="40"/>
      <c r="J8433" s="271"/>
      <c r="K8433" s="262"/>
      <c r="L8433" s="258"/>
      <c r="M8433" s="258"/>
      <c r="N8433" s="258"/>
      <c r="O8433" s="258"/>
      <c r="P8433" s="258"/>
      <c r="Q8433" s="258"/>
      <c r="R8433" s="258"/>
      <c r="S8433" s="258"/>
      <c r="T8433" s="258"/>
      <c r="U8433" s="258"/>
      <c r="V8433" s="258"/>
      <c r="W8433" s="258"/>
      <c r="X8433" s="258"/>
      <c r="Y8433" s="258"/>
      <c r="Z8433" s="258"/>
      <c r="AA8433" s="258"/>
      <c r="AB8433" s="258"/>
      <c r="AC8433" s="258"/>
      <c r="AD8433" s="258"/>
      <c r="AE8433" s="258"/>
      <c r="AF8433" s="258"/>
      <c r="AG8433" s="258"/>
      <c r="AH8433" s="258"/>
      <c r="AI8433" s="258"/>
      <c r="AJ8433" s="258"/>
      <c r="AK8433" s="258"/>
      <c r="AL8433" s="258"/>
      <c r="AM8433" s="258"/>
      <c r="AN8433" s="258"/>
      <c r="AO8433" s="258"/>
      <c r="AP8433" s="258"/>
      <c r="AQ8433" s="258"/>
      <c r="AR8433" s="258"/>
      <c r="AS8433" s="258"/>
      <c r="AT8433" s="258"/>
      <c r="AU8433" s="258"/>
      <c r="AV8433" s="258"/>
      <c r="AW8433" s="258"/>
      <c r="AX8433" s="258"/>
      <c r="AY8433" s="258"/>
      <c r="AZ8433" s="258"/>
      <c r="BA8433" s="258"/>
      <c r="BB8433" s="258"/>
      <c r="BC8433" s="258"/>
      <c r="BD8433" s="258"/>
      <c r="BE8433" s="258"/>
      <c r="BF8433" s="258"/>
      <c r="BG8433" s="258"/>
      <c r="BH8433" s="258"/>
      <c r="BI8433" s="258"/>
      <c r="BJ8433" s="258"/>
      <c r="BK8433" s="258"/>
      <c r="BL8433" s="258"/>
      <c r="BM8433" s="258"/>
      <c r="BN8433" s="258"/>
      <c r="BO8433" s="258"/>
      <c r="BP8433" s="258"/>
      <c r="BQ8433" s="258"/>
      <c r="BR8433" s="258"/>
      <c r="BS8433" s="258"/>
      <c r="BT8433" s="258"/>
      <c r="BU8433" s="258"/>
      <c r="BV8433" s="258"/>
      <c r="BW8433" s="258"/>
      <c r="BX8433" s="258"/>
      <c r="BY8433" s="258"/>
      <c r="BZ8433" s="258"/>
      <c r="CA8433" s="258"/>
      <c r="CB8433" s="258"/>
      <c r="CC8433" s="258"/>
    </row>
    <row r="8434" spans="1:81" s="41" customFormat="1" x14ac:dyDescent="0.25">
      <c r="A8434" s="38"/>
      <c r="B8434" s="44"/>
      <c r="C8434" s="39"/>
      <c r="D8434" s="39"/>
      <c r="E8434" s="39"/>
      <c r="F8434" s="25"/>
      <c r="G8434" s="40"/>
      <c r="H8434" s="40"/>
      <c r="I8434" s="40"/>
      <c r="J8434" s="271"/>
      <c r="K8434" s="262"/>
      <c r="L8434" s="258"/>
      <c r="M8434" s="258"/>
      <c r="N8434" s="258"/>
      <c r="O8434" s="258"/>
      <c r="P8434" s="258"/>
      <c r="Q8434" s="258"/>
      <c r="R8434" s="258"/>
      <c r="S8434" s="258"/>
      <c r="T8434" s="258"/>
      <c r="U8434" s="258"/>
      <c r="V8434" s="258"/>
      <c r="W8434" s="258"/>
      <c r="X8434" s="258"/>
      <c r="Y8434" s="258"/>
      <c r="Z8434" s="258"/>
      <c r="AA8434" s="258"/>
      <c r="AB8434" s="258"/>
      <c r="AC8434" s="258"/>
      <c r="AD8434" s="258"/>
      <c r="AE8434" s="258"/>
      <c r="AF8434" s="258"/>
      <c r="AG8434" s="258"/>
      <c r="AH8434" s="258"/>
      <c r="AI8434" s="258"/>
      <c r="AJ8434" s="258"/>
      <c r="AK8434" s="258"/>
      <c r="AL8434" s="258"/>
      <c r="AM8434" s="258"/>
      <c r="AN8434" s="258"/>
      <c r="AO8434" s="258"/>
      <c r="AP8434" s="258"/>
      <c r="AQ8434" s="258"/>
      <c r="AR8434" s="258"/>
      <c r="AS8434" s="258"/>
      <c r="AT8434" s="258"/>
      <c r="AU8434" s="258"/>
      <c r="AV8434" s="258"/>
      <c r="AW8434" s="258"/>
      <c r="AX8434" s="258"/>
      <c r="AY8434" s="258"/>
      <c r="AZ8434" s="258"/>
      <c r="BA8434" s="258"/>
      <c r="BB8434" s="258"/>
      <c r="BC8434" s="258"/>
      <c r="BD8434" s="258"/>
      <c r="BE8434" s="258"/>
      <c r="BF8434" s="258"/>
      <c r="BG8434" s="258"/>
      <c r="BH8434" s="258"/>
      <c r="BI8434" s="258"/>
      <c r="BJ8434" s="258"/>
      <c r="BK8434" s="258"/>
      <c r="BL8434" s="258"/>
      <c r="BM8434" s="258"/>
      <c r="BN8434" s="258"/>
      <c r="BO8434" s="258"/>
      <c r="BP8434" s="258"/>
      <c r="BQ8434" s="258"/>
      <c r="BR8434" s="258"/>
      <c r="BS8434" s="258"/>
      <c r="BT8434" s="258"/>
      <c r="BU8434" s="258"/>
      <c r="BV8434" s="258"/>
      <c r="BW8434" s="258"/>
      <c r="BX8434" s="258"/>
      <c r="BY8434" s="258"/>
      <c r="BZ8434" s="258"/>
      <c r="CA8434" s="258"/>
      <c r="CB8434" s="258"/>
      <c r="CC8434" s="258"/>
    </row>
    <row r="8435" spans="1:81" s="41" customFormat="1" x14ac:dyDescent="0.25">
      <c r="A8435" s="38"/>
      <c r="B8435" s="44"/>
      <c r="C8435" s="39"/>
      <c r="D8435" s="39"/>
      <c r="E8435" s="39"/>
      <c r="F8435" s="25"/>
      <c r="G8435" s="40"/>
      <c r="H8435" s="40"/>
      <c r="I8435" s="40"/>
      <c r="J8435" s="271"/>
      <c r="K8435" s="262"/>
      <c r="L8435" s="258"/>
      <c r="M8435" s="258"/>
      <c r="N8435" s="258"/>
      <c r="O8435" s="258"/>
      <c r="P8435" s="258"/>
      <c r="Q8435" s="258"/>
      <c r="R8435" s="258"/>
      <c r="S8435" s="258"/>
      <c r="T8435" s="258"/>
      <c r="U8435" s="258"/>
      <c r="V8435" s="258"/>
      <c r="W8435" s="258"/>
      <c r="X8435" s="258"/>
      <c r="Y8435" s="258"/>
      <c r="Z8435" s="258"/>
      <c r="AA8435" s="258"/>
      <c r="AB8435" s="258"/>
      <c r="AC8435" s="258"/>
      <c r="AD8435" s="258"/>
      <c r="AE8435" s="258"/>
      <c r="AF8435" s="258"/>
      <c r="AG8435" s="258"/>
      <c r="AH8435" s="258"/>
      <c r="AI8435" s="258"/>
      <c r="AJ8435" s="258"/>
      <c r="AK8435" s="258"/>
      <c r="AL8435" s="258"/>
      <c r="AM8435" s="258"/>
      <c r="AN8435" s="258"/>
      <c r="AO8435" s="258"/>
      <c r="AP8435" s="258"/>
      <c r="AQ8435" s="258"/>
      <c r="AR8435" s="258"/>
      <c r="AS8435" s="258"/>
      <c r="AT8435" s="258"/>
      <c r="AU8435" s="258"/>
      <c r="AV8435" s="258"/>
      <c r="AW8435" s="258"/>
      <c r="AX8435" s="258"/>
      <c r="AY8435" s="258"/>
      <c r="AZ8435" s="258"/>
      <c r="BA8435" s="258"/>
      <c r="BB8435" s="258"/>
      <c r="BC8435" s="258"/>
      <c r="BD8435" s="258"/>
      <c r="BE8435" s="258"/>
      <c r="BF8435" s="258"/>
      <c r="BG8435" s="258"/>
      <c r="BH8435" s="258"/>
      <c r="BI8435" s="258"/>
      <c r="BJ8435" s="258"/>
      <c r="BK8435" s="258"/>
      <c r="BL8435" s="258"/>
      <c r="BM8435" s="258"/>
      <c r="BN8435" s="258"/>
      <c r="BO8435" s="258"/>
      <c r="BP8435" s="258"/>
      <c r="BQ8435" s="258"/>
      <c r="BR8435" s="258"/>
      <c r="BS8435" s="258"/>
      <c r="BT8435" s="258"/>
      <c r="BU8435" s="258"/>
      <c r="BV8435" s="258"/>
      <c r="BW8435" s="258"/>
      <c r="BX8435" s="258"/>
      <c r="BY8435" s="258"/>
      <c r="BZ8435" s="258"/>
      <c r="CA8435" s="258"/>
      <c r="CB8435" s="258"/>
      <c r="CC8435" s="258"/>
    </row>
    <row r="8436" spans="1:81" s="41" customFormat="1" x14ac:dyDescent="0.25">
      <c r="A8436" s="38"/>
      <c r="B8436" s="44"/>
      <c r="C8436" s="39"/>
      <c r="D8436" s="39"/>
      <c r="E8436" s="39"/>
      <c r="F8436" s="25"/>
      <c r="G8436" s="40"/>
      <c r="H8436" s="40"/>
      <c r="I8436" s="40"/>
      <c r="J8436" s="271"/>
      <c r="K8436" s="262"/>
      <c r="L8436" s="258"/>
      <c r="M8436" s="258"/>
      <c r="N8436" s="258"/>
      <c r="O8436" s="258"/>
      <c r="P8436" s="258"/>
      <c r="Q8436" s="258"/>
      <c r="R8436" s="258"/>
      <c r="S8436" s="258"/>
      <c r="T8436" s="258"/>
      <c r="U8436" s="258"/>
      <c r="V8436" s="258"/>
      <c r="W8436" s="258"/>
      <c r="X8436" s="258"/>
      <c r="Y8436" s="258"/>
      <c r="Z8436" s="258"/>
      <c r="AA8436" s="258"/>
      <c r="AB8436" s="258"/>
      <c r="AC8436" s="258"/>
      <c r="AD8436" s="258"/>
      <c r="AE8436" s="258"/>
      <c r="AF8436" s="258"/>
      <c r="AG8436" s="258"/>
      <c r="AH8436" s="258"/>
      <c r="AI8436" s="258"/>
      <c r="AJ8436" s="258"/>
      <c r="AK8436" s="258"/>
      <c r="AL8436" s="258"/>
      <c r="AM8436" s="258"/>
      <c r="AN8436" s="258"/>
      <c r="AO8436" s="258"/>
      <c r="AP8436" s="258"/>
      <c r="AQ8436" s="258"/>
      <c r="AR8436" s="258"/>
      <c r="AS8436" s="258"/>
      <c r="AT8436" s="258"/>
      <c r="AU8436" s="258"/>
      <c r="AV8436" s="258"/>
      <c r="AW8436" s="258"/>
      <c r="AX8436" s="258"/>
      <c r="AY8436" s="258"/>
      <c r="AZ8436" s="258"/>
      <c r="BA8436" s="258"/>
      <c r="BB8436" s="258"/>
      <c r="BC8436" s="258"/>
      <c r="BD8436" s="258"/>
      <c r="BE8436" s="258"/>
      <c r="BF8436" s="258"/>
      <c r="BG8436" s="258"/>
      <c r="BH8436" s="258"/>
      <c r="BI8436" s="258"/>
      <c r="BJ8436" s="258"/>
      <c r="BK8436" s="258"/>
      <c r="BL8436" s="258"/>
      <c r="BM8436" s="258"/>
      <c r="BN8436" s="258"/>
      <c r="BO8436" s="258"/>
      <c r="BP8436" s="258"/>
      <c r="BQ8436" s="258"/>
      <c r="BR8436" s="258"/>
      <c r="BS8436" s="258"/>
      <c r="BT8436" s="258"/>
      <c r="BU8436" s="258"/>
      <c r="BV8436" s="258"/>
      <c r="BW8436" s="258"/>
      <c r="BX8436" s="258"/>
      <c r="BY8436" s="258"/>
      <c r="BZ8436" s="258"/>
      <c r="CA8436" s="258"/>
      <c r="CB8436" s="258"/>
      <c r="CC8436" s="258"/>
    </row>
    <row r="8437" spans="1:81" s="41" customFormat="1" x14ac:dyDescent="0.25">
      <c r="A8437" s="38"/>
      <c r="B8437" s="44"/>
      <c r="C8437" s="39"/>
      <c r="D8437" s="39"/>
      <c r="E8437" s="39"/>
      <c r="F8437" s="25"/>
      <c r="G8437" s="40"/>
      <c r="H8437" s="40"/>
      <c r="I8437" s="40"/>
      <c r="J8437" s="271"/>
      <c r="K8437" s="262"/>
      <c r="L8437" s="258"/>
      <c r="M8437" s="258"/>
      <c r="N8437" s="258"/>
      <c r="O8437" s="258"/>
      <c r="P8437" s="258"/>
      <c r="Q8437" s="258"/>
      <c r="R8437" s="258"/>
      <c r="S8437" s="258"/>
      <c r="T8437" s="258"/>
      <c r="U8437" s="258"/>
      <c r="V8437" s="258"/>
      <c r="W8437" s="258"/>
      <c r="X8437" s="258"/>
      <c r="Y8437" s="258"/>
      <c r="Z8437" s="258"/>
      <c r="AA8437" s="258"/>
      <c r="AB8437" s="258"/>
      <c r="AC8437" s="258"/>
      <c r="AD8437" s="258"/>
      <c r="AE8437" s="258"/>
      <c r="AF8437" s="258"/>
      <c r="AG8437" s="258"/>
      <c r="AH8437" s="258"/>
      <c r="AI8437" s="258"/>
      <c r="AJ8437" s="258"/>
      <c r="AK8437" s="258"/>
      <c r="AL8437" s="258"/>
      <c r="AM8437" s="258"/>
      <c r="AN8437" s="258"/>
      <c r="AO8437" s="258"/>
      <c r="AP8437" s="258"/>
      <c r="AQ8437" s="258"/>
      <c r="AR8437" s="258"/>
      <c r="AS8437" s="258"/>
      <c r="AT8437" s="258"/>
      <c r="AU8437" s="258"/>
      <c r="AV8437" s="258"/>
      <c r="AW8437" s="258"/>
      <c r="AX8437" s="258"/>
      <c r="AY8437" s="258"/>
      <c r="AZ8437" s="258"/>
      <c r="BA8437" s="258"/>
      <c r="BB8437" s="258"/>
      <c r="BC8437" s="258"/>
      <c r="BD8437" s="258"/>
      <c r="BE8437" s="258"/>
      <c r="BF8437" s="258"/>
      <c r="BG8437" s="258"/>
      <c r="BH8437" s="258"/>
      <c r="BI8437" s="258"/>
      <c r="BJ8437" s="258"/>
      <c r="BK8437" s="258"/>
      <c r="BL8437" s="258"/>
      <c r="BM8437" s="258"/>
      <c r="BN8437" s="258"/>
      <c r="BO8437" s="258"/>
      <c r="BP8437" s="258"/>
      <c r="BQ8437" s="258"/>
      <c r="BR8437" s="258"/>
      <c r="BS8437" s="258"/>
      <c r="BT8437" s="258"/>
      <c r="BU8437" s="258"/>
      <c r="BV8437" s="258"/>
      <c r="BW8437" s="258"/>
      <c r="BX8437" s="258"/>
      <c r="BY8437" s="258"/>
      <c r="BZ8437" s="258"/>
      <c r="CA8437" s="258"/>
      <c r="CB8437" s="258"/>
      <c r="CC8437" s="258"/>
    </row>
    <row r="8438" spans="1:81" s="41" customFormat="1" x14ac:dyDescent="0.25">
      <c r="A8438" s="38"/>
      <c r="B8438" s="44"/>
      <c r="C8438" s="39"/>
      <c r="D8438" s="39"/>
      <c r="E8438" s="39"/>
      <c r="F8438" s="25"/>
      <c r="G8438" s="40"/>
      <c r="H8438" s="40"/>
      <c r="I8438" s="40"/>
      <c r="J8438" s="271"/>
      <c r="K8438" s="262"/>
      <c r="L8438" s="258"/>
      <c r="M8438" s="258"/>
      <c r="N8438" s="258"/>
      <c r="O8438" s="258"/>
      <c r="P8438" s="258"/>
      <c r="Q8438" s="258"/>
      <c r="R8438" s="258"/>
      <c r="S8438" s="258"/>
      <c r="T8438" s="258"/>
      <c r="U8438" s="258"/>
      <c r="V8438" s="258"/>
      <c r="W8438" s="258"/>
      <c r="X8438" s="258"/>
      <c r="Y8438" s="258"/>
      <c r="Z8438" s="258"/>
      <c r="AA8438" s="258"/>
      <c r="AB8438" s="258"/>
      <c r="AC8438" s="258"/>
      <c r="AD8438" s="258"/>
      <c r="AE8438" s="258"/>
      <c r="AF8438" s="258"/>
      <c r="AG8438" s="258"/>
      <c r="AH8438" s="258"/>
      <c r="AI8438" s="258"/>
      <c r="AJ8438" s="258"/>
      <c r="AK8438" s="258"/>
      <c r="AL8438" s="258"/>
      <c r="AM8438" s="258"/>
      <c r="AN8438" s="258"/>
      <c r="AO8438" s="258"/>
      <c r="AP8438" s="258"/>
      <c r="AQ8438" s="258"/>
      <c r="AR8438" s="258"/>
      <c r="AS8438" s="258"/>
      <c r="AT8438" s="258"/>
      <c r="AU8438" s="258"/>
      <c r="AV8438" s="258"/>
      <c r="AW8438" s="258"/>
      <c r="AX8438" s="258"/>
      <c r="AY8438" s="258"/>
      <c r="AZ8438" s="258"/>
      <c r="BA8438" s="258"/>
      <c r="BB8438" s="258"/>
      <c r="BC8438" s="258"/>
      <c r="BD8438" s="258"/>
      <c r="BE8438" s="258"/>
      <c r="BF8438" s="258"/>
      <c r="BG8438" s="258"/>
      <c r="BH8438" s="258"/>
      <c r="BI8438" s="258"/>
      <c r="BJ8438" s="258"/>
      <c r="BK8438" s="258"/>
      <c r="BL8438" s="258"/>
      <c r="BM8438" s="258"/>
      <c r="BN8438" s="258"/>
      <c r="BO8438" s="258"/>
      <c r="BP8438" s="258"/>
      <c r="BQ8438" s="258"/>
      <c r="BR8438" s="258"/>
      <c r="BS8438" s="258"/>
      <c r="BT8438" s="258"/>
      <c r="BU8438" s="258"/>
      <c r="BV8438" s="258"/>
      <c r="BW8438" s="258"/>
      <c r="BX8438" s="258"/>
      <c r="BY8438" s="258"/>
      <c r="BZ8438" s="258"/>
      <c r="CA8438" s="258"/>
      <c r="CB8438" s="258"/>
      <c r="CC8438" s="258"/>
    </row>
    <row r="8439" spans="1:81" s="41" customFormat="1" x14ac:dyDescent="0.25">
      <c r="A8439" s="38"/>
      <c r="B8439" s="44"/>
      <c r="C8439" s="39"/>
      <c r="D8439" s="39"/>
      <c r="E8439" s="39"/>
      <c r="F8439" s="25"/>
      <c r="G8439" s="40"/>
      <c r="H8439" s="40"/>
      <c r="I8439" s="40"/>
      <c r="J8439" s="271"/>
      <c r="K8439" s="262"/>
      <c r="L8439" s="258"/>
      <c r="M8439" s="258"/>
      <c r="N8439" s="258"/>
      <c r="O8439" s="258"/>
      <c r="P8439" s="258"/>
      <c r="Q8439" s="258"/>
      <c r="R8439" s="258"/>
      <c r="S8439" s="258"/>
      <c r="T8439" s="258"/>
      <c r="U8439" s="258"/>
      <c r="V8439" s="258"/>
      <c r="W8439" s="258"/>
      <c r="X8439" s="258"/>
      <c r="Y8439" s="258"/>
      <c r="Z8439" s="258"/>
      <c r="AA8439" s="258"/>
      <c r="AB8439" s="258"/>
      <c r="AC8439" s="258"/>
      <c r="AD8439" s="258"/>
      <c r="AE8439" s="258"/>
      <c r="AF8439" s="258"/>
      <c r="AG8439" s="258"/>
      <c r="AH8439" s="258"/>
      <c r="AI8439" s="258"/>
      <c r="AJ8439" s="258"/>
      <c r="AK8439" s="258"/>
      <c r="AL8439" s="258"/>
      <c r="AM8439" s="258"/>
      <c r="AN8439" s="258"/>
      <c r="AO8439" s="258"/>
      <c r="AP8439" s="258"/>
      <c r="AQ8439" s="258"/>
      <c r="AR8439" s="258"/>
      <c r="AS8439" s="258"/>
      <c r="AT8439" s="258"/>
      <c r="AU8439" s="258"/>
      <c r="AV8439" s="258"/>
      <c r="AW8439" s="258"/>
      <c r="AX8439" s="258"/>
      <c r="AY8439" s="258"/>
      <c r="AZ8439" s="258"/>
      <c r="BA8439" s="258"/>
      <c r="BB8439" s="258"/>
      <c r="BC8439" s="258"/>
      <c r="BD8439" s="258"/>
      <c r="BE8439" s="258"/>
      <c r="BF8439" s="258"/>
      <c r="BG8439" s="258"/>
      <c r="BH8439" s="258"/>
      <c r="BI8439" s="258"/>
      <c r="BJ8439" s="258"/>
      <c r="BK8439" s="258"/>
      <c r="BL8439" s="258"/>
      <c r="BM8439" s="258"/>
      <c r="BN8439" s="258"/>
      <c r="BO8439" s="258"/>
      <c r="BP8439" s="258"/>
      <c r="BQ8439" s="258"/>
      <c r="BR8439" s="258"/>
      <c r="BS8439" s="258"/>
      <c r="BT8439" s="258"/>
      <c r="BU8439" s="258"/>
      <c r="BV8439" s="258"/>
      <c r="BW8439" s="258"/>
      <c r="BX8439" s="258"/>
      <c r="BY8439" s="258"/>
      <c r="BZ8439" s="258"/>
      <c r="CA8439" s="258"/>
      <c r="CB8439" s="258"/>
      <c r="CC8439" s="258"/>
    </row>
    <row r="8440" spans="1:81" s="41" customFormat="1" x14ac:dyDescent="0.25">
      <c r="A8440" s="38"/>
      <c r="B8440" s="44"/>
      <c r="C8440" s="39"/>
      <c r="D8440" s="39"/>
      <c r="E8440" s="39"/>
      <c r="F8440" s="25"/>
      <c r="G8440" s="40"/>
      <c r="H8440" s="40"/>
      <c r="I8440" s="40"/>
      <c r="J8440" s="271"/>
      <c r="K8440" s="262"/>
      <c r="L8440" s="258"/>
      <c r="M8440" s="258"/>
      <c r="N8440" s="258"/>
      <c r="O8440" s="258"/>
      <c r="P8440" s="258"/>
      <c r="Q8440" s="258"/>
      <c r="R8440" s="258"/>
      <c r="S8440" s="258"/>
      <c r="T8440" s="258"/>
      <c r="U8440" s="258"/>
      <c r="V8440" s="258"/>
      <c r="W8440" s="258"/>
      <c r="X8440" s="258"/>
      <c r="Y8440" s="258"/>
      <c r="Z8440" s="258"/>
      <c r="AA8440" s="258"/>
      <c r="AB8440" s="258"/>
      <c r="AC8440" s="258"/>
      <c r="AD8440" s="258"/>
      <c r="AE8440" s="258"/>
      <c r="AF8440" s="258"/>
      <c r="AG8440" s="258"/>
      <c r="AH8440" s="258"/>
      <c r="AI8440" s="258"/>
      <c r="AJ8440" s="258"/>
      <c r="AK8440" s="258"/>
      <c r="AL8440" s="258"/>
      <c r="AM8440" s="258"/>
      <c r="AN8440" s="258"/>
      <c r="AO8440" s="258"/>
      <c r="AP8440" s="258"/>
      <c r="AQ8440" s="258"/>
      <c r="AR8440" s="258"/>
      <c r="AS8440" s="258"/>
      <c r="AT8440" s="258"/>
      <c r="AU8440" s="258"/>
      <c r="AV8440" s="258"/>
      <c r="AW8440" s="258"/>
      <c r="AX8440" s="258"/>
      <c r="AY8440" s="258"/>
      <c r="AZ8440" s="258"/>
      <c r="BA8440" s="258"/>
      <c r="BB8440" s="258"/>
      <c r="BC8440" s="258"/>
      <c r="BD8440" s="258"/>
      <c r="BE8440" s="258"/>
      <c r="BF8440" s="258"/>
      <c r="BG8440" s="258"/>
      <c r="BH8440" s="258"/>
      <c r="BI8440" s="258"/>
      <c r="BJ8440" s="258"/>
      <c r="BK8440" s="258"/>
      <c r="BL8440" s="258"/>
      <c r="BM8440" s="258"/>
      <c r="BN8440" s="258"/>
      <c r="BO8440" s="258"/>
      <c r="BP8440" s="258"/>
      <c r="BQ8440" s="258"/>
      <c r="BR8440" s="258"/>
      <c r="BS8440" s="258"/>
      <c r="BT8440" s="258"/>
      <c r="BU8440" s="258"/>
      <c r="BV8440" s="258"/>
      <c r="BW8440" s="258"/>
      <c r="BX8440" s="258"/>
      <c r="BY8440" s="258"/>
      <c r="BZ8440" s="258"/>
      <c r="CA8440" s="258"/>
      <c r="CB8440" s="258"/>
      <c r="CC8440" s="258"/>
    </row>
    <row r="8441" spans="1:81" s="41" customFormat="1" x14ac:dyDescent="0.25">
      <c r="A8441" s="38"/>
      <c r="B8441" s="44"/>
      <c r="C8441" s="39"/>
      <c r="D8441" s="39"/>
      <c r="E8441" s="39"/>
      <c r="F8441" s="25"/>
      <c r="G8441" s="40"/>
      <c r="H8441" s="40"/>
      <c r="I8441" s="40"/>
      <c r="J8441" s="271"/>
      <c r="K8441" s="262"/>
      <c r="L8441" s="258"/>
      <c r="M8441" s="258"/>
      <c r="N8441" s="258"/>
      <c r="O8441" s="258"/>
      <c r="P8441" s="258"/>
      <c r="Q8441" s="258"/>
      <c r="R8441" s="258"/>
      <c r="S8441" s="258"/>
      <c r="T8441" s="258"/>
      <c r="U8441" s="258"/>
      <c r="V8441" s="258"/>
      <c r="W8441" s="258"/>
      <c r="X8441" s="258"/>
      <c r="Y8441" s="258"/>
      <c r="Z8441" s="258"/>
      <c r="AA8441" s="258"/>
      <c r="AB8441" s="258"/>
      <c r="AC8441" s="258"/>
      <c r="AD8441" s="258"/>
      <c r="AE8441" s="258"/>
      <c r="AF8441" s="258"/>
      <c r="AG8441" s="258"/>
      <c r="AH8441" s="258"/>
      <c r="AI8441" s="258"/>
      <c r="AJ8441" s="258"/>
      <c r="AK8441" s="258"/>
      <c r="AL8441" s="258"/>
      <c r="AM8441" s="258"/>
      <c r="AN8441" s="258"/>
      <c r="AO8441" s="258"/>
      <c r="AP8441" s="258"/>
      <c r="AQ8441" s="258"/>
      <c r="AR8441" s="258"/>
      <c r="AS8441" s="258"/>
      <c r="AT8441" s="258"/>
      <c r="AU8441" s="258"/>
      <c r="AV8441" s="258"/>
      <c r="AW8441" s="258"/>
      <c r="AX8441" s="258"/>
      <c r="AY8441" s="258"/>
      <c r="AZ8441" s="258"/>
      <c r="BA8441" s="258"/>
      <c r="BB8441" s="258"/>
      <c r="BC8441" s="258"/>
      <c r="BD8441" s="258"/>
      <c r="BE8441" s="258"/>
      <c r="BF8441" s="258"/>
      <c r="BG8441" s="258"/>
      <c r="BH8441" s="258"/>
      <c r="BI8441" s="258"/>
      <c r="BJ8441" s="258"/>
      <c r="BK8441" s="258"/>
      <c r="BL8441" s="258"/>
      <c r="BM8441" s="258"/>
      <c r="BN8441" s="258"/>
      <c r="BO8441" s="258"/>
      <c r="BP8441" s="258"/>
      <c r="BQ8441" s="258"/>
      <c r="BR8441" s="258"/>
      <c r="BS8441" s="258"/>
      <c r="BT8441" s="258"/>
      <c r="BU8441" s="258"/>
      <c r="BV8441" s="258"/>
      <c r="BW8441" s="258"/>
      <c r="BX8441" s="258"/>
      <c r="BY8441" s="258"/>
      <c r="BZ8441" s="258"/>
      <c r="CA8441" s="258"/>
      <c r="CB8441" s="258"/>
      <c r="CC8441" s="258"/>
    </row>
    <row r="8442" spans="1:81" s="41" customFormat="1" x14ac:dyDescent="0.25">
      <c r="A8442" s="38"/>
      <c r="B8442" s="44"/>
      <c r="C8442" s="39"/>
      <c r="D8442" s="39"/>
      <c r="E8442" s="39"/>
      <c r="F8442" s="25"/>
      <c r="G8442" s="40"/>
      <c r="H8442" s="40"/>
      <c r="I8442" s="40"/>
      <c r="J8442" s="271"/>
      <c r="K8442" s="262"/>
      <c r="L8442" s="258"/>
      <c r="M8442" s="258"/>
      <c r="N8442" s="258"/>
      <c r="O8442" s="258"/>
      <c r="P8442" s="258"/>
      <c r="Q8442" s="258"/>
      <c r="R8442" s="258"/>
      <c r="S8442" s="258"/>
      <c r="T8442" s="258"/>
      <c r="U8442" s="258"/>
      <c r="V8442" s="258"/>
      <c r="W8442" s="258"/>
      <c r="X8442" s="258"/>
      <c r="Y8442" s="258"/>
      <c r="Z8442" s="258"/>
      <c r="AA8442" s="258"/>
      <c r="AB8442" s="258"/>
      <c r="AC8442" s="258"/>
      <c r="AD8442" s="258"/>
      <c r="AE8442" s="258"/>
      <c r="AF8442" s="258"/>
      <c r="AG8442" s="258"/>
      <c r="AH8442" s="258"/>
      <c r="AI8442" s="258"/>
      <c r="AJ8442" s="258"/>
      <c r="AK8442" s="258"/>
      <c r="AL8442" s="258"/>
      <c r="AM8442" s="258"/>
      <c r="AN8442" s="258"/>
      <c r="AO8442" s="258"/>
      <c r="AP8442" s="258"/>
      <c r="AQ8442" s="258"/>
      <c r="AR8442" s="258"/>
      <c r="AS8442" s="258"/>
      <c r="AT8442" s="258"/>
      <c r="AU8442" s="258"/>
      <c r="AV8442" s="258"/>
      <c r="AW8442" s="258"/>
      <c r="AX8442" s="258"/>
      <c r="AY8442" s="258"/>
      <c r="AZ8442" s="258"/>
      <c r="BA8442" s="258"/>
      <c r="BB8442" s="258"/>
      <c r="BC8442" s="258"/>
      <c r="BD8442" s="258"/>
      <c r="BE8442" s="258"/>
      <c r="BF8442" s="258"/>
      <c r="BG8442" s="258"/>
      <c r="BH8442" s="258"/>
      <c r="BI8442" s="258"/>
      <c r="BJ8442" s="258"/>
      <c r="BK8442" s="258"/>
      <c r="BL8442" s="258"/>
      <c r="BM8442" s="258"/>
      <c r="BN8442" s="258"/>
      <c r="BO8442" s="258"/>
      <c r="BP8442" s="258"/>
      <c r="BQ8442" s="258"/>
      <c r="BR8442" s="258"/>
      <c r="BS8442" s="258"/>
      <c r="BT8442" s="258"/>
      <c r="BU8442" s="258"/>
      <c r="BV8442" s="258"/>
      <c r="BW8442" s="258"/>
      <c r="BX8442" s="258"/>
      <c r="BY8442" s="258"/>
      <c r="BZ8442" s="258"/>
      <c r="CA8442" s="258"/>
      <c r="CB8442" s="258"/>
      <c r="CC8442" s="258"/>
    </row>
    <row r="8443" spans="1:81" s="41" customFormat="1" x14ac:dyDescent="0.25">
      <c r="A8443" s="38"/>
      <c r="B8443" s="44"/>
      <c r="C8443" s="39"/>
      <c r="D8443" s="39"/>
      <c r="E8443" s="39"/>
      <c r="F8443" s="25"/>
      <c r="G8443" s="40"/>
      <c r="H8443" s="40"/>
      <c r="I8443" s="40"/>
      <c r="J8443" s="271"/>
      <c r="K8443" s="262"/>
      <c r="L8443" s="258"/>
      <c r="M8443" s="258"/>
      <c r="N8443" s="258"/>
      <c r="O8443" s="258"/>
      <c r="P8443" s="258"/>
      <c r="Q8443" s="258"/>
      <c r="R8443" s="258"/>
      <c r="S8443" s="258"/>
      <c r="T8443" s="258"/>
      <c r="U8443" s="258"/>
      <c r="V8443" s="258"/>
      <c r="W8443" s="258"/>
      <c r="X8443" s="258"/>
      <c r="Y8443" s="258"/>
      <c r="Z8443" s="258"/>
      <c r="AA8443" s="258"/>
      <c r="AB8443" s="258"/>
      <c r="AC8443" s="258"/>
      <c r="AD8443" s="258"/>
      <c r="AE8443" s="258"/>
      <c r="AF8443" s="258"/>
      <c r="AG8443" s="258"/>
      <c r="AH8443" s="258"/>
      <c r="AI8443" s="258"/>
      <c r="AJ8443" s="258"/>
      <c r="AK8443" s="258"/>
      <c r="AL8443" s="258"/>
      <c r="AM8443" s="258"/>
      <c r="AN8443" s="258"/>
      <c r="AO8443" s="258"/>
      <c r="AP8443" s="258"/>
      <c r="AQ8443" s="258"/>
      <c r="AR8443" s="258"/>
      <c r="AS8443" s="258"/>
      <c r="AT8443" s="258"/>
      <c r="AU8443" s="258"/>
      <c r="AV8443" s="258"/>
      <c r="AW8443" s="258"/>
      <c r="AX8443" s="258"/>
      <c r="AY8443" s="258"/>
      <c r="AZ8443" s="258"/>
      <c r="BA8443" s="258"/>
      <c r="BB8443" s="258"/>
      <c r="BC8443" s="258"/>
      <c r="BD8443" s="258"/>
      <c r="BE8443" s="258"/>
      <c r="BF8443" s="258"/>
      <c r="BG8443" s="258"/>
      <c r="BH8443" s="258"/>
      <c r="BI8443" s="258"/>
      <c r="BJ8443" s="258"/>
      <c r="BK8443" s="258"/>
      <c r="BL8443" s="258"/>
      <c r="BM8443" s="258"/>
      <c r="BN8443" s="258"/>
      <c r="BO8443" s="258"/>
      <c r="BP8443" s="258"/>
      <c r="BQ8443" s="258"/>
      <c r="BR8443" s="258"/>
      <c r="BS8443" s="258"/>
      <c r="BT8443" s="258"/>
      <c r="BU8443" s="258"/>
      <c r="BV8443" s="258"/>
      <c r="BW8443" s="258"/>
      <c r="BX8443" s="258"/>
      <c r="BY8443" s="258"/>
      <c r="BZ8443" s="258"/>
      <c r="CA8443" s="258"/>
      <c r="CB8443" s="258"/>
      <c r="CC8443" s="258"/>
    </row>
    <row r="8444" spans="1:81" s="41" customFormat="1" x14ac:dyDescent="0.25">
      <c r="A8444" s="38"/>
      <c r="B8444" s="44"/>
      <c r="C8444" s="39"/>
      <c r="D8444" s="39"/>
      <c r="E8444" s="39"/>
      <c r="F8444" s="25"/>
      <c r="G8444" s="40"/>
      <c r="H8444" s="40"/>
      <c r="I8444" s="40"/>
      <c r="J8444" s="271"/>
      <c r="K8444" s="262"/>
      <c r="L8444" s="258"/>
      <c r="M8444" s="258"/>
      <c r="N8444" s="258"/>
      <c r="O8444" s="258"/>
      <c r="P8444" s="258"/>
      <c r="Q8444" s="258"/>
      <c r="R8444" s="258"/>
      <c r="S8444" s="258"/>
      <c r="T8444" s="258"/>
      <c r="U8444" s="258"/>
      <c r="V8444" s="258"/>
      <c r="W8444" s="258"/>
      <c r="X8444" s="258"/>
      <c r="Y8444" s="258"/>
      <c r="Z8444" s="258"/>
      <c r="AA8444" s="258"/>
      <c r="AB8444" s="258"/>
      <c r="AC8444" s="258"/>
      <c r="AD8444" s="258"/>
      <c r="AE8444" s="258"/>
      <c r="AF8444" s="258"/>
      <c r="AG8444" s="258"/>
      <c r="AH8444" s="258"/>
      <c r="AI8444" s="258"/>
      <c r="AJ8444" s="258"/>
      <c r="AK8444" s="258"/>
      <c r="AL8444" s="258"/>
      <c r="AM8444" s="258"/>
      <c r="AN8444" s="258"/>
      <c r="AO8444" s="258"/>
      <c r="AP8444" s="258"/>
      <c r="AQ8444" s="258"/>
      <c r="AR8444" s="258"/>
      <c r="AS8444" s="258"/>
      <c r="AT8444" s="258"/>
      <c r="AU8444" s="258"/>
      <c r="AV8444" s="258"/>
      <c r="AW8444" s="258"/>
      <c r="AX8444" s="258"/>
      <c r="AY8444" s="258"/>
      <c r="AZ8444" s="258"/>
      <c r="BA8444" s="258"/>
      <c r="BB8444" s="258"/>
      <c r="BC8444" s="258"/>
      <c r="BD8444" s="258"/>
      <c r="BE8444" s="258"/>
      <c r="BF8444" s="258"/>
      <c r="BG8444" s="258"/>
      <c r="BH8444" s="258"/>
      <c r="BI8444" s="258"/>
      <c r="BJ8444" s="258"/>
      <c r="BK8444" s="258"/>
      <c r="BL8444" s="258"/>
      <c r="BM8444" s="258"/>
      <c r="BN8444" s="258"/>
      <c r="BO8444" s="258"/>
      <c r="BP8444" s="258"/>
      <c r="BQ8444" s="258"/>
      <c r="BR8444" s="258"/>
      <c r="BS8444" s="258"/>
      <c r="BT8444" s="258"/>
      <c r="BU8444" s="258"/>
      <c r="BV8444" s="258"/>
      <c r="BW8444" s="258"/>
      <c r="BX8444" s="258"/>
      <c r="BY8444" s="258"/>
      <c r="BZ8444" s="258"/>
      <c r="CA8444" s="258"/>
      <c r="CB8444" s="258"/>
      <c r="CC8444" s="258"/>
    </row>
    <row r="8445" spans="1:81" s="41" customFormat="1" x14ac:dyDescent="0.25">
      <c r="A8445" s="38"/>
      <c r="B8445" s="44"/>
      <c r="C8445" s="39"/>
      <c r="D8445" s="39"/>
      <c r="E8445" s="39"/>
      <c r="F8445" s="25"/>
      <c r="G8445" s="40"/>
      <c r="H8445" s="40"/>
      <c r="I8445" s="40"/>
      <c r="J8445" s="271"/>
      <c r="K8445" s="262"/>
      <c r="L8445" s="258"/>
      <c r="M8445" s="258"/>
      <c r="N8445" s="258"/>
      <c r="O8445" s="258"/>
      <c r="P8445" s="258"/>
      <c r="Q8445" s="258"/>
      <c r="R8445" s="258"/>
      <c r="S8445" s="258"/>
      <c r="T8445" s="258"/>
      <c r="U8445" s="258"/>
      <c r="V8445" s="258"/>
      <c r="W8445" s="258"/>
      <c r="X8445" s="258"/>
      <c r="Y8445" s="258"/>
      <c r="Z8445" s="258"/>
      <c r="AA8445" s="258"/>
      <c r="AB8445" s="258"/>
      <c r="AC8445" s="258"/>
      <c r="AD8445" s="258"/>
      <c r="AE8445" s="258"/>
      <c r="AF8445" s="258"/>
      <c r="AG8445" s="258"/>
      <c r="AH8445" s="258"/>
      <c r="AI8445" s="258"/>
      <c r="AJ8445" s="258"/>
      <c r="AK8445" s="258"/>
      <c r="AL8445" s="258"/>
      <c r="AM8445" s="258"/>
      <c r="AN8445" s="258"/>
      <c r="AO8445" s="258"/>
      <c r="AP8445" s="258"/>
      <c r="AQ8445" s="258"/>
      <c r="AR8445" s="258"/>
      <c r="AS8445" s="258"/>
      <c r="AT8445" s="258"/>
      <c r="AU8445" s="258"/>
      <c r="AV8445" s="258"/>
      <c r="AW8445" s="258"/>
      <c r="AX8445" s="258"/>
      <c r="AY8445" s="258"/>
      <c r="AZ8445" s="258"/>
      <c r="BA8445" s="258"/>
      <c r="BB8445" s="258"/>
      <c r="BC8445" s="258"/>
      <c r="BD8445" s="258"/>
      <c r="BE8445" s="258"/>
      <c r="BF8445" s="258"/>
      <c r="BG8445" s="258"/>
      <c r="BH8445" s="258"/>
      <c r="BI8445" s="258"/>
      <c r="BJ8445" s="258"/>
      <c r="BK8445" s="258"/>
      <c r="BL8445" s="258"/>
      <c r="BM8445" s="258"/>
      <c r="BN8445" s="258"/>
      <c r="BO8445" s="258"/>
      <c r="BP8445" s="258"/>
      <c r="BQ8445" s="258"/>
      <c r="BR8445" s="258"/>
      <c r="BS8445" s="258"/>
      <c r="BT8445" s="258"/>
      <c r="BU8445" s="258"/>
      <c r="BV8445" s="258"/>
      <c r="BW8445" s="258"/>
      <c r="BX8445" s="258"/>
      <c r="BY8445" s="258"/>
      <c r="BZ8445" s="258"/>
      <c r="CA8445" s="258"/>
      <c r="CB8445" s="258"/>
      <c r="CC8445" s="258"/>
    </row>
    <row r="8446" spans="1:81" s="41" customFormat="1" x14ac:dyDescent="0.25">
      <c r="A8446" s="38"/>
      <c r="B8446" s="44"/>
      <c r="C8446" s="39"/>
      <c r="D8446" s="39"/>
      <c r="E8446" s="39"/>
      <c r="F8446" s="25"/>
      <c r="G8446" s="40"/>
      <c r="H8446" s="40"/>
      <c r="I8446" s="40"/>
      <c r="J8446" s="271"/>
      <c r="K8446" s="262"/>
      <c r="L8446" s="258"/>
      <c r="M8446" s="258"/>
      <c r="N8446" s="258"/>
      <c r="O8446" s="258"/>
      <c r="P8446" s="258"/>
      <c r="Q8446" s="258"/>
      <c r="R8446" s="258"/>
      <c r="S8446" s="258"/>
      <c r="T8446" s="258"/>
      <c r="U8446" s="258"/>
      <c r="V8446" s="258"/>
      <c r="W8446" s="258"/>
      <c r="X8446" s="258"/>
      <c r="Y8446" s="258"/>
      <c r="Z8446" s="258"/>
      <c r="AA8446" s="258"/>
      <c r="AB8446" s="258"/>
      <c r="AC8446" s="258"/>
      <c r="AD8446" s="258"/>
      <c r="AE8446" s="258"/>
      <c r="AF8446" s="258"/>
      <c r="AG8446" s="258"/>
      <c r="AH8446" s="258"/>
      <c r="AI8446" s="258"/>
      <c r="AJ8446" s="258"/>
      <c r="AK8446" s="258"/>
      <c r="AL8446" s="258"/>
      <c r="AM8446" s="258"/>
      <c r="AN8446" s="258"/>
      <c r="AO8446" s="258"/>
      <c r="AP8446" s="258"/>
      <c r="AQ8446" s="258"/>
      <c r="AR8446" s="258"/>
      <c r="AS8446" s="258"/>
      <c r="AT8446" s="258"/>
      <c r="AU8446" s="258"/>
      <c r="AV8446" s="258"/>
      <c r="AW8446" s="258"/>
      <c r="AX8446" s="258"/>
      <c r="AY8446" s="258"/>
      <c r="AZ8446" s="258"/>
      <c r="BA8446" s="258"/>
      <c r="BB8446" s="258"/>
      <c r="BC8446" s="258"/>
      <c r="BD8446" s="258"/>
      <c r="BE8446" s="258"/>
      <c r="BF8446" s="258"/>
      <c r="BG8446" s="258"/>
      <c r="BH8446" s="258"/>
      <c r="BI8446" s="258"/>
      <c r="BJ8446" s="258"/>
      <c r="BK8446" s="258"/>
      <c r="BL8446" s="258"/>
      <c r="BM8446" s="258"/>
      <c r="BN8446" s="258"/>
      <c r="BO8446" s="258"/>
      <c r="BP8446" s="258"/>
      <c r="BQ8446" s="258"/>
      <c r="BR8446" s="258"/>
      <c r="BS8446" s="258"/>
      <c r="BT8446" s="258"/>
      <c r="BU8446" s="258"/>
      <c r="BV8446" s="258"/>
      <c r="BW8446" s="258"/>
      <c r="BX8446" s="258"/>
      <c r="BY8446" s="258"/>
      <c r="BZ8446" s="258"/>
      <c r="CA8446" s="258"/>
      <c r="CB8446" s="258"/>
      <c r="CC8446" s="258"/>
    </row>
    <row r="8447" spans="1:81" s="41" customFormat="1" x14ac:dyDescent="0.25">
      <c r="A8447" s="38"/>
      <c r="B8447" s="44"/>
      <c r="C8447" s="39"/>
      <c r="D8447" s="39"/>
      <c r="E8447" s="39"/>
      <c r="F8447" s="25"/>
      <c r="G8447" s="40"/>
      <c r="H8447" s="40"/>
      <c r="I8447" s="40"/>
      <c r="J8447" s="271"/>
      <c r="K8447" s="262"/>
      <c r="L8447" s="258"/>
      <c r="M8447" s="258"/>
      <c r="N8447" s="258"/>
      <c r="O8447" s="258"/>
      <c r="P8447" s="258"/>
      <c r="Q8447" s="258"/>
      <c r="R8447" s="258"/>
      <c r="S8447" s="258"/>
      <c r="T8447" s="258"/>
      <c r="U8447" s="258"/>
      <c r="V8447" s="258"/>
      <c r="W8447" s="258"/>
      <c r="X8447" s="258"/>
      <c r="Y8447" s="258"/>
      <c r="Z8447" s="258"/>
      <c r="AA8447" s="258"/>
      <c r="AB8447" s="258"/>
      <c r="AC8447" s="258"/>
      <c r="AD8447" s="258"/>
      <c r="AE8447" s="258"/>
      <c r="AF8447" s="258"/>
      <c r="AG8447" s="258"/>
      <c r="AH8447" s="258"/>
      <c r="AI8447" s="258"/>
      <c r="AJ8447" s="258"/>
      <c r="AK8447" s="258"/>
      <c r="AL8447" s="258"/>
      <c r="AM8447" s="258"/>
      <c r="AN8447" s="258"/>
      <c r="AO8447" s="258"/>
      <c r="AP8447" s="258"/>
      <c r="AQ8447" s="258"/>
      <c r="AR8447" s="258"/>
      <c r="AS8447" s="258"/>
      <c r="AT8447" s="258"/>
      <c r="AU8447" s="258"/>
      <c r="AV8447" s="258"/>
      <c r="AW8447" s="258"/>
      <c r="AX8447" s="258"/>
      <c r="AY8447" s="258"/>
      <c r="AZ8447" s="258"/>
      <c r="BA8447" s="258"/>
      <c r="BB8447" s="258"/>
      <c r="BC8447" s="258"/>
      <c r="BD8447" s="258"/>
      <c r="BE8447" s="258"/>
      <c r="BF8447" s="258"/>
      <c r="BG8447" s="258"/>
      <c r="BH8447" s="258"/>
      <c r="BI8447" s="258"/>
      <c r="BJ8447" s="258"/>
      <c r="BK8447" s="258"/>
      <c r="BL8447" s="258"/>
      <c r="BM8447" s="258"/>
      <c r="BN8447" s="258"/>
      <c r="BO8447" s="258"/>
      <c r="BP8447" s="258"/>
      <c r="BQ8447" s="258"/>
      <c r="BR8447" s="258"/>
      <c r="BS8447" s="258"/>
      <c r="BT8447" s="258"/>
      <c r="BU8447" s="258"/>
      <c r="BV8447" s="258"/>
      <c r="BW8447" s="258"/>
      <c r="BX8447" s="258"/>
      <c r="BY8447" s="258"/>
      <c r="BZ8447" s="258"/>
      <c r="CA8447" s="258"/>
      <c r="CB8447" s="258"/>
      <c r="CC8447" s="258"/>
    </row>
    <row r="8448" spans="1:81" s="41" customFormat="1" x14ac:dyDescent="0.25">
      <c r="A8448" s="38"/>
      <c r="B8448" s="44"/>
      <c r="C8448" s="39"/>
      <c r="D8448" s="39"/>
      <c r="E8448" s="39"/>
      <c r="F8448" s="25"/>
      <c r="G8448" s="40"/>
      <c r="H8448" s="40"/>
      <c r="I8448" s="40"/>
      <c r="J8448" s="271"/>
      <c r="K8448" s="262"/>
      <c r="L8448" s="258"/>
      <c r="M8448" s="258"/>
      <c r="N8448" s="258"/>
      <c r="O8448" s="258"/>
      <c r="P8448" s="258"/>
      <c r="Q8448" s="258"/>
      <c r="R8448" s="258"/>
      <c r="S8448" s="258"/>
      <c r="T8448" s="258"/>
      <c r="U8448" s="258"/>
      <c r="V8448" s="258"/>
      <c r="W8448" s="258"/>
      <c r="X8448" s="258"/>
      <c r="Y8448" s="258"/>
      <c r="Z8448" s="258"/>
      <c r="AA8448" s="258"/>
      <c r="AB8448" s="258"/>
      <c r="AC8448" s="258"/>
      <c r="AD8448" s="258"/>
      <c r="AE8448" s="258"/>
      <c r="AF8448" s="258"/>
      <c r="AG8448" s="258"/>
      <c r="AH8448" s="258"/>
      <c r="AI8448" s="258"/>
      <c r="AJ8448" s="258"/>
      <c r="AK8448" s="258"/>
      <c r="AL8448" s="258"/>
      <c r="AM8448" s="258"/>
      <c r="AN8448" s="258"/>
      <c r="AO8448" s="258"/>
      <c r="AP8448" s="258"/>
      <c r="AQ8448" s="258"/>
      <c r="AR8448" s="258"/>
      <c r="AS8448" s="258"/>
      <c r="AT8448" s="258"/>
      <c r="AU8448" s="258"/>
      <c r="AV8448" s="258"/>
      <c r="AW8448" s="258"/>
      <c r="AX8448" s="258"/>
      <c r="AY8448" s="258"/>
      <c r="AZ8448" s="258"/>
      <c r="BA8448" s="258"/>
      <c r="BB8448" s="258"/>
      <c r="BC8448" s="258"/>
      <c r="BD8448" s="258"/>
      <c r="BE8448" s="258"/>
      <c r="BF8448" s="258"/>
      <c r="BG8448" s="258"/>
      <c r="BH8448" s="258"/>
      <c r="BI8448" s="258"/>
      <c r="BJ8448" s="258"/>
      <c r="BK8448" s="258"/>
      <c r="BL8448" s="258"/>
      <c r="BM8448" s="258"/>
      <c r="BN8448" s="258"/>
      <c r="BO8448" s="258"/>
      <c r="BP8448" s="258"/>
      <c r="BQ8448" s="258"/>
      <c r="BR8448" s="258"/>
      <c r="BS8448" s="258"/>
      <c r="BT8448" s="258"/>
      <c r="BU8448" s="258"/>
      <c r="BV8448" s="258"/>
      <c r="BW8448" s="258"/>
      <c r="BX8448" s="258"/>
      <c r="BY8448" s="258"/>
      <c r="BZ8448" s="258"/>
      <c r="CA8448" s="258"/>
      <c r="CB8448" s="258"/>
      <c r="CC8448" s="258"/>
    </row>
    <row r="8449" spans="1:81" s="41" customFormat="1" x14ac:dyDescent="0.25">
      <c r="A8449" s="38"/>
      <c r="B8449" s="44"/>
      <c r="C8449" s="39"/>
      <c r="D8449" s="39"/>
      <c r="E8449" s="39"/>
      <c r="F8449" s="25"/>
      <c r="G8449" s="40"/>
      <c r="H8449" s="40"/>
      <c r="I8449" s="40"/>
      <c r="J8449" s="271"/>
      <c r="K8449" s="262"/>
      <c r="L8449" s="258"/>
      <c r="M8449" s="258"/>
      <c r="N8449" s="258"/>
      <c r="O8449" s="258"/>
      <c r="P8449" s="258"/>
      <c r="Q8449" s="258"/>
      <c r="R8449" s="258"/>
      <c r="S8449" s="258"/>
      <c r="T8449" s="258"/>
      <c r="U8449" s="258"/>
      <c r="V8449" s="258"/>
      <c r="W8449" s="258"/>
      <c r="X8449" s="258"/>
      <c r="Y8449" s="258"/>
      <c r="Z8449" s="258"/>
      <c r="AA8449" s="258"/>
      <c r="AB8449" s="258"/>
      <c r="AC8449" s="258"/>
      <c r="AD8449" s="258"/>
      <c r="AE8449" s="258"/>
      <c r="AF8449" s="258"/>
      <c r="AG8449" s="258"/>
      <c r="AH8449" s="258"/>
      <c r="AI8449" s="258"/>
      <c r="AJ8449" s="258"/>
      <c r="AK8449" s="258"/>
      <c r="AL8449" s="258"/>
      <c r="AM8449" s="258"/>
      <c r="AN8449" s="258"/>
      <c r="AO8449" s="258"/>
      <c r="AP8449" s="258"/>
      <c r="AQ8449" s="258"/>
      <c r="AR8449" s="258"/>
      <c r="AS8449" s="258"/>
      <c r="AT8449" s="258"/>
      <c r="AU8449" s="258"/>
      <c r="AV8449" s="258"/>
      <c r="AW8449" s="258"/>
      <c r="AX8449" s="258"/>
      <c r="AY8449" s="258"/>
      <c r="AZ8449" s="258"/>
      <c r="BA8449" s="258"/>
      <c r="BB8449" s="258"/>
      <c r="BC8449" s="258"/>
      <c r="BD8449" s="258"/>
      <c r="BE8449" s="258"/>
      <c r="BF8449" s="258"/>
      <c r="BG8449" s="258"/>
      <c r="BH8449" s="258"/>
      <c r="BI8449" s="258"/>
      <c r="BJ8449" s="258"/>
      <c r="BK8449" s="258"/>
      <c r="BL8449" s="258"/>
      <c r="BM8449" s="258"/>
      <c r="BN8449" s="258"/>
      <c r="BO8449" s="258"/>
      <c r="BP8449" s="258"/>
      <c r="BQ8449" s="258"/>
      <c r="BR8449" s="258"/>
      <c r="BS8449" s="258"/>
      <c r="BT8449" s="258"/>
      <c r="BU8449" s="258"/>
      <c r="BV8449" s="258"/>
      <c r="BW8449" s="258"/>
      <c r="BX8449" s="258"/>
      <c r="BY8449" s="258"/>
      <c r="BZ8449" s="258"/>
      <c r="CA8449" s="258"/>
      <c r="CB8449" s="258"/>
      <c r="CC8449" s="258"/>
    </row>
    <row r="8450" spans="1:81" s="41" customFormat="1" x14ac:dyDescent="0.25">
      <c r="A8450" s="38"/>
      <c r="B8450" s="44"/>
      <c r="C8450" s="39"/>
      <c r="D8450" s="39"/>
      <c r="E8450" s="39"/>
      <c r="F8450" s="25"/>
      <c r="G8450" s="40"/>
      <c r="H8450" s="40"/>
      <c r="I8450" s="40"/>
      <c r="J8450" s="271"/>
      <c r="K8450" s="262"/>
      <c r="L8450" s="258"/>
      <c r="M8450" s="258"/>
      <c r="N8450" s="258"/>
      <c r="O8450" s="258"/>
      <c r="P8450" s="258"/>
      <c r="Q8450" s="258"/>
      <c r="R8450" s="258"/>
      <c r="S8450" s="258"/>
      <c r="T8450" s="258"/>
      <c r="U8450" s="258"/>
      <c r="V8450" s="258"/>
      <c r="W8450" s="258"/>
      <c r="X8450" s="258"/>
      <c r="Y8450" s="258"/>
      <c r="Z8450" s="258"/>
      <c r="AA8450" s="258"/>
      <c r="AB8450" s="258"/>
      <c r="AC8450" s="258"/>
      <c r="AD8450" s="258"/>
      <c r="AE8450" s="258"/>
      <c r="AF8450" s="258"/>
      <c r="AG8450" s="258"/>
      <c r="AH8450" s="258"/>
      <c r="AI8450" s="258"/>
      <c r="AJ8450" s="258"/>
      <c r="AK8450" s="258"/>
      <c r="AL8450" s="258"/>
      <c r="AM8450" s="258"/>
      <c r="AN8450" s="258"/>
      <c r="AO8450" s="258"/>
      <c r="AP8450" s="258"/>
      <c r="AQ8450" s="258"/>
      <c r="AR8450" s="258"/>
      <c r="AS8450" s="258"/>
      <c r="AT8450" s="258"/>
      <c r="AU8450" s="258"/>
      <c r="AV8450" s="258"/>
      <c r="AW8450" s="258"/>
      <c r="AX8450" s="258"/>
      <c r="AY8450" s="258"/>
      <c r="AZ8450" s="258"/>
      <c r="BA8450" s="258"/>
      <c r="BB8450" s="258"/>
      <c r="BC8450" s="258"/>
      <c r="BD8450" s="258"/>
      <c r="BE8450" s="258"/>
      <c r="BF8450" s="258"/>
      <c r="BG8450" s="258"/>
      <c r="BH8450" s="258"/>
      <c r="BI8450" s="258"/>
      <c r="BJ8450" s="258"/>
      <c r="BK8450" s="258"/>
      <c r="BL8450" s="258"/>
      <c r="BM8450" s="258"/>
      <c r="BN8450" s="258"/>
      <c r="BO8450" s="258"/>
      <c r="BP8450" s="258"/>
      <c r="BQ8450" s="258"/>
      <c r="BR8450" s="258"/>
      <c r="BS8450" s="258"/>
      <c r="BT8450" s="258"/>
      <c r="BU8450" s="258"/>
      <c r="BV8450" s="258"/>
      <c r="BW8450" s="258"/>
      <c r="BX8450" s="258"/>
      <c r="BY8450" s="258"/>
      <c r="BZ8450" s="258"/>
      <c r="CA8450" s="258"/>
      <c r="CB8450" s="258"/>
      <c r="CC8450" s="258"/>
    </row>
    <row r="8451" spans="1:81" s="41" customFormat="1" x14ac:dyDescent="0.25">
      <c r="A8451" s="38"/>
      <c r="B8451" s="44"/>
      <c r="C8451" s="39"/>
      <c r="D8451" s="39"/>
      <c r="E8451" s="39"/>
      <c r="F8451" s="25"/>
      <c r="G8451" s="40"/>
      <c r="H8451" s="40"/>
      <c r="I8451" s="40"/>
      <c r="J8451" s="271"/>
      <c r="K8451" s="262"/>
      <c r="L8451" s="258"/>
      <c r="M8451" s="258"/>
      <c r="N8451" s="258"/>
      <c r="O8451" s="258"/>
      <c r="P8451" s="258"/>
      <c r="Q8451" s="258"/>
      <c r="R8451" s="258"/>
      <c r="S8451" s="258"/>
      <c r="T8451" s="258"/>
      <c r="U8451" s="258"/>
      <c r="V8451" s="258"/>
      <c r="W8451" s="258"/>
      <c r="X8451" s="258"/>
      <c r="Y8451" s="258"/>
      <c r="Z8451" s="258"/>
      <c r="AA8451" s="258"/>
      <c r="AB8451" s="258"/>
      <c r="AC8451" s="258"/>
      <c r="AD8451" s="258"/>
      <c r="AE8451" s="258"/>
      <c r="AF8451" s="258"/>
      <c r="AG8451" s="258"/>
      <c r="AH8451" s="258"/>
      <c r="AI8451" s="258"/>
      <c r="AJ8451" s="258"/>
      <c r="AK8451" s="258"/>
      <c r="AL8451" s="258"/>
      <c r="AM8451" s="258"/>
      <c r="AN8451" s="258"/>
      <c r="AO8451" s="258"/>
      <c r="AP8451" s="258"/>
      <c r="AQ8451" s="258"/>
      <c r="AR8451" s="258"/>
      <c r="AS8451" s="258"/>
      <c r="AT8451" s="258"/>
      <c r="AU8451" s="258"/>
      <c r="AV8451" s="258"/>
      <c r="AW8451" s="258"/>
      <c r="AX8451" s="258"/>
      <c r="AY8451" s="258"/>
      <c r="AZ8451" s="258"/>
      <c r="BA8451" s="258"/>
      <c r="BB8451" s="258"/>
      <c r="BC8451" s="258"/>
      <c r="BD8451" s="258"/>
      <c r="BE8451" s="258"/>
      <c r="BF8451" s="258"/>
      <c r="BG8451" s="258"/>
      <c r="BH8451" s="258"/>
      <c r="BI8451" s="258"/>
      <c r="BJ8451" s="258"/>
      <c r="BK8451" s="258"/>
      <c r="BL8451" s="258"/>
      <c r="BM8451" s="258"/>
      <c r="BN8451" s="258"/>
      <c r="BO8451" s="258"/>
      <c r="BP8451" s="258"/>
      <c r="BQ8451" s="258"/>
      <c r="BR8451" s="258"/>
      <c r="BS8451" s="258"/>
      <c r="BT8451" s="258"/>
      <c r="BU8451" s="258"/>
      <c r="BV8451" s="258"/>
      <c r="BW8451" s="258"/>
      <c r="BX8451" s="258"/>
      <c r="BY8451" s="258"/>
      <c r="BZ8451" s="258"/>
      <c r="CA8451" s="258"/>
      <c r="CB8451" s="258"/>
      <c r="CC8451" s="258"/>
    </row>
    <row r="8452" spans="1:81" s="41" customFormat="1" x14ac:dyDescent="0.25">
      <c r="A8452" s="38"/>
      <c r="B8452" s="44"/>
      <c r="C8452" s="39"/>
      <c r="D8452" s="39"/>
      <c r="E8452" s="39"/>
      <c r="F8452" s="25"/>
      <c r="G8452" s="40"/>
      <c r="H8452" s="40"/>
      <c r="I8452" s="40"/>
      <c r="J8452" s="271"/>
      <c r="K8452" s="262"/>
      <c r="L8452" s="258"/>
      <c r="M8452" s="258"/>
      <c r="N8452" s="258"/>
      <c r="O8452" s="258"/>
      <c r="P8452" s="258"/>
      <c r="Q8452" s="258"/>
      <c r="R8452" s="258"/>
      <c r="S8452" s="258"/>
      <c r="T8452" s="258"/>
      <c r="U8452" s="258"/>
      <c r="V8452" s="258"/>
      <c r="W8452" s="258"/>
      <c r="X8452" s="258"/>
      <c r="Y8452" s="258"/>
      <c r="Z8452" s="258"/>
      <c r="AA8452" s="258"/>
      <c r="AB8452" s="258"/>
      <c r="AC8452" s="258"/>
      <c r="AD8452" s="258"/>
      <c r="AE8452" s="258"/>
      <c r="AF8452" s="258"/>
      <c r="AG8452" s="258"/>
      <c r="AH8452" s="258"/>
      <c r="AI8452" s="258"/>
      <c r="AJ8452" s="258"/>
      <c r="AK8452" s="258"/>
      <c r="AL8452" s="258"/>
      <c r="AM8452" s="258"/>
      <c r="AN8452" s="258"/>
      <c r="AO8452" s="258"/>
      <c r="AP8452" s="258"/>
      <c r="AQ8452" s="258"/>
      <c r="AR8452" s="258"/>
      <c r="AS8452" s="258"/>
      <c r="AT8452" s="258"/>
      <c r="AU8452" s="258"/>
      <c r="AV8452" s="258"/>
      <c r="AW8452" s="258"/>
      <c r="AX8452" s="258"/>
      <c r="AY8452" s="258"/>
      <c r="AZ8452" s="258"/>
      <c r="BA8452" s="258"/>
      <c r="BB8452" s="258"/>
      <c r="BC8452" s="258"/>
      <c r="BD8452" s="258"/>
      <c r="BE8452" s="258"/>
      <c r="BF8452" s="258"/>
      <c r="BG8452" s="258"/>
      <c r="BH8452" s="258"/>
      <c r="BI8452" s="258"/>
      <c r="BJ8452" s="258"/>
      <c r="BK8452" s="258"/>
      <c r="BL8452" s="258"/>
      <c r="BM8452" s="258"/>
      <c r="BN8452" s="258"/>
      <c r="BO8452" s="258"/>
      <c r="BP8452" s="258"/>
      <c r="BQ8452" s="258"/>
      <c r="BR8452" s="258"/>
      <c r="BS8452" s="258"/>
      <c r="BT8452" s="258"/>
      <c r="BU8452" s="258"/>
      <c r="BV8452" s="258"/>
      <c r="BW8452" s="258"/>
      <c r="BX8452" s="258"/>
      <c r="BY8452" s="258"/>
      <c r="BZ8452" s="258"/>
      <c r="CA8452" s="258"/>
      <c r="CB8452" s="258"/>
      <c r="CC8452" s="258"/>
    </row>
    <row r="8453" spans="1:81" s="41" customFormat="1" x14ac:dyDescent="0.25">
      <c r="A8453" s="38"/>
      <c r="B8453" s="44"/>
      <c r="C8453" s="39"/>
      <c r="D8453" s="39"/>
      <c r="E8453" s="39"/>
      <c r="F8453" s="25"/>
      <c r="G8453" s="40"/>
      <c r="H8453" s="40"/>
      <c r="I8453" s="40"/>
      <c r="J8453" s="271"/>
      <c r="K8453" s="262"/>
      <c r="L8453" s="258"/>
      <c r="M8453" s="258"/>
      <c r="N8453" s="258"/>
      <c r="O8453" s="258"/>
      <c r="P8453" s="258"/>
      <c r="Q8453" s="258"/>
      <c r="R8453" s="258"/>
      <c r="S8453" s="258"/>
      <c r="T8453" s="258"/>
      <c r="U8453" s="258"/>
      <c r="V8453" s="258"/>
      <c r="W8453" s="258"/>
      <c r="X8453" s="258"/>
      <c r="Y8453" s="258"/>
      <c r="Z8453" s="258"/>
      <c r="AA8453" s="258"/>
      <c r="AB8453" s="258"/>
      <c r="AC8453" s="258"/>
      <c r="AD8453" s="258"/>
      <c r="AE8453" s="258"/>
      <c r="AF8453" s="258"/>
      <c r="AG8453" s="258"/>
      <c r="AH8453" s="258"/>
      <c r="AI8453" s="258"/>
      <c r="AJ8453" s="258"/>
      <c r="AK8453" s="258"/>
      <c r="AL8453" s="258"/>
      <c r="AM8453" s="258"/>
      <c r="AN8453" s="258"/>
      <c r="AO8453" s="258"/>
      <c r="AP8453" s="258"/>
      <c r="AQ8453" s="258"/>
      <c r="AR8453" s="258"/>
      <c r="AS8453" s="258"/>
      <c r="AT8453" s="258"/>
      <c r="AU8453" s="258"/>
      <c r="AV8453" s="258"/>
      <c r="AW8453" s="258"/>
      <c r="AX8453" s="258"/>
      <c r="AY8453" s="258"/>
      <c r="AZ8453" s="258"/>
      <c r="BA8453" s="258"/>
      <c r="BB8453" s="258"/>
      <c r="BC8453" s="258"/>
      <c r="BD8453" s="258"/>
      <c r="BE8453" s="258"/>
      <c r="BF8453" s="258"/>
      <c r="BG8453" s="258"/>
      <c r="BH8453" s="258"/>
      <c r="BI8453" s="258"/>
      <c r="BJ8453" s="258"/>
      <c r="BK8453" s="258"/>
      <c r="BL8453" s="258"/>
      <c r="BM8453" s="258"/>
      <c r="BN8453" s="258"/>
      <c r="BO8453" s="258"/>
      <c r="BP8453" s="258"/>
      <c r="BQ8453" s="258"/>
      <c r="BR8453" s="258"/>
      <c r="BS8453" s="258"/>
      <c r="BT8453" s="258"/>
      <c r="BU8453" s="258"/>
      <c r="BV8453" s="258"/>
      <c r="BW8453" s="258"/>
      <c r="BX8453" s="258"/>
      <c r="BY8453" s="258"/>
      <c r="BZ8453" s="258"/>
      <c r="CA8453" s="258"/>
      <c r="CB8453" s="258"/>
      <c r="CC8453" s="258"/>
    </row>
    <row r="8454" spans="1:81" s="41" customFormat="1" x14ac:dyDescent="0.25">
      <c r="A8454" s="38"/>
      <c r="B8454" s="44"/>
      <c r="C8454" s="39"/>
      <c r="D8454" s="39"/>
      <c r="E8454" s="39"/>
      <c r="F8454" s="25"/>
      <c r="G8454" s="40"/>
      <c r="H8454" s="40"/>
      <c r="I8454" s="40"/>
      <c r="J8454" s="271"/>
      <c r="K8454" s="262"/>
      <c r="L8454" s="258"/>
      <c r="M8454" s="258"/>
      <c r="N8454" s="258"/>
      <c r="O8454" s="258"/>
      <c r="P8454" s="258"/>
      <c r="Q8454" s="258"/>
      <c r="R8454" s="258"/>
      <c r="S8454" s="258"/>
      <c r="T8454" s="258"/>
      <c r="U8454" s="258"/>
      <c r="V8454" s="258"/>
      <c r="W8454" s="258"/>
      <c r="X8454" s="258"/>
      <c r="Y8454" s="258"/>
      <c r="Z8454" s="258"/>
      <c r="AA8454" s="258"/>
      <c r="AB8454" s="258"/>
      <c r="AC8454" s="258"/>
      <c r="AD8454" s="258"/>
      <c r="AE8454" s="258"/>
      <c r="AF8454" s="258"/>
      <c r="AG8454" s="258"/>
      <c r="AH8454" s="258"/>
      <c r="AI8454" s="258"/>
      <c r="AJ8454" s="258"/>
      <c r="AK8454" s="258"/>
      <c r="AL8454" s="258"/>
      <c r="AM8454" s="258"/>
      <c r="AN8454" s="258"/>
      <c r="AO8454" s="258"/>
      <c r="AP8454" s="258"/>
      <c r="AQ8454" s="258"/>
      <c r="AR8454" s="258"/>
      <c r="AS8454" s="258"/>
      <c r="AT8454" s="258"/>
      <c r="AU8454" s="258"/>
      <c r="AV8454" s="258"/>
      <c r="AW8454" s="258"/>
      <c r="AX8454" s="258"/>
      <c r="AY8454" s="258"/>
      <c r="AZ8454" s="258"/>
      <c r="BA8454" s="258"/>
      <c r="BB8454" s="258"/>
      <c r="BC8454" s="258"/>
      <c r="BD8454" s="258"/>
      <c r="BE8454" s="258"/>
      <c r="BF8454" s="258"/>
      <c r="BG8454" s="258"/>
      <c r="BH8454" s="258"/>
      <c r="BI8454" s="258"/>
      <c r="BJ8454" s="258"/>
      <c r="BK8454" s="258"/>
      <c r="BL8454" s="258"/>
      <c r="BM8454" s="258"/>
      <c r="BN8454" s="258"/>
      <c r="BO8454" s="258"/>
      <c r="BP8454" s="258"/>
      <c r="BQ8454" s="258"/>
      <c r="BR8454" s="258"/>
      <c r="BS8454" s="258"/>
      <c r="BT8454" s="258"/>
      <c r="BU8454" s="258"/>
      <c r="BV8454" s="258"/>
      <c r="BW8454" s="258"/>
      <c r="BX8454" s="258"/>
      <c r="BY8454" s="258"/>
      <c r="BZ8454" s="258"/>
      <c r="CA8454" s="258"/>
      <c r="CB8454" s="258"/>
      <c r="CC8454" s="258"/>
    </row>
    <row r="8455" spans="1:81" s="41" customFormat="1" x14ac:dyDescent="0.25">
      <c r="A8455" s="38"/>
      <c r="B8455" s="44"/>
      <c r="C8455" s="39"/>
      <c r="D8455" s="39"/>
      <c r="E8455" s="39"/>
      <c r="F8455" s="25"/>
      <c r="G8455" s="40"/>
      <c r="H8455" s="40"/>
      <c r="I8455" s="40"/>
      <c r="J8455" s="271"/>
      <c r="K8455" s="262"/>
      <c r="L8455" s="258"/>
      <c r="M8455" s="258"/>
      <c r="N8455" s="258"/>
      <c r="O8455" s="258"/>
      <c r="P8455" s="258"/>
      <c r="Q8455" s="258"/>
      <c r="R8455" s="258"/>
      <c r="S8455" s="258"/>
      <c r="T8455" s="258"/>
      <c r="U8455" s="258"/>
      <c r="V8455" s="258"/>
      <c r="W8455" s="258"/>
      <c r="X8455" s="258"/>
      <c r="Y8455" s="258"/>
      <c r="Z8455" s="258"/>
      <c r="AA8455" s="258"/>
      <c r="AB8455" s="258"/>
      <c r="AC8455" s="258"/>
      <c r="AD8455" s="258"/>
      <c r="AE8455" s="258"/>
      <c r="AF8455" s="258"/>
      <c r="AG8455" s="258"/>
      <c r="AH8455" s="258"/>
      <c r="AI8455" s="258"/>
      <c r="AJ8455" s="258"/>
      <c r="AK8455" s="258"/>
      <c r="AL8455" s="258"/>
      <c r="AM8455" s="258"/>
      <c r="AN8455" s="258"/>
      <c r="AO8455" s="258"/>
      <c r="AP8455" s="258"/>
      <c r="AQ8455" s="258"/>
      <c r="AR8455" s="258"/>
      <c r="AS8455" s="258"/>
      <c r="AT8455" s="258"/>
      <c r="AU8455" s="258"/>
      <c r="AV8455" s="258"/>
      <c r="AW8455" s="258"/>
      <c r="AX8455" s="258"/>
      <c r="AY8455" s="258"/>
      <c r="AZ8455" s="258"/>
      <c r="BA8455" s="258"/>
      <c r="BB8455" s="258"/>
      <c r="BC8455" s="258"/>
      <c r="BD8455" s="258"/>
      <c r="BE8455" s="258"/>
      <c r="BF8455" s="258"/>
      <c r="BG8455" s="258"/>
      <c r="BH8455" s="258"/>
      <c r="BI8455" s="258"/>
      <c r="BJ8455" s="258"/>
      <c r="BK8455" s="258"/>
      <c r="BL8455" s="258"/>
      <c r="BM8455" s="258"/>
      <c r="BN8455" s="258"/>
      <c r="BO8455" s="258"/>
      <c r="BP8455" s="258"/>
      <c r="BQ8455" s="258"/>
      <c r="BR8455" s="258"/>
      <c r="BS8455" s="258"/>
      <c r="BT8455" s="258"/>
      <c r="BU8455" s="258"/>
      <c r="BV8455" s="258"/>
      <c r="BW8455" s="258"/>
      <c r="BX8455" s="258"/>
      <c r="BY8455" s="258"/>
      <c r="BZ8455" s="258"/>
      <c r="CA8455" s="258"/>
      <c r="CB8455" s="258"/>
      <c r="CC8455" s="258"/>
    </row>
    <row r="8456" spans="1:81" s="41" customFormat="1" x14ac:dyDescent="0.25">
      <c r="A8456" s="38"/>
      <c r="B8456" s="44"/>
      <c r="C8456" s="39"/>
      <c r="D8456" s="39"/>
      <c r="E8456" s="39"/>
      <c r="F8456" s="25"/>
      <c r="G8456" s="40"/>
      <c r="H8456" s="40"/>
      <c r="I8456" s="40"/>
      <c r="J8456" s="271"/>
      <c r="K8456" s="262"/>
      <c r="L8456" s="258"/>
      <c r="M8456" s="258"/>
      <c r="N8456" s="258"/>
      <c r="O8456" s="258"/>
      <c r="P8456" s="258"/>
      <c r="Q8456" s="258"/>
      <c r="R8456" s="258"/>
      <c r="S8456" s="258"/>
      <c r="T8456" s="258"/>
      <c r="U8456" s="258"/>
      <c r="V8456" s="258"/>
      <c r="W8456" s="258"/>
      <c r="X8456" s="258"/>
      <c r="Y8456" s="258"/>
      <c r="Z8456" s="258"/>
      <c r="AA8456" s="258"/>
      <c r="AB8456" s="258"/>
      <c r="AC8456" s="258"/>
      <c r="AD8456" s="258"/>
      <c r="AE8456" s="258"/>
      <c r="AF8456" s="258"/>
      <c r="AG8456" s="258"/>
      <c r="AH8456" s="258"/>
      <c r="AI8456" s="258"/>
      <c r="AJ8456" s="258"/>
      <c r="AK8456" s="258"/>
      <c r="AL8456" s="258"/>
      <c r="AM8456" s="258"/>
      <c r="AN8456" s="258"/>
      <c r="AO8456" s="258"/>
      <c r="AP8456" s="258"/>
      <c r="AQ8456" s="258"/>
      <c r="AR8456" s="258"/>
      <c r="AS8456" s="258"/>
      <c r="AT8456" s="258"/>
      <c r="AU8456" s="258"/>
      <c r="AV8456" s="258"/>
      <c r="AW8456" s="258"/>
      <c r="AX8456" s="258"/>
      <c r="AY8456" s="258"/>
      <c r="AZ8456" s="258"/>
      <c r="BA8456" s="258"/>
      <c r="BB8456" s="258"/>
      <c r="BC8456" s="258"/>
      <c r="BD8456" s="258"/>
      <c r="BE8456" s="258"/>
      <c r="BF8456" s="258"/>
      <c r="BG8456" s="258"/>
      <c r="BH8456" s="258"/>
      <c r="BI8456" s="258"/>
      <c r="BJ8456" s="258"/>
      <c r="BK8456" s="258"/>
      <c r="BL8456" s="258"/>
      <c r="BM8456" s="258"/>
      <c r="BN8456" s="258"/>
      <c r="BO8456" s="258"/>
      <c r="BP8456" s="258"/>
      <c r="BQ8456" s="258"/>
      <c r="BR8456" s="258"/>
      <c r="BS8456" s="258"/>
      <c r="BT8456" s="258"/>
      <c r="BU8456" s="258"/>
      <c r="BV8456" s="258"/>
      <c r="BW8456" s="258"/>
      <c r="BX8456" s="258"/>
      <c r="BY8456" s="258"/>
      <c r="BZ8456" s="258"/>
      <c r="CA8456" s="258"/>
      <c r="CB8456" s="258"/>
      <c r="CC8456" s="258"/>
    </row>
    <row r="8457" spans="1:81" s="41" customFormat="1" x14ac:dyDescent="0.25">
      <c r="A8457" s="38"/>
      <c r="B8457" s="44"/>
      <c r="C8457" s="39"/>
      <c r="D8457" s="39"/>
      <c r="E8457" s="39"/>
      <c r="F8457" s="25"/>
      <c r="G8457" s="40"/>
      <c r="H8457" s="40"/>
      <c r="I8457" s="40"/>
      <c r="J8457" s="271"/>
      <c r="K8457" s="262"/>
      <c r="L8457" s="258"/>
      <c r="M8457" s="258"/>
      <c r="N8457" s="258"/>
      <c r="O8457" s="258"/>
      <c r="P8457" s="258"/>
      <c r="Q8457" s="258"/>
      <c r="R8457" s="258"/>
      <c r="S8457" s="258"/>
      <c r="T8457" s="258"/>
      <c r="U8457" s="258"/>
      <c r="V8457" s="258"/>
      <c r="W8457" s="258"/>
      <c r="X8457" s="258"/>
      <c r="Y8457" s="258"/>
      <c r="Z8457" s="258"/>
      <c r="AA8457" s="258"/>
      <c r="AB8457" s="258"/>
      <c r="AC8457" s="258"/>
      <c r="AD8457" s="258"/>
      <c r="AE8457" s="258"/>
      <c r="AF8457" s="258"/>
      <c r="AG8457" s="258"/>
      <c r="AH8457" s="258"/>
      <c r="AI8457" s="258"/>
      <c r="AJ8457" s="258"/>
      <c r="AK8457" s="258"/>
      <c r="AL8457" s="258"/>
      <c r="AM8457" s="258"/>
      <c r="AN8457" s="258"/>
      <c r="AO8457" s="258"/>
      <c r="AP8457" s="258"/>
      <c r="AQ8457" s="258"/>
      <c r="AR8457" s="258"/>
      <c r="AS8457" s="258"/>
      <c r="AT8457" s="258"/>
      <c r="AU8457" s="258"/>
      <c r="AV8457" s="258"/>
      <c r="AW8457" s="258"/>
      <c r="AX8457" s="258"/>
      <c r="AY8457" s="258"/>
      <c r="AZ8457" s="258"/>
      <c r="BA8457" s="258"/>
      <c r="BB8457" s="258"/>
      <c r="BC8457" s="258"/>
      <c r="BD8457" s="258"/>
      <c r="BE8457" s="258"/>
      <c r="BF8457" s="258"/>
      <c r="BG8457" s="258"/>
      <c r="BH8457" s="258"/>
      <c r="BI8457" s="258"/>
      <c r="BJ8457" s="258"/>
      <c r="BK8457" s="258"/>
      <c r="BL8457" s="258"/>
      <c r="BM8457" s="258"/>
      <c r="BN8457" s="258"/>
      <c r="BO8457" s="258"/>
      <c r="BP8457" s="258"/>
      <c r="BQ8457" s="258"/>
      <c r="BR8457" s="258"/>
      <c r="BS8457" s="258"/>
      <c r="BT8457" s="258"/>
      <c r="BU8457" s="258"/>
      <c r="BV8457" s="258"/>
      <c r="BW8457" s="258"/>
      <c r="BX8457" s="258"/>
      <c r="BY8457" s="258"/>
      <c r="BZ8457" s="258"/>
      <c r="CA8457" s="258"/>
      <c r="CB8457" s="258"/>
      <c r="CC8457" s="258"/>
    </row>
    <row r="8458" spans="1:81" s="41" customFormat="1" x14ac:dyDescent="0.25">
      <c r="A8458" s="38"/>
      <c r="B8458" s="44"/>
      <c r="C8458" s="39"/>
      <c r="D8458" s="39"/>
      <c r="E8458" s="39"/>
      <c r="F8458" s="25"/>
      <c r="G8458" s="40"/>
      <c r="H8458" s="40"/>
      <c r="I8458" s="40"/>
      <c r="J8458" s="271"/>
      <c r="K8458" s="262"/>
      <c r="L8458" s="258"/>
      <c r="M8458" s="258"/>
      <c r="N8458" s="258"/>
      <c r="O8458" s="258"/>
      <c r="P8458" s="258"/>
      <c r="Q8458" s="258"/>
      <c r="R8458" s="258"/>
      <c r="S8458" s="258"/>
      <c r="T8458" s="258"/>
      <c r="U8458" s="258"/>
      <c r="V8458" s="258"/>
      <c r="W8458" s="258"/>
      <c r="X8458" s="258"/>
      <c r="Y8458" s="258"/>
      <c r="Z8458" s="258"/>
      <c r="AA8458" s="258"/>
      <c r="AB8458" s="258"/>
      <c r="AC8458" s="258"/>
      <c r="AD8458" s="258"/>
      <c r="AE8458" s="258"/>
      <c r="AF8458" s="258"/>
      <c r="AG8458" s="258"/>
      <c r="AH8458" s="258"/>
      <c r="AI8458" s="258"/>
      <c r="AJ8458" s="258"/>
      <c r="AK8458" s="258"/>
      <c r="AL8458" s="258"/>
      <c r="AM8458" s="258"/>
      <c r="AN8458" s="258"/>
      <c r="AO8458" s="258"/>
      <c r="AP8458" s="258"/>
      <c r="AQ8458" s="258"/>
      <c r="AR8458" s="258"/>
      <c r="AS8458" s="258"/>
      <c r="AT8458" s="258"/>
      <c r="AU8458" s="258"/>
      <c r="AV8458" s="258"/>
      <c r="AW8458" s="258"/>
      <c r="AX8458" s="258"/>
      <c r="AY8458" s="258"/>
      <c r="AZ8458" s="258"/>
      <c r="BA8458" s="258"/>
      <c r="BB8458" s="258"/>
      <c r="BC8458" s="258"/>
      <c r="BD8458" s="258"/>
      <c r="BE8458" s="258"/>
      <c r="BF8458" s="258"/>
      <c r="BG8458" s="258"/>
      <c r="BH8458" s="258"/>
      <c r="BI8458" s="258"/>
      <c r="BJ8458" s="258"/>
      <c r="BK8458" s="258"/>
      <c r="BL8458" s="258"/>
      <c r="BM8458" s="258"/>
      <c r="BN8458" s="258"/>
      <c r="BO8458" s="258"/>
      <c r="BP8458" s="258"/>
      <c r="BQ8458" s="258"/>
      <c r="BR8458" s="258"/>
      <c r="BS8458" s="258"/>
      <c r="BT8458" s="258"/>
      <c r="BU8458" s="258"/>
      <c r="BV8458" s="258"/>
      <c r="BW8458" s="258"/>
      <c r="BX8458" s="258"/>
      <c r="BY8458" s="258"/>
      <c r="BZ8458" s="258"/>
      <c r="CA8458" s="258"/>
      <c r="CB8458" s="258"/>
      <c r="CC8458" s="258"/>
    </row>
    <row r="8459" spans="1:81" s="41" customFormat="1" x14ac:dyDescent="0.25">
      <c r="A8459" s="38"/>
      <c r="B8459" s="44"/>
      <c r="C8459" s="39"/>
      <c r="D8459" s="39"/>
      <c r="E8459" s="39"/>
      <c r="F8459" s="25"/>
      <c r="G8459" s="40"/>
      <c r="H8459" s="40"/>
      <c r="I8459" s="40"/>
      <c r="J8459" s="271"/>
      <c r="K8459" s="262"/>
      <c r="L8459" s="258"/>
      <c r="M8459" s="258"/>
      <c r="N8459" s="258"/>
      <c r="O8459" s="258"/>
      <c r="P8459" s="258"/>
      <c r="Q8459" s="258"/>
      <c r="R8459" s="258"/>
      <c r="S8459" s="258"/>
      <c r="T8459" s="258"/>
      <c r="U8459" s="258"/>
      <c r="V8459" s="258"/>
      <c r="W8459" s="258"/>
      <c r="X8459" s="258"/>
      <c r="Y8459" s="258"/>
      <c r="Z8459" s="258"/>
      <c r="AA8459" s="258"/>
      <c r="AB8459" s="258"/>
      <c r="AC8459" s="258"/>
      <c r="AD8459" s="258"/>
      <c r="AE8459" s="258"/>
      <c r="AF8459" s="258"/>
      <c r="AG8459" s="258"/>
      <c r="AH8459" s="258"/>
      <c r="AI8459" s="258"/>
      <c r="AJ8459" s="258"/>
      <c r="AK8459" s="258"/>
      <c r="AL8459" s="258"/>
      <c r="AM8459" s="258"/>
      <c r="AN8459" s="258"/>
      <c r="AO8459" s="258"/>
      <c r="AP8459" s="258"/>
      <c r="AQ8459" s="258"/>
      <c r="AR8459" s="258"/>
      <c r="AS8459" s="258"/>
      <c r="AT8459" s="258"/>
      <c r="AU8459" s="258"/>
      <c r="AV8459" s="258"/>
      <c r="AW8459" s="258"/>
      <c r="AX8459" s="258"/>
      <c r="AY8459" s="258"/>
      <c r="AZ8459" s="258"/>
      <c r="BA8459" s="258"/>
      <c r="BB8459" s="258"/>
      <c r="BC8459" s="258"/>
      <c r="BD8459" s="258"/>
      <c r="BE8459" s="258"/>
      <c r="BF8459" s="258"/>
      <c r="BG8459" s="258"/>
      <c r="BH8459" s="258"/>
      <c r="BI8459" s="258"/>
      <c r="BJ8459" s="258"/>
      <c r="BK8459" s="258"/>
      <c r="BL8459" s="258"/>
      <c r="BM8459" s="258"/>
      <c r="BN8459" s="258"/>
      <c r="BO8459" s="258"/>
      <c r="BP8459" s="258"/>
      <c r="BQ8459" s="258"/>
      <c r="BR8459" s="258"/>
      <c r="BS8459" s="258"/>
      <c r="BT8459" s="258"/>
      <c r="BU8459" s="258"/>
      <c r="BV8459" s="258"/>
      <c r="BW8459" s="258"/>
      <c r="BX8459" s="258"/>
      <c r="BY8459" s="258"/>
      <c r="BZ8459" s="258"/>
      <c r="CA8459" s="258"/>
      <c r="CB8459" s="258"/>
      <c r="CC8459" s="258"/>
    </row>
    <row r="8460" spans="1:81" s="41" customFormat="1" x14ac:dyDescent="0.25">
      <c r="A8460" s="38"/>
      <c r="B8460" s="44"/>
      <c r="C8460" s="39"/>
      <c r="D8460" s="39"/>
      <c r="E8460" s="39"/>
      <c r="F8460" s="25"/>
      <c r="G8460" s="40"/>
      <c r="H8460" s="40"/>
      <c r="I8460" s="40"/>
      <c r="J8460" s="271"/>
      <c r="K8460" s="262"/>
      <c r="L8460" s="258"/>
      <c r="M8460" s="258"/>
      <c r="N8460" s="258"/>
      <c r="O8460" s="258"/>
      <c r="P8460" s="258"/>
      <c r="Q8460" s="258"/>
      <c r="R8460" s="258"/>
      <c r="S8460" s="258"/>
      <c r="T8460" s="258"/>
      <c r="U8460" s="258"/>
      <c r="V8460" s="258"/>
      <c r="W8460" s="258"/>
      <c r="X8460" s="258"/>
      <c r="Y8460" s="258"/>
      <c r="Z8460" s="258"/>
      <c r="AA8460" s="258"/>
      <c r="AB8460" s="258"/>
      <c r="AC8460" s="258"/>
      <c r="AD8460" s="258"/>
      <c r="AE8460" s="258"/>
      <c r="AF8460" s="258"/>
      <c r="AG8460" s="258"/>
      <c r="AH8460" s="258"/>
      <c r="AI8460" s="258"/>
      <c r="AJ8460" s="258"/>
      <c r="AK8460" s="258"/>
      <c r="AL8460" s="258"/>
      <c r="AM8460" s="258"/>
      <c r="AN8460" s="258"/>
      <c r="AO8460" s="258"/>
      <c r="AP8460" s="258"/>
      <c r="AQ8460" s="258"/>
      <c r="AR8460" s="258"/>
      <c r="AS8460" s="258"/>
      <c r="AT8460" s="258"/>
      <c r="AU8460" s="258"/>
      <c r="AV8460" s="258"/>
      <c r="AW8460" s="258"/>
      <c r="AX8460" s="258"/>
      <c r="AY8460" s="258"/>
      <c r="AZ8460" s="258"/>
      <c r="BA8460" s="258"/>
      <c r="BB8460" s="258"/>
      <c r="BC8460" s="258"/>
      <c r="BD8460" s="258"/>
      <c r="BE8460" s="258"/>
      <c r="BF8460" s="258"/>
      <c r="BG8460" s="258"/>
      <c r="BH8460" s="258"/>
      <c r="BI8460" s="258"/>
      <c r="BJ8460" s="258"/>
      <c r="BK8460" s="258"/>
      <c r="BL8460" s="258"/>
      <c r="BM8460" s="258"/>
      <c r="BN8460" s="258"/>
      <c r="BO8460" s="258"/>
      <c r="BP8460" s="258"/>
      <c r="BQ8460" s="258"/>
      <c r="BR8460" s="258"/>
      <c r="BS8460" s="258"/>
      <c r="BT8460" s="258"/>
      <c r="BU8460" s="258"/>
      <c r="BV8460" s="258"/>
      <c r="BW8460" s="258"/>
      <c r="BX8460" s="258"/>
      <c r="BY8460" s="258"/>
      <c r="BZ8460" s="258"/>
      <c r="CA8460" s="258"/>
      <c r="CB8460" s="258"/>
      <c r="CC8460" s="258"/>
    </row>
    <row r="8461" spans="1:81" s="41" customFormat="1" x14ac:dyDescent="0.25">
      <c r="A8461" s="38"/>
      <c r="B8461" s="44"/>
      <c r="C8461" s="39"/>
      <c r="D8461" s="39"/>
      <c r="E8461" s="39"/>
      <c r="F8461" s="25"/>
      <c r="G8461" s="40"/>
      <c r="H8461" s="40"/>
      <c r="I8461" s="40"/>
      <c r="J8461" s="271"/>
      <c r="K8461" s="262"/>
      <c r="L8461" s="258"/>
      <c r="M8461" s="258"/>
      <c r="N8461" s="258"/>
      <c r="O8461" s="258"/>
      <c r="P8461" s="258"/>
      <c r="Q8461" s="258"/>
      <c r="R8461" s="258"/>
      <c r="S8461" s="258"/>
      <c r="T8461" s="258"/>
      <c r="U8461" s="258"/>
      <c r="V8461" s="258"/>
      <c r="W8461" s="258"/>
      <c r="X8461" s="258"/>
      <c r="Y8461" s="258"/>
      <c r="Z8461" s="258"/>
      <c r="AA8461" s="258"/>
      <c r="AB8461" s="258"/>
      <c r="AC8461" s="258"/>
      <c r="AD8461" s="258"/>
      <c r="AE8461" s="258"/>
      <c r="AF8461" s="258"/>
      <c r="AG8461" s="258"/>
      <c r="AH8461" s="258"/>
      <c r="AI8461" s="258"/>
      <c r="AJ8461" s="258"/>
      <c r="AK8461" s="258"/>
      <c r="AL8461" s="258"/>
      <c r="AM8461" s="258"/>
      <c r="AN8461" s="258"/>
      <c r="AO8461" s="258"/>
      <c r="AP8461" s="258"/>
      <c r="AQ8461" s="258"/>
      <c r="AR8461" s="258"/>
      <c r="AS8461" s="258"/>
      <c r="AT8461" s="258"/>
      <c r="AU8461" s="258"/>
      <c r="AV8461" s="258"/>
      <c r="AW8461" s="258"/>
      <c r="AX8461" s="258"/>
      <c r="AY8461" s="258"/>
      <c r="AZ8461" s="258"/>
      <c r="BA8461" s="258"/>
      <c r="BB8461" s="258"/>
      <c r="BC8461" s="258"/>
      <c r="BD8461" s="258"/>
      <c r="BE8461" s="258"/>
      <c r="BF8461" s="258"/>
      <c r="BG8461" s="258"/>
      <c r="BH8461" s="258"/>
      <c r="BI8461" s="258"/>
      <c r="BJ8461" s="258"/>
      <c r="BK8461" s="258"/>
      <c r="BL8461" s="258"/>
      <c r="BM8461" s="258"/>
      <c r="BN8461" s="258"/>
      <c r="BO8461" s="258"/>
      <c r="BP8461" s="258"/>
      <c r="BQ8461" s="258"/>
      <c r="BR8461" s="258"/>
      <c r="BS8461" s="258"/>
      <c r="BT8461" s="258"/>
      <c r="BU8461" s="258"/>
      <c r="BV8461" s="258"/>
      <c r="BW8461" s="258"/>
      <c r="BX8461" s="258"/>
      <c r="BY8461" s="258"/>
      <c r="BZ8461" s="258"/>
      <c r="CA8461" s="258"/>
      <c r="CB8461" s="258"/>
      <c r="CC8461" s="258"/>
    </row>
    <row r="8462" spans="1:81" s="41" customFormat="1" x14ac:dyDescent="0.25">
      <c r="A8462" s="38"/>
      <c r="B8462" s="44"/>
      <c r="C8462" s="39"/>
      <c r="D8462" s="39"/>
      <c r="E8462" s="39"/>
      <c r="F8462" s="25"/>
      <c r="G8462" s="40"/>
      <c r="H8462" s="40"/>
      <c r="I8462" s="40"/>
      <c r="J8462" s="271"/>
      <c r="K8462" s="262"/>
      <c r="L8462" s="258"/>
      <c r="M8462" s="258"/>
      <c r="N8462" s="258"/>
      <c r="O8462" s="258"/>
      <c r="P8462" s="258"/>
      <c r="Q8462" s="258"/>
      <c r="R8462" s="258"/>
      <c r="S8462" s="258"/>
      <c r="T8462" s="258"/>
      <c r="U8462" s="258"/>
      <c r="V8462" s="258"/>
      <c r="W8462" s="258"/>
      <c r="X8462" s="258"/>
      <c r="Y8462" s="258"/>
      <c r="Z8462" s="258"/>
      <c r="AA8462" s="258"/>
      <c r="AB8462" s="258"/>
      <c r="AC8462" s="258"/>
      <c r="AD8462" s="258"/>
      <c r="AE8462" s="258"/>
      <c r="AF8462" s="258"/>
      <c r="AG8462" s="258"/>
      <c r="AH8462" s="258"/>
      <c r="AI8462" s="258"/>
      <c r="AJ8462" s="258"/>
      <c r="AK8462" s="258"/>
      <c r="AL8462" s="258"/>
      <c r="AM8462" s="258"/>
      <c r="AN8462" s="258"/>
      <c r="AO8462" s="258"/>
      <c r="AP8462" s="258"/>
      <c r="AQ8462" s="258"/>
      <c r="AR8462" s="258"/>
      <c r="AS8462" s="258"/>
      <c r="AT8462" s="258"/>
      <c r="AU8462" s="258"/>
      <c r="AV8462" s="258"/>
      <c r="AW8462" s="258"/>
      <c r="AX8462" s="258"/>
      <c r="AY8462" s="258"/>
      <c r="AZ8462" s="258"/>
      <c r="BA8462" s="258"/>
      <c r="BB8462" s="258"/>
      <c r="BC8462" s="258"/>
      <c r="BD8462" s="258"/>
      <c r="BE8462" s="258"/>
      <c r="BF8462" s="258"/>
      <c r="BG8462" s="258"/>
      <c r="BH8462" s="258"/>
      <c r="BI8462" s="258"/>
      <c r="BJ8462" s="258"/>
      <c r="BK8462" s="258"/>
      <c r="BL8462" s="258"/>
      <c r="BM8462" s="258"/>
      <c r="BN8462" s="258"/>
      <c r="BO8462" s="258"/>
      <c r="BP8462" s="258"/>
      <c r="BQ8462" s="258"/>
      <c r="BR8462" s="258"/>
      <c r="BS8462" s="258"/>
      <c r="BT8462" s="258"/>
      <c r="BU8462" s="258"/>
      <c r="BV8462" s="258"/>
      <c r="BW8462" s="258"/>
      <c r="BX8462" s="258"/>
      <c r="BY8462" s="258"/>
      <c r="BZ8462" s="258"/>
      <c r="CA8462" s="258"/>
      <c r="CB8462" s="258"/>
      <c r="CC8462" s="258"/>
    </row>
    <row r="8463" spans="1:81" s="41" customFormat="1" x14ac:dyDescent="0.25">
      <c r="A8463" s="38"/>
      <c r="B8463" s="44"/>
      <c r="C8463" s="39"/>
      <c r="D8463" s="39"/>
      <c r="E8463" s="39"/>
      <c r="F8463" s="25"/>
      <c r="G8463" s="40"/>
      <c r="H8463" s="40"/>
      <c r="I8463" s="40"/>
      <c r="J8463" s="271"/>
      <c r="K8463" s="262"/>
      <c r="L8463" s="258"/>
      <c r="M8463" s="258"/>
      <c r="N8463" s="258"/>
      <c r="O8463" s="258"/>
      <c r="P8463" s="258"/>
      <c r="Q8463" s="258"/>
      <c r="R8463" s="258"/>
      <c r="S8463" s="258"/>
      <c r="T8463" s="258"/>
      <c r="U8463" s="258"/>
      <c r="V8463" s="258"/>
      <c r="W8463" s="258"/>
      <c r="X8463" s="258"/>
      <c r="Y8463" s="258"/>
      <c r="Z8463" s="258"/>
      <c r="AA8463" s="258"/>
      <c r="AB8463" s="258"/>
      <c r="AC8463" s="258"/>
      <c r="AD8463" s="258"/>
      <c r="AE8463" s="258"/>
      <c r="AF8463" s="258"/>
      <c r="AG8463" s="258"/>
      <c r="AH8463" s="258"/>
      <c r="AI8463" s="258"/>
      <c r="AJ8463" s="258"/>
      <c r="AK8463" s="258"/>
      <c r="AL8463" s="258"/>
      <c r="AM8463" s="258"/>
      <c r="AN8463" s="258"/>
      <c r="AO8463" s="258"/>
      <c r="AP8463" s="258"/>
      <c r="AQ8463" s="258"/>
      <c r="AR8463" s="258"/>
      <c r="AS8463" s="258"/>
      <c r="AT8463" s="258"/>
      <c r="AU8463" s="258"/>
      <c r="AV8463" s="258"/>
      <c r="AW8463" s="258"/>
      <c r="AX8463" s="258"/>
      <c r="AY8463" s="258"/>
      <c r="AZ8463" s="258"/>
      <c r="BA8463" s="258"/>
      <c r="BB8463" s="258"/>
      <c r="BC8463" s="258"/>
      <c r="BD8463" s="258"/>
      <c r="BE8463" s="258"/>
      <c r="BF8463" s="258"/>
      <c r="BG8463" s="258"/>
      <c r="BH8463" s="258"/>
      <c r="BI8463" s="258"/>
      <c r="BJ8463" s="258"/>
      <c r="BK8463" s="258"/>
      <c r="BL8463" s="258"/>
      <c r="BM8463" s="258"/>
      <c r="BN8463" s="258"/>
      <c r="BO8463" s="258"/>
      <c r="BP8463" s="258"/>
      <c r="BQ8463" s="258"/>
      <c r="BR8463" s="258"/>
      <c r="BS8463" s="258"/>
      <c r="BT8463" s="258"/>
      <c r="BU8463" s="258"/>
      <c r="BV8463" s="258"/>
      <c r="BW8463" s="258"/>
      <c r="BX8463" s="258"/>
      <c r="BY8463" s="258"/>
      <c r="BZ8463" s="258"/>
      <c r="CA8463" s="258"/>
      <c r="CB8463" s="258"/>
      <c r="CC8463" s="258"/>
    </row>
    <row r="8464" spans="1:81" s="41" customFormat="1" x14ac:dyDescent="0.25">
      <c r="A8464" s="38"/>
      <c r="B8464" s="44"/>
      <c r="C8464" s="39"/>
      <c r="D8464" s="39"/>
      <c r="E8464" s="39"/>
      <c r="F8464" s="25"/>
      <c r="G8464" s="40"/>
      <c r="H8464" s="40"/>
      <c r="I8464" s="40"/>
      <c r="J8464" s="271"/>
      <c r="K8464" s="262"/>
      <c r="L8464" s="258"/>
      <c r="M8464" s="258"/>
      <c r="N8464" s="258"/>
      <c r="O8464" s="258"/>
      <c r="P8464" s="258"/>
      <c r="Q8464" s="258"/>
      <c r="R8464" s="258"/>
      <c r="S8464" s="258"/>
      <c r="T8464" s="258"/>
      <c r="U8464" s="258"/>
      <c r="V8464" s="258"/>
      <c r="W8464" s="258"/>
      <c r="X8464" s="258"/>
      <c r="Y8464" s="258"/>
      <c r="Z8464" s="258"/>
      <c r="AA8464" s="258"/>
      <c r="AB8464" s="258"/>
      <c r="AC8464" s="258"/>
      <c r="AD8464" s="258"/>
      <c r="AE8464" s="258"/>
      <c r="AF8464" s="258"/>
      <c r="AG8464" s="258"/>
      <c r="AH8464" s="258"/>
      <c r="AI8464" s="258"/>
      <c r="AJ8464" s="258"/>
      <c r="AK8464" s="258"/>
      <c r="AL8464" s="258"/>
      <c r="AM8464" s="258"/>
      <c r="AN8464" s="258"/>
      <c r="AO8464" s="258"/>
      <c r="AP8464" s="258"/>
      <c r="AQ8464" s="258"/>
      <c r="AR8464" s="258"/>
      <c r="AS8464" s="258"/>
      <c r="AT8464" s="258"/>
      <c r="AU8464" s="258"/>
      <c r="AV8464" s="258"/>
      <c r="AW8464" s="258"/>
      <c r="AX8464" s="258"/>
      <c r="AY8464" s="258"/>
      <c r="AZ8464" s="258"/>
      <c r="BA8464" s="258"/>
      <c r="BB8464" s="258"/>
      <c r="BC8464" s="258"/>
      <c r="BD8464" s="258"/>
      <c r="BE8464" s="258"/>
      <c r="BF8464" s="258"/>
      <c r="BG8464" s="258"/>
      <c r="BH8464" s="258"/>
      <c r="BI8464" s="258"/>
      <c r="BJ8464" s="258"/>
      <c r="BK8464" s="258"/>
      <c r="BL8464" s="258"/>
      <c r="BM8464" s="258"/>
      <c r="BN8464" s="258"/>
      <c r="BO8464" s="258"/>
      <c r="BP8464" s="258"/>
      <c r="BQ8464" s="258"/>
      <c r="BR8464" s="258"/>
      <c r="BS8464" s="258"/>
      <c r="BT8464" s="258"/>
      <c r="BU8464" s="258"/>
      <c r="BV8464" s="258"/>
      <c r="BW8464" s="258"/>
      <c r="BX8464" s="258"/>
      <c r="BY8464" s="258"/>
      <c r="BZ8464" s="258"/>
      <c r="CA8464" s="258"/>
      <c r="CB8464" s="258"/>
      <c r="CC8464" s="258"/>
    </row>
    <row r="8465" spans="1:81" s="41" customFormat="1" x14ac:dyDescent="0.25">
      <c r="A8465" s="38"/>
      <c r="B8465" s="44"/>
      <c r="C8465" s="39"/>
      <c r="D8465" s="39"/>
      <c r="E8465" s="39"/>
      <c r="F8465" s="25"/>
      <c r="G8465" s="40"/>
      <c r="H8465" s="40"/>
      <c r="I8465" s="40"/>
      <c r="J8465" s="271"/>
      <c r="K8465" s="262"/>
      <c r="L8465" s="258"/>
      <c r="M8465" s="258"/>
      <c r="N8465" s="258"/>
      <c r="O8465" s="258"/>
      <c r="P8465" s="258"/>
      <c r="Q8465" s="258"/>
      <c r="R8465" s="258"/>
      <c r="S8465" s="258"/>
      <c r="T8465" s="258"/>
      <c r="U8465" s="258"/>
      <c r="V8465" s="258"/>
      <c r="W8465" s="258"/>
      <c r="X8465" s="258"/>
      <c r="Y8465" s="258"/>
      <c r="Z8465" s="258"/>
      <c r="AA8465" s="258"/>
      <c r="AB8465" s="258"/>
      <c r="AC8465" s="258"/>
      <c r="AD8465" s="258"/>
      <c r="AE8465" s="258"/>
      <c r="AF8465" s="258"/>
      <c r="AG8465" s="258"/>
      <c r="AH8465" s="258"/>
      <c r="AI8465" s="258"/>
      <c r="AJ8465" s="258"/>
      <c r="AK8465" s="258"/>
      <c r="AL8465" s="258"/>
      <c r="AM8465" s="258"/>
      <c r="AN8465" s="258"/>
      <c r="AO8465" s="258"/>
      <c r="AP8465" s="258"/>
      <c r="AQ8465" s="258"/>
      <c r="AR8465" s="258"/>
      <c r="AS8465" s="258"/>
      <c r="AT8465" s="258"/>
      <c r="AU8465" s="258"/>
      <c r="AV8465" s="258"/>
      <c r="AW8465" s="258"/>
      <c r="AX8465" s="258"/>
      <c r="AY8465" s="258"/>
      <c r="AZ8465" s="258"/>
      <c r="BA8465" s="258"/>
      <c r="BB8465" s="258"/>
      <c r="BC8465" s="258"/>
      <c r="BD8465" s="258"/>
      <c r="BE8465" s="258"/>
      <c r="BF8465" s="258"/>
      <c r="BG8465" s="258"/>
      <c r="BH8465" s="258"/>
      <c r="BI8465" s="258"/>
      <c r="BJ8465" s="258"/>
      <c r="BK8465" s="258"/>
      <c r="BL8465" s="258"/>
      <c r="BM8465" s="258"/>
      <c r="BN8465" s="258"/>
      <c r="BO8465" s="258"/>
      <c r="BP8465" s="258"/>
      <c r="BQ8465" s="258"/>
      <c r="BR8465" s="258"/>
      <c r="BS8465" s="258"/>
      <c r="BT8465" s="258"/>
      <c r="BU8465" s="258"/>
      <c r="BV8465" s="258"/>
      <c r="BW8465" s="258"/>
      <c r="BX8465" s="258"/>
      <c r="BY8465" s="258"/>
      <c r="BZ8465" s="258"/>
      <c r="CA8465" s="258"/>
      <c r="CB8465" s="258"/>
      <c r="CC8465" s="258"/>
    </row>
    <row r="8466" spans="1:81" s="41" customFormat="1" x14ac:dyDescent="0.25">
      <c r="A8466" s="38"/>
      <c r="B8466" s="44"/>
      <c r="C8466" s="39"/>
      <c r="D8466" s="39"/>
      <c r="E8466" s="39"/>
      <c r="F8466" s="25"/>
      <c r="G8466" s="40"/>
      <c r="H8466" s="40"/>
      <c r="I8466" s="40"/>
      <c r="J8466" s="271"/>
      <c r="K8466" s="262"/>
      <c r="L8466" s="258"/>
      <c r="M8466" s="258"/>
      <c r="N8466" s="258"/>
      <c r="O8466" s="258"/>
      <c r="P8466" s="258"/>
      <c r="Q8466" s="258"/>
      <c r="R8466" s="258"/>
      <c r="S8466" s="258"/>
      <c r="T8466" s="258"/>
      <c r="U8466" s="258"/>
      <c r="V8466" s="258"/>
      <c r="W8466" s="258"/>
      <c r="X8466" s="258"/>
      <c r="Y8466" s="258"/>
      <c r="Z8466" s="258"/>
      <c r="AA8466" s="258"/>
      <c r="AB8466" s="258"/>
      <c r="AC8466" s="258"/>
      <c r="AD8466" s="258"/>
      <c r="AE8466" s="258"/>
      <c r="AF8466" s="258"/>
      <c r="AG8466" s="258"/>
      <c r="AH8466" s="258"/>
      <c r="AI8466" s="258"/>
      <c r="AJ8466" s="258"/>
      <c r="AK8466" s="258"/>
      <c r="AL8466" s="258"/>
      <c r="AM8466" s="258"/>
      <c r="AN8466" s="258"/>
      <c r="AO8466" s="258"/>
      <c r="AP8466" s="258"/>
      <c r="AQ8466" s="258"/>
      <c r="AR8466" s="258"/>
      <c r="AS8466" s="258"/>
      <c r="AT8466" s="258"/>
      <c r="AU8466" s="258"/>
      <c r="AV8466" s="258"/>
      <c r="AW8466" s="258"/>
      <c r="AX8466" s="258"/>
      <c r="AY8466" s="258"/>
      <c r="AZ8466" s="258"/>
      <c r="BA8466" s="258"/>
      <c r="BB8466" s="258"/>
      <c r="BC8466" s="258"/>
      <c r="BD8466" s="258"/>
      <c r="BE8466" s="258"/>
      <c r="BF8466" s="258"/>
      <c r="BG8466" s="258"/>
      <c r="BH8466" s="258"/>
      <c r="BI8466" s="258"/>
      <c r="BJ8466" s="258"/>
      <c r="BK8466" s="258"/>
      <c r="BL8466" s="258"/>
      <c r="BM8466" s="258"/>
      <c r="BN8466" s="258"/>
      <c r="BO8466" s="258"/>
      <c r="BP8466" s="258"/>
      <c r="BQ8466" s="258"/>
      <c r="BR8466" s="258"/>
      <c r="BS8466" s="258"/>
      <c r="BT8466" s="258"/>
      <c r="BU8466" s="258"/>
      <c r="BV8466" s="258"/>
      <c r="BW8466" s="258"/>
      <c r="BX8466" s="258"/>
      <c r="BY8466" s="258"/>
      <c r="BZ8466" s="258"/>
      <c r="CA8466" s="258"/>
      <c r="CB8466" s="258"/>
      <c r="CC8466" s="258"/>
    </row>
    <row r="8467" spans="1:81" s="41" customFormat="1" x14ac:dyDescent="0.25">
      <c r="A8467" s="38"/>
      <c r="B8467" s="44"/>
      <c r="C8467" s="39"/>
      <c r="D8467" s="39"/>
      <c r="E8467" s="39"/>
      <c r="F8467" s="25"/>
      <c r="G8467" s="40"/>
      <c r="H8467" s="40"/>
      <c r="I8467" s="40"/>
      <c r="J8467" s="271"/>
      <c r="K8467" s="262"/>
      <c r="L8467" s="258"/>
      <c r="M8467" s="258"/>
      <c r="N8467" s="258"/>
      <c r="O8467" s="258"/>
      <c r="P8467" s="258"/>
      <c r="Q8467" s="258"/>
      <c r="R8467" s="258"/>
      <c r="S8467" s="258"/>
      <c r="T8467" s="258"/>
      <c r="U8467" s="258"/>
      <c r="V8467" s="258"/>
      <c r="W8467" s="258"/>
      <c r="X8467" s="258"/>
      <c r="Y8467" s="258"/>
      <c r="Z8467" s="258"/>
      <c r="AA8467" s="258"/>
      <c r="AB8467" s="258"/>
      <c r="AC8467" s="258"/>
      <c r="AD8467" s="258"/>
      <c r="AE8467" s="258"/>
      <c r="AF8467" s="258"/>
      <c r="AG8467" s="258"/>
      <c r="AH8467" s="258"/>
      <c r="AI8467" s="258"/>
      <c r="AJ8467" s="258"/>
      <c r="AK8467" s="258"/>
      <c r="AL8467" s="258"/>
      <c r="AM8467" s="258"/>
      <c r="AN8467" s="258"/>
      <c r="AO8467" s="258"/>
      <c r="AP8467" s="258"/>
      <c r="AQ8467" s="258"/>
      <c r="AR8467" s="258"/>
      <c r="AS8467" s="258"/>
      <c r="AT8467" s="258"/>
      <c r="AU8467" s="258"/>
      <c r="AV8467" s="258"/>
      <c r="AW8467" s="258"/>
      <c r="AX8467" s="258"/>
      <c r="AY8467" s="258"/>
      <c r="AZ8467" s="258"/>
      <c r="BA8467" s="258"/>
      <c r="BB8467" s="258"/>
      <c r="BC8467" s="258"/>
      <c r="BD8467" s="258"/>
      <c r="BE8467" s="258"/>
      <c r="BF8467" s="258"/>
      <c r="BG8467" s="258"/>
      <c r="BH8467" s="258"/>
      <c r="BI8467" s="258"/>
      <c r="BJ8467" s="258"/>
      <c r="BK8467" s="258"/>
      <c r="BL8467" s="258"/>
      <c r="BM8467" s="258"/>
      <c r="BN8467" s="258"/>
      <c r="BO8467" s="258"/>
      <c r="BP8467" s="258"/>
      <c r="BQ8467" s="258"/>
      <c r="BR8467" s="258"/>
      <c r="BS8467" s="258"/>
      <c r="BT8467" s="258"/>
      <c r="BU8467" s="258"/>
      <c r="BV8467" s="258"/>
      <c r="BW8467" s="258"/>
      <c r="BX8467" s="258"/>
      <c r="BY8467" s="258"/>
      <c r="BZ8467" s="258"/>
      <c r="CA8467" s="258"/>
      <c r="CB8467" s="258"/>
      <c r="CC8467" s="258"/>
    </row>
    <row r="8468" spans="1:81" s="41" customFormat="1" x14ac:dyDescent="0.25">
      <c r="A8468" s="38"/>
      <c r="B8468" s="44"/>
      <c r="C8468" s="39"/>
      <c r="D8468" s="39"/>
      <c r="E8468" s="39"/>
      <c r="F8468" s="25"/>
      <c r="G8468" s="40"/>
      <c r="H8468" s="40"/>
      <c r="I8468" s="40"/>
      <c r="J8468" s="271"/>
      <c r="K8468" s="262"/>
      <c r="L8468" s="258"/>
      <c r="M8468" s="258"/>
      <c r="N8468" s="258"/>
      <c r="O8468" s="258"/>
      <c r="P8468" s="258"/>
      <c r="Q8468" s="258"/>
      <c r="R8468" s="258"/>
      <c r="S8468" s="258"/>
      <c r="T8468" s="258"/>
      <c r="U8468" s="258"/>
      <c r="V8468" s="258"/>
      <c r="W8468" s="258"/>
      <c r="X8468" s="258"/>
      <c r="Y8468" s="258"/>
      <c r="Z8468" s="258"/>
      <c r="AA8468" s="258"/>
      <c r="AB8468" s="258"/>
      <c r="AC8468" s="258"/>
      <c r="AD8468" s="258"/>
      <c r="AE8468" s="258"/>
      <c r="AF8468" s="258"/>
      <c r="AG8468" s="258"/>
      <c r="AH8468" s="258"/>
      <c r="AI8468" s="258"/>
      <c r="AJ8468" s="258"/>
      <c r="AK8468" s="258"/>
      <c r="AL8468" s="258"/>
      <c r="AM8468" s="258"/>
      <c r="AN8468" s="258"/>
      <c r="AO8468" s="258"/>
      <c r="AP8468" s="258"/>
      <c r="AQ8468" s="258"/>
      <c r="AR8468" s="258"/>
      <c r="AS8468" s="258"/>
      <c r="AT8468" s="258"/>
      <c r="AU8468" s="258"/>
      <c r="AV8468" s="258"/>
      <c r="AW8468" s="258"/>
      <c r="AX8468" s="258"/>
      <c r="AY8468" s="258"/>
      <c r="AZ8468" s="258"/>
      <c r="BA8468" s="258"/>
      <c r="BB8468" s="258"/>
      <c r="BC8468" s="258"/>
      <c r="BD8468" s="258"/>
      <c r="BE8468" s="258"/>
      <c r="BF8468" s="258"/>
      <c r="BG8468" s="258"/>
      <c r="BH8468" s="258"/>
      <c r="BI8468" s="258"/>
      <c r="BJ8468" s="258"/>
      <c r="BK8468" s="258"/>
      <c r="BL8468" s="258"/>
      <c r="BM8468" s="258"/>
      <c r="BN8468" s="258"/>
      <c r="BO8468" s="258"/>
      <c r="BP8468" s="258"/>
      <c r="BQ8468" s="258"/>
      <c r="BR8468" s="258"/>
      <c r="BS8468" s="258"/>
      <c r="BT8468" s="258"/>
      <c r="BU8468" s="258"/>
      <c r="BV8468" s="258"/>
      <c r="BW8468" s="258"/>
      <c r="BX8468" s="258"/>
      <c r="BY8468" s="258"/>
      <c r="BZ8468" s="258"/>
      <c r="CA8468" s="258"/>
      <c r="CB8468" s="258"/>
      <c r="CC8468" s="258"/>
    </row>
    <row r="8469" spans="1:81" s="41" customFormat="1" x14ac:dyDescent="0.25">
      <c r="A8469" s="38"/>
      <c r="B8469" s="44"/>
      <c r="C8469" s="39"/>
      <c r="D8469" s="39"/>
      <c r="E8469" s="39"/>
      <c r="F8469" s="25"/>
      <c r="G8469" s="40"/>
      <c r="H8469" s="40"/>
      <c r="I8469" s="40"/>
      <c r="J8469" s="271"/>
      <c r="K8469" s="262"/>
      <c r="L8469" s="258"/>
      <c r="M8469" s="258"/>
      <c r="N8469" s="258"/>
      <c r="O8469" s="258"/>
      <c r="P8469" s="258"/>
      <c r="Q8469" s="258"/>
      <c r="R8469" s="258"/>
      <c r="S8469" s="258"/>
      <c r="T8469" s="258"/>
      <c r="U8469" s="258"/>
      <c r="V8469" s="258"/>
      <c r="W8469" s="258"/>
      <c r="X8469" s="258"/>
      <c r="Y8469" s="258"/>
      <c r="Z8469" s="258"/>
      <c r="AA8469" s="258"/>
      <c r="AB8469" s="258"/>
      <c r="AC8469" s="258"/>
      <c r="AD8469" s="258"/>
      <c r="AE8469" s="258"/>
      <c r="AF8469" s="258"/>
      <c r="AG8469" s="258"/>
      <c r="AH8469" s="258"/>
      <c r="AI8469" s="258"/>
      <c r="AJ8469" s="258"/>
      <c r="AK8469" s="258"/>
      <c r="AL8469" s="258"/>
      <c r="AM8469" s="258"/>
      <c r="AN8469" s="258"/>
      <c r="AO8469" s="258"/>
      <c r="AP8469" s="258"/>
      <c r="AQ8469" s="258"/>
      <c r="AR8469" s="258"/>
      <c r="AS8469" s="258"/>
      <c r="AT8469" s="258"/>
      <c r="AU8469" s="258"/>
      <c r="AV8469" s="258"/>
      <c r="AW8469" s="258"/>
      <c r="AX8469" s="258"/>
      <c r="AY8469" s="258"/>
      <c r="AZ8469" s="258"/>
      <c r="BA8469" s="258"/>
      <c r="BB8469" s="258"/>
      <c r="BC8469" s="258"/>
      <c r="BD8469" s="258"/>
      <c r="BE8469" s="258"/>
      <c r="BF8469" s="258"/>
      <c r="BG8469" s="258"/>
      <c r="BH8469" s="258"/>
      <c r="BI8469" s="258"/>
      <c r="BJ8469" s="258"/>
      <c r="BK8469" s="258"/>
      <c r="BL8469" s="258"/>
      <c r="BM8469" s="258"/>
      <c r="BN8469" s="258"/>
      <c r="BO8469" s="258"/>
      <c r="BP8469" s="258"/>
      <c r="BQ8469" s="258"/>
      <c r="BR8469" s="258"/>
      <c r="BS8469" s="258"/>
      <c r="BT8469" s="258"/>
      <c r="BU8469" s="258"/>
      <c r="BV8469" s="258"/>
      <c r="BW8469" s="258"/>
      <c r="BX8469" s="258"/>
      <c r="BY8469" s="258"/>
      <c r="BZ8469" s="258"/>
      <c r="CA8469" s="258"/>
      <c r="CB8469" s="258"/>
      <c r="CC8469" s="258"/>
    </row>
    <row r="8470" spans="1:81" s="41" customFormat="1" x14ac:dyDescent="0.25">
      <c r="A8470" s="38"/>
      <c r="B8470" s="44"/>
      <c r="C8470" s="39"/>
      <c r="D8470" s="39"/>
      <c r="E8470" s="39"/>
      <c r="F8470" s="25"/>
      <c r="G8470" s="40"/>
      <c r="H8470" s="40"/>
      <c r="I8470" s="40"/>
      <c r="J8470" s="271"/>
      <c r="K8470" s="262"/>
      <c r="L8470" s="258"/>
      <c r="M8470" s="258"/>
      <c r="N8470" s="258"/>
      <c r="O8470" s="258"/>
      <c r="P8470" s="258"/>
      <c r="Q8470" s="258"/>
      <c r="R8470" s="258"/>
      <c r="S8470" s="258"/>
      <c r="T8470" s="258"/>
      <c r="U8470" s="258"/>
      <c r="V8470" s="258"/>
      <c r="W8470" s="258"/>
      <c r="X8470" s="258"/>
      <c r="Y8470" s="258"/>
      <c r="Z8470" s="258"/>
      <c r="AA8470" s="258"/>
      <c r="AB8470" s="258"/>
      <c r="AC8470" s="258"/>
      <c r="AD8470" s="258"/>
      <c r="AE8470" s="258"/>
      <c r="AF8470" s="258"/>
      <c r="AG8470" s="258"/>
      <c r="AH8470" s="258"/>
      <c r="AI8470" s="258"/>
      <c r="AJ8470" s="258"/>
      <c r="AK8470" s="258"/>
      <c r="AL8470" s="258"/>
      <c r="AM8470" s="258"/>
      <c r="AN8470" s="258"/>
      <c r="AO8470" s="258"/>
      <c r="AP8470" s="258"/>
      <c r="AQ8470" s="258"/>
      <c r="AR8470" s="258"/>
      <c r="AS8470" s="258"/>
      <c r="AT8470" s="258"/>
      <c r="AU8470" s="258"/>
      <c r="AV8470" s="258"/>
      <c r="AW8470" s="258"/>
      <c r="AX8470" s="258"/>
      <c r="AY8470" s="258"/>
      <c r="AZ8470" s="258"/>
      <c r="BA8470" s="258"/>
      <c r="BB8470" s="258"/>
      <c r="BC8470" s="258"/>
      <c r="BD8470" s="258"/>
      <c r="BE8470" s="258"/>
      <c r="BF8470" s="258"/>
      <c r="BG8470" s="258"/>
      <c r="BH8470" s="258"/>
      <c r="BI8470" s="258"/>
      <c r="BJ8470" s="258"/>
      <c r="BK8470" s="258"/>
      <c r="BL8470" s="258"/>
      <c r="BM8470" s="258"/>
      <c r="BN8470" s="258"/>
      <c r="BO8470" s="258"/>
      <c r="BP8470" s="258"/>
      <c r="BQ8470" s="258"/>
      <c r="BR8470" s="258"/>
      <c r="BS8470" s="258"/>
      <c r="BT8470" s="258"/>
      <c r="BU8470" s="258"/>
      <c r="BV8470" s="258"/>
      <c r="BW8470" s="258"/>
      <c r="BX8470" s="258"/>
      <c r="BY8470" s="258"/>
      <c r="BZ8470" s="258"/>
      <c r="CA8470" s="258"/>
      <c r="CB8470" s="258"/>
      <c r="CC8470" s="258"/>
    </row>
    <row r="8471" spans="1:81" s="41" customFormat="1" x14ac:dyDescent="0.25">
      <c r="A8471" s="38"/>
      <c r="B8471" s="44"/>
      <c r="C8471" s="39"/>
      <c r="D8471" s="39"/>
      <c r="E8471" s="39"/>
      <c r="F8471" s="25"/>
      <c r="G8471" s="40"/>
      <c r="H8471" s="40"/>
      <c r="I8471" s="40"/>
      <c r="J8471" s="271"/>
      <c r="K8471" s="262"/>
      <c r="L8471" s="258"/>
      <c r="M8471" s="258"/>
      <c r="N8471" s="258"/>
      <c r="O8471" s="258"/>
      <c r="P8471" s="258"/>
      <c r="Q8471" s="258"/>
      <c r="R8471" s="258"/>
      <c r="S8471" s="258"/>
      <c r="T8471" s="258"/>
      <c r="U8471" s="258"/>
      <c r="V8471" s="258"/>
      <c r="W8471" s="258"/>
      <c r="X8471" s="258"/>
      <c r="Y8471" s="258"/>
      <c r="Z8471" s="258"/>
      <c r="AA8471" s="258"/>
      <c r="AB8471" s="258"/>
      <c r="AC8471" s="258"/>
      <c r="AD8471" s="258"/>
      <c r="AE8471" s="258"/>
      <c r="AF8471" s="258"/>
      <c r="AG8471" s="258"/>
      <c r="AH8471" s="258"/>
      <c r="AI8471" s="258"/>
      <c r="AJ8471" s="258"/>
      <c r="AK8471" s="258"/>
      <c r="AL8471" s="258"/>
      <c r="AM8471" s="258"/>
      <c r="AN8471" s="258"/>
      <c r="AO8471" s="258"/>
      <c r="AP8471" s="258"/>
      <c r="AQ8471" s="258"/>
      <c r="AR8471" s="258"/>
      <c r="AS8471" s="258"/>
      <c r="AT8471" s="258"/>
      <c r="AU8471" s="258"/>
      <c r="AV8471" s="258"/>
      <c r="AW8471" s="258"/>
      <c r="AX8471" s="258"/>
      <c r="AY8471" s="258"/>
      <c r="AZ8471" s="258"/>
      <c r="BA8471" s="258"/>
      <c r="BB8471" s="258"/>
      <c r="BC8471" s="258"/>
      <c r="BD8471" s="258"/>
      <c r="BE8471" s="258"/>
      <c r="BF8471" s="258"/>
      <c r="BG8471" s="258"/>
      <c r="BH8471" s="258"/>
      <c r="BI8471" s="258"/>
      <c r="BJ8471" s="258"/>
      <c r="BK8471" s="258"/>
      <c r="BL8471" s="258"/>
      <c r="BM8471" s="258"/>
      <c r="BN8471" s="258"/>
      <c r="BO8471" s="258"/>
      <c r="BP8471" s="258"/>
      <c r="BQ8471" s="258"/>
      <c r="BR8471" s="258"/>
      <c r="BS8471" s="258"/>
      <c r="BT8471" s="258"/>
      <c r="BU8471" s="258"/>
      <c r="BV8471" s="258"/>
      <c r="BW8471" s="258"/>
      <c r="BX8471" s="258"/>
      <c r="BY8471" s="258"/>
      <c r="BZ8471" s="258"/>
      <c r="CA8471" s="258"/>
      <c r="CB8471" s="258"/>
      <c r="CC8471" s="258"/>
    </row>
    <row r="8472" spans="1:81" s="41" customFormat="1" x14ac:dyDescent="0.25">
      <c r="A8472" s="38"/>
      <c r="B8472" s="44"/>
      <c r="C8472" s="39"/>
      <c r="D8472" s="39"/>
      <c r="E8472" s="39"/>
      <c r="F8472" s="25"/>
      <c r="G8472" s="40"/>
      <c r="H8472" s="40"/>
      <c r="I8472" s="40"/>
      <c r="J8472" s="271"/>
      <c r="K8472" s="262"/>
      <c r="L8472" s="258"/>
      <c r="M8472" s="258"/>
      <c r="N8472" s="258"/>
      <c r="O8472" s="258"/>
      <c r="P8472" s="258"/>
      <c r="Q8472" s="258"/>
      <c r="R8472" s="258"/>
      <c r="S8472" s="258"/>
      <c r="T8472" s="258"/>
      <c r="U8472" s="258"/>
      <c r="V8472" s="258"/>
      <c r="W8472" s="258"/>
      <c r="X8472" s="258"/>
      <c r="Y8472" s="258"/>
      <c r="Z8472" s="258"/>
      <c r="AA8472" s="258"/>
      <c r="AB8472" s="258"/>
      <c r="AC8472" s="258"/>
      <c r="AD8472" s="258"/>
      <c r="AE8472" s="258"/>
      <c r="AF8472" s="258"/>
      <c r="AG8472" s="258"/>
      <c r="AH8472" s="258"/>
      <c r="AI8472" s="258"/>
      <c r="AJ8472" s="258"/>
      <c r="AK8472" s="258"/>
      <c r="AL8472" s="258"/>
      <c r="AM8472" s="258"/>
      <c r="AN8472" s="258"/>
      <c r="AO8472" s="258"/>
      <c r="AP8472" s="258"/>
      <c r="AQ8472" s="258"/>
      <c r="AR8472" s="258"/>
      <c r="AS8472" s="258"/>
      <c r="AT8472" s="258"/>
      <c r="AU8472" s="258"/>
      <c r="AV8472" s="258"/>
      <c r="AW8472" s="258"/>
      <c r="AX8472" s="258"/>
      <c r="AY8472" s="258"/>
      <c r="AZ8472" s="258"/>
      <c r="BA8472" s="258"/>
      <c r="BB8472" s="258"/>
      <c r="BC8472" s="258"/>
      <c r="BD8472" s="258"/>
      <c r="BE8472" s="258"/>
      <c r="BF8472" s="258"/>
      <c r="BG8472" s="258"/>
      <c r="BH8472" s="258"/>
      <c r="BI8472" s="258"/>
      <c r="BJ8472" s="258"/>
      <c r="BK8472" s="258"/>
      <c r="BL8472" s="258"/>
      <c r="BM8472" s="258"/>
      <c r="BN8472" s="258"/>
      <c r="BO8472" s="258"/>
      <c r="BP8472" s="258"/>
      <c r="BQ8472" s="258"/>
      <c r="BR8472" s="258"/>
      <c r="BS8472" s="258"/>
      <c r="BT8472" s="258"/>
      <c r="BU8472" s="258"/>
      <c r="BV8472" s="258"/>
      <c r="BW8472" s="258"/>
      <c r="BX8472" s="258"/>
      <c r="BY8472" s="258"/>
      <c r="BZ8472" s="258"/>
      <c r="CA8472" s="258"/>
      <c r="CB8472" s="258"/>
      <c r="CC8472" s="258"/>
    </row>
    <row r="8473" spans="1:81" s="41" customFormat="1" x14ac:dyDescent="0.25">
      <c r="A8473" s="38"/>
      <c r="B8473" s="44"/>
      <c r="C8473" s="39"/>
      <c r="D8473" s="39"/>
      <c r="E8473" s="39"/>
      <c r="F8473" s="25"/>
      <c r="G8473" s="40"/>
      <c r="H8473" s="40"/>
      <c r="I8473" s="40"/>
      <c r="J8473" s="271"/>
      <c r="K8473" s="262"/>
      <c r="L8473" s="258"/>
      <c r="M8473" s="258"/>
      <c r="N8473" s="258"/>
      <c r="O8473" s="258"/>
      <c r="P8473" s="258"/>
      <c r="Q8473" s="258"/>
      <c r="R8473" s="258"/>
      <c r="S8473" s="258"/>
      <c r="T8473" s="258"/>
      <c r="U8473" s="258"/>
      <c r="V8473" s="258"/>
      <c r="W8473" s="258"/>
      <c r="X8473" s="258"/>
      <c r="Y8473" s="258"/>
      <c r="Z8473" s="258"/>
      <c r="AA8473" s="258"/>
      <c r="AB8473" s="258"/>
      <c r="AC8473" s="258"/>
      <c r="AD8473" s="258"/>
      <c r="AE8473" s="258"/>
      <c r="AF8473" s="258"/>
      <c r="AG8473" s="258"/>
      <c r="AH8473" s="258"/>
      <c r="AI8473" s="258"/>
      <c r="AJ8473" s="258"/>
      <c r="AK8473" s="258"/>
      <c r="AL8473" s="258"/>
      <c r="AM8473" s="258"/>
      <c r="AN8473" s="258"/>
      <c r="AO8473" s="258"/>
      <c r="AP8473" s="258"/>
      <c r="AQ8473" s="258"/>
      <c r="AR8473" s="258"/>
      <c r="AS8473" s="258"/>
      <c r="AT8473" s="258"/>
      <c r="AU8473" s="258"/>
      <c r="AV8473" s="258"/>
      <c r="AW8473" s="258"/>
      <c r="AX8473" s="258"/>
      <c r="AY8473" s="258"/>
      <c r="AZ8473" s="258"/>
      <c r="BA8473" s="258"/>
      <c r="BB8473" s="258"/>
      <c r="BC8473" s="258"/>
      <c r="BD8473" s="258"/>
      <c r="BE8473" s="258"/>
      <c r="BF8473" s="258"/>
      <c r="BG8473" s="258"/>
      <c r="BH8473" s="258"/>
      <c r="BI8473" s="258"/>
      <c r="BJ8473" s="258"/>
      <c r="BK8473" s="258"/>
      <c r="BL8473" s="258"/>
      <c r="BM8473" s="258"/>
      <c r="BN8473" s="258"/>
      <c r="BO8473" s="258"/>
      <c r="BP8473" s="258"/>
      <c r="BQ8473" s="258"/>
      <c r="BR8473" s="258"/>
      <c r="BS8473" s="258"/>
      <c r="BT8473" s="258"/>
      <c r="BU8473" s="258"/>
      <c r="BV8473" s="258"/>
      <c r="BW8473" s="258"/>
      <c r="BX8473" s="258"/>
      <c r="BY8473" s="258"/>
      <c r="BZ8473" s="258"/>
      <c r="CA8473" s="258"/>
      <c r="CB8473" s="258"/>
      <c r="CC8473" s="258"/>
    </row>
    <row r="8474" spans="1:81" s="41" customFormat="1" x14ac:dyDescent="0.25">
      <c r="A8474" s="38"/>
      <c r="B8474" s="44"/>
      <c r="C8474" s="39"/>
      <c r="D8474" s="39"/>
      <c r="E8474" s="39"/>
      <c r="F8474" s="25"/>
      <c r="G8474" s="40"/>
      <c r="H8474" s="40"/>
      <c r="I8474" s="40"/>
      <c r="J8474" s="271"/>
      <c r="K8474" s="262"/>
      <c r="L8474" s="258"/>
      <c r="M8474" s="258"/>
      <c r="N8474" s="258"/>
      <c r="O8474" s="258"/>
      <c r="P8474" s="258"/>
      <c r="Q8474" s="258"/>
      <c r="R8474" s="258"/>
      <c r="S8474" s="258"/>
      <c r="T8474" s="258"/>
      <c r="U8474" s="258"/>
      <c r="V8474" s="258"/>
      <c r="W8474" s="258"/>
      <c r="X8474" s="258"/>
      <c r="Y8474" s="258"/>
      <c r="Z8474" s="258"/>
      <c r="AA8474" s="258"/>
      <c r="AB8474" s="258"/>
      <c r="AC8474" s="258"/>
      <c r="AD8474" s="258"/>
      <c r="AE8474" s="258"/>
      <c r="AF8474" s="258"/>
      <c r="AG8474" s="258"/>
      <c r="AH8474" s="258"/>
      <c r="AI8474" s="258"/>
      <c r="AJ8474" s="258"/>
      <c r="AK8474" s="258"/>
      <c r="AL8474" s="258"/>
      <c r="AM8474" s="258"/>
      <c r="AN8474" s="258"/>
      <c r="AO8474" s="258"/>
      <c r="AP8474" s="258"/>
      <c r="AQ8474" s="258"/>
      <c r="AR8474" s="258"/>
      <c r="AS8474" s="258"/>
      <c r="AT8474" s="258"/>
      <c r="AU8474" s="258"/>
      <c r="AV8474" s="258"/>
      <c r="AW8474" s="258"/>
      <c r="AX8474" s="258"/>
      <c r="AY8474" s="258"/>
      <c r="AZ8474" s="258"/>
      <c r="BA8474" s="258"/>
      <c r="BB8474" s="258"/>
      <c r="BC8474" s="258"/>
      <c r="BD8474" s="258"/>
      <c r="BE8474" s="258"/>
      <c r="BF8474" s="258"/>
      <c r="BG8474" s="258"/>
      <c r="BH8474" s="258"/>
      <c r="BI8474" s="258"/>
      <c r="BJ8474" s="258"/>
      <c r="BK8474" s="258"/>
      <c r="BL8474" s="258"/>
      <c r="BM8474" s="258"/>
      <c r="BN8474" s="258"/>
      <c r="BO8474" s="258"/>
      <c r="BP8474" s="258"/>
      <c r="BQ8474" s="258"/>
      <c r="BR8474" s="258"/>
      <c r="BS8474" s="258"/>
      <c r="BT8474" s="258"/>
      <c r="BU8474" s="258"/>
      <c r="BV8474" s="258"/>
      <c r="BW8474" s="258"/>
      <c r="BX8474" s="258"/>
      <c r="BY8474" s="258"/>
      <c r="BZ8474" s="258"/>
      <c r="CA8474" s="258"/>
      <c r="CB8474" s="258"/>
      <c r="CC8474" s="258"/>
    </row>
    <row r="8475" spans="1:81" s="41" customFormat="1" x14ac:dyDescent="0.25">
      <c r="A8475" s="38"/>
      <c r="B8475" s="44"/>
      <c r="C8475" s="39"/>
      <c r="D8475" s="39"/>
      <c r="E8475" s="39"/>
      <c r="F8475" s="25"/>
      <c r="G8475" s="40"/>
      <c r="H8475" s="40"/>
      <c r="I8475" s="40"/>
      <c r="J8475" s="271"/>
      <c r="K8475" s="262"/>
      <c r="L8475" s="258"/>
      <c r="M8475" s="258"/>
      <c r="N8475" s="258"/>
      <c r="O8475" s="258"/>
      <c r="P8475" s="258"/>
      <c r="Q8475" s="258"/>
      <c r="R8475" s="258"/>
      <c r="S8475" s="258"/>
      <c r="T8475" s="258"/>
      <c r="U8475" s="258"/>
      <c r="V8475" s="258"/>
      <c r="W8475" s="258"/>
      <c r="X8475" s="258"/>
      <c r="Y8475" s="258"/>
      <c r="Z8475" s="258"/>
      <c r="AA8475" s="258"/>
      <c r="AB8475" s="258"/>
      <c r="AC8475" s="258"/>
      <c r="AD8475" s="258"/>
      <c r="AE8475" s="258"/>
      <c r="AF8475" s="258"/>
      <c r="AG8475" s="258"/>
      <c r="AH8475" s="258"/>
      <c r="AI8475" s="258"/>
      <c r="AJ8475" s="258"/>
      <c r="AK8475" s="258"/>
      <c r="AL8475" s="258"/>
      <c r="AM8475" s="258"/>
      <c r="AN8475" s="258"/>
      <c r="AO8475" s="258"/>
      <c r="AP8475" s="258"/>
      <c r="AQ8475" s="258"/>
      <c r="AR8475" s="258"/>
      <c r="AS8475" s="258"/>
      <c r="AT8475" s="258"/>
      <c r="AU8475" s="258"/>
      <c r="AV8475" s="258"/>
      <c r="AW8475" s="258"/>
      <c r="AX8475" s="258"/>
      <c r="AY8475" s="258"/>
      <c r="AZ8475" s="258"/>
      <c r="BA8475" s="258"/>
      <c r="BB8475" s="258"/>
      <c r="BC8475" s="258"/>
      <c r="BD8475" s="258"/>
      <c r="BE8475" s="258"/>
      <c r="BF8475" s="258"/>
      <c r="BG8475" s="258"/>
      <c r="BH8475" s="258"/>
      <c r="BI8475" s="258"/>
      <c r="BJ8475" s="258"/>
      <c r="BK8475" s="258"/>
      <c r="BL8475" s="258"/>
      <c r="BM8475" s="258"/>
      <c r="BN8475" s="258"/>
      <c r="BO8475" s="258"/>
      <c r="BP8475" s="258"/>
      <c r="BQ8475" s="258"/>
      <c r="BR8475" s="258"/>
      <c r="BS8475" s="258"/>
      <c r="BT8475" s="258"/>
      <c r="BU8475" s="258"/>
      <c r="BV8475" s="258"/>
      <c r="BW8475" s="258"/>
      <c r="BX8475" s="258"/>
      <c r="BY8475" s="258"/>
      <c r="BZ8475" s="258"/>
      <c r="CA8475" s="258"/>
      <c r="CB8475" s="258"/>
      <c r="CC8475" s="258"/>
    </row>
    <row r="8476" spans="1:81" s="41" customFormat="1" x14ac:dyDescent="0.25">
      <c r="A8476" s="38"/>
      <c r="B8476" s="44"/>
      <c r="C8476" s="39"/>
      <c r="D8476" s="39"/>
      <c r="E8476" s="39"/>
      <c r="F8476" s="25"/>
      <c r="G8476" s="40"/>
      <c r="H8476" s="40"/>
      <c r="I8476" s="40"/>
      <c r="J8476" s="271"/>
      <c r="K8476" s="262"/>
      <c r="L8476" s="258"/>
      <c r="M8476" s="258"/>
      <c r="N8476" s="258"/>
      <c r="O8476" s="258"/>
      <c r="P8476" s="258"/>
      <c r="Q8476" s="258"/>
      <c r="R8476" s="258"/>
      <c r="S8476" s="258"/>
      <c r="T8476" s="258"/>
      <c r="U8476" s="258"/>
      <c r="V8476" s="258"/>
      <c r="W8476" s="258"/>
      <c r="X8476" s="258"/>
      <c r="Y8476" s="258"/>
      <c r="Z8476" s="258"/>
      <c r="AA8476" s="258"/>
      <c r="AB8476" s="258"/>
      <c r="AC8476" s="258"/>
      <c r="AD8476" s="258"/>
      <c r="AE8476" s="258"/>
      <c r="AF8476" s="258"/>
      <c r="AG8476" s="258"/>
      <c r="AH8476" s="258"/>
      <c r="AI8476" s="258"/>
      <c r="AJ8476" s="258"/>
      <c r="AK8476" s="258"/>
      <c r="AL8476" s="258"/>
      <c r="AM8476" s="258"/>
      <c r="AN8476" s="258"/>
      <c r="AO8476" s="258"/>
      <c r="AP8476" s="258"/>
      <c r="AQ8476" s="258"/>
      <c r="AR8476" s="258"/>
      <c r="AS8476" s="258"/>
      <c r="AT8476" s="258"/>
      <c r="AU8476" s="258"/>
      <c r="AV8476" s="258"/>
      <c r="AW8476" s="258"/>
      <c r="AX8476" s="258"/>
      <c r="AY8476" s="258"/>
      <c r="AZ8476" s="258"/>
      <c r="BA8476" s="258"/>
      <c r="BB8476" s="258"/>
      <c r="BC8476" s="258"/>
      <c r="BD8476" s="258"/>
      <c r="BE8476" s="258"/>
      <c r="BF8476" s="258"/>
      <c r="BG8476" s="258"/>
      <c r="BH8476" s="258"/>
      <c r="BI8476" s="258"/>
      <c r="BJ8476" s="258"/>
      <c r="BK8476" s="258"/>
      <c r="BL8476" s="258"/>
      <c r="BM8476" s="258"/>
      <c r="BN8476" s="258"/>
      <c r="BO8476" s="258"/>
      <c r="BP8476" s="258"/>
      <c r="BQ8476" s="258"/>
      <c r="BR8476" s="258"/>
      <c r="BS8476" s="258"/>
      <c r="BT8476" s="258"/>
      <c r="BU8476" s="258"/>
      <c r="BV8476" s="258"/>
      <c r="BW8476" s="258"/>
      <c r="BX8476" s="258"/>
      <c r="BY8476" s="258"/>
      <c r="BZ8476" s="258"/>
      <c r="CA8476" s="258"/>
      <c r="CB8476" s="258"/>
      <c r="CC8476" s="258"/>
    </row>
    <row r="8477" spans="1:81" s="41" customFormat="1" x14ac:dyDescent="0.25">
      <c r="A8477" s="38"/>
      <c r="B8477" s="44"/>
      <c r="C8477" s="39"/>
      <c r="D8477" s="39"/>
      <c r="E8477" s="39"/>
      <c r="F8477" s="25"/>
      <c r="G8477" s="40"/>
      <c r="H8477" s="40"/>
      <c r="I8477" s="40"/>
      <c r="J8477" s="271"/>
      <c r="K8477" s="262"/>
      <c r="L8477" s="258"/>
      <c r="M8477" s="258"/>
      <c r="N8477" s="258"/>
      <c r="O8477" s="258"/>
      <c r="P8477" s="258"/>
      <c r="Q8477" s="258"/>
      <c r="R8477" s="258"/>
      <c r="S8477" s="258"/>
      <c r="T8477" s="258"/>
      <c r="U8477" s="258"/>
      <c r="V8477" s="258"/>
      <c r="W8477" s="258"/>
      <c r="X8477" s="258"/>
      <c r="Y8477" s="258"/>
      <c r="Z8477" s="258"/>
      <c r="AA8477" s="258"/>
      <c r="AB8477" s="258"/>
      <c r="AC8477" s="258"/>
      <c r="AD8477" s="258"/>
      <c r="AE8477" s="258"/>
      <c r="AF8477" s="258"/>
      <c r="AG8477" s="258"/>
      <c r="AH8477" s="258"/>
      <c r="AI8477" s="258"/>
      <c r="AJ8477" s="258"/>
      <c r="AK8477" s="258"/>
      <c r="AL8477" s="258"/>
      <c r="AM8477" s="258"/>
      <c r="AN8477" s="258"/>
      <c r="AO8477" s="258"/>
      <c r="AP8477" s="258"/>
      <c r="AQ8477" s="258"/>
      <c r="AR8477" s="258"/>
      <c r="AS8477" s="258"/>
      <c r="AT8477" s="258"/>
      <c r="AU8477" s="258"/>
      <c r="AV8477" s="258"/>
      <c r="AW8477" s="258"/>
      <c r="AX8477" s="258"/>
      <c r="AY8477" s="258"/>
      <c r="AZ8477" s="258"/>
      <c r="BA8477" s="258"/>
      <c r="BB8477" s="258"/>
      <c r="BC8477" s="258"/>
      <c r="BD8477" s="258"/>
      <c r="BE8477" s="258"/>
      <c r="BF8477" s="258"/>
      <c r="BG8477" s="258"/>
      <c r="BH8477" s="258"/>
      <c r="BI8477" s="258"/>
      <c r="BJ8477" s="258"/>
      <c r="BK8477" s="258"/>
      <c r="BL8477" s="258"/>
      <c r="BM8477" s="258"/>
      <c r="BN8477" s="258"/>
      <c r="BO8477" s="258"/>
      <c r="BP8477" s="258"/>
      <c r="BQ8477" s="258"/>
      <c r="BR8477" s="258"/>
      <c r="BS8477" s="258"/>
      <c r="BT8477" s="258"/>
      <c r="BU8477" s="258"/>
      <c r="BV8477" s="258"/>
      <c r="BW8477" s="258"/>
      <c r="BX8477" s="258"/>
      <c r="BY8477" s="258"/>
      <c r="BZ8477" s="258"/>
      <c r="CA8477" s="258"/>
      <c r="CB8477" s="258"/>
      <c r="CC8477" s="258"/>
    </row>
    <row r="8478" spans="1:81" s="41" customFormat="1" x14ac:dyDescent="0.25">
      <c r="A8478" s="38"/>
      <c r="B8478" s="44"/>
      <c r="C8478" s="39"/>
      <c r="D8478" s="39"/>
      <c r="E8478" s="39"/>
      <c r="F8478" s="25"/>
      <c r="G8478" s="40"/>
      <c r="H8478" s="40"/>
      <c r="I8478" s="40"/>
      <c r="J8478" s="271"/>
      <c r="K8478" s="262"/>
      <c r="L8478" s="258"/>
      <c r="M8478" s="258"/>
      <c r="N8478" s="258"/>
      <c r="O8478" s="258"/>
      <c r="P8478" s="258"/>
      <c r="Q8478" s="258"/>
      <c r="R8478" s="258"/>
      <c r="S8478" s="258"/>
      <c r="T8478" s="258"/>
      <c r="U8478" s="258"/>
      <c r="V8478" s="258"/>
      <c r="W8478" s="258"/>
      <c r="X8478" s="258"/>
      <c r="Y8478" s="258"/>
      <c r="Z8478" s="258"/>
      <c r="AA8478" s="258"/>
      <c r="AB8478" s="258"/>
      <c r="AC8478" s="258"/>
      <c r="AD8478" s="258"/>
      <c r="AE8478" s="258"/>
      <c r="AF8478" s="258"/>
      <c r="AG8478" s="258"/>
      <c r="AH8478" s="258"/>
      <c r="AI8478" s="258"/>
      <c r="AJ8478" s="258"/>
      <c r="AK8478" s="258"/>
      <c r="AL8478" s="258"/>
      <c r="AM8478" s="258"/>
      <c r="AN8478" s="258"/>
      <c r="AO8478" s="258"/>
      <c r="AP8478" s="258"/>
      <c r="AQ8478" s="258"/>
      <c r="AR8478" s="258"/>
      <c r="AS8478" s="258"/>
      <c r="AT8478" s="258"/>
      <c r="AU8478" s="258"/>
      <c r="AV8478" s="258"/>
      <c r="AW8478" s="258"/>
      <c r="AX8478" s="258"/>
      <c r="AY8478" s="258"/>
      <c r="AZ8478" s="258"/>
      <c r="BA8478" s="258"/>
      <c r="BB8478" s="258"/>
      <c r="BC8478" s="258"/>
      <c r="BD8478" s="258"/>
      <c r="BE8478" s="258"/>
      <c r="BF8478" s="258"/>
      <c r="BG8478" s="258"/>
      <c r="BH8478" s="258"/>
      <c r="BI8478" s="258"/>
      <c r="BJ8478" s="258"/>
      <c r="BK8478" s="258"/>
      <c r="BL8478" s="258"/>
      <c r="BM8478" s="258"/>
      <c r="BN8478" s="258"/>
      <c r="BO8478" s="258"/>
      <c r="BP8478" s="258"/>
      <c r="BQ8478" s="258"/>
      <c r="BR8478" s="258"/>
      <c r="BS8478" s="258"/>
      <c r="BT8478" s="258"/>
      <c r="BU8478" s="258"/>
      <c r="BV8478" s="258"/>
      <c r="BW8478" s="258"/>
      <c r="BX8478" s="258"/>
      <c r="BY8478" s="258"/>
      <c r="BZ8478" s="258"/>
      <c r="CA8478" s="258"/>
      <c r="CB8478" s="258"/>
      <c r="CC8478" s="258"/>
    </row>
    <row r="8479" spans="1:81" s="41" customFormat="1" x14ac:dyDescent="0.25">
      <c r="A8479" s="38"/>
      <c r="B8479" s="44"/>
      <c r="C8479" s="39"/>
      <c r="D8479" s="39"/>
      <c r="E8479" s="39"/>
      <c r="F8479" s="25"/>
      <c r="G8479" s="40"/>
      <c r="H8479" s="40"/>
      <c r="I8479" s="40"/>
      <c r="J8479" s="271"/>
      <c r="K8479" s="262"/>
      <c r="L8479" s="258"/>
      <c r="M8479" s="258"/>
      <c r="N8479" s="258"/>
      <c r="O8479" s="258"/>
      <c r="P8479" s="258"/>
      <c r="Q8479" s="258"/>
      <c r="R8479" s="258"/>
      <c r="S8479" s="258"/>
      <c r="T8479" s="258"/>
      <c r="U8479" s="258"/>
      <c r="V8479" s="258"/>
      <c r="W8479" s="258"/>
      <c r="X8479" s="258"/>
      <c r="Y8479" s="258"/>
      <c r="Z8479" s="258"/>
      <c r="AA8479" s="258"/>
      <c r="AB8479" s="258"/>
      <c r="AC8479" s="258"/>
      <c r="AD8479" s="258"/>
      <c r="AE8479" s="258"/>
      <c r="AF8479" s="258"/>
      <c r="AG8479" s="258"/>
      <c r="AH8479" s="258"/>
      <c r="AI8479" s="258"/>
      <c r="AJ8479" s="258"/>
      <c r="AK8479" s="258"/>
      <c r="AL8479" s="258"/>
      <c r="AM8479" s="258"/>
      <c r="AN8479" s="258"/>
      <c r="AO8479" s="258"/>
      <c r="AP8479" s="258"/>
      <c r="AQ8479" s="258"/>
      <c r="AR8479" s="258"/>
      <c r="AS8479" s="258"/>
      <c r="AT8479" s="258"/>
      <c r="AU8479" s="258"/>
      <c r="AV8479" s="258"/>
      <c r="AW8479" s="258"/>
      <c r="AX8479" s="258"/>
      <c r="AY8479" s="258"/>
      <c r="AZ8479" s="258"/>
      <c r="BA8479" s="258"/>
      <c r="BB8479" s="258"/>
      <c r="BC8479" s="258"/>
      <c r="BD8479" s="258"/>
      <c r="BE8479" s="258"/>
      <c r="BF8479" s="258"/>
      <c r="BG8479" s="258"/>
      <c r="BH8479" s="258"/>
      <c r="BI8479" s="258"/>
      <c r="BJ8479" s="258"/>
      <c r="BK8479" s="258"/>
      <c r="BL8479" s="258"/>
      <c r="BM8479" s="258"/>
      <c r="BN8479" s="258"/>
      <c r="BO8479" s="258"/>
      <c r="BP8479" s="258"/>
      <c r="BQ8479" s="258"/>
      <c r="BR8479" s="258"/>
      <c r="BS8479" s="258"/>
      <c r="BT8479" s="258"/>
      <c r="BU8479" s="258"/>
      <c r="BV8479" s="258"/>
      <c r="BW8479" s="258"/>
      <c r="BX8479" s="258"/>
      <c r="BY8479" s="258"/>
      <c r="BZ8479" s="258"/>
      <c r="CA8479" s="258"/>
      <c r="CB8479" s="258"/>
      <c r="CC8479" s="258"/>
    </row>
    <row r="8480" spans="1:81" s="41" customFormat="1" x14ac:dyDescent="0.25">
      <c r="A8480" s="38"/>
      <c r="B8480" s="44"/>
      <c r="C8480" s="39"/>
      <c r="D8480" s="39"/>
      <c r="E8480" s="39"/>
      <c r="F8480" s="25"/>
      <c r="G8480" s="40"/>
      <c r="H8480" s="40"/>
      <c r="I8480" s="40"/>
      <c r="J8480" s="271"/>
      <c r="K8480" s="262"/>
      <c r="L8480" s="258"/>
      <c r="M8480" s="258"/>
      <c r="N8480" s="258"/>
      <c r="O8480" s="258"/>
      <c r="P8480" s="258"/>
      <c r="Q8480" s="258"/>
      <c r="R8480" s="258"/>
      <c r="S8480" s="258"/>
      <c r="T8480" s="258"/>
      <c r="U8480" s="258"/>
      <c r="V8480" s="258"/>
      <c r="W8480" s="258"/>
      <c r="X8480" s="258"/>
      <c r="Y8480" s="258"/>
      <c r="Z8480" s="258"/>
      <c r="AA8480" s="258"/>
      <c r="AB8480" s="258"/>
      <c r="AC8480" s="258"/>
      <c r="AD8480" s="258"/>
      <c r="AE8480" s="258"/>
      <c r="AF8480" s="258"/>
      <c r="AG8480" s="258"/>
      <c r="AH8480" s="258"/>
      <c r="AI8480" s="258"/>
      <c r="AJ8480" s="258"/>
      <c r="AK8480" s="258"/>
      <c r="AL8480" s="258"/>
      <c r="AM8480" s="258"/>
      <c r="AN8480" s="258"/>
      <c r="AO8480" s="258"/>
      <c r="AP8480" s="258"/>
      <c r="AQ8480" s="258"/>
      <c r="AR8480" s="258"/>
      <c r="AS8480" s="258"/>
      <c r="AT8480" s="258"/>
      <c r="AU8480" s="258"/>
      <c r="AV8480" s="258"/>
      <c r="AW8480" s="258"/>
      <c r="AX8480" s="258"/>
      <c r="AY8480" s="258"/>
      <c r="AZ8480" s="258"/>
      <c r="BA8480" s="258"/>
      <c r="BB8480" s="258"/>
      <c r="BC8480" s="258"/>
      <c r="BD8480" s="258"/>
      <c r="BE8480" s="258"/>
      <c r="BF8480" s="258"/>
      <c r="BG8480" s="258"/>
      <c r="BH8480" s="258"/>
      <c r="BI8480" s="258"/>
      <c r="BJ8480" s="258"/>
      <c r="BK8480" s="258"/>
      <c r="BL8480" s="258"/>
      <c r="BM8480" s="258"/>
      <c r="BN8480" s="258"/>
      <c r="BO8480" s="258"/>
      <c r="BP8480" s="258"/>
      <c r="BQ8480" s="258"/>
      <c r="BR8480" s="258"/>
      <c r="BS8480" s="258"/>
      <c r="BT8480" s="258"/>
      <c r="BU8480" s="258"/>
      <c r="BV8480" s="258"/>
      <c r="BW8480" s="258"/>
      <c r="BX8480" s="258"/>
      <c r="BY8480" s="258"/>
      <c r="BZ8480" s="258"/>
      <c r="CA8480" s="258"/>
      <c r="CB8480" s="258"/>
      <c r="CC8480" s="258"/>
    </row>
    <row r="8481" spans="1:81" s="41" customFormat="1" x14ac:dyDescent="0.25">
      <c r="A8481" s="38"/>
      <c r="B8481" s="44"/>
      <c r="C8481" s="39"/>
      <c r="D8481" s="39"/>
      <c r="E8481" s="39"/>
      <c r="F8481" s="25"/>
      <c r="G8481" s="40"/>
      <c r="H8481" s="40"/>
      <c r="I8481" s="40"/>
      <c r="J8481" s="271"/>
      <c r="K8481" s="262"/>
      <c r="L8481" s="258"/>
      <c r="M8481" s="258"/>
      <c r="N8481" s="258"/>
      <c r="O8481" s="258"/>
      <c r="P8481" s="258"/>
      <c r="Q8481" s="258"/>
      <c r="R8481" s="258"/>
      <c r="S8481" s="258"/>
      <c r="T8481" s="258"/>
      <c r="U8481" s="258"/>
      <c r="V8481" s="258"/>
      <c r="W8481" s="258"/>
      <c r="X8481" s="258"/>
      <c r="Y8481" s="258"/>
      <c r="Z8481" s="258"/>
      <c r="AA8481" s="258"/>
      <c r="AB8481" s="258"/>
      <c r="AC8481" s="258"/>
      <c r="AD8481" s="258"/>
      <c r="AE8481" s="258"/>
      <c r="AF8481" s="258"/>
      <c r="AG8481" s="258"/>
      <c r="AH8481" s="258"/>
      <c r="AI8481" s="258"/>
      <c r="AJ8481" s="258"/>
      <c r="AK8481" s="258"/>
      <c r="AL8481" s="258"/>
      <c r="AM8481" s="258"/>
      <c r="AN8481" s="258"/>
      <c r="AO8481" s="258"/>
      <c r="AP8481" s="258"/>
      <c r="AQ8481" s="258"/>
      <c r="AR8481" s="258"/>
      <c r="AS8481" s="258"/>
      <c r="AT8481" s="258"/>
      <c r="AU8481" s="258"/>
      <c r="AV8481" s="258"/>
      <c r="AW8481" s="258"/>
      <c r="AX8481" s="258"/>
      <c r="AY8481" s="258"/>
      <c r="AZ8481" s="258"/>
      <c r="BA8481" s="258"/>
      <c r="BB8481" s="258"/>
      <c r="BC8481" s="258"/>
      <c r="BD8481" s="258"/>
      <c r="BE8481" s="258"/>
      <c r="BF8481" s="258"/>
      <c r="BG8481" s="258"/>
      <c r="BH8481" s="258"/>
      <c r="BI8481" s="258"/>
      <c r="BJ8481" s="258"/>
      <c r="BK8481" s="258"/>
      <c r="BL8481" s="258"/>
      <c r="BM8481" s="258"/>
      <c r="BN8481" s="258"/>
      <c r="BO8481" s="258"/>
      <c r="BP8481" s="258"/>
      <c r="BQ8481" s="258"/>
      <c r="BR8481" s="258"/>
      <c r="BS8481" s="258"/>
      <c r="BT8481" s="258"/>
      <c r="BU8481" s="258"/>
      <c r="BV8481" s="258"/>
      <c r="BW8481" s="258"/>
      <c r="BX8481" s="258"/>
      <c r="BY8481" s="258"/>
      <c r="BZ8481" s="258"/>
      <c r="CA8481" s="258"/>
      <c r="CB8481" s="258"/>
      <c r="CC8481" s="258"/>
    </row>
    <row r="8482" spans="1:81" s="41" customFormat="1" x14ac:dyDescent="0.25">
      <c r="A8482" s="38"/>
      <c r="B8482" s="44"/>
      <c r="C8482" s="39"/>
      <c r="D8482" s="39"/>
      <c r="E8482" s="39"/>
      <c r="F8482" s="25"/>
      <c r="G8482" s="40"/>
      <c r="H8482" s="40"/>
      <c r="I8482" s="40"/>
      <c r="J8482" s="271"/>
      <c r="K8482" s="262"/>
      <c r="L8482" s="258"/>
      <c r="M8482" s="258"/>
      <c r="N8482" s="258"/>
      <c r="O8482" s="258"/>
      <c r="P8482" s="258"/>
      <c r="Q8482" s="258"/>
      <c r="R8482" s="258"/>
      <c r="S8482" s="258"/>
      <c r="T8482" s="258"/>
      <c r="U8482" s="258"/>
      <c r="V8482" s="258"/>
      <c r="W8482" s="258"/>
      <c r="X8482" s="258"/>
      <c r="Y8482" s="258"/>
      <c r="Z8482" s="258"/>
      <c r="AA8482" s="258"/>
      <c r="AB8482" s="258"/>
      <c r="AC8482" s="258"/>
      <c r="AD8482" s="258"/>
      <c r="AE8482" s="258"/>
      <c r="AF8482" s="258"/>
      <c r="AG8482" s="258"/>
      <c r="AH8482" s="258"/>
      <c r="AI8482" s="258"/>
      <c r="AJ8482" s="258"/>
      <c r="AK8482" s="258"/>
      <c r="AL8482" s="258"/>
      <c r="AM8482" s="258"/>
      <c r="AN8482" s="258"/>
      <c r="AO8482" s="258"/>
      <c r="AP8482" s="258"/>
      <c r="AQ8482" s="258"/>
      <c r="AR8482" s="258"/>
      <c r="AS8482" s="258"/>
      <c r="AT8482" s="258"/>
      <c r="AU8482" s="258"/>
      <c r="AV8482" s="258"/>
      <c r="AW8482" s="258"/>
      <c r="AX8482" s="258"/>
      <c r="AY8482" s="258"/>
      <c r="AZ8482" s="258"/>
      <c r="BA8482" s="258"/>
      <c r="BB8482" s="258"/>
      <c r="BC8482" s="258"/>
      <c r="BD8482" s="258"/>
      <c r="BE8482" s="258"/>
      <c r="BF8482" s="258"/>
      <c r="BG8482" s="258"/>
      <c r="BH8482" s="258"/>
      <c r="BI8482" s="258"/>
      <c r="BJ8482" s="258"/>
      <c r="BK8482" s="258"/>
      <c r="BL8482" s="258"/>
      <c r="BM8482" s="258"/>
      <c r="BN8482" s="258"/>
      <c r="BO8482" s="258"/>
      <c r="BP8482" s="258"/>
      <c r="BQ8482" s="258"/>
      <c r="BR8482" s="258"/>
      <c r="BS8482" s="258"/>
      <c r="BT8482" s="258"/>
      <c r="BU8482" s="258"/>
      <c r="BV8482" s="258"/>
      <c r="BW8482" s="258"/>
      <c r="BX8482" s="258"/>
      <c r="BY8482" s="258"/>
      <c r="BZ8482" s="258"/>
      <c r="CA8482" s="258"/>
      <c r="CB8482" s="258"/>
      <c r="CC8482" s="258"/>
    </row>
    <row r="8483" spans="1:81" s="41" customFormat="1" x14ac:dyDescent="0.25">
      <c r="A8483" s="38"/>
      <c r="B8483" s="44"/>
      <c r="C8483" s="39"/>
      <c r="D8483" s="39"/>
      <c r="E8483" s="39"/>
      <c r="F8483" s="25"/>
      <c r="G8483" s="40"/>
      <c r="H8483" s="40"/>
      <c r="I8483" s="40"/>
      <c r="J8483" s="271"/>
      <c r="K8483" s="262"/>
      <c r="L8483" s="258"/>
      <c r="M8483" s="258"/>
      <c r="N8483" s="258"/>
      <c r="O8483" s="258"/>
      <c r="P8483" s="258"/>
      <c r="Q8483" s="258"/>
      <c r="R8483" s="258"/>
      <c r="S8483" s="258"/>
      <c r="T8483" s="258"/>
      <c r="U8483" s="258"/>
      <c r="V8483" s="258"/>
      <c r="W8483" s="258"/>
      <c r="X8483" s="258"/>
      <c r="Y8483" s="258"/>
      <c r="Z8483" s="258"/>
      <c r="AA8483" s="258"/>
      <c r="AB8483" s="258"/>
      <c r="AC8483" s="258"/>
      <c r="AD8483" s="258"/>
      <c r="AE8483" s="258"/>
      <c r="AF8483" s="258"/>
      <c r="AG8483" s="258"/>
      <c r="AH8483" s="258"/>
      <c r="AI8483" s="258"/>
      <c r="AJ8483" s="258"/>
      <c r="AK8483" s="258"/>
      <c r="AL8483" s="258"/>
      <c r="AM8483" s="258"/>
      <c r="AN8483" s="258"/>
      <c r="AO8483" s="258"/>
      <c r="AP8483" s="258"/>
      <c r="AQ8483" s="258"/>
      <c r="AR8483" s="258"/>
      <c r="AS8483" s="258"/>
      <c r="AT8483" s="258"/>
      <c r="AU8483" s="258"/>
      <c r="AV8483" s="258"/>
      <c r="AW8483" s="258"/>
      <c r="AX8483" s="258"/>
      <c r="AY8483" s="258"/>
      <c r="AZ8483" s="258"/>
      <c r="BA8483" s="258"/>
      <c r="BB8483" s="258"/>
      <c r="BC8483" s="258"/>
      <c r="BD8483" s="258"/>
      <c r="BE8483" s="258"/>
      <c r="BF8483" s="258"/>
      <c r="BG8483" s="258"/>
      <c r="BH8483" s="258"/>
      <c r="BI8483" s="258"/>
      <c r="BJ8483" s="258"/>
      <c r="BK8483" s="258"/>
      <c r="BL8483" s="258"/>
      <c r="BM8483" s="258"/>
      <c r="BN8483" s="258"/>
      <c r="BO8483" s="258"/>
      <c r="BP8483" s="258"/>
      <c r="BQ8483" s="258"/>
      <c r="BR8483" s="258"/>
      <c r="BS8483" s="258"/>
      <c r="BT8483" s="258"/>
      <c r="BU8483" s="258"/>
      <c r="BV8483" s="258"/>
      <c r="BW8483" s="258"/>
      <c r="BX8483" s="258"/>
      <c r="BY8483" s="258"/>
      <c r="BZ8483" s="258"/>
      <c r="CA8483" s="258"/>
      <c r="CB8483" s="258"/>
      <c r="CC8483" s="258"/>
    </row>
    <row r="8484" spans="1:81" s="41" customFormat="1" x14ac:dyDescent="0.25">
      <c r="A8484" s="38"/>
      <c r="B8484" s="44"/>
      <c r="C8484" s="39"/>
      <c r="D8484" s="39"/>
      <c r="E8484" s="39"/>
      <c r="F8484" s="25"/>
      <c r="G8484" s="40"/>
      <c r="H8484" s="40"/>
      <c r="I8484" s="40"/>
      <c r="J8484" s="271"/>
      <c r="K8484" s="262"/>
      <c r="L8484" s="258"/>
      <c r="M8484" s="258"/>
      <c r="N8484" s="258"/>
      <c r="O8484" s="258"/>
      <c r="P8484" s="258"/>
      <c r="Q8484" s="258"/>
      <c r="R8484" s="258"/>
      <c r="S8484" s="258"/>
      <c r="T8484" s="258"/>
      <c r="U8484" s="258"/>
      <c r="V8484" s="258"/>
      <c r="W8484" s="258"/>
      <c r="X8484" s="258"/>
      <c r="Y8484" s="258"/>
      <c r="Z8484" s="258"/>
      <c r="AA8484" s="258"/>
      <c r="AB8484" s="258"/>
      <c r="AC8484" s="258"/>
      <c r="AD8484" s="258"/>
      <c r="AE8484" s="258"/>
      <c r="AF8484" s="258"/>
      <c r="AG8484" s="258"/>
      <c r="AH8484" s="258"/>
      <c r="AI8484" s="258"/>
      <c r="AJ8484" s="258"/>
      <c r="AK8484" s="258"/>
      <c r="AL8484" s="258"/>
      <c r="AM8484" s="258"/>
      <c r="AN8484" s="258"/>
      <c r="AO8484" s="258"/>
      <c r="AP8484" s="258"/>
      <c r="AQ8484" s="258"/>
      <c r="AR8484" s="258"/>
      <c r="AS8484" s="258"/>
      <c r="AT8484" s="258"/>
      <c r="AU8484" s="258"/>
      <c r="AV8484" s="258"/>
      <c r="AW8484" s="258"/>
      <c r="AX8484" s="258"/>
      <c r="AY8484" s="258"/>
      <c r="AZ8484" s="258"/>
      <c r="BA8484" s="258"/>
      <c r="BB8484" s="258"/>
      <c r="BC8484" s="258"/>
      <c r="BD8484" s="258"/>
      <c r="BE8484" s="258"/>
      <c r="BF8484" s="258"/>
      <c r="BG8484" s="258"/>
      <c r="BH8484" s="258"/>
      <c r="BI8484" s="258"/>
      <c r="BJ8484" s="258"/>
      <c r="BK8484" s="258"/>
      <c r="BL8484" s="258"/>
      <c r="BM8484" s="258"/>
      <c r="BN8484" s="258"/>
      <c r="BO8484" s="258"/>
      <c r="BP8484" s="258"/>
      <c r="BQ8484" s="258"/>
      <c r="BR8484" s="258"/>
      <c r="BS8484" s="258"/>
      <c r="BT8484" s="258"/>
      <c r="BU8484" s="258"/>
      <c r="BV8484" s="258"/>
      <c r="BW8484" s="258"/>
      <c r="BX8484" s="258"/>
      <c r="BY8484" s="258"/>
      <c r="BZ8484" s="258"/>
      <c r="CA8484" s="258"/>
      <c r="CB8484" s="258"/>
      <c r="CC8484" s="258"/>
    </row>
    <row r="8485" spans="1:81" s="41" customFormat="1" x14ac:dyDescent="0.25">
      <c r="A8485" s="38"/>
      <c r="B8485" s="44"/>
      <c r="C8485" s="39"/>
      <c r="D8485" s="39"/>
      <c r="E8485" s="39"/>
      <c r="F8485" s="25"/>
      <c r="G8485" s="40"/>
      <c r="H8485" s="40"/>
      <c r="I8485" s="40"/>
      <c r="J8485" s="271"/>
      <c r="K8485" s="262"/>
      <c r="L8485" s="258"/>
      <c r="M8485" s="258"/>
      <c r="N8485" s="258"/>
      <c r="O8485" s="258"/>
      <c r="P8485" s="258"/>
      <c r="Q8485" s="258"/>
      <c r="R8485" s="258"/>
      <c r="S8485" s="258"/>
      <c r="T8485" s="258"/>
      <c r="U8485" s="258"/>
      <c r="V8485" s="258"/>
      <c r="W8485" s="258"/>
      <c r="X8485" s="258"/>
      <c r="Y8485" s="258"/>
      <c r="Z8485" s="258"/>
      <c r="AA8485" s="258"/>
      <c r="AB8485" s="258"/>
      <c r="AC8485" s="258"/>
      <c r="AD8485" s="258"/>
      <c r="AE8485" s="258"/>
      <c r="AF8485" s="258"/>
      <c r="AG8485" s="258"/>
      <c r="AH8485" s="258"/>
      <c r="AI8485" s="258"/>
      <c r="AJ8485" s="258"/>
      <c r="AK8485" s="258"/>
      <c r="AL8485" s="258"/>
      <c r="AM8485" s="258"/>
      <c r="AN8485" s="258"/>
      <c r="AO8485" s="258"/>
      <c r="AP8485" s="258"/>
      <c r="AQ8485" s="258"/>
      <c r="AR8485" s="258"/>
      <c r="AS8485" s="258"/>
      <c r="AT8485" s="258"/>
      <c r="AU8485" s="258"/>
      <c r="AV8485" s="258"/>
      <c r="AW8485" s="258"/>
      <c r="AX8485" s="258"/>
      <c r="AY8485" s="258"/>
      <c r="AZ8485" s="258"/>
      <c r="BA8485" s="258"/>
      <c r="BB8485" s="258"/>
      <c r="BC8485" s="258"/>
      <c r="BD8485" s="258"/>
      <c r="BE8485" s="258"/>
      <c r="BF8485" s="258"/>
      <c r="BG8485" s="258"/>
      <c r="BH8485" s="258"/>
      <c r="BI8485" s="258"/>
      <c r="BJ8485" s="258"/>
      <c r="BK8485" s="258"/>
      <c r="BL8485" s="258"/>
      <c r="BM8485" s="258"/>
      <c r="BN8485" s="258"/>
      <c r="BO8485" s="258"/>
      <c r="BP8485" s="258"/>
      <c r="BQ8485" s="258"/>
      <c r="BR8485" s="258"/>
      <c r="BS8485" s="258"/>
      <c r="BT8485" s="258"/>
      <c r="BU8485" s="258"/>
      <c r="BV8485" s="258"/>
      <c r="BW8485" s="258"/>
      <c r="BX8485" s="258"/>
      <c r="BY8485" s="258"/>
      <c r="BZ8485" s="258"/>
      <c r="CA8485" s="258"/>
      <c r="CB8485" s="258"/>
      <c r="CC8485" s="258"/>
    </row>
    <row r="8486" spans="1:81" s="41" customFormat="1" x14ac:dyDescent="0.25">
      <c r="A8486" s="38"/>
      <c r="B8486" s="44"/>
      <c r="C8486" s="39"/>
      <c r="D8486" s="39"/>
      <c r="E8486" s="39"/>
      <c r="F8486" s="25"/>
      <c r="G8486" s="40"/>
      <c r="H8486" s="40"/>
      <c r="I8486" s="40"/>
      <c r="J8486" s="271"/>
      <c r="K8486" s="262"/>
      <c r="L8486" s="258"/>
      <c r="M8486" s="258"/>
      <c r="N8486" s="258"/>
      <c r="O8486" s="258"/>
      <c r="P8486" s="258"/>
      <c r="Q8486" s="258"/>
      <c r="R8486" s="258"/>
      <c r="S8486" s="258"/>
      <c r="T8486" s="258"/>
      <c r="U8486" s="258"/>
      <c r="V8486" s="258"/>
      <c r="W8486" s="258"/>
      <c r="X8486" s="258"/>
      <c r="Y8486" s="258"/>
      <c r="Z8486" s="258"/>
      <c r="AA8486" s="258"/>
      <c r="AB8486" s="258"/>
      <c r="AC8486" s="258"/>
      <c r="AD8486" s="258"/>
      <c r="AE8486" s="258"/>
      <c r="AF8486" s="258"/>
      <c r="AG8486" s="258"/>
      <c r="AH8486" s="258"/>
      <c r="AI8486" s="258"/>
      <c r="AJ8486" s="258"/>
      <c r="AK8486" s="258"/>
      <c r="AL8486" s="258"/>
      <c r="AM8486" s="258"/>
      <c r="AN8486" s="258"/>
      <c r="AO8486" s="258"/>
      <c r="AP8486" s="258"/>
      <c r="AQ8486" s="258"/>
      <c r="AR8486" s="258"/>
      <c r="AS8486" s="258"/>
      <c r="AT8486" s="258"/>
      <c r="AU8486" s="258"/>
      <c r="AV8486" s="258"/>
      <c r="AW8486" s="258"/>
      <c r="AX8486" s="258"/>
      <c r="AY8486" s="258"/>
      <c r="AZ8486" s="258"/>
      <c r="BA8486" s="258"/>
      <c r="BB8486" s="258"/>
      <c r="BC8486" s="258"/>
      <c r="BD8486" s="258"/>
      <c r="BE8486" s="258"/>
      <c r="BF8486" s="258"/>
      <c r="BG8486" s="258"/>
      <c r="BH8486" s="258"/>
      <c r="BI8486" s="258"/>
      <c r="BJ8486" s="258"/>
      <c r="BK8486" s="258"/>
      <c r="BL8486" s="258"/>
      <c r="BM8486" s="258"/>
      <c r="BN8486" s="258"/>
      <c r="BO8486" s="258"/>
      <c r="BP8486" s="258"/>
      <c r="BQ8486" s="258"/>
      <c r="BR8486" s="258"/>
      <c r="BS8486" s="258"/>
      <c r="BT8486" s="258"/>
      <c r="BU8486" s="258"/>
      <c r="BV8486" s="258"/>
      <c r="BW8486" s="258"/>
      <c r="BX8486" s="258"/>
      <c r="BY8486" s="258"/>
      <c r="BZ8486" s="258"/>
      <c r="CA8486" s="258"/>
      <c r="CB8486" s="258"/>
      <c r="CC8486" s="258"/>
    </row>
    <row r="8487" spans="1:81" s="41" customFormat="1" x14ac:dyDescent="0.25">
      <c r="A8487" s="38"/>
      <c r="B8487" s="44"/>
      <c r="C8487" s="39"/>
      <c r="D8487" s="39"/>
      <c r="E8487" s="39"/>
      <c r="F8487" s="25"/>
      <c r="G8487" s="40"/>
      <c r="H8487" s="40"/>
      <c r="I8487" s="40"/>
      <c r="J8487" s="271"/>
      <c r="K8487" s="262"/>
      <c r="L8487" s="258"/>
      <c r="M8487" s="258"/>
      <c r="N8487" s="258"/>
      <c r="O8487" s="258"/>
      <c r="P8487" s="258"/>
      <c r="Q8487" s="258"/>
      <c r="R8487" s="258"/>
      <c r="S8487" s="258"/>
      <c r="T8487" s="258"/>
      <c r="U8487" s="258"/>
      <c r="V8487" s="258"/>
      <c r="W8487" s="258"/>
      <c r="X8487" s="258"/>
      <c r="Y8487" s="258"/>
      <c r="Z8487" s="258"/>
      <c r="AA8487" s="258"/>
      <c r="AB8487" s="258"/>
      <c r="AC8487" s="258"/>
      <c r="AD8487" s="258"/>
      <c r="AE8487" s="258"/>
      <c r="AF8487" s="258"/>
      <c r="AG8487" s="258"/>
      <c r="AH8487" s="258"/>
      <c r="AI8487" s="258"/>
      <c r="AJ8487" s="258"/>
      <c r="AK8487" s="258"/>
      <c r="AL8487" s="258"/>
      <c r="AM8487" s="258"/>
      <c r="AN8487" s="258"/>
      <c r="AO8487" s="258"/>
      <c r="AP8487" s="258"/>
      <c r="AQ8487" s="258"/>
      <c r="AR8487" s="258"/>
      <c r="AS8487" s="258"/>
      <c r="AT8487" s="258"/>
      <c r="AU8487" s="258"/>
      <c r="AV8487" s="258"/>
      <c r="AW8487" s="258"/>
      <c r="AX8487" s="258"/>
      <c r="AY8487" s="258"/>
      <c r="AZ8487" s="258"/>
      <c r="BA8487" s="258"/>
      <c r="BB8487" s="258"/>
      <c r="BC8487" s="258"/>
      <c r="BD8487" s="258"/>
      <c r="BE8487" s="258"/>
      <c r="BF8487" s="258"/>
      <c r="BG8487" s="258"/>
      <c r="BH8487" s="258"/>
      <c r="BI8487" s="258"/>
      <c r="BJ8487" s="258"/>
      <c r="BK8487" s="258"/>
      <c r="BL8487" s="258"/>
      <c r="BM8487" s="258"/>
      <c r="BN8487" s="258"/>
      <c r="BO8487" s="258"/>
      <c r="BP8487" s="258"/>
      <c r="BQ8487" s="258"/>
      <c r="BR8487" s="258"/>
      <c r="BS8487" s="258"/>
      <c r="BT8487" s="258"/>
      <c r="BU8487" s="258"/>
      <c r="BV8487" s="258"/>
      <c r="BW8487" s="258"/>
      <c r="BX8487" s="258"/>
      <c r="BY8487" s="258"/>
      <c r="BZ8487" s="258"/>
      <c r="CA8487" s="258"/>
      <c r="CB8487" s="258"/>
      <c r="CC8487" s="258"/>
    </row>
    <row r="8488" spans="1:81" s="41" customFormat="1" x14ac:dyDescent="0.25">
      <c r="A8488" s="38"/>
      <c r="B8488" s="44"/>
      <c r="C8488" s="39"/>
      <c r="D8488" s="39"/>
      <c r="E8488" s="39"/>
      <c r="F8488" s="25"/>
      <c r="G8488" s="40"/>
      <c r="H8488" s="40"/>
      <c r="I8488" s="40"/>
      <c r="J8488" s="271"/>
      <c r="K8488" s="262"/>
      <c r="L8488" s="258"/>
      <c r="M8488" s="258"/>
      <c r="N8488" s="258"/>
      <c r="O8488" s="258"/>
      <c r="P8488" s="258"/>
      <c r="Q8488" s="258"/>
      <c r="R8488" s="258"/>
      <c r="S8488" s="258"/>
      <c r="T8488" s="258"/>
      <c r="U8488" s="258"/>
      <c r="V8488" s="258"/>
      <c r="W8488" s="258"/>
      <c r="X8488" s="258"/>
      <c r="Y8488" s="258"/>
      <c r="Z8488" s="258"/>
      <c r="AA8488" s="258"/>
      <c r="AB8488" s="258"/>
      <c r="AC8488" s="258"/>
      <c r="AD8488" s="258"/>
      <c r="AE8488" s="258"/>
      <c r="AF8488" s="258"/>
      <c r="AG8488" s="258"/>
      <c r="AH8488" s="258"/>
      <c r="AI8488" s="258"/>
      <c r="AJ8488" s="258"/>
      <c r="AK8488" s="258"/>
      <c r="AL8488" s="258"/>
      <c r="AM8488" s="258"/>
      <c r="AN8488" s="258"/>
      <c r="AO8488" s="258"/>
      <c r="AP8488" s="258"/>
      <c r="AQ8488" s="258"/>
      <c r="AR8488" s="258"/>
      <c r="AS8488" s="258"/>
      <c r="AT8488" s="258"/>
      <c r="AU8488" s="258"/>
      <c r="AV8488" s="258"/>
      <c r="AW8488" s="258"/>
      <c r="AX8488" s="258"/>
      <c r="AY8488" s="258"/>
      <c r="AZ8488" s="258"/>
      <c r="BA8488" s="258"/>
      <c r="BB8488" s="258"/>
      <c r="BC8488" s="258"/>
      <c r="BD8488" s="258"/>
      <c r="BE8488" s="258"/>
      <c r="BF8488" s="258"/>
      <c r="BG8488" s="258"/>
      <c r="BH8488" s="258"/>
      <c r="BI8488" s="258"/>
      <c r="BJ8488" s="258"/>
      <c r="BK8488" s="258"/>
      <c r="BL8488" s="258"/>
      <c r="BM8488" s="258"/>
      <c r="BN8488" s="258"/>
      <c r="BO8488" s="258"/>
      <c r="BP8488" s="258"/>
      <c r="BQ8488" s="258"/>
      <c r="BR8488" s="258"/>
      <c r="BS8488" s="258"/>
      <c r="BT8488" s="258"/>
      <c r="BU8488" s="258"/>
      <c r="BV8488" s="258"/>
      <c r="BW8488" s="258"/>
      <c r="BX8488" s="258"/>
      <c r="BY8488" s="258"/>
      <c r="BZ8488" s="258"/>
      <c r="CA8488" s="258"/>
      <c r="CB8488" s="258"/>
      <c r="CC8488" s="258"/>
    </row>
    <row r="8489" spans="1:81" s="41" customFormat="1" x14ac:dyDescent="0.25">
      <c r="A8489" s="38"/>
      <c r="B8489" s="44"/>
      <c r="C8489" s="39"/>
      <c r="D8489" s="39"/>
      <c r="E8489" s="39"/>
      <c r="F8489" s="25"/>
      <c r="G8489" s="40"/>
      <c r="H8489" s="40"/>
      <c r="I8489" s="40"/>
      <c r="J8489" s="271"/>
      <c r="K8489" s="262"/>
      <c r="L8489" s="258"/>
      <c r="M8489" s="258"/>
      <c r="N8489" s="258"/>
      <c r="O8489" s="258"/>
      <c r="P8489" s="258"/>
      <c r="Q8489" s="258"/>
      <c r="R8489" s="258"/>
      <c r="S8489" s="258"/>
      <c r="T8489" s="258"/>
      <c r="U8489" s="258"/>
      <c r="V8489" s="258"/>
      <c r="W8489" s="258"/>
      <c r="X8489" s="258"/>
      <c r="Y8489" s="258"/>
      <c r="Z8489" s="258"/>
      <c r="AA8489" s="258"/>
      <c r="AB8489" s="258"/>
      <c r="AC8489" s="258"/>
      <c r="AD8489" s="258"/>
      <c r="AE8489" s="258"/>
      <c r="AF8489" s="258"/>
      <c r="AG8489" s="258"/>
      <c r="AH8489" s="258"/>
      <c r="AI8489" s="258"/>
      <c r="AJ8489" s="258"/>
      <c r="AK8489" s="258"/>
      <c r="AL8489" s="258"/>
      <c r="AM8489" s="258"/>
      <c r="AN8489" s="258"/>
      <c r="AO8489" s="258"/>
      <c r="AP8489" s="258"/>
      <c r="AQ8489" s="258"/>
      <c r="AR8489" s="258"/>
      <c r="AS8489" s="258"/>
      <c r="AT8489" s="258"/>
      <c r="AU8489" s="258"/>
      <c r="AV8489" s="258"/>
      <c r="AW8489" s="258"/>
      <c r="AX8489" s="258"/>
      <c r="AY8489" s="258"/>
      <c r="AZ8489" s="258"/>
      <c r="BA8489" s="258"/>
      <c r="BB8489" s="258"/>
      <c r="BC8489" s="258"/>
      <c r="BD8489" s="258"/>
      <c r="BE8489" s="258"/>
      <c r="BF8489" s="258"/>
      <c r="BG8489" s="258"/>
      <c r="BH8489" s="258"/>
      <c r="BI8489" s="258"/>
      <c r="BJ8489" s="258"/>
      <c r="BK8489" s="258"/>
      <c r="BL8489" s="258"/>
      <c r="BM8489" s="258"/>
      <c r="BN8489" s="258"/>
      <c r="BO8489" s="258"/>
      <c r="BP8489" s="258"/>
      <c r="BQ8489" s="258"/>
      <c r="BR8489" s="258"/>
      <c r="BS8489" s="258"/>
      <c r="BT8489" s="258"/>
      <c r="BU8489" s="258"/>
      <c r="BV8489" s="258"/>
      <c r="BW8489" s="258"/>
      <c r="BX8489" s="258"/>
      <c r="BY8489" s="258"/>
      <c r="BZ8489" s="258"/>
      <c r="CA8489" s="258"/>
      <c r="CB8489" s="258"/>
      <c r="CC8489" s="258"/>
    </row>
    <row r="8490" spans="1:81" s="41" customFormat="1" x14ac:dyDescent="0.25">
      <c r="A8490" s="38"/>
      <c r="B8490" s="44"/>
      <c r="C8490" s="39"/>
      <c r="D8490" s="39"/>
      <c r="E8490" s="39"/>
      <c r="F8490" s="25"/>
      <c r="G8490" s="40"/>
      <c r="H8490" s="40"/>
      <c r="I8490" s="40"/>
      <c r="J8490" s="271"/>
      <c r="K8490" s="262"/>
      <c r="L8490" s="258"/>
      <c r="M8490" s="258"/>
      <c r="N8490" s="258"/>
      <c r="O8490" s="258"/>
      <c r="P8490" s="258"/>
      <c r="Q8490" s="258"/>
      <c r="R8490" s="258"/>
      <c r="S8490" s="258"/>
      <c r="T8490" s="258"/>
      <c r="U8490" s="258"/>
      <c r="V8490" s="258"/>
      <c r="W8490" s="258"/>
      <c r="X8490" s="258"/>
      <c r="Y8490" s="258"/>
      <c r="Z8490" s="258"/>
      <c r="AA8490" s="258"/>
      <c r="AB8490" s="258"/>
      <c r="AC8490" s="258"/>
      <c r="AD8490" s="258"/>
      <c r="AE8490" s="258"/>
      <c r="AF8490" s="258"/>
      <c r="AG8490" s="258"/>
      <c r="AH8490" s="258"/>
      <c r="AI8490" s="258"/>
      <c r="AJ8490" s="258"/>
      <c r="AK8490" s="258"/>
      <c r="AL8490" s="258"/>
      <c r="AM8490" s="258"/>
      <c r="AN8490" s="258"/>
      <c r="AO8490" s="258"/>
      <c r="AP8490" s="258"/>
      <c r="AQ8490" s="258"/>
      <c r="AR8490" s="258"/>
      <c r="AS8490" s="258"/>
      <c r="AT8490" s="258"/>
      <c r="AU8490" s="258"/>
      <c r="AV8490" s="258"/>
      <c r="AW8490" s="258"/>
      <c r="AX8490" s="258"/>
      <c r="AY8490" s="258"/>
      <c r="AZ8490" s="258"/>
      <c r="BA8490" s="258"/>
      <c r="BB8490" s="258"/>
      <c r="BC8490" s="258"/>
      <c r="BD8490" s="258"/>
      <c r="BE8490" s="258"/>
      <c r="BF8490" s="258"/>
      <c r="BG8490" s="258"/>
      <c r="BH8490" s="258"/>
      <c r="BI8490" s="258"/>
      <c r="BJ8490" s="258"/>
      <c r="BK8490" s="258"/>
      <c r="BL8490" s="258"/>
      <c r="BM8490" s="258"/>
      <c r="BN8490" s="258"/>
      <c r="BO8490" s="258"/>
      <c r="BP8490" s="258"/>
      <c r="BQ8490" s="258"/>
      <c r="BR8490" s="258"/>
      <c r="BS8490" s="258"/>
      <c r="BT8490" s="258"/>
      <c r="BU8490" s="258"/>
      <c r="BV8490" s="258"/>
      <c r="BW8490" s="258"/>
      <c r="BX8490" s="258"/>
      <c r="BY8490" s="258"/>
      <c r="BZ8490" s="258"/>
      <c r="CA8490" s="258"/>
      <c r="CB8490" s="258"/>
      <c r="CC8490" s="258"/>
    </row>
    <row r="8491" spans="1:81" s="41" customFormat="1" x14ac:dyDescent="0.25">
      <c r="A8491" s="38"/>
      <c r="B8491" s="44"/>
      <c r="C8491" s="39"/>
      <c r="D8491" s="39"/>
      <c r="E8491" s="39"/>
      <c r="F8491" s="25"/>
      <c r="G8491" s="40"/>
      <c r="H8491" s="40"/>
      <c r="I8491" s="40"/>
      <c r="J8491" s="271"/>
      <c r="K8491" s="262"/>
      <c r="L8491" s="258"/>
      <c r="M8491" s="258"/>
      <c r="N8491" s="258"/>
      <c r="O8491" s="258"/>
      <c r="P8491" s="258"/>
      <c r="Q8491" s="258"/>
      <c r="R8491" s="258"/>
      <c r="S8491" s="258"/>
      <c r="T8491" s="258"/>
      <c r="U8491" s="258"/>
      <c r="V8491" s="258"/>
      <c r="W8491" s="258"/>
      <c r="X8491" s="258"/>
      <c r="Y8491" s="258"/>
      <c r="Z8491" s="258"/>
      <c r="AA8491" s="258"/>
      <c r="AB8491" s="258"/>
      <c r="AC8491" s="258"/>
      <c r="AD8491" s="258"/>
      <c r="AE8491" s="258"/>
      <c r="AF8491" s="258"/>
      <c r="AG8491" s="258"/>
      <c r="AH8491" s="258"/>
      <c r="AI8491" s="258"/>
      <c r="AJ8491" s="258"/>
      <c r="AK8491" s="258"/>
      <c r="AL8491" s="258"/>
      <c r="AM8491" s="258"/>
      <c r="AN8491" s="258"/>
      <c r="AO8491" s="258"/>
      <c r="AP8491" s="258"/>
      <c r="AQ8491" s="258"/>
      <c r="AR8491" s="258"/>
      <c r="AS8491" s="258"/>
      <c r="AT8491" s="258"/>
      <c r="AU8491" s="258"/>
      <c r="AV8491" s="258"/>
      <c r="AW8491" s="258"/>
      <c r="AX8491" s="258"/>
      <c r="AY8491" s="258"/>
      <c r="AZ8491" s="258"/>
      <c r="BA8491" s="258"/>
      <c r="BB8491" s="258"/>
      <c r="BC8491" s="258"/>
      <c r="BD8491" s="258"/>
      <c r="BE8491" s="258"/>
      <c r="BF8491" s="258"/>
      <c r="BG8491" s="258"/>
      <c r="BH8491" s="258"/>
      <c r="BI8491" s="258"/>
      <c r="BJ8491" s="258"/>
      <c r="BK8491" s="258"/>
      <c r="BL8491" s="258"/>
      <c r="BM8491" s="258"/>
      <c r="BN8491" s="258"/>
      <c r="BO8491" s="258"/>
      <c r="BP8491" s="258"/>
      <c r="BQ8491" s="258"/>
      <c r="BR8491" s="258"/>
      <c r="BS8491" s="258"/>
      <c r="BT8491" s="258"/>
      <c r="BU8491" s="258"/>
      <c r="BV8491" s="258"/>
      <c r="BW8491" s="258"/>
      <c r="BX8491" s="258"/>
      <c r="BY8491" s="258"/>
      <c r="BZ8491" s="258"/>
      <c r="CA8491" s="258"/>
      <c r="CB8491" s="258"/>
      <c r="CC8491" s="258"/>
    </row>
    <row r="8492" spans="1:81" s="41" customFormat="1" x14ac:dyDescent="0.25">
      <c r="A8492" s="38"/>
      <c r="B8492" s="44"/>
      <c r="C8492" s="39"/>
      <c r="D8492" s="39"/>
      <c r="E8492" s="39"/>
      <c r="F8492" s="25"/>
      <c r="G8492" s="40"/>
      <c r="H8492" s="40"/>
      <c r="I8492" s="40"/>
      <c r="J8492" s="271"/>
      <c r="K8492" s="262"/>
      <c r="L8492" s="258"/>
      <c r="M8492" s="258"/>
      <c r="N8492" s="258"/>
      <c r="O8492" s="258"/>
      <c r="P8492" s="258"/>
      <c r="Q8492" s="258"/>
      <c r="R8492" s="258"/>
      <c r="S8492" s="258"/>
      <c r="T8492" s="258"/>
      <c r="U8492" s="258"/>
      <c r="V8492" s="258"/>
      <c r="W8492" s="258"/>
      <c r="X8492" s="258"/>
      <c r="Y8492" s="258"/>
      <c r="Z8492" s="258"/>
      <c r="AA8492" s="258"/>
      <c r="AB8492" s="258"/>
      <c r="AC8492" s="258"/>
      <c r="AD8492" s="258"/>
      <c r="AE8492" s="258"/>
      <c r="AF8492" s="258"/>
      <c r="AG8492" s="258"/>
      <c r="AH8492" s="258"/>
      <c r="AI8492" s="258"/>
      <c r="AJ8492" s="258"/>
      <c r="AK8492" s="258"/>
      <c r="AL8492" s="258"/>
      <c r="AM8492" s="258"/>
      <c r="AN8492" s="258"/>
      <c r="AO8492" s="258"/>
      <c r="AP8492" s="258"/>
      <c r="AQ8492" s="258"/>
      <c r="AR8492" s="258"/>
      <c r="AS8492" s="258"/>
      <c r="AT8492" s="258"/>
      <c r="AU8492" s="258"/>
      <c r="AV8492" s="258"/>
      <c r="AW8492" s="258"/>
      <c r="AX8492" s="258"/>
      <c r="AY8492" s="258"/>
      <c r="AZ8492" s="258"/>
      <c r="BA8492" s="258"/>
      <c r="BB8492" s="258"/>
      <c r="BC8492" s="258"/>
      <c r="BD8492" s="258"/>
      <c r="BE8492" s="258"/>
      <c r="BF8492" s="258"/>
      <c r="BG8492" s="258"/>
      <c r="BH8492" s="258"/>
      <c r="BI8492" s="258"/>
      <c r="BJ8492" s="258"/>
      <c r="BK8492" s="258"/>
      <c r="BL8492" s="258"/>
      <c r="BM8492" s="258"/>
      <c r="BN8492" s="258"/>
      <c r="BO8492" s="258"/>
      <c r="BP8492" s="258"/>
      <c r="BQ8492" s="258"/>
      <c r="BR8492" s="258"/>
      <c r="BS8492" s="258"/>
      <c r="BT8492" s="258"/>
      <c r="BU8492" s="258"/>
      <c r="BV8492" s="258"/>
      <c r="BW8492" s="258"/>
      <c r="BX8492" s="258"/>
      <c r="BY8492" s="258"/>
      <c r="BZ8492" s="258"/>
      <c r="CA8492" s="258"/>
      <c r="CB8492" s="258"/>
      <c r="CC8492" s="258"/>
    </row>
    <row r="8493" spans="1:81" s="41" customFormat="1" x14ac:dyDescent="0.25">
      <c r="A8493" s="38"/>
      <c r="B8493" s="44"/>
      <c r="C8493" s="39"/>
      <c r="D8493" s="39"/>
      <c r="E8493" s="39"/>
      <c r="F8493" s="25"/>
      <c r="G8493" s="40"/>
      <c r="H8493" s="40"/>
      <c r="I8493" s="40"/>
      <c r="J8493" s="271"/>
      <c r="K8493" s="262"/>
      <c r="L8493" s="258"/>
      <c r="M8493" s="258"/>
      <c r="N8493" s="258"/>
      <c r="O8493" s="258"/>
      <c r="P8493" s="258"/>
      <c r="Q8493" s="258"/>
      <c r="R8493" s="258"/>
      <c r="S8493" s="258"/>
      <c r="T8493" s="258"/>
      <c r="U8493" s="258"/>
      <c r="V8493" s="258"/>
      <c r="W8493" s="258"/>
      <c r="X8493" s="258"/>
      <c r="Y8493" s="258"/>
      <c r="Z8493" s="258"/>
      <c r="AA8493" s="258"/>
      <c r="AB8493" s="258"/>
      <c r="AC8493" s="258"/>
      <c r="AD8493" s="258"/>
      <c r="AE8493" s="258"/>
      <c r="AF8493" s="258"/>
      <c r="AG8493" s="258"/>
      <c r="AH8493" s="258"/>
      <c r="AI8493" s="258"/>
      <c r="AJ8493" s="258"/>
      <c r="AK8493" s="258"/>
      <c r="AL8493" s="258"/>
      <c r="AM8493" s="258"/>
      <c r="AN8493" s="258"/>
      <c r="AO8493" s="258"/>
      <c r="AP8493" s="258"/>
      <c r="AQ8493" s="258"/>
      <c r="AR8493" s="258"/>
      <c r="AS8493" s="258"/>
      <c r="AT8493" s="258"/>
      <c r="AU8493" s="258"/>
      <c r="AV8493" s="258"/>
      <c r="AW8493" s="258"/>
      <c r="AX8493" s="258"/>
      <c r="AY8493" s="258"/>
      <c r="AZ8493" s="258"/>
      <c r="BA8493" s="258"/>
      <c r="BB8493" s="258"/>
      <c r="BC8493" s="258"/>
      <c r="BD8493" s="258"/>
      <c r="BE8493" s="258"/>
      <c r="BF8493" s="258"/>
      <c r="BG8493" s="258"/>
      <c r="BH8493" s="258"/>
      <c r="BI8493" s="258"/>
      <c r="BJ8493" s="258"/>
      <c r="BK8493" s="258"/>
      <c r="BL8493" s="258"/>
      <c r="BM8493" s="258"/>
      <c r="BN8493" s="258"/>
      <c r="BO8493" s="258"/>
      <c r="BP8493" s="258"/>
      <c r="BQ8493" s="258"/>
      <c r="BR8493" s="258"/>
      <c r="BS8493" s="258"/>
      <c r="BT8493" s="258"/>
      <c r="BU8493" s="258"/>
      <c r="BV8493" s="258"/>
      <c r="BW8493" s="258"/>
      <c r="BX8493" s="258"/>
      <c r="BY8493" s="258"/>
      <c r="BZ8493" s="258"/>
      <c r="CA8493" s="258"/>
      <c r="CB8493" s="258"/>
      <c r="CC8493" s="258"/>
    </row>
    <row r="8494" spans="1:81" s="41" customFormat="1" x14ac:dyDescent="0.25">
      <c r="A8494" s="38"/>
      <c r="B8494" s="44"/>
      <c r="C8494" s="39"/>
      <c r="D8494" s="39"/>
      <c r="E8494" s="39"/>
      <c r="F8494" s="25"/>
      <c r="G8494" s="40"/>
      <c r="H8494" s="40"/>
      <c r="I8494" s="40"/>
      <c r="J8494" s="271"/>
      <c r="K8494" s="262"/>
      <c r="L8494" s="258"/>
      <c r="M8494" s="258"/>
      <c r="N8494" s="258"/>
      <c r="O8494" s="258"/>
      <c r="P8494" s="258"/>
      <c r="Q8494" s="258"/>
      <c r="R8494" s="258"/>
      <c r="S8494" s="258"/>
      <c r="T8494" s="258"/>
      <c r="U8494" s="258"/>
      <c r="V8494" s="258"/>
      <c r="W8494" s="258"/>
      <c r="X8494" s="258"/>
      <c r="Y8494" s="258"/>
      <c r="Z8494" s="258"/>
      <c r="AA8494" s="258"/>
      <c r="AB8494" s="258"/>
      <c r="AC8494" s="258"/>
      <c r="AD8494" s="258"/>
      <c r="AE8494" s="258"/>
      <c r="AF8494" s="258"/>
      <c r="AG8494" s="258"/>
      <c r="AH8494" s="258"/>
      <c r="AI8494" s="258"/>
      <c r="AJ8494" s="258"/>
      <c r="AK8494" s="258"/>
      <c r="AL8494" s="258"/>
      <c r="AM8494" s="258"/>
      <c r="AN8494" s="258"/>
      <c r="AO8494" s="258"/>
      <c r="AP8494" s="258"/>
      <c r="AQ8494" s="258"/>
      <c r="AR8494" s="258"/>
      <c r="AS8494" s="258"/>
      <c r="AT8494" s="258"/>
      <c r="AU8494" s="258"/>
      <c r="AV8494" s="258"/>
      <c r="AW8494" s="258"/>
      <c r="AX8494" s="258"/>
      <c r="AY8494" s="258"/>
      <c r="AZ8494" s="258"/>
      <c r="BA8494" s="258"/>
      <c r="BB8494" s="258"/>
      <c r="BC8494" s="258"/>
      <c r="BD8494" s="258"/>
      <c r="BE8494" s="258"/>
      <c r="BF8494" s="258"/>
      <c r="BG8494" s="258"/>
      <c r="BH8494" s="258"/>
      <c r="BI8494" s="258"/>
      <c r="BJ8494" s="258"/>
      <c r="BK8494" s="258"/>
      <c r="BL8494" s="258"/>
      <c r="BM8494" s="258"/>
      <c r="BN8494" s="258"/>
      <c r="BO8494" s="258"/>
      <c r="BP8494" s="258"/>
      <c r="BQ8494" s="258"/>
      <c r="BR8494" s="258"/>
      <c r="BS8494" s="258"/>
      <c r="BT8494" s="258"/>
      <c r="BU8494" s="258"/>
      <c r="BV8494" s="258"/>
      <c r="BW8494" s="258"/>
      <c r="BX8494" s="258"/>
      <c r="BY8494" s="258"/>
      <c r="BZ8494" s="258"/>
      <c r="CA8494" s="258"/>
      <c r="CB8494" s="258"/>
      <c r="CC8494" s="258"/>
    </row>
    <row r="8495" spans="1:81" s="41" customFormat="1" x14ac:dyDescent="0.25">
      <c r="A8495" s="38"/>
      <c r="B8495" s="44"/>
      <c r="C8495" s="39"/>
      <c r="D8495" s="39"/>
      <c r="E8495" s="39"/>
      <c r="F8495" s="25"/>
      <c r="G8495" s="40"/>
      <c r="H8495" s="40"/>
      <c r="I8495" s="40"/>
      <c r="J8495" s="271"/>
      <c r="K8495" s="262"/>
      <c r="L8495" s="258"/>
      <c r="M8495" s="258"/>
      <c r="N8495" s="258"/>
      <c r="O8495" s="258"/>
      <c r="P8495" s="258"/>
      <c r="Q8495" s="258"/>
      <c r="R8495" s="258"/>
      <c r="S8495" s="258"/>
      <c r="T8495" s="258"/>
      <c r="U8495" s="258"/>
      <c r="V8495" s="258"/>
      <c r="W8495" s="258"/>
      <c r="X8495" s="258"/>
      <c r="Y8495" s="258"/>
      <c r="Z8495" s="258"/>
      <c r="AA8495" s="258"/>
      <c r="AB8495" s="258"/>
      <c r="AC8495" s="258"/>
      <c r="AD8495" s="258"/>
      <c r="AE8495" s="258"/>
      <c r="AF8495" s="258"/>
      <c r="AG8495" s="258"/>
      <c r="AH8495" s="258"/>
      <c r="AI8495" s="258"/>
      <c r="AJ8495" s="258"/>
      <c r="AK8495" s="258"/>
      <c r="AL8495" s="258"/>
      <c r="AM8495" s="258"/>
      <c r="AN8495" s="258"/>
      <c r="AO8495" s="258"/>
      <c r="AP8495" s="258"/>
      <c r="AQ8495" s="258"/>
      <c r="AR8495" s="258"/>
      <c r="AS8495" s="258"/>
      <c r="AT8495" s="258"/>
      <c r="AU8495" s="258"/>
      <c r="AV8495" s="258"/>
      <c r="AW8495" s="258"/>
      <c r="AX8495" s="258"/>
      <c r="AY8495" s="258"/>
      <c r="AZ8495" s="258"/>
      <c r="BA8495" s="258"/>
      <c r="BB8495" s="258"/>
      <c r="BC8495" s="258"/>
      <c r="BD8495" s="258"/>
      <c r="BE8495" s="258"/>
      <c r="BF8495" s="258"/>
      <c r="BG8495" s="258"/>
      <c r="BH8495" s="258"/>
      <c r="BI8495" s="258"/>
      <c r="BJ8495" s="258"/>
      <c r="BK8495" s="258"/>
      <c r="BL8495" s="258"/>
      <c r="BM8495" s="258"/>
      <c r="BN8495" s="258"/>
      <c r="BO8495" s="258"/>
      <c r="BP8495" s="258"/>
      <c r="BQ8495" s="258"/>
      <c r="BR8495" s="258"/>
      <c r="BS8495" s="258"/>
      <c r="BT8495" s="258"/>
      <c r="BU8495" s="258"/>
      <c r="BV8495" s="258"/>
      <c r="BW8495" s="258"/>
      <c r="BX8495" s="258"/>
      <c r="BY8495" s="258"/>
      <c r="BZ8495" s="258"/>
      <c r="CA8495" s="258"/>
      <c r="CB8495" s="258"/>
      <c r="CC8495" s="258"/>
    </row>
    <row r="8496" spans="1:81" s="41" customFormat="1" x14ac:dyDescent="0.25">
      <c r="A8496" s="38"/>
      <c r="B8496" s="44"/>
      <c r="C8496" s="39"/>
      <c r="D8496" s="39"/>
      <c r="E8496" s="39"/>
      <c r="F8496" s="25"/>
      <c r="G8496" s="40"/>
      <c r="H8496" s="40"/>
      <c r="I8496" s="40"/>
      <c r="J8496" s="271"/>
      <c r="K8496" s="262"/>
      <c r="L8496" s="258"/>
      <c r="M8496" s="258"/>
      <c r="N8496" s="258"/>
      <c r="O8496" s="258"/>
      <c r="P8496" s="258"/>
      <c r="Q8496" s="258"/>
      <c r="R8496" s="258"/>
      <c r="S8496" s="258"/>
      <c r="T8496" s="258"/>
      <c r="U8496" s="258"/>
      <c r="V8496" s="258"/>
      <c r="W8496" s="258"/>
      <c r="X8496" s="258"/>
      <c r="Y8496" s="258"/>
      <c r="Z8496" s="258"/>
      <c r="AA8496" s="258"/>
      <c r="AB8496" s="258"/>
      <c r="AC8496" s="258"/>
      <c r="AD8496" s="258"/>
      <c r="AE8496" s="258"/>
      <c r="AF8496" s="258"/>
      <c r="AG8496" s="258"/>
      <c r="AH8496" s="258"/>
      <c r="AI8496" s="258"/>
      <c r="AJ8496" s="258"/>
      <c r="AK8496" s="258"/>
      <c r="AL8496" s="258"/>
      <c r="AM8496" s="258"/>
      <c r="AN8496" s="258"/>
      <c r="AO8496" s="258"/>
      <c r="AP8496" s="258"/>
      <c r="AQ8496" s="258"/>
      <c r="AR8496" s="258"/>
      <c r="AS8496" s="258"/>
      <c r="AT8496" s="258"/>
      <c r="AU8496" s="258"/>
      <c r="AV8496" s="258"/>
      <c r="AW8496" s="258"/>
      <c r="AX8496" s="258"/>
      <c r="AY8496" s="258"/>
      <c r="AZ8496" s="258"/>
      <c r="BA8496" s="258"/>
      <c r="BB8496" s="258"/>
      <c r="BC8496" s="258"/>
      <c r="BD8496" s="258"/>
      <c r="BE8496" s="258"/>
      <c r="BF8496" s="258"/>
      <c r="BG8496" s="258"/>
      <c r="BH8496" s="258"/>
      <c r="BI8496" s="258"/>
      <c r="BJ8496" s="258"/>
      <c r="BK8496" s="258"/>
      <c r="BL8496" s="258"/>
      <c r="BM8496" s="258"/>
      <c r="BN8496" s="258"/>
      <c r="BO8496" s="258"/>
      <c r="BP8496" s="258"/>
      <c r="BQ8496" s="258"/>
      <c r="BR8496" s="258"/>
      <c r="BS8496" s="258"/>
      <c r="BT8496" s="258"/>
      <c r="BU8496" s="258"/>
      <c r="BV8496" s="258"/>
      <c r="BW8496" s="258"/>
      <c r="BX8496" s="258"/>
      <c r="BY8496" s="258"/>
      <c r="BZ8496" s="258"/>
      <c r="CA8496" s="258"/>
      <c r="CB8496" s="258"/>
      <c r="CC8496" s="258"/>
    </row>
    <row r="8497" spans="1:81" s="41" customFormat="1" x14ac:dyDescent="0.25">
      <c r="A8497" s="38"/>
      <c r="B8497" s="44"/>
      <c r="C8497" s="39"/>
      <c r="D8497" s="39"/>
      <c r="E8497" s="39"/>
      <c r="F8497" s="25"/>
      <c r="G8497" s="40"/>
      <c r="H8497" s="40"/>
      <c r="I8497" s="40"/>
      <c r="J8497" s="271"/>
      <c r="K8497" s="262"/>
      <c r="L8497" s="258"/>
      <c r="M8497" s="258"/>
      <c r="N8497" s="258"/>
      <c r="O8497" s="258"/>
      <c r="P8497" s="258"/>
      <c r="Q8497" s="258"/>
      <c r="R8497" s="258"/>
      <c r="S8497" s="258"/>
      <c r="T8497" s="258"/>
      <c r="U8497" s="258"/>
      <c r="V8497" s="258"/>
      <c r="W8497" s="258"/>
      <c r="X8497" s="258"/>
      <c r="Y8497" s="258"/>
      <c r="Z8497" s="258"/>
      <c r="AA8497" s="258"/>
      <c r="AB8497" s="258"/>
      <c r="AC8497" s="258"/>
      <c r="AD8497" s="258"/>
      <c r="AE8497" s="258"/>
      <c r="AF8497" s="258"/>
      <c r="AG8497" s="258"/>
      <c r="AH8497" s="258"/>
      <c r="AI8497" s="258"/>
      <c r="AJ8497" s="258"/>
      <c r="AK8497" s="258"/>
      <c r="AL8497" s="258"/>
      <c r="AM8497" s="258"/>
      <c r="AN8497" s="258"/>
      <c r="AO8497" s="258"/>
      <c r="AP8497" s="258"/>
      <c r="AQ8497" s="258"/>
      <c r="AR8497" s="258"/>
      <c r="AS8497" s="258"/>
      <c r="AT8497" s="258"/>
      <c r="AU8497" s="258"/>
      <c r="AV8497" s="258"/>
      <c r="AW8497" s="258"/>
      <c r="AX8497" s="258"/>
      <c r="AY8497" s="258"/>
      <c r="AZ8497" s="258"/>
      <c r="BA8497" s="258"/>
      <c r="BB8497" s="258"/>
      <c r="BC8497" s="258"/>
      <c r="BD8497" s="258"/>
      <c r="BE8497" s="258"/>
      <c r="BF8497" s="258"/>
      <c r="BG8497" s="258"/>
      <c r="BH8497" s="258"/>
      <c r="BI8497" s="258"/>
      <c r="BJ8497" s="258"/>
      <c r="BK8497" s="258"/>
      <c r="BL8497" s="258"/>
      <c r="BM8497" s="258"/>
      <c r="BN8497" s="258"/>
      <c r="BO8497" s="258"/>
      <c r="BP8497" s="258"/>
      <c r="BQ8497" s="258"/>
      <c r="BR8497" s="258"/>
      <c r="BS8497" s="258"/>
      <c r="BT8497" s="258"/>
      <c r="BU8497" s="258"/>
      <c r="BV8497" s="258"/>
      <c r="BW8497" s="258"/>
      <c r="BX8497" s="258"/>
      <c r="BY8497" s="258"/>
      <c r="BZ8497" s="258"/>
      <c r="CA8497" s="258"/>
      <c r="CB8497" s="258"/>
      <c r="CC8497" s="258"/>
    </row>
    <row r="8498" spans="1:81" s="41" customFormat="1" x14ac:dyDescent="0.25">
      <c r="A8498" s="38"/>
      <c r="B8498" s="44"/>
      <c r="C8498" s="39"/>
      <c r="D8498" s="39"/>
      <c r="E8498" s="39"/>
      <c r="F8498" s="25"/>
      <c r="G8498" s="40"/>
      <c r="H8498" s="40"/>
      <c r="I8498" s="40"/>
      <c r="J8498" s="271"/>
      <c r="K8498" s="262"/>
      <c r="L8498" s="258"/>
      <c r="M8498" s="258"/>
      <c r="N8498" s="258"/>
      <c r="O8498" s="258"/>
      <c r="P8498" s="258"/>
      <c r="Q8498" s="258"/>
      <c r="R8498" s="258"/>
      <c r="S8498" s="258"/>
      <c r="T8498" s="258"/>
      <c r="U8498" s="258"/>
      <c r="V8498" s="258"/>
      <c r="W8498" s="258"/>
      <c r="X8498" s="258"/>
      <c r="Y8498" s="258"/>
      <c r="Z8498" s="258"/>
      <c r="AA8498" s="258"/>
      <c r="AB8498" s="258"/>
      <c r="AC8498" s="258"/>
      <c r="AD8498" s="258"/>
      <c r="AE8498" s="258"/>
      <c r="AF8498" s="258"/>
      <c r="AG8498" s="258"/>
      <c r="AH8498" s="258"/>
      <c r="AI8498" s="258"/>
      <c r="AJ8498" s="258"/>
      <c r="AK8498" s="258"/>
      <c r="AL8498" s="258"/>
      <c r="AM8498" s="258"/>
      <c r="AN8498" s="258"/>
      <c r="AO8498" s="258"/>
      <c r="AP8498" s="258"/>
      <c r="AQ8498" s="258"/>
      <c r="AR8498" s="258"/>
      <c r="AS8498" s="258"/>
      <c r="AT8498" s="258"/>
      <c r="AU8498" s="258"/>
      <c r="AV8498" s="258"/>
      <c r="AW8498" s="258"/>
      <c r="AX8498" s="258"/>
      <c r="AY8498" s="258"/>
      <c r="AZ8498" s="258"/>
      <c r="BA8498" s="258"/>
      <c r="BB8498" s="258"/>
      <c r="BC8498" s="258"/>
      <c r="BD8498" s="258"/>
      <c r="BE8498" s="258"/>
      <c r="BF8498" s="258"/>
      <c r="BG8498" s="258"/>
      <c r="BH8498" s="258"/>
      <c r="BI8498" s="258"/>
      <c r="BJ8498" s="258"/>
      <c r="BK8498" s="258"/>
      <c r="BL8498" s="258"/>
      <c r="BM8498" s="258"/>
      <c r="BN8498" s="258"/>
      <c r="BO8498" s="258"/>
      <c r="BP8498" s="258"/>
      <c r="BQ8498" s="258"/>
      <c r="BR8498" s="258"/>
      <c r="BS8498" s="258"/>
      <c r="BT8498" s="258"/>
      <c r="BU8498" s="258"/>
      <c r="BV8498" s="258"/>
      <c r="BW8498" s="258"/>
      <c r="BX8498" s="258"/>
      <c r="BY8498" s="258"/>
      <c r="BZ8498" s="258"/>
      <c r="CA8498" s="258"/>
      <c r="CB8498" s="258"/>
      <c r="CC8498" s="258"/>
    </row>
    <row r="8499" spans="1:81" s="41" customFormat="1" x14ac:dyDescent="0.25">
      <c r="A8499" s="38"/>
      <c r="B8499" s="44"/>
      <c r="C8499" s="39"/>
      <c r="D8499" s="39"/>
      <c r="E8499" s="39"/>
      <c r="F8499" s="25"/>
      <c r="G8499" s="40"/>
      <c r="H8499" s="40"/>
      <c r="I8499" s="40"/>
      <c r="J8499" s="271"/>
      <c r="K8499" s="262"/>
      <c r="L8499" s="258"/>
      <c r="M8499" s="258"/>
      <c r="N8499" s="258"/>
      <c r="O8499" s="258"/>
      <c r="P8499" s="258"/>
      <c r="Q8499" s="258"/>
      <c r="R8499" s="258"/>
      <c r="S8499" s="258"/>
      <c r="T8499" s="258"/>
      <c r="U8499" s="258"/>
      <c r="V8499" s="258"/>
      <c r="W8499" s="258"/>
      <c r="X8499" s="258"/>
      <c r="Y8499" s="258"/>
      <c r="Z8499" s="258"/>
      <c r="AA8499" s="258"/>
      <c r="AB8499" s="258"/>
      <c r="AC8499" s="258"/>
      <c r="AD8499" s="258"/>
      <c r="AE8499" s="258"/>
      <c r="AF8499" s="258"/>
      <c r="AG8499" s="258"/>
      <c r="AH8499" s="258"/>
      <c r="AI8499" s="258"/>
      <c r="AJ8499" s="258"/>
      <c r="AK8499" s="258"/>
      <c r="AL8499" s="258"/>
      <c r="AM8499" s="258"/>
      <c r="AN8499" s="258"/>
      <c r="AO8499" s="258"/>
      <c r="AP8499" s="258"/>
      <c r="AQ8499" s="258"/>
      <c r="AR8499" s="258"/>
      <c r="AS8499" s="258"/>
      <c r="AT8499" s="258"/>
      <c r="AU8499" s="258"/>
      <c r="AV8499" s="258"/>
      <c r="AW8499" s="258"/>
      <c r="AX8499" s="258"/>
      <c r="AY8499" s="258"/>
      <c r="AZ8499" s="258"/>
      <c r="BA8499" s="258"/>
      <c r="BB8499" s="258"/>
      <c r="BC8499" s="258"/>
      <c r="BD8499" s="258"/>
      <c r="BE8499" s="258"/>
      <c r="BF8499" s="258"/>
      <c r="BG8499" s="258"/>
      <c r="BH8499" s="258"/>
      <c r="BI8499" s="258"/>
      <c r="BJ8499" s="258"/>
      <c r="BK8499" s="258"/>
      <c r="BL8499" s="258"/>
      <c r="BM8499" s="258"/>
      <c r="BN8499" s="258"/>
      <c r="BO8499" s="258"/>
      <c r="BP8499" s="258"/>
      <c r="BQ8499" s="258"/>
      <c r="BR8499" s="258"/>
      <c r="BS8499" s="258"/>
      <c r="BT8499" s="258"/>
      <c r="BU8499" s="258"/>
      <c r="BV8499" s="258"/>
      <c r="BW8499" s="258"/>
      <c r="BX8499" s="258"/>
      <c r="BY8499" s="258"/>
      <c r="BZ8499" s="258"/>
      <c r="CA8499" s="258"/>
      <c r="CB8499" s="258"/>
      <c r="CC8499" s="258"/>
    </row>
    <row r="8500" spans="1:81" s="41" customFormat="1" x14ac:dyDescent="0.25">
      <c r="A8500" s="38"/>
      <c r="B8500" s="44"/>
      <c r="C8500" s="39"/>
      <c r="D8500" s="39"/>
      <c r="E8500" s="39"/>
      <c r="F8500" s="25"/>
      <c r="G8500" s="40"/>
      <c r="H8500" s="40"/>
      <c r="I8500" s="40"/>
      <c r="J8500" s="271"/>
      <c r="K8500" s="262"/>
      <c r="L8500" s="258"/>
      <c r="M8500" s="258"/>
      <c r="N8500" s="258"/>
      <c r="O8500" s="258"/>
      <c r="P8500" s="258"/>
      <c r="Q8500" s="258"/>
      <c r="R8500" s="258"/>
      <c r="S8500" s="258"/>
      <c r="T8500" s="258"/>
      <c r="U8500" s="258"/>
      <c r="V8500" s="258"/>
      <c r="W8500" s="258"/>
      <c r="X8500" s="258"/>
      <c r="Y8500" s="258"/>
      <c r="Z8500" s="258"/>
      <c r="AA8500" s="258"/>
      <c r="AB8500" s="258"/>
      <c r="AC8500" s="258"/>
      <c r="AD8500" s="258"/>
      <c r="AE8500" s="258"/>
      <c r="AF8500" s="258"/>
      <c r="AG8500" s="258"/>
      <c r="AH8500" s="258"/>
      <c r="AI8500" s="258"/>
      <c r="AJ8500" s="258"/>
      <c r="AK8500" s="258"/>
      <c r="AL8500" s="258"/>
      <c r="AM8500" s="258"/>
      <c r="AN8500" s="258"/>
      <c r="AO8500" s="258"/>
      <c r="AP8500" s="258"/>
      <c r="AQ8500" s="258"/>
      <c r="AR8500" s="258"/>
      <c r="AS8500" s="258"/>
      <c r="AT8500" s="258"/>
      <c r="AU8500" s="258"/>
      <c r="AV8500" s="258"/>
      <c r="AW8500" s="258"/>
      <c r="AX8500" s="258"/>
      <c r="AY8500" s="258"/>
      <c r="AZ8500" s="258"/>
      <c r="BA8500" s="258"/>
      <c r="BB8500" s="258"/>
      <c r="BC8500" s="258"/>
      <c r="BD8500" s="258"/>
      <c r="BE8500" s="258"/>
      <c r="BF8500" s="258"/>
      <c r="BG8500" s="258"/>
      <c r="BH8500" s="258"/>
      <c r="BI8500" s="258"/>
      <c r="BJ8500" s="258"/>
      <c r="BK8500" s="258"/>
      <c r="BL8500" s="258"/>
      <c r="BM8500" s="258"/>
      <c r="BN8500" s="258"/>
      <c r="BO8500" s="258"/>
      <c r="BP8500" s="258"/>
      <c r="BQ8500" s="258"/>
      <c r="BR8500" s="258"/>
      <c r="BS8500" s="258"/>
      <c r="BT8500" s="258"/>
      <c r="BU8500" s="258"/>
      <c r="BV8500" s="258"/>
      <c r="BW8500" s="258"/>
      <c r="BX8500" s="258"/>
      <c r="BY8500" s="258"/>
      <c r="BZ8500" s="258"/>
      <c r="CA8500" s="258"/>
      <c r="CB8500" s="258"/>
      <c r="CC8500" s="258"/>
    </row>
    <row r="8501" spans="1:81" s="41" customFormat="1" x14ac:dyDescent="0.25">
      <c r="A8501" s="38"/>
      <c r="B8501" s="44"/>
      <c r="C8501" s="39"/>
      <c r="D8501" s="39"/>
      <c r="E8501" s="39"/>
      <c r="F8501" s="25"/>
      <c r="G8501" s="40"/>
      <c r="H8501" s="40"/>
      <c r="I8501" s="40"/>
      <c r="J8501" s="271"/>
      <c r="K8501" s="262"/>
      <c r="L8501" s="258"/>
      <c r="M8501" s="258"/>
      <c r="N8501" s="258"/>
      <c r="O8501" s="258"/>
      <c r="P8501" s="258"/>
      <c r="Q8501" s="258"/>
      <c r="R8501" s="258"/>
      <c r="S8501" s="258"/>
      <c r="T8501" s="258"/>
      <c r="U8501" s="258"/>
      <c r="V8501" s="258"/>
      <c r="W8501" s="258"/>
      <c r="X8501" s="258"/>
      <c r="Y8501" s="258"/>
      <c r="Z8501" s="258"/>
      <c r="AA8501" s="258"/>
      <c r="AB8501" s="258"/>
      <c r="AC8501" s="258"/>
      <c r="AD8501" s="258"/>
      <c r="AE8501" s="258"/>
      <c r="AF8501" s="258"/>
      <c r="AG8501" s="258"/>
      <c r="AH8501" s="258"/>
      <c r="AI8501" s="258"/>
      <c r="AJ8501" s="258"/>
      <c r="AK8501" s="258"/>
      <c r="AL8501" s="258"/>
      <c r="AM8501" s="258"/>
      <c r="AN8501" s="258"/>
      <c r="AO8501" s="258"/>
      <c r="AP8501" s="258"/>
      <c r="AQ8501" s="258"/>
      <c r="AR8501" s="258"/>
      <c r="AS8501" s="258"/>
      <c r="AT8501" s="258"/>
      <c r="AU8501" s="258"/>
      <c r="AV8501" s="258"/>
      <c r="AW8501" s="258"/>
      <c r="AX8501" s="258"/>
      <c r="AY8501" s="258"/>
      <c r="AZ8501" s="258"/>
      <c r="BA8501" s="258"/>
      <c r="BB8501" s="258"/>
      <c r="BC8501" s="258"/>
      <c r="BD8501" s="258"/>
      <c r="BE8501" s="258"/>
      <c r="BF8501" s="258"/>
      <c r="BG8501" s="258"/>
      <c r="BH8501" s="258"/>
      <c r="BI8501" s="258"/>
      <c r="BJ8501" s="258"/>
      <c r="BK8501" s="258"/>
      <c r="BL8501" s="258"/>
      <c r="BM8501" s="258"/>
      <c r="BN8501" s="258"/>
      <c r="BO8501" s="258"/>
      <c r="BP8501" s="258"/>
      <c r="BQ8501" s="258"/>
      <c r="BR8501" s="258"/>
      <c r="BS8501" s="258"/>
      <c r="BT8501" s="258"/>
      <c r="BU8501" s="258"/>
      <c r="BV8501" s="258"/>
      <c r="BW8501" s="258"/>
      <c r="BX8501" s="258"/>
      <c r="BY8501" s="258"/>
      <c r="BZ8501" s="258"/>
      <c r="CA8501" s="258"/>
      <c r="CB8501" s="258"/>
      <c r="CC8501" s="258"/>
    </row>
    <row r="8502" spans="1:81" s="41" customFormat="1" x14ac:dyDescent="0.25">
      <c r="A8502" s="38"/>
      <c r="B8502" s="44"/>
      <c r="C8502" s="39"/>
      <c r="D8502" s="39"/>
      <c r="E8502" s="39"/>
      <c r="F8502" s="25"/>
      <c r="G8502" s="40"/>
      <c r="H8502" s="40"/>
      <c r="I8502" s="40"/>
      <c r="J8502" s="271"/>
      <c r="K8502" s="262"/>
      <c r="L8502" s="258"/>
      <c r="M8502" s="258"/>
      <c r="N8502" s="258"/>
      <c r="O8502" s="258"/>
      <c r="P8502" s="258"/>
      <c r="Q8502" s="258"/>
      <c r="R8502" s="258"/>
      <c r="S8502" s="258"/>
      <c r="T8502" s="258"/>
      <c r="U8502" s="258"/>
      <c r="V8502" s="258"/>
      <c r="W8502" s="258"/>
      <c r="X8502" s="258"/>
      <c r="Y8502" s="258"/>
      <c r="Z8502" s="258"/>
      <c r="AA8502" s="258"/>
      <c r="AB8502" s="258"/>
      <c r="AC8502" s="258"/>
      <c r="AD8502" s="258"/>
      <c r="AE8502" s="258"/>
      <c r="AF8502" s="258"/>
      <c r="AG8502" s="258"/>
      <c r="AH8502" s="258"/>
      <c r="AI8502" s="258"/>
      <c r="AJ8502" s="258"/>
      <c r="AK8502" s="258"/>
      <c r="AL8502" s="258"/>
      <c r="AM8502" s="258"/>
      <c r="AN8502" s="258"/>
      <c r="AO8502" s="258"/>
      <c r="AP8502" s="258"/>
      <c r="AQ8502" s="258"/>
      <c r="AR8502" s="258"/>
      <c r="AS8502" s="258"/>
      <c r="AT8502" s="258"/>
      <c r="AU8502" s="258"/>
      <c r="AV8502" s="258"/>
      <c r="AW8502" s="258"/>
      <c r="AX8502" s="258"/>
      <c r="AY8502" s="258"/>
      <c r="AZ8502" s="258"/>
      <c r="BA8502" s="258"/>
      <c r="BB8502" s="258"/>
      <c r="BC8502" s="258"/>
      <c r="BD8502" s="258"/>
      <c r="BE8502" s="258"/>
      <c r="BF8502" s="258"/>
      <c r="BG8502" s="258"/>
      <c r="BH8502" s="258"/>
      <c r="BI8502" s="258"/>
      <c r="BJ8502" s="258"/>
      <c r="BK8502" s="258"/>
      <c r="BL8502" s="258"/>
      <c r="BM8502" s="258"/>
      <c r="BN8502" s="258"/>
      <c r="BO8502" s="258"/>
      <c r="BP8502" s="258"/>
      <c r="BQ8502" s="258"/>
      <c r="BR8502" s="258"/>
      <c r="BS8502" s="258"/>
      <c r="BT8502" s="258"/>
      <c r="BU8502" s="258"/>
      <c r="BV8502" s="258"/>
      <c r="BW8502" s="258"/>
      <c r="BX8502" s="258"/>
      <c r="BY8502" s="258"/>
      <c r="BZ8502" s="258"/>
      <c r="CA8502" s="258"/>
      <c r="CB8502" s="258"/>
      <c r="CC8502" s="258"/>
    </row>
    <row r="8503" spans="1:81" s="41" customFormat="1" x14ac:dyDescent="0.25">
      <c r="A8503" s="38"/>
      <c r="B8503" s="44"/>
      <c r="C8503" s="39"/>
      <c r="D8503" s="39"/>
      <c r="E8503" s="39"/>
      <c r="F8503" s="25"/>
      <c r="G8503" s="40"/>
      <c r="H8503" s="40"/>
      <c r="I8503" s="40"/>
      <c r="J8503" s="271"/>
      <c r="K8503" s="262"/>
      <c r="L8503" s="258"/>
      <c r="M8503" s="258"/>
      <c r="N8503" s="258"/>
      <c r="O8503" s="258"/>
      <c r="P8503" s="258"/>
      <c r="Q8503" s="258"/>
      <c r="R8503" s="258"/>
      <c r="S8503" s="258"/>
      <c r="T8503" s="258"/>
      <c r="U8503" s="258"/>
      <c r="V8503" s="258"/>
      <c r="W8503" s="258"/>
      <c r="X8503" s="258"/>
      <c r="Y8503" s="258"/>
      <c r="Z8503" s="258"/>
      <c r="AA8503" s="258"/>
      <c r="AB8503" s="258"/>
      <c r="AC8503" s="258"/>
      <c r="AD8503" s="258"/>
      <c r="AE8503" s="258"/>
      <c r="AF8503" s="258"/>
      <c r="AG8503" s="258"/>
      <c r="AH8503" s="258"/>
      <c r="AI8503" s="258"/>
      <c r="AJ8503" s="258"/>
      <c r="AK8503" s="258"/>
      <c r="AL8503" s="258"/>
      <c r="AM8503" s="258"/>
      <c r="AN8503" s="258"/>
      <c r="AO8503" s="258"/>
      <c r="AP8503" s="258"/>
      <c r="AQ8503" s="258"/>
      <c r="AR8503" s="258"/>
      <c r="AS8503" s="258"/>
      <c r="AT8503" s="258"/>
      <c r="AU8503" s="258"/>
      <c r="AV8503" s="258"/>
      <c r="AW8503" s="258"/>
      <c r="AX8503" s="258"/>
      <c r="AY8503" s="258"/>
      <c r="AZ8503" s="258"/>
      <c r="BA8503" s="258"/>
      <c r="BB8503" s="258"/>
      <c r="BC8503" s="258"/>
      <c r="BD8503" s="258"/>
      <c r="BE8503" s="258"/>
      <c r="BF8503" s="258"/>
      <c r="BG8503" s="258"/>
      <c r="BH8503" s="258"/>
      <c r="BI8503" s="258"/>
      <c r="BJ8503" s="258"/>
      <c r="BK8503" s="258"/>
      <c r="BL8503" s="258"/>
      <c r="BM8503" s="258"/>
      <c r="BN8503" s="258"/>
      <c r="BO8503" s="258"/>
      <c r="BP8503" s="258"/>
      <c r="BQ8503" s="258"/>
      <c r="BR8503" s="258"/>
      <c r="BS8503" s="258"/>
      <c r="BT8503" s="258"/>
      <c r="BU8503" s="258"/>
      <c r="BV8503" s="258"/>
      <c r="BW8503" s="258"/>
      <c r="BX8503" s="258"/>
      <c r="BY8503" s="258"/>
      <c r="BZ8503" s="258"/>
      <c r="CA8503" s="258"/>
      <c r="CB8503" s="258"/>
      <c r="CC8503" s="258"/>
    </row>
    <row r="8504" spans="1:81" s="41" customFormat="1" x14ac:dyDescent="0.25">
      <c r="A8504" s="38"/>
      <c r="B8504" s="44"/>
      <c r="C8504" s="39"/>
      <c r="D8504" s="39"/>
      <c r="E8504" s="39"/>
      <c r="F8504" s="25"/>
      <c r="G8504" s="40"/>
      <c r="H8504" s="40"/>
      <c r="I8504" s="40"/>
      <c r="J8504" s="271"/>
      <c r="K8504" s="262"/>
      <c r="L8504" s="258"/>
      <c r="M8504" s="258"/>
      <c r="N8504" s="258"/>
      <c r="O8504" s="258"/>
      <c r="P8504" s="258"/>
      <c r="Q8504" s="258"/>
      <c r="R8504" s="258"/>
      <c r="S8504" s="258"/>
      <c r="T8504" s="258"/>
      <c r="U8504" s="258"/>
      <c r="V8504" s="258"/>
      <c r="W8504" s="258"/>
      <c r="X8504" s="258"/>
      <c r="Y8504" s="258"/>
      <c r="Z8504" s="258"/>
      <c r="AA8504" s="258"/>
      <c r="AB8504" s="258"/>
      <c r="AC8504" s="258"/>
      <c r="AD8504" s="258"/>
      <c r="AE8504" s="258"/>
      <c r="AF8504" s="258"/>
      <c r="AG8504" s="258"/>
      <c r="AH8504" s="258"/>
      <c r="AI8504" s="258"/>
      <c r="AJ8504" s="258"/>
      <c r="AK8504" s="258"/>
      <c r="AL8504" s="258"/>
      <c r="AM8504" s="258"/>
      <c r="AN8504" s="258"/>
      <c r="AO8504" s="258"/>
      <c r="AP8504" s="258"/>
      <c r="AQ8504" s="258"/>
      <c r="AR8504" s="258"/>
      <c r="AS8504" s="258"/>
      <c r="AT8504" s="258"/>
      <c r="AU8504" s="258"/>
      <c r="AV8504" s="258"/>
      <c r="AW8504" s="258"/>
      <c r="AX8504" s="258"/>
      <c r="AY8504" s="258"/>
      <c r="AZ8504" s="258"/>
      <c r="BA8504" s="258"/>
      <c r="BB8504" s="258"/>
      <c r="BC8504" s="258"/>
      <c r="BD8504" s="258"/>
      <c r="BE8504" s="258"/>
      <c r="BF8504" s="258"/>
      <c r="BG8504" s="258"/>
      <c r="BH8504" s="258"/>
      <c r="BI8504" s="258"/>
      <c r="BJ8504" s="258"/>
      <c r="BK8504" s="258"/>
      <c r="BL8504" s="258"/>
      <c r="BM8504" s="258"/>
      <c r="BN8504" s="258"/>
      <c r="BO8504" s="258"/>
      <c r="BP8504" s="258"/>
      <c r="BQ8504" s="258"/>
      <c r="BR8504" s="258"/>
      <c r="BS8504" s="258"/>
      <c r="BT8504" s="258"/>
      <c r="BU8504" s="258"/>
      <c r="BV8504" s="258"/>
      <c r="BW8504" s="258"/>
      <c r="BX8504" s="258"/>
      <c r="BY8504" s="258"/>
      <c r="BZ8504" s="258"/>
      <c r="CA8504" s="258"/>
      <c r="CB8504" s="258"/>
      <c r="CC8504" s="258"/>
    </row>
    <row r="8505" spans="1:81" s="41" customFormat="1" x14ac:dyDescent="0.25">
      <c r="A8505" s="38"/>
      <c r="B8505" s="44"/>
      <c r="C8505" s="39"/>
      <c r="D8505" s="39"/>
      <c r="E8505" s="39"/>
      <c r="F8505" s="25"/>
      <c r="G8505" s="40"/>
      <c r="H8505" s="40"/>
      <c r="I8505" s="40"/>
      <c r="J8505" s="271"/>
      <c r="K8505" s="262"/>
      <c r="L8505" s="258"/>
      <c r="M8505" s="258"/>
      <c r="N8505" s="258"/>
      <c r="O8505" s="258"/>
      <c r="P8505" s="258"/>
      <c r="Q8505" s="258"/>
      <c r="R8505" s="258"/>
      <c r="S8505" s="258"/>
      <c r="T8505" s="258"/>
      <c r="U8505" s="258"/>
      <c r="V8505" s="258"/>
      <c r="W8505" s="258"/>
      <c r="X8505" s="258"/>
      <c r="Y8505" s="258"/>
      <c r="Z8505" s="258"/>
      <c r="AA8505" s="258"/>
      <c r="AB8505" s="258"/>
      <c r="AC8505" s="258"/>
      <c r="AD8505" s="258"/>
      <c r="AE8505" s="258"/>
      <c r="AF8505" s="258"/>
      <c r="AG8505" s="258"/>
      <c r="AH8505" s="258"/>
      <c r="AI8505" s="258"/>
      <c r="AJ8505" s="258"/>
      <c r="AK8505" s="258"/>
      <c r="AL8505" s="258"/>
      <c r="AM8505" s="258"/>
      <c r="AN8505" s="258"/>
      <c r="AO8505" s="258"/>
      <c r="AP8505" s="258"/>
      <c r="AQ8505" s="258"/>
      <c r="AR8505" s="258"/>
      <c r="AS8505" s="258"/>
      <c r="AT8505" s="258"/>
      <c r="AU8505" s="258"/>
      <c r="AV8505" s="258"/>
      <c r="AW8505" s="258"/>
      <c r="AX8505" s="258"/>
      <c r="AY8505" s="258"/>
      <c r="AZ8505" s="258"/>
      <c r="BA8505" s="258"/>
      <c r="BB8505" s="258"/>
      <c r="BC8505" s="258"/>
      <c r="BD8505" s="258"/>
      <c r="BE8505" s="258"/>
      <c r="BF8505" s="258"/>
      <c r="BG8505" s="258"/>
      <c r="BH8505" s="258"/>
      <c r="BI8505" s="258"/>
      <c r="BJ8505" s="258"/>
      <c r="BK8505" s="258"/>
      <c r="BL8505" s="258"/>
      <c r="BM8505" s="258"/>
      <c r="BN8505" s="258"/>
      <c r="BO8505" s="258"/>
      <c r="BP8505" s="258"/>
      <c r="BQ8505" s="258"/>
      <c r="BR8505" s="258"/>
      <c r="BS8505" s="258"/>
      <c r="BT8505" s="258"/>
      <c r="BU8505" s="258"/>
      <c r="BV8505" s="258"/>
      <c r="BW8505" s="258"/>
      <c r="BX8505" s="258"/>
      <c r="BY8505" s="258"/>
      <c r="BZ8505" s="258"/>
      <c r="CA8505" s="258"/>
      <c r="CB8505" s="258"/>
      <c r="CC8505" s="258"/>
    </row>
    <row r="8506" spans="1:81" s="41" customFormat="1" x14ac:dyDescent="0.25">
      <c r="A8506" s="38"/>
      <c r="B8506" s="44"/>
      <c r="C8506" s="39"/>
      <c r="D8506" s="39"/>
      <c r="E8506" s="39"/>
      <c r="F8506" s="25"/>
      <c r="G8506" s="40"/>
      <c r="H8506" s="40"/>
      <c r="I8506" s="40"/>
      <c r="J8506" s="271"/>
      <c r="K8506" s="262"/>
      <c r="L8506" s="258"/>
      <c r="M8506" s="258"/>
      <c r="N8506" s="258"/>
      <c r="O8506" s="258"/>
      <c r="P8506" s="258"/>
      <c r="Q8506" s="258"/>
      <c r="R8506" s="258"/>
      <c r="S8506" s="258"/>
      <c r="T8506" s="258"/>
      <c r="U8506" s="258"/>
      <c r="V8506" s="258"/>
      <c r="W8506" s="258"/>
      <c r="X8506" s="258"/>
      <c r="Y8506" s="258"/>
      <c r="Z8506" s="258"/>
      <c r="AA8506" s="258"/>
      <c r="AB8506" s="258"/>
      <c r="AC8506" s="258"/>
      <c r="AD8506" s="258"/>
      <c r="AE8506" s="258"/>
      <c r="AF8506" s="258"/>
      <c r="AG8506" s="258"/>
      <c r="AH8506" s="258"/>
      <c r="AI8506" s="258"/>
      <c r="AJ8506" s="258"/>
      <c r="AK8506" s="258"/>
      <c r="AL8506" s="258"/>
      <c r="AM8506" s="258"/>
      <c r="AN8506" s="258"/>
      <c r="AO8506" s="258"/>
      <c r="AP8506" s="258"/>
      <c r="AQ8506" s="258"/>
      <c r="AR8506" s="258"/>
      <c r="AS8506" s="258"/>
      <c r="AT8506" s="258"/>
      <c r="AU8506" s="258"/>
      <c r="AV8506" s="258"/>
      <c r="AW8506" s="258"/>
      <c r="AX8506" s="258"/>
      <c r="AY8506" s="258"/>
      <c r="AZ8506" s="258"/>
      <c r="BA8506" s="258"/>
      <c r="BB8506" s="258"/>
      <c r="BC8506" s="258"/>
      <c r="BD8506" s="258"/>
      <c r="BE8506" s="258"/>
      <c r="BF8506" s="258"/>
      <c r="BG8506" s="258"/>
      <c r="BH8506" s="258"/>
      <c r="BI8506" s="258"/>
      <c r="BJ8506" s="258"/>
      <c r="BK8506" s="258"/>
      <c r="BL8506" s="258"/>
      <c r="BM8506" s="258"/>
      <c r="BN8506" s="258"/>
      <c r="BO8506" s="258"/>
      <c r="BP8506" s="258"/>
      <c r="BQ8506" s="258"/>
      <c r="BR8506" s="258"/>
      <c r="BS8506" s="258"/>
      <c r="BT8506" s="258"/>
      <c r="BU8506" s="258"/>
      <c r="BV8506" s="258"/>
      <c r="BW8506" s="258"/>
      <c r="BX8506" s="258"/>
      <c r="BY8506" s="258"/>
      <c r="BZ8506" s="258"/>
      <c r="CA8506" s="258"/>
      <c r="CB8506" s="258"/>
      <c r="CC8506" s="258"/>
    </row>
    <row r="8507" spans="1:81" s="41" customFormat="1" x14ac:dyDescent="0.25">
      <c r="A8507" s="38"/>
      <c r="B8507" s="44"/>
      <c r="C8507" s="39"/>
      <c r="D8507" s="39"/>
      <c r="E8507" s="39"/>
      <c r="F8507" s="25"/>
      <c r="G8507" s="40"/>
      <c r="H8507" s="40"/>
      <c r="I8507" s="40"/>
      <c r="J8507" s="271"/>
      <c r="K8507" s="262"/>
      <c r="L8507" s="258"/>
      <c r="M8507" s="258"/>
      <c r="N8507" s="258"/>
      <c r="O8507" s="258"/>
      <c r="P8507" s="258"/>
      <c r="Q8507" s="258"/>
      <c r="R8507" s="258"/>
      <c r="S8507" s="258"/>
      <c r="T8507" s="258"/>
      <c r="U8507" s="258"/>
      <c r="V8507" s="258"/>
      <c r="W8507" s="258"/>
      <c r="X8507" s="258"/>
      <c r="Y8507" s="258"/>
      <c r="Z8507" s="258"/>
      <c r="AA8507" s="258"/>
      <c r="AB8507" s="258"/>
      <c r="AC8507" s="258"/>
      <c r="AD8507" s="258"/>
      <c r="AE8507" s="258"/>
      <c r="AF8507" s="258"/>
      <c r="AG8507" s="258"/>
      <c r="AH8507" s="258"/>
      <c r="AI8507" s="258"/>
      <c r="AJ8507" s="258"/>
      <c r="AK8507" s="258"/>
      <c r="AL8507" s="258"/>
      <c r="AM8507" s="258"/>
      <c r="AN8507" s="258"/>
      <c r="AO8507" s="258"/>
      <c r="AP8507" s="258"/>
      <c r="AQ8507" s="258"/>
      <c r="AR8507" s="258"/>
      <c r="AS8507" s="258"/>
      <c r="AT8507" s="258"/>
      <c r="AU8507" s="258"/>
      <c r="AV8507" s="258"/>
      <c r="AW8507" s="258"/>
      <c r="AX8507" s="258"/>
      <c r="AY8507" s="258"/>
      <c r="AZ8507" s="258"/>
      <c r="BA8507" s="258"/>
      <c r="BB8507" s="258"/>
      <c r="BC8507" s="258"/>
      <c r="BD8507" s="258"/>
      <c r="BE8507" s="258"/>
      <c r="BF8507" s="258"/>
      <c r="BG8507" s="258"/>
      <c r="BH8507" s="258"/>
      <c r="BI8507" s="258"/>
      <c r="BJ8507" s="258"/>
      <c r="BK8507" s="258"/>
      <c r="BL8507" s="258"/>
      <c r="BM8507" s="258"/>
      <c r="BN8507" s="258"/>
      <c r="BO8507" s="258"/>
      <c r="BP8507" s="258"/>
      <c r="BQ8507" s="258"/>
      <c r="BR8507" s="258"/>
      <c r="BS8507" s="258"/>
      <c r="BT8507" s="258"/>
      <c r="BU8507" s="258"/>
      <c r="BV8507" s="258"/>
      <c r="BW8507" s="258"/>
      <c r="BX8507" s="258"/>
      <c r="BY8507" s="258"/>
      <c r="BZ8507" s="258"/>
      <c r="CA8507" s="258"/>
      <c r="CB8507" s="258"/>
      <c r="CC8507" s="258"/>
    </row>
    <row r="8508" spans="1:81" s="41" customFormat="1" x14ac:dyDescent="0.25">
      <c r="A8508" s="38"/>
      <c r="B8508" s="44"/>
      <c r="C8508" s="39"/>
      <c r="D8508" s="39"/>
      <c r="E8508" s="39"/>
      <c r="F8508" s="25"/>
      <c r="G8508" s="40"/>
      <c r="H8508" s="40"/>
      <c r="I8508" s="40"/>
      <c r="J8508" s="271"/>
      <c r="K8508" s="262"/>
      <c r="L8508" s="258"/>
      <c r="M8508" s="258"/>
      <c r="N8508" s="258"/>
      <c r="O8508" s="258"/>
      <c r="P8508" s="258"/>
      <c r="Q8508" s="258"/>
      <c r="R8508" s="258"/>
      <c r="S8508" s="258"/>
      <c r="T8508" s="258"/>
      <c r="U8508" s="258"/>
      <c r="V8508" s="258"/>
      <c r="W8508" s="258"/>
      <c r="X8508" s="258"/>
      <c r="Y8508" s="258"/>
      <c r="Z8508" s="258"/>
      <c r="AA8508" s="258"/>
      <c r="AB8508" s="258"/>
      <c r="AC8508" s="258"/>
      <c r="AD8508" s="258"/>
      <c r="AE8508" s="258"/>
      <c r="AF8508" s="258"/>
      <c r="AG8508" s="258"/>
      <c r="AH8508" s="258"/>
      <c r="AI8508" s="258"/>
      <c r="AJ8508" s="258"/>
      <c r="AK8508" s="258"/>
      <c r="AL8508" s="258"/>
      <c r="AM8508" s="258"/>
      <c r="AN8508" s="258"/>
      <c r="AO8508" s="258"/>
      <c r="AP8508" s="258"/>
      <c r="AQ8508" s="258"/>
      <c r="AR8508" s="258"/>
      <c r="AS8508" s="258"/>
      <c r="AT8508" s="258"/>
      <c r="AU8508" s="258"/>
      <c r="AV8508" s="258"/>
      <c r="AW8508" s="258"/>
      <c r="AX8508" s="258"/>
      <c r="AY8508" s="258"/>
      <c r="AZ8508" s="258"/>
      <c r="BA8508" s="258"/>
      <c r="BB8508" s="258"/>
      <c r="BC8508" s="258"/>
      <c r="BD8508" s="258"/>
      <c r="BE8508" s="258"/>
      <c r="BF8508" s="258"/>
      <c r="BG8508" s="258"/>
      <c r="BH8508" s="258"/>
      <c r="BI8508" s="258"/>
      <c r="BJ8508" s="258"/>
      <c r="BK8508" s="258"/>
      <c r="BL8508" s="258"/>
      <c r="BM8508" s="258"/>
      <c r="BN8508" s="258"/>
      <c r="BO8508" s="258"/>
      <c r="BP8508" s="258"/>
      <c r="BQ8508" s="258"/>
      <c r="BR8508" s="258"/>
      <c r="BS8508" s="258"/>
      <c r="BT8508" s="258"/>
      <c r="BU8508" s="258"/>
      <c r="BV8508" s="258"/>
      <c r="BW8508" s="258"/>
      <c r="BX8508" s="258"/>
      <c r="BY8508" s="258"/>
      <c r="BZ8508" s="258"/>
      <c r="CA8508" s="258"/>
      <c r="CB8508" s="258"/>
      <c r="CC8508" s="258"/>
    </row>
    <row r="8509" spans="1:81" s="41" customFormat="1" x14ac:dyDescent="0.25">
      <c r="A8509" s="38"/>
      <c r="B8509" s="44"/>
      <c r="C8509" s="39"/>
      <c r="D8509" s="39"/>
      <c r="E8509" s="39"/>
      <c r="F8509" s="25"/>
      <c r="G8509" s="40"/>
      <c r="H8509" s="40"/>
      <c r="I8509" s="40"/>
      <c r="J8509" s="271"/>
      <c r="K8509" s="262"/>
      <c r="L8509" s="258"/>
      <c r="M8509" s="258"/>
      <c r="N8509" s="258"/>
      <c r="O8509" s="258"/>
      <c r="P8509" s="258"/>
      <c r="Q8509" s="258"/>
      <c r="R8509" s="258"/>
      <c r="S8509" s="258"/>
      <c r="T8509" s="258"/>
      <c r="U8509" s="258"/>
      <c r="V8509" s="258"/>
      <c r="W8509" s="258"/>
      <c r="X8509" s="258"/>
      <c r="Y8509" s="258"/>
      <c r="Z8509" s="258"/>
      <c r="AA8509" s="258"/>
      <c r="AB8509" s="258"/>
      <c r="AC8509" s="258"/>
      <c r="AD8509" s="258"/>
      <c r="AE8509" s="258"/>
      <c r="AF8509" s="258"/>
      <c r="AG8509" s="258"/>
      <c r="AH8509" s="258"/>
      <c r="AI8509" s="258"/>
      <c r="AJ8509" s="258"/>
      <c r="AK8509" s="258"/>
      <c r="AL8509" s="258"/>
      <c r="AM8509" s="258"/>
      <c r="AN8509" s="258"/>
      <c r="AO8509" s="258"/>
      <c r="AP8509" s="258"/>
      <c r="AQ8509" s="258"/>
      <c r="AR8509" s="258"/>
      <c r="AS8509" s="258"/>
      <c r="AT8509" s="258"/>
      <c r="AU8509" s="258"/>
      <c r="AV8509" s="258"/>
      <c r="AW8509" s="258"/>
      <c r="AX8509" s="258"/>
      <c r="AY8509" s="258"/>
      <c r="AZ8509" s="258"/>
      <c r="BA8509" s="258"/>
      <c r="BB8509" s="258"/>
      <c r="BC8509" s="258"/>
      <c r="BD8509" s="258"/>
      <c r="BE8509" s="258"/>
      <c r="BF8509" s="258"/>
      <c r="BG8509" s="258"/>
      <c r="BH8509" s="258"/>
      <c r="BI8509" s="258"/>
      <c r="BJ8509" s="258"/>
      <c r="BK8509" s="258"/>
      <c r="BL8509" s="258"/>
      <c r="BM8509" s="258"/>
      <c r="BN8509" s="258"/>
      <c r="BO8509" s="258"/>
      <c r="BP8509" s="258"/>
      <c r="BQ8509" s="258"/>
      <c r="BR8509" s="258"/>
      <c r="BS8509" s="258"/>
      <c r="BT8509" s="258"/>
      <c r="BU8509" s="258"/>
      <c r="BV8509" s="258"/>
      <c r="BW8509" s="258"/>
      <c r="BX8509" s="258"/>
      <c r="BY8509" s="258"/>
      <c r="BZ8509" s="258"/>
      <c r="CA8509" s="258"/>
      <c r="CB8509" s="258"/>
      <c r="CC8509" s="258"/>
    </row>
    <row r="8510" spans="1:81" s="41" customFormat="1" x14ac:dyDescent="0.25">
      <c r="A8510" s="38"/>
      <c r="B8510" s="44"/>
      <c r="C8510" s="39"/>
      <c r="D8510" s="39"/>
      <c r="E8510" s="39"/>
      <c r="F8510" s="25"/>
      <c r="G8510" s="40"/>
      <c r="H8510" s="40"/>
      <c r="I8510" s="40"/>
      <c r="J8510" s="271"/>
      <c r="K8510" s="262"/>
      <c r="L8510" s="258"/>
      <c r="M8510" s="258"/>
      <c r="N8510" s="258"/>
      <c r="O8510" s="258"/>
      <c r="P8510" s="258"/>
      <c r="Q8510" s="258"/>
      <c r="R8510" s="258"/>
      <c r="S8510" s="258"/>
      <c r="T8510" s="258"/>
      <c r="U8510" s="258"/>
      <c r="V8510" s="258"/>
      <c r="W8510" s="258"/>
      <c r="X8510" s="258"/>
      <c r="Y8510" s="258"/>
      <c r="Z8510" s="258"/>
      <c r="AA8510" s="258"/>
      <c r="AB8510" s="258"/>
      <c r="AC8510" s="258"/>
      <c r="AD8510" s="258"/>
      <c r="AE8510" s="258"/>
      <c r="AF8510" s="258"/>
      <c r="AG8510" s="258"/>
      <c r="AH8510" s="258"/>
      <c r="AI8510" s="258"/>
      <c r="AJ8510" s="258"/>
      <c r="AK8510" s="258"/>
      <c r="AL8510" s="258"/>
      <c r="AM8510" s="258"/>
      <c r="AN8510" s="258"/>
      <c r="AO8510" s="258"/>
      <c r="AP8510" s="258"/>
      <c r="AQ8510" s="258"/>
      <c r="AR8510" s="258"/>
      <c r="AS8510" s="258"/>
      <c r="AT8510" s="258"/>
      <c r="AU8510" s="258"/>
      <c r="AV8510" s="258"/>
      <c r="AW8510" s="258"/>
      <c r="AX8510" s="258"/>
      <c r="AY8510" s="258"/>
      <c r="AZ8510" s="258"/>
      <c r="BA8510" s="258"/>
      <c r="BB8510" s="258"/>
      <c r="BC8510" s="258"/>
      <c r="BD8510" s="258"/>
      <c r="BE8510" s="258"/>
      <c r="BF8510" s="258"/>
      <c r="BG8510" s="258"/>
      <c r="BH8510" s="258"/>
      <c r="BI8510" s="258"/>
      <c r="BJ8510" s="258"/>
      <c r="BK8510" s="258"/>
      <c r="BL8510" s="258"/>
      <c r="BM8510" s="258"/>
      <c r="BN8510" s="258"/>
      <c r="BO8510" s="258"/>
      <c r="BP8510" s="258"/>
      <c r="BQ8510" s="258"/>
      <c r="BR8510" s="258"/>
      <c r="BS8510" s="258"/>
      <c r="BT8510" s="258"/>
      <c r="BU8510" s="258"/>
      <c r="BV8510" s="258"/>
      <c r="BW8510" s="258"/>
      <c r="BX8510" s="258"/>
      <c r="BY8510" s="258"/>
      <c r="BZ8510" s="258"/>
      <c r="CA8510" s="258"/>
      <c r="CB8510" s="258"/>
      <c r="CC8510" s="258"/>
    </row>
    <row r="8511" spans="1:81" s="41" customFormat="1" x14ac:dyDescent="0.25">
      <c r="A8511" s="38"/>
      <c r="B8511" s="44"/>
      <c r="C8511" s="39"/>
      <c r="D8511" s="39"/>
      <c r="E8511" s="39"/>
      <c r="F8511" s="25"/>
      <c r="G8511" s="40"/>
      <c r="H8511" s="40"/>
      <c r="I8511" s="40"/>
      <c r="J8511" s="271"/>
      <c r="K8511" s="262"/>
      <c r="L8511" s="258"/>
      <c r="M8511" s="258"/>
      <c r="N8511" s="258"/>
      <c r="O8511" s="258"/>
      <c r="P8511" s="258"/>
      <c r="Q8511" s="258"/>
      <c r="R8511" s="258"/>
      <c r="S8511" s="258"/>
      <c r="T8511" s="258"/>
      <c r="U8511" s="258"/>
      <c r="V8511" s="258"/>
      <c r="W8511" s="258"/>
      <c r="X8511" s="258"/>
      <c r="Y8511" s="258"/>
      <c r="Z8511" s="258"/>
      <c r="AA8511" s="258"/>
      <c r="AB8511" s="258"/>
      <c r="AC8511" s="258"/>
      <c r="AD8511" s="258"/>
      <c r="AE8511" s="258"/>
      <c r="AF8511" s="258"/>
      <c r="AG8511" s="258"/>
      <c r="AH8511" s="258"/>
      <c r="AI8511" s="258"/>
      <c r="AJ8511" s="258"/>
      <c r="AK8511" s="258"/>
      <c r="AL8511" s="258"/>
      <c r="AM8511" s="258"/>
      <c r="AN8511" s="258"/>
      <c r="AO8511" s="258"/>
      <c r="AP8511" s="258"/>
      <c r="AQ8511" s="258"/>
      <c r="AR8511" s="258"/>
      <c r="AS8511" s="258"/>
      <c r="AT8511" s="258"/>
      <c r="AU8511" s="258"/>
      <c r="AV8511" s="258"/>
      <c r="AW8511" s="258"/>
      <c r="AX8511" s="258"/>
      <c r="AY8511" s="258"/>
      <c r="AZ8511" s="258"/>
      <c r="BA8511" s="258"/>
      <c r="BB8511" s="258"/>
      <c r="BC8511" s="258"/>
      <c r="BD8511" s="258"/>
      <c r="BE8511" s="258"/>
      <c r="BF8511" s="258"/>
      <c r="BG8511" s="258"/>
      <c r="BH8511" s="258"/>
      <c r="BI8511" s="258"/>
      <c r="BJ8511" s="258"/>
      <c r="BK8511" s="258"/>
      <c r="BL8511" s="258"/>
      <c r="BM8511" s="258"/>
      <c r="BN8511" s="258"/>
      <c r="BO8511" s="258"/>
      <c r="BP8511" s="258"/>
      <c r="BQ8511" s="258"/>
      <c r="BR8511" s="258"/>
      <c r="BS8511" s="258"/>
      <c r="BT8511" s="258"/>
      <c r="BU8511" s="258"/>
      <c r="BV8511" s="258"/>
      <c r="BW8511" s="258"/>
      <c r="BX8511" s="258"/>
      <c r="BY8511" s="258"/>
      <c r="BZ8511" s="258"/>
      <c r="CA8511" s="258"/>
      <c r="CB8511" s="258"/>
      <c r="CC8511" s="258"/>
    </row>
    <row r="8512" spans="1:81" s="41" customFormat="1" x14ac:dyDescent="0.25">
      <c r="A8512" s="38"/>
      <c r="B8512" s="44"/>
      <c r="C8512" s="39"/>
      <c r="D8512" s="39"/>
      <c r="E8512" s="39"/>
      <c r="F8512" s="25"/>
      <c r="G8512" s="40"/>
      <c r="H8512" s="40"/>
      <c r="I8512" s="40"/>
      <c r="J8512" s="271"/>
      <c r="K8512" s="262"/>
      <c r="L8512" s="258"/>
      <c r="M8512" s="258"/>
      <c r="N8512" s="258"/>
      <c r="O8512" s="258"/>
      <c r="P8512" s="258"/>
      <c r="Q8512" s="258"/>
      <c r="R8512" s="258"/>
      <c r="S8512" s="258"/>
      <c r="T8512" s="258"/>
      <c r="U8512" s="258"/>
      <c r="V8512" s="258"/>
      <c r="W8512" s="258"/>
      <c r="X8512" s="258"/>
      <c r="Y8512" s="258"/>
      <c r="Z8512" s="258"/>
      <c r="AA8512" s="258"/>
      <c r="AB8512" s="258"/>
      <c r="AC8512" s="258"/>
      <c r="AD8512" s="258"/>
      <c r="AE8512" s="258"/>
      <c r="AF8512" s="258"/>
      <c r="AG8512" s="258"/>
      <c r="AH8512" s="258"/>
      <c r="AI8512" s="258"/>
      <c r="AJ8512" s="258"/>
      <c r="AK8512" s="258"/>
      <c r="AL8512" s="258"/>
      <c r="AM8512" s="258"/>
      <c r="AN8512" s="258"/>
      <c r="AO8512" s="258"/>
      <c r="AP8512" s="258"/>
      <c r="AQ8512" s="258"/>
      <c r="AR8512" s="258"/>
      <c r="AS8512" s="258"/>
      <c r="AT8512" s="258"/>
      <c r="AU8512" s="258"/>
      <c r="AV8512" s="258"/>
      <c r="AW8512" s="258"/>
      <c r="AX8512" s="258"/>
      <c r="AY8512" s="258"/>
      <c r="AZ8512" s="258"/>
      <c r="BA8512" s="258"/>
      <c r="BB8512" s="258"/>
      <c r="BC8512" s="258"/>
      <c r="BD8512" s="258"/>
      <c r="BE8512" s="258"/>
      <c r="BF8512" s="258"/>
      <c r="BG8512" s="258"/>
      <c r="BH8512" s="258"/>
      <c r="BI8512" s="258"/>
      <c r="BJ8512" s="258"/>
      <c r="BK8512" s="258"/>
      <c r="BL8512" s="258"/>
      <c r="BM8512" s="258"/>
      <c r="BN8512" s="258"/>
      <c r="BO8512" s="258"/>
      <c r="BP8512" s="258"/>
      <c r="BQ8512" s="258"/>
      <c r="BR8512" s="258"/>
      <c r="BS8512" s="258"/>
      <c r="BT8512" s="258"/>
      <c r="BU8512" s="258"/>
      <c r="BV8512" s="258"/>
      <c r="BW8512" s="258"/>
      <c r="BX8512" s="258"/>
      <c r="BY8512" s="258"/>
      <c r="BZ8512" s="258"/>
      <c r="CA8512" s="258"/>
      <c r="CB8512" s="258"/>
      <c r="CC8512" s="258"/>
    </row>
    <row r="8513" spans="1:81" s="41" customFormat="1" x14ac:dyDescent="0.25">
      <c r="A8513" s="38"/>
      <c r="B8513" s="44"/>
      <c r="C8513" s="39"/>
      <c r="D8513" s="39"/>
      <c r="E8513" s="39"/>
      <c r="F8513" s="25"/>
      <c r="G8513" s="40"/>
      <c r="H8513" s="40"/>
      <c r="I8513" s="40"/>
      <c r="J8513" s="271"/>
      <c r="K8513" s="262"/>
      <c r="L8513" s="258"/>
      <c r="M8513" s="258"/>
      <c r="N8513" s="258"/>
      <c r="O8513" s="258"/>
      <c r="P8513" s="258"/>
      <c r="Q8513" s="258"/>
      <c r="R8513" s="258"/>
      <c r="S8513" s="258"/>
      <c r="T8513" s="258"/>
      <c r="U8513" s="258"/>
      <c r="V8513" s="258"/>
      <c r="W8513" s="258"/>
      <c r="X8513" s="258"/>
      <c r="Y8513" s="258"/>
      <c r="Z8513" s="258"/>
      <c r="AA8513" s="258"/>
      <c r="AB8513" s="258"/>
      <c r="AC8513" s="258"/>
      <c r="AD8513" s="258"/>
      <c r="AE8513" s="258"/>
      <c r="AF8513" s="258"/>
      <c r="AG8513" s="258"/>
      <c r="AH8513" s="258"/>
      <c r="AI8513" s="258"/>
      <c r="AJ8513" s="258"/>
      <c r="AK8513" s="258"/>
      <c r="AL8513" s="258"/>
      <c r="AM8513" s="258"/>
      <c r="AN8513" s="258"/>
      <c r="AO8513" s="258"/>
      <c r="AP8513" s="258"/>
      <c r="AQ8513" s="258"/>
      <c r="AR8513" s="258"/>
      <c r="AS8513" s="258"/>
      <c r="AT8513" s="258"/>
      <c r="AU8513" s="258"/>
      <c r="AV8513" s="258"/>
      <c r="AW8513" s="258"/>
      <c r="AX8513" s="258"/>
      <c r="AY8513" s="258"/>
      <c r="AZ8513" s="258"/>
      <c r="BA8513" s="258"/>
      <c r="BB8513" s="258"/>
      <c r="BC8513" s="258"/>
      <c r="BD8513" s="258"/>
      <c r="BE8513" s="258"/>
      <c r="BF8513" s="258"/>
      <c r="BG8513" s="258"/>
      <c r="BH8513" s="258"/>
      <c r="BI8513" s="258"/>
      <c r="BJ8513" s="258"/>
      <c r="BK8513" s="258"/>
      <c r="BL8513" s="258"/>
      <c r="BM8513" s="258"/>
      <c r="BN8513" s="258"/>
      <c r="BO8513" s="258"/>
      <c r="BP8513" s="258"/>
      <c r="BQ8513" s="258"/>
      <c r="BR8513" s="258"/>
      <c r="BS8513" s="258"/>
      <c r="BT8513" s="258"/>
      <c r="BU8513" s="258"/>
      <c r="BV8513" s="258"/>
      <c r="BW8513" s="258"/>
      <c r="BX8513" s="258"/>
      <c r="BY8513" s="258"/>
      <c r="BZ8513" s="258"/>
      <c r="CA8513" s="258"/>
      <c r="CB8513" s="258"/>
      <c r="CC8513" s="258"/>
    </row>
    <row r="8514" spans="1:81" s="41" customFormat="1" x14ac:dyDescent="0.25">
      <c r="A8514" s="38"/>
      <c r="B8514" s="44"/>
      <c r="C8514" s="39"/>
      <c r="D8514" s="39"/>
      <c r="E8514" s="39"/>
      <c r="F8514" s="25"/>
      <c r="G8514" s="40"/>
      <c r="H8514" s="40"/>
      <c r="I8514" s="40"/>
      <c r="J8514" s="271"/>
      <c r="K8514" s="262"/>
      <c r="L8514" s="258"/>
      <c r="M8514" s="258"/>
      <c r="N8514" s="258"/>
      <c r="O8514" s="258"/>
      <c r="P8514" s="258"/>
      <c r="Q8514" s="258"/>
      <c r="R8514" s="258"/>
      <c r="S8514" s="258"/>
      <c r="T8514" s="258"/>
      <c r="U8514" s="258"/>
      <c r="V8514" s="258"/>
      <c r="W8514" s="258"/>
      <c r="X8514" s="258"/>
      <c r="Y8514" s="258"/>
      <c r="Z8514" s="258"/>
      <c r="AA8514" s="258"/>
      <c r="AB8514" s="258"/>
      <c r="AC8514" s="258"/>
      <c r="AD8514" s="258"/>
      <c r="AE8514" s="258"/>
      <c r="AF8514" s="258"/>
      <c r="AG8514" s="258"/>
      <c r="AH8514" s="258"/>
      <c r="AI8514" s="258"/>
      <c r="AJ8514" s="258"/>
      <c r="AK8514" s="258"/>
      <c r="AL8514" s="258"/>
      <c r="AM8514" s="258"/>
      <c r="AN8514" s="258"/>
      <c r="AO8514" s="258"/>
      <c r="AP8514" s="258"/>
      <c r="AQ8514" s="258"/>
      <c r="AR8514" s="258"/>
      <c r="AS8514" s="258"/>
      <c r="AT8514" s="258"/>
      <c r="AU8514" s="258"/>
      <c r="AV8514" s="258"/>
      <c r="AW8514" s="258"/>
      <c r="AX8514" s="258"/>
      <c r="AY8514" s="258"/>
      <c r="AZ8514" s="258"/>
      <c r="BA8514" s="258"/>
      <c r="BB8514" s="258"/>
      <c r="BC8514" s="258"/>
      <c r="BD8514" s="258"/>
      <c r="BE8514" s="258"/>
      <c r="BF8514" s="258"/>
      <c r="BG8514" s="258"/>
      <c r="BH8514" s="258"/>
      <c r="BI8514" s="258"/>
      <c r="BJ8514" s="258"/>
      <c r="BK8514" s="258"/>
      <c r="BL8514" s="258"/>
      <c r="BM8514" s="258"/>
      <c r="BN8514" s="258"/>
      <c r="BO8514" s="258"/>
      <c r="BP8514" s="258"/>
      <c r="BQ8514" s="258"/>
      <c r="BR8514" s="258"/>
      <c r="BS8514" s="258"/>
      <c r="BT8514" s="258"/>
      <c r="BU8514" s="258"/>
      <c r="BV8514" s="258"/>
      <c r="BW8514" s="258"/>
      <c r="BX8514" s="258"/>
      <c r="BY8514" s="258"/>
      <c r="BZ8514" s="258"/>
      <c r="CA8514" s="258"/>
      <c r="CB8514" s="258"/>
      <c r="CC8514" s="258"/>
    </row>
    <row r="8515" spans="1:81" s="41" customFormat="1" x14ac:dyDescent="0.25">
      <c r="A8515" s="38"/>
      <c r="B8515" s="44"/>
      <c r="C8515" s="39"/>
      <c r="D8515" s="39"/>
      <c r="E8515" s="39"/>
      <c r="F8515" s="25"/>
      <c r="G8515" s="40"/>
      <c r="H8515" s="40"/>
      <c r="I8515" s="40"/>
      <c r="J8515" s="271"/>
      <c r="K8515" s="262"/>
      <c r="L8515" s="258"/>
      <c r="M8515" s="258"/>
      <c r="N8515" s="258"/>
      <c r="O8515" s="258"/>
      <c r="P8515" s="258"/>
      <c r="Q8515" s="258"/>
      <c r="R8515" s="258"/>
      <c r="S8515" s="258"/>
      <c r="T8515" s="258"/>
      <c r="U8515" s="258"/>
      <c r="V8515" s="258"/>
      <c r="W8515" s="258"/>
      <c r="X8515" s="258"/>
      <c r="Y8515" s="258"/>
      <c r="Z8515" s="258"/>
      <c r="AA8515" s="258"/>
      <c r="AB8515" s="258"/>
      <c r="AC8515" s="258"/>
      <c r="AD8515" s="258"/>
      <c r="AE8515" s="258"/>
      <c r="AF8515" s="258"/>
      <c r="AG8515" s="258"/>
      <c r="AH8515" s="258"/>
      <c r="AI8515" s="258"/>
      <c r="AJ8515" s="258"/>
      <c r="AK8515" s="258"/>
      <c r="AL8515" s="258"/>
      <c r="AM8515" s="258"/>
      <c r="AN8515" s="258"/>
      <c r="AO8515" s="258"/>
      <c r="AP8515" s="258"/>
      <c r="AQ8515" s="258"/>
      <c r="AR8515" s="258"/>
      <c r="AS8515" s="258"/>
      <c r="AT8515" s="258"/>
      <c r="AU8515" s="258"/>
      <c r="AV8515" s="258"/>
      <c r="AW8515" s="258"/>
      <c r="AX8515" s="258"/>
      <c r="AY8515" s="258"/>
      <c r="AZ8515" s="258"/>
      <c r="BA8515" s="258"/>
      <c r="BB8515" s="258"/>
      <c r="BC8515" s="258"/>
      <c r="BD8515" s="258"/>
      <c r="BE8515" s="258"/>
      <c r="BF8515" s="258"/>
      <c r="BG8515" s="258"/>
      <c r="BH8515" s="258"/>
      <c r="BI8515" s="258"/>
      <c r="BJ8515" s="258"/>
      <c r="BK8515" s="258"/>
      <c r="BL8515" s="258"/>
      <c r="BM8515" s="258"/>
      <c r="BN8515" s="258"/>
      <c r="BO8515" s="258"/>
      <c r="BP8515" s="258"/>
      <c r="BQ8515" s="258"/>
      <c r="BR8515" s="258"/>
      <c r="BS8515" s="258"/>
      <c r="BT8515" s="258"/>
      <c r="BU8515" s="258"/>
      <c r="BV8515" s="258"/>
      <c r="BW8515" s="258"/>
      <c r="BX8515" s="258"/>
      <c r="BY8515" s="258"/>
      <c r="BZ8515" s="258"/>
      <c r="CA8515" s="258"/>
      <c r="CB8515" s="258"/>
      <c r="CC8515" s="258"/>
    </row>
    <row r="8516" spans="1:81" s="41" customFormat="1" x14ac:dyDescent="0.25">
      <c r="A8516" s="38"/>
      <c r="B8516" s="44"/>
      <c r="C8516" s="39"/>
      <c r="D8516" s="39"/>
      <c r="E8516" s="39"/>
      <c r="F8516" s="25"/>
      <c r="G8516" s="40"/>
      <c r="H8516" s="40"/>
      <c r="I8516" s="40"/>
      <c r="J8516" s="271"/>
      <c r="K8516" s="262"/>
      <c r="L8516" s="258"/>
      <c r="M8516" s="258"/>
      <c r="N8516" s="258"/>
      <c r="O8516" s="258"/>
      <c r="P8516" s="258"/>
      <c r="Q8516" s="258"/>
      <c r="R8516" s="258"/>
      <c r="S8516" s="258"/>
      <c r="T8516" s="258"/>
      <c r="U8516" s="258"/>
      <c r="V8516" s="258"/>
      <c r="W8516" s="258"/>
      <c r="X8516" s="258"/>
      <c r="Y8516" s="258"/>
      <c r="Z8516" s="258"/>
      <c r="AA8516" s="258"/>
      <c r="AB8516" s="258"/>
      <c r="AC8516" s="258"/>
      <c r="AD8516" s="258"/>
      <c r="AE8516" s="258"/>
      <c r="AF8516" s="258"/>
      <c r="AG8516" s="258"/>
      <c r="AH8516" s="258"/>
      <c r="AI8516" s="258"/>
      <c r="AJ8516" s="258"/>
      <c r="AK8516" s="258"/>
      <c r="AL8516" s="258"/>
      <c r="AM8516" s="258"/>
      <c r="AN8516" s="258"/>
      <c r="AO8516" s="258"/>
      <c r="AP8516" s="258"/>
      <c r="AQ8516" s="258"/>
      <c r="AR8516" s="258"/>
      <c r="AS8516" s="258"/>
      <c r="AT8516" s="258"/>
      <c r="AU8516" s="258"/>
      <c r="AV8516" s="258"/>
      <c r="AW8516" s="258"/>
      <c r="AX8516" s="258"/>
      <c r="AY8516" s="258"/>
      <c r="AZ8516" s="258"/>
      <c r="BA8516" s="258"/>
      <c r="BB8516" s="258"/>
      <c r="BC8516" s="258"/>
      <c r="BD8516" s="258"/>
      <c r="BE8516" s="258"/>
      <c r="BF8516" s="258"/>
      <c r="BG8516" s="258"/>
      <c r="BH8516" s="258"/>
      <c r="BI8516" s="258"/>
      <c r="BJ8516" s="258"/>
      <c r="BK8516" s="258"/>
      <c r="BL8516" s="258"/>
      <c r="BM8516" s="258"/>
      <c r="BN8516" s="258"/>
      <c r="BO8516" s="258"/>
      <c r="BP8516" s="258"/>
      <c r="BQ8516" s="258"/>
      <c r="BR8516" s="258"/>
      <c r="BS8516" s="258"/>
      <c r="BT8516" s="258"/>
      <c r="BU8516" s="258"/>
      <c r="BV8516" s="258"/>
      <c r="BW8516" s="258"/>
      <c r="BX8516" s="258"/>
      <c r="BY8516" s="258"/>
      <c r="BZ8516" s="258"/>
      <c r="CA8516" s="258"/>
      <c r="CB8516" s="258"/>
      <c r="CC8516" s="258"/>
    </row>
    <row r="8517" spans="1:81" s="41" customFormat="1" x14ac:dyDescent="0.25">
      <c r="A8517" s="38"/>
      <c r="B8517" s="44"/>
      <c r="C8517" s="39"/>
      <c r="D8517" s="39"/>
      <c r="E8517" s="39"/>
      <c r="F8517" s="25"/>
      <c r="G8517" s="40"/>
      <c r="H8517" s="40"/>
      <c r="I8517" s="40"/>
      <c r="J8517" s="271"/>
      <c r="K8517" s="262"/>
      <c r="L8517" s="258"/>
      <c r="M8517" s="258"/>
      <c r="N8517" s="258"/>
      <c r="O8517" s="258"/>
      <c r="P8517" s="258"/>
      <c r="Q8517" s="258"/>
      <c r="R8517" s="258"/>
      <c r="S8517" s="258"/>
      <c r="T8517" s="258"/>
      <c r="U8517" s="258"/>
      <c r="V8517" s="258"/>
      <c r="W8517" s="258"/>
      <c r="X8517" s="258"/>
      <c r="Y8517" s="258"/>
      <c r="Z8517" s="258"/>
      <c r="AA8517" s="258"/>
      <c r="AB8517" s="258"/>
      <c r="AC8517" s="258"/>
      <c r="AD8517" s="258"/>
      <c r="AE8517" s="258"/>
      <c r="AF8517" s="258"/>
      <c r="AG8517" s="258"/>
      <c r="AH8517" s="258"/>
      <c r="AI8517" s="258"/>
      <c r="AJ8517" s="258"/>
      <c r="AK8517" s="258"/>
      <c r="AL8517" s="258"/>
      <c r="AM8517" s="258"/>
      <c r="AN8517" s="258"/>
      <c r="AO8517" s="258"/>
      <c r="AP8517" s="258"/>
      <c r="AQ8517" s="258"/>
      <c r="AR8517" s="258"/>
      <c r="AS8517" s="258"/>
      <c r="AT8517" s="258"/>
      <c r="AU8517" s="258"/>
      <c r="AV8517" s="258"/>
      <c r="AW8517" s="258"/>
      <c r="AX8517" s="258"/>
      <c r="AY8517" s="258"/>
      <c r="AZ8517" s="258"/>
      <c r="BA8517" s="258"/>
      <c r="BB8517" s="258"/>
      <c r="BC8517" s="258"/>
      <c r="BD8517" s="258"/>
      <c r="BE8517" s="258"/>
      <c r="BF8517" s="258"/>
      <c r="BG8517" s="258"/>
      <c r="BH8517" s="258"/>
      <c r="BI8517" s="258"/>
      <c r="BJ8517" s="258"/>
      <c r="BK8517" s="258"/>
      <c r="BL8517" s="258"/>
      <c r="BM8517" s="258"/>
      <c r="BN8517" s="258"/>
      <c r="BO8517" s="258"/>
      <c r="BP8517" s="258"/>
      <c r="BQ8517" s="258"/>
      <c r="BR8517" s="258"/>
      <c r="BS8517" s="258"/>
      <c r="BT8517" s="258"/>
      <c r="BU8517" s="258"/>
      <c r="BV8517" s="258"/>
      <c r="BW8517" s="258"/>
      <c r="BX8517" s="258"/>
      <c r="BY8517" s="258"/>
      <c r="BZ8517" s="258"/>
      <c r="CA8517" s="258"/>
      <c r="CB8517" s="258"/>
      <c r="CC8517" s="258"/>
    </row>
    <row r="8518" spans="1:81" s="41" customFormat="1" x14ac:dyDescent="0.25">
      <c r="A8518" s="38"/>
      <c r="B8518" s="44"/>
      <c r="C8518" s="39"/>
      <c r="D8518" s="39"/>
      <c r="E8518" s="39"/>
      <c r="F8518" s="25"/>
      <c r="G8518" s="40"/>
      <c r="H8518" s="40"/>
      <c r="I8518" s="40"/>
      <c r="J8518" s="271"/>
      <c r="K8518" s="262"/>
      <c r="L8518" s="258"/>
      <c r="M8518" s="258"/>
      <c r="N8518" s="258"/>
      <c r="O8518" s="258"/>
      <c r="P8518" s="258"/>
      <c r="Q8518" s="258"/>
      <c r="R8518" s="258"/>
      <c r="S8518" s="258"/>
      <c r="T8518" s="258"/>
      <c r="U8518" s="258"/>
      <c r="V8518" s="258"/>
      <c r="W8518" s="258"/>
      <c r="X8518" s="258"/>
      <c r="Y8518" s="258"/>
      <c r="Z8518" s="258"/>
      <c r="AA8518" s="258"/>
      <c r="AB8518" s="258"/>
      <c r="AC8518" s="258"/>
      <c r="AD8518" s="258"/>
      <c r="AE8518" s="258"/>
      <c r="AF8518" s="258"/>
      <c r="AG8518" s="258"/>
      <c r="AH8518" s="258"/>
      <c r="AI8518" s="258"/>
      <c r="AJ8518" s="258"/>
      <c r="AK8518" s="258"/>
      <c r="AL8518" s="258"/>
      <c r="AM8518" s="258"/>
      <c r="AN8518" s="258"/>
      <c r="AO8518" s="258"/>
      <c r="AP8518" s="258"/>
      <c r="AQ8518" s="258"/>
      <c r="AR8518" s="258"/>
      <c r="AS8518" s="258"/>
      <c r="AT8518" s="258"/>
      <c r="AU8518" s="258"/>
      <c r="AV8518" s="258"/>
      <c r="AW8518" s="258"/>
      <c r="AX8518" s="258"/>
      <c r="AY8518" s="258"/>
      <c r="AZ8518" s="258"/>
      <c r="BA8518" s="258"/>
      <c r="BB8518" s="258"/>
      <c r="BC8518" s="258"/>
      <c r="BD8518" s="258"/>
      <c r="BE8518" s="258"/>
      <c r="BF8518" s="258"/>
      <c r="BG8518" s="258"/>
      <c r="BH8518" s="258"/>
      <c r="BI8518" s="258"/>
      <c r="BJ8518" s="258"/>
      <c r="BK8518" s="258"/>
      <c r="BL8518" s="258"/>
      <c r="BM8518" s="258"/>
      <c r="BN8518" s="258"/>
      <c r="BO8518" s="258"/>
      <c r="BP8518" s="258"/>
      <c r="BQ8518" s="258"/>
      <c r="BR8518" s="258"/>
      <c r="BS8518" s="258"/>
      <c r="BT8518" s="258"/>
      <c r="BU8518" s="258"/>
      <c r="BV8518" s="258"/>
      <c r="BW8518" s="258"/>
      <c r="BX8518" s="258"/>
      <c r="BY8518" s="258"/>
      <c r="BZ8518" s="258"/>
      <c r="CA8518" s="258"/>
      <c r="CB8518" s="258"/>
      <c r="CC8518" s="258"/>
    </row>
    <row r="8519" spans="1:81" s="41" customFormat="1" x14ac:dyDescent="0.25">
      <c r="A8519" s="38"/>
      <c r="B8519" s="44"/>
      <c r="C8519" s="39"/>
      <c r="D8519" s="39"/>
      <c r="E8519" s="39"/>
      <c r="F8519" s="25"/>
      <c r="G8519" s="40"/>
      <c r="H8519" s="40"/>
      <c r="I8519" s="40"/>
      <c r="J8519" s="271"/>
      <c r="K8519" s="262"/>
      <c r="L8519" s="258"/>
      <c r="M8519" s="258"/>
      <c r="N8519" s="258"/>
      <c r="O8519" s="258"/>
      <c r="P8519" s="258"/>
      <c r="Q8519" s="258"/>
      <c r="R8519" s="258"/>
      <c r="S8519" s="258"/>
      <c r="T8519" s="258"/>
      <c r="U8519" s="258"/>
      <c r="V8519" s="258"/>
      <c r="W8519" s="258"/>
      <c r="X8519" s="258"/>
      <c r="Y8519" s="258"/>
      <c r="Z8519" s="258"/>
      <c r="AA8519" s="258"/>
      <c r="AB8519" s="258"/>
      <c r="AC8519" s="258"/>
      <c r="AD8519" s="258"/>
      <c r="AE8519" s="258"/>
      <c r="AF8519" s="258"/>
      <c r="AG8519" s="258"/>
      <c r="AH8519" s="258"/>
      <c r="AI8519" s="258"/>
      <c r="AJ8519" s="258"/>
      <c r="AK8519" s="258"/>
      <c r="AL8519" s="258"/>
      <c r="AM8519" s="258"/>
      <c r="AN8519" s="258"/>
      <c r="AO8519" s="258"/>
      <c r="AP8519" s="258"/>
      <c r="AQ8519" s="258"/>
      <c r="AR8519" s="258"/>
      <c r="AS8519" s="258"/>
      <c r="AT8519" s="258"/>
      <c r="AU8519" s="258"/>
      <c r="AV8519" s="258"/>
      <c r="AW8519" s="258"/>
      <c r="AX8519" s="258"/>
      <c r="AY8519" s="258"/>
      <c r="AZ8519" s="258"/>
      <c r="BA8519" s="258"/>
      <c r="BB8519" s="258"/>
      <c r="BC8519" s="258"/>
      <c r="BD8519" s="258"/>
      <c r="BE8519" s="258"/>
      <c r="BF8519" s="258"/>
      <c r="BG8519" s="258"/>
      <c r="BH8519" s="258"/>
      <c r="BI8519" s="258"/>
      <c r="BJ8519" s="258"/>
      <c r="BK8519" s="258"/>
      <c r="BL8519" s="258"/>
      <c r="BM8519" s="258"/>
      <c r="BN8519" s="258"/>
      <c r="BO8519" s="258"/>
      <c r="BP8519" s="258"/>
      <c r="BQ8519" s="258"/>
      <c r="BR8519" s="258"/>
      <c r="BS8519" s="258"/>
      <c r="BT8519" s="258"/>
      <c r="BU8519" s="258"/>
      <c r="BV8519" s="258"/>
      <c r="BW8519" s="258"/>
      <c r="BX8519" s="258"/>
      <c r="BY8519" s="258"/>
      <c r="BZ8519" s="258"/>
      <c r="CA8519" s="258"/>
      <c r="CB8519" s="258"/>
      <c r="CC8519" s="258"/>
    </row>
    <row r="8520" spans="1:81" s="41" customFormat="1" x14ac:dyDescent="0.25">
      <c r="A8520" s="38"/>
      <c r="B8520" s="44"/>
      <c r="C8520" s="39"/>
      <c r="D8520" s="39"/>
      <c r="E8520" s="39"/>
      <c r="F8520" s="25"/>
      <c r="G8520" s="40"/>
      <c r="H8520" s="40"/>
      <c r="I8520" s="40"/>
      <c r="J8520" s="271"/>
      <c r="K8520" s="262"/>
      <c r="L8520" s="258"/>
      <c r="M8520" s="258"/>
      <c r="N8520" s="258"/>
      <c r="O8520" s="258"/>
      <c r="P8520" s="258"/>
      <c r="Q8520" s="258"/>
      <c r="R8520" s="258"/>
      <c r="S8520" s="258"/>
      <c r="T8520" s="258"/>
      <c r="U8520" s="258"/>
      <c r="V8520" s="258"/>
      <c r="W8520" s="258"/>
      <c r="X8520" s="258"/>
      <c r="Y8520" s="258"/>
      <c r="Z8520" s="258"/>
      <c r="AA8520" s="258"/>
      <c r="AB8520" s="258"/>
      <c r="AC8520" s="258"/>
      <c r="AD8520" s="258"/>
      <c r="AE8520" s="258"/>
      <c r="AF8520" s="258"/>
      <c r="AG8520" s="258"/>
      <c r="AH8520" s="258"/>
      <c r="AI8520" s="258"/>
      <c r="AJ8520" s="258"/>
      <c r="AK8520" s="258"/>
      <c r="AL8520" s="258"/>
      <c r="AM8520" s="258"/>
      <c r="AN8520" s="258"/>
      <c r="AO8520" s="258"/>
      <c r="AP8520" s="258"/>
      <c r="AQ8520" s="258"/>
      <c r="AR8520" s="258"/>
      <c r="AS8520" s="258"/>
      <c r="AT8520" s="258"/>
      <c r="AU8520" s="258"/>
      <c r="AV8520" s="258"/>
      <c r="AW8520" s="258"/>
      <c r="AX8520" s="258"/>
      <c r="AY8520" s="258"/>
      <c r="AZ8520" s="258"/>
      <c r="BA8520" s="258"/>
      <c r="BB8520" s="258"/>
      <c r="BC8520" s="258"/>
      <c r="BD8520" s="258"/>
      <c r="BE8520" s="258"/>
      <c r="BF8520" s="258"/>
      <c r="BG8520" s="258"/>
      <c r="BH8520" s="258"/>
      <c r="BI8520" s="258"/>
      <c r="BJ8520" s="258"/>
      <c r="BK8520" s="258"/>
      <c r="BL8520" s="258"/>
      <c r="BM8520" s="258"/>
      <c r="BN8520" s="258"/>
      <c r="BO8520" s="258"/>
      <c r="BP8520" s="258"/>
      <c r="BQ8520" s="258"/>
      <c r="BR8520" s="258"/>
      <c r="BS8520" s="258"/>
      <c r="BT8520" s="258"/>
      <c r="BU8520" s="258"/>
      <c r="BV8520" s="258"/>
      <c r="BW8520" s="258"/>
      <c r="BX8520" s="258"/>
      <c r="BY8520" s="258"/>
      <c r="BZ8520" s="258"/>
      <c r="CA8520" s="258"/>
      <c r="CB8520" s="258"/>
      <c r="CC8520" s="258"/>
    </row>
    <row r="8521" spans="1:81" s="41" customFormat="1" x14ac:dyDescent="0.25">
      <c r="A8521" s="38"/>
      <c r="B8521" s="44"/>
      <c r="C8521" s="39"/>
      <c r="D8521" s="39"/>
      <c r="E8521" s="39"/>
      <c r="F8521" s="25"/>
      <c r="G8521" s="40"/>
      <c r="H8521" s="40"/>
      <c r="I8521" s="40"/>
      <c r="J8521" s="271"/>
      <c r="K8521" s="262"/>
      <c r="L8521" s="258"/>
      <c r="M8521" s="258"/>
      <c r="N8521" s="258"/>
      <c r="O8521" s="258"/>
      <c r="P8521" s="258"/>
      <c r="Q8521" s="258"/>
      <c r="R8521" s="258"/>
      <c r="S8521" s="258"/>
      <c r="T8521" s="258"/>
      <c r="U8521" s="258"/>
      <c r="V8521" s="258"/>
      <c r="W8521" s="258"/>
      <c r="X8521" s="258"/>
      <c r="Y8521" s="258"/>
      <c r="Z8521" s="258"/>
      <c r="AA8521" s="258"/>
      <c r="AB8521" s="258"/>
      <c r="AC8521" s="258"/>
      <c r="AD8521" s="258"/>
      <c r="AE8521" s="258"/>
      <c r="AF8521" s="258"/>
      <c r="AG8521" s="258"/>
      <c r="AH8521" s="258"/>
      <c r="AI8521" s="258"/>
      <c r="AJ8521" s="258"/>
      <c r="AK8521" s="258"/>
      <c r="AL8521" s="258"/>
      <c r="AM8521" s="258"/>
      <c r="AN8521" s="258"/>
      <c r="AO8521" s="258"/>
      <c r="AP8521" s="258"/>
      <c r="AQ8521" s="258"/>
      <c r="AR8521" s="258"/>
      <c r="AS8521" s="258"/>
      <c r="AT8521" s="258"/>
      <c r="AU8521" s="258"/>
      <c r="AV8521" s="258"/>
      <c r="AW8521" s="258"/>
      <c r="AX8521" s="258"/>
      <c r="AY8521" s="258"/>
      <c r="AZ8521" s="258"/>
      <c r="BA8521" s="258"/>
      <c r="BB8521" s="258"/>
      <c r="BC8521" s="258"/>
      <c r="BD8521" s="258"/>
      <c r="BE8521" s="258"/>
      <c r="BF8521" s="258"/>
      <c r="BG8521" s="258"/>
      <c r="BH8521" s="258"/>
      <c r="BI8521" s="258"/>
      <c r="BJ8521" s="258"/>
      <c r="BK8521" s="258"/>
      <c r="BL8521" s="258"/>
      <c r="BM8521" s="258"/>
      <c r="BN8521" s="258"/>
      <c r="BO8521" s="258"/>
      <c r="BP8521" s="258"/>
      <c r="BQ8521" s="258"/>
      <c r="BR8521" s="258"/>
      <c r="BS8521" s="258"/>
      <c r="BT8521" s="258"/>
      <c r="BU8521" s="258"/>
      <c r="BV8521" s="258"/>
      <c r="BW8521" s="258"/>
      <c r="BX8521" s="258"/>
      <c r="BY8521" s="258"/>
      <c r="BZ8521" s="258"/>
      <c r="CA8521" s="258"/>
      <c r="CB8521" s="258"/>
      <c r="CC8521" s="258"/>
    </row>
    <row r="8522" spans="1:81" s="41" customFormat="1" x14ac:dyDescent="0.25">
      <c r="A8522" s="38"/>
      <c r="B8522" s="44"/>
      <c r="C8522" s="39"/>
      <c r="D8522" s="39"/>
      <c r="E8522" s="39"/>
      <c r="F8522" s="25"/>
      <c r="G8522" s="40"/>
      <c r="H8522" s="40"/>
      <c r="I8522" s="40"/>
      <c r="J8522" s="271"/>
      <c r="K8522" s="262"/>
      <c r="L8522" s="258"/>
      <c r="M8522" s="258"/>
      <c r="N8522" s="258"/>
      <c r="O8522" s="258"/>
      <c r="P8522" s="258"/>
      <c r="Q8522" s="258"/>
      <c r="R8522" s="258"/>
      <c r="S8522" s="258"/>
      <c r="T8522" s="258"/>
      <c r="U8522" s="258"/>
      <c r="V8522" s="258"/>
      <c r="W8522" s="258"/>
      <c r="X8522" s="258"/>
      <c r="Y8522" s="258"/>
      <c r="Z8522" s="258"/>
      <c r="AA8522" s="258"/>
      <c r="AB8522" s="258"/>
      <c r="AC8522" s="258"/>
      <c r="AD8522" s="258"/>
      <c r="AE8522" s="258"/>
      <c r="AF8522" s="258"/>
      <c r="AG8522" s="258"/>
      <c r="AH8522" s="258"/>
      <c r="AI8522" s="258"/>
      <c r="AJ8522" s="258"/>
      <c r="AK8522" s="258"/>
      <c r="AL8522" s="258"/>
      <c r="AM8522" s="258"/>
      <c r="AN8522" s="258"/>
      <c r="AO8522" s="258"/>
      <c r="AP8522" s="258"/>
      <c r="AQ8522" s="258"/>
      <c r="AR8522" s="258"/>
      <c r="AS8522" s="258"/>
      <c r="AT8522" s="258"/>
      <c r="AU8522" s="258"/>
      <c r="AV8522" s="258"/>
      <c r="AW8522" s="258"/>
      <c r="AX8522" s="258"/>
      <c r="AY8522" s="258"/>
      <c r="AZ8522" s="258"/>
      <c r="BA8522" s="258"/>
      <c r="BB8522" s="258"/>
      <c r="BC8522" s="258"/>
      <c r="BD8522" s="258"/>
      <c r="BE8522" s="258"/>
      <c r="BF8522" s="258"/>
      <c r="BG8522" s="258"/>
      <c r="BH8522" s="258"/>
      <c r="BI8522" s="258"/>
      <c r="BJ8522" s="258"/>
      <c r="BK8522" s="258"/>
      <c r="BL8522" s="258"/>
      <c r="BM8522" s="258"/>
      <c r="BN8522" s="258"/>
      <c r="BO8522" s="258"/>
      <c r="BP8522" s="258"/>
      <c r="BQ8522" s="258"/>
      <c r="BR8522" s="258"/>
      <c r="BS8522" s="258"/>
      <c r="BT8522" s="258"/>
      <c r="BU8522" s="258"/>
      <c r="BV8522" s="258"/>
      <c r="BW8522" s="258"/>
      <c r="BX8522" s="258"/>
      <c r="BY8522" s="258"/>
      <c r="BZ8522" s="258"/>
      <c r="CA8522" s="258"/>
      <c r="CB8522" s="258"/>
      <c r="CC8522" s="258"/>
    </row>
    <row r="8523" spans="1:81" s="41" customFormat="1" x14ac:dyDescent="0.25">
      <c r="A8523" s="38"/>
      <c r="B8523" s="44"/>
      <c r="C8523" s="39"/>
      <c r="D8523" s="39"/>
      <c r="E8523" s="39"/>
      <c r="F8523" s="25"/>
      <c r="G8523" s="40"/>
      <c r="H8523" s="40"/>
      <c r="I8523" s="40"/>
      <c r="J8523" s="271"/>
      <c r="K8523" s="262"/>
      <c r="L8523" s="258"/>
      <c r="M8523" s="258"/>
      <c r="N8523" s="258"/>
      <c r="O8523" s="258"/>
      <c r="P8523" s="258"/>
      <c r="Q8523" s="258"/>
      <c r="R8523" s="258"/>
      <c r="S8523" s="258"/>
      <c r="T8523" s="258"/>
      <c r="U8523" s="258"/>
      <c r="V8523" s="258"/>
      <c r="W8523" s="258"/>
      <c r="X8523" s="258"/>
      <c r="Y8523" s="258"/>
      <c r="Z8523" s="258"/>
      <c r="AA8523" s="258"/>
      <c r="AB8523" s="258"/>
      <c r="AC8523" s="258"/>
      <c r="AD8523" s="258"/>
      <c r="AE8523" s="258"/>
      <c r="AF8523" s="258"/>
      <c r="AG8523" s="258"/>
      <c r="AH8523" s="258"/>
      <c r="AI8523" s="258"/>
      <c r="AJ8523" s="258"/>
      <c r="AK8523" s="258"/>
      <c r="AL8523" s="258"/>
      <c r="AM8523" s="258"/>
      <c r="AN8523" s="258"/>
      <c r="AO8523" s="258"/>
      <c r="AP8523" s="258"/>
      <c r="AQ8523" s="258"/>
      <c r="AR8523" s="258"/>
      <c r="AS8523" s="258"/>
      <c r="AT8523" s="258"/>
      <c r="AU8523" s="258"/>
      <c r="AV8523" s="258"/>
      <c r="AW8523" s="258"/>
      <c r="AX8523" s="258"/>
      <c r="AY8523" s="258"/>
      <c r="AZ8523" s="258"/>
      <c r="BA8523" s="258"/>
      <c r="BB8523" s="258"/>
      <c r="BC8523" s="258"/>
      <c r="BD8523" s="258"/>
      <c r="BE8523" s="258"/>
      <c r="BF8523" s="258"/>
      <c r="BG8523" s="258"/>
      <c r="BH8523" s="258"/>
      <c r="BI8523" s="258"/>
      <c r="BJ8523" s="258"/>
      <c r="BK8523" s="258"/>
      <c r="BL8523" s="258"/>
      <c r="BM8523" s="258"/>
      <c r="BN8523" s="258"/>
      <c r="BO8523" s="258"/>
      <c r="BP8523" s="258"/>
      <c r="BQ8523" s="258"/>
      <c r="BR8523" s="258"/>
      <c r="BS8523" s="258"/>
      <c r="BT8523" s="258"/>
      <c r="BU8523" s="258"/>
      <c r="BV8523" s="258"/>
      <c r="BW8523" s="258"/>
      <c r="BX8523" s="258"/>
      <c r="BY8523" s="258"/>
      <c r="BZ8523" s="258"/>
      <c r="CA8523" s="258"/>
      <c r="CB8523" s="258"/>
      <c r="CC8523" s="258"/>
    </row>
    <row r="8524" spans="1:81" s="41" customFormat="1" x14ac:dyDescent="0.25">
      <c r="A8524" s="38"/>
      <c r="B8524" s="44"/>
      <c r="C8524" s="39"/>
      <c r="D8524" s="39"/>
      <c r="E8524" s="39"/>
      <c r="F8524" s="25"/>
      <c r="G8524" s="40"/>
      <c r="H8524" s="40"/>
      <c r="I8524" s="40"/>
      <c r="J8524" s="271"/>
      <c r="K8524" s="262"/>
      <c r="L8524" s="258"/>
      <c r="M8524" s="258"/>
      <c r="N8524" s="258"/>
      <c r="O8524" s="258"/>
      <c r="P8524" s="258"/>
      <c r="Q8524" s="258"/>
      <c r="R8524" s="258"/>
      <c r="S8524" s="258"/>
      <c r="T8524" s="258"/>
      <c r="U8524" s="258"/>
      <c r="V8524" s="258"/>
      <c r="W8524" s="258"/>
      <c r="X8524" s="258"/>
      <c r="Y8524" s="258"/>
      <c r="Z8524" s="258"/>
      <c r="AA8524" s="258"/>
      <c r="AB8524" s="258"/>
      <c r="AC8524" s="258"/>
      <c r="AD8524" s="258"/>
      <c r="AE8524" s="258"/>
      <c r="AF8524" s="258"/>
      <c r="AG8524" s="258"/>
      <c r="AH8524" s="258"/>
      <c r="AI8524" s="258"/>
      <c r="AJ8524" s="258"/>
      <c r="AK8524" s="258"/>
      <c r="AL8524" s="258"/>
      <c r="AM8524" s="258"/>
      <c r="AN8524" s="258"/>
      <c r="AO8524" s="258"/>
      <c r="AP8524" s="258"/>
      <c r="AQ8524" s="258"/>
      <c r="AR8524" s="258"/>
      <c r="AS8524" s="258"/>
      <c r="AT8524" s="258"/>
      <c r="AU8524" s="258"/>
      <c r="AV8524" s="258"/>
      <c r="AW8524" s="258"/>
      <c r="AX8524" s="258"/>
      <c r="AY8524" s="258"/>
      <c r="AZ8524" s="258"/>
      <c r="BA8524" s="258"/>
      <c r="BB8524" s="258"/>
      <c r="BC8524" s="258"/>
      <c r="BD8524" s="258"/>
      <c r="BE8524" s="258"/>
      <c r="BF8524" s="258"/>
      <c r="BG8524" s="258"/>
      <c r="BH8524" s="258"/>
      <c r="BI8524" s="258"/>
      <c r="BJ8524" s="258"/>
      <c r="BK8524" s="258"/>
      <c r="BL8524" s="258"/>
      <c r="BM8524" s="258"/>
      <c r="BN8524" s="258"/>
      <c r="BO8524" s="258"/>
      <c r="BP8524" s="258"/>
      <c r="BQ8524" s="258"/>
      <c r="BR8524" s="258"/>
      <c r="BS8524" s="258"/>
      <c r="BT8524" s="258"/>
      <c r="BU8524" s="258"/>
      <c r="BV8524" s="258"/>
      <c r="BW8524" s="258"/>
      <c r="BX8524" s="258"/>
      <c r="BY8524" s="258"/>
      <c r="BZ8524" s="258"/>
      <c r="CA8524" s="258"/>
      <c r="CB8524" s="258"/>
      <c r="CC8524" s="258"/>
    </row>
    <row r="8525" spans="1:81" s="41" customFormat="1" x14ac:dyDescent="0.25">
      <c r="A8525" s="38"/>
      <c r="B8525" s="44"/>
      <c r="C8525" s="39"/>
      <c r="D8525" s="39"/>
      <c r="E8525" s="39"/>
      <c r="F8525" s="25"/>
      <c r="G8525" s="40"/>
      <c r="H8525" s="40"/>
      <c r="I8525" s="40"/>
      <c r="J8525" s="271"/>
      <c r="K8525" s="262"/>
      <c r="L8525" s="258"/>
      <c r="M8525" s="258"/>
      <c r="N8525" s="258"/>
      <c r="O8525" s="258"/>
      <c r="P8525" s="258"/>
      <c r="Q8525" s="258"/>
      <c r="R8525" s="258"/>
      <c r="S8525" s="258"/>
      <c r="T8525" s="258"/>
      <c r="U8525" s="258"/>
      <c r="V8525" s="258"/>
      <c r="W8525" s="258"/>
      <c r="X8525" s="258"/>
      <c r="Y8525" s="258"/>
      <c r="Z8525" s="258"/>
      <c r="AA8525" s="258"/>
      <c r="AB8525" s="258"/>
      <c r="AC8525" s="258"/>
      <c r="AD8525" s="258"/>
      <c r="AE8525" s="258"/>
      <c r="AF8525" s="258"/>
      <c r="AG8525" s="258"/>
      <c r="AH8525" s="258"/>
      <c r="AI8525" s="258"/>
      <c r="AJ8525" s="258"/>
      <c r="AK8525" s="258"/>
      <c r="AL8525" s="258"/>
      <c r="AM8525" s="258"/>
      <c r="AN8525" s="258"/>
      <c r="AO8525" s="258"/>
      <c r="AP8525" s="258"/>
      <c r="AQ8525" s="258"/>
      <c r="AR8525" s="258"/>
      <c r="AS8525" s="258"/>
      <c r="AT8525" s="258"/>
      <c r="AU8525" s="258"/>
      <c r="AV8525" s="258"/>
      <c r="AW8525" s="258"/>
      <c r="AX8525" s="258"/>
      <c r="AY8525" s="258"/>
      <c r="AZ8525" s="258"/>
      <c r="BA8525" s="258"/>
      <c r="BB8525" s="258"/>
      <c r="BC8525" s="258"/>
      <c r="BD8525" s="258"/>
      <c r="BE8525" s="258"/>
      <c r="BF8525" s="258"/>
      <c r="BG8525" s="258"/>
      <c r="BH8525" s="258"/>
      <c r="BI8525" s="258"/>
      <c r="BJ8525" s="258"/>
      <c r="BK8525" s="258"/>
      <c r="BL8525" s="258"/>
      <c r="BM8525" s="258"/>
      <c r="BN8525" s="258"/>
      <c r="BO8525" s="258"/>
      <c r="BP8525" s="258"/>
      <c r="BQ8525" s="258"/>
      <c r="BR8525" s="258"/>
      <c r="BS8525" s="258"/>
      <c r="BT8525" s="258"/>
      <c r="BU8525" s="258"/>
      <c r="BV8525" s="258"/>
      <c r="BW8525" s="258"/>
      <c r="BX8525" s="258"/>
      <c r="BY8525" s="258"/>
      <c r="BZ8525" s="258"/>
      <c r="CA8525" s="258"/>
      <c r="CB8525" s="258"/>
      <c r="CC8525" s="258"/>
    </row>
    <row r="8526" spans="1:81" s="41" customFormat="1" x14ac:dyDescent="0.25">
      <c r="A8526" s="38"/>
      <c r="B8526" s="44"/>
      <c r="C8526" s="39"/>
      <c r="D8526" s="39"/>
      <c r="E8526" s="39"/>
      <c r="F8526" s="25"/>
      <c r="G8526" s="40"/>
      <c r="H8526" s="40"/>
      <c r="I8526" s="40"/>
      <c r="J8526" s="271"/>
      <c r="K8526" s="262"/>
      <c r="L8526" s="258"/>
      <c r="M8526" s="258"/>
      <c r="N8526" s="258"/>
      <c r="O8526" s="258"/>
      <c r="P8526" s="258"/>
      <c r="Q8526" s="258"/>
      <c r="R8526" s="258"/>
      <c r="S8526" s="258"/>
      <c r="T8526" s="258"/>
      <c r="U8526" s="258"/>
      <c r="V8526" s="258"/>
      <c r="W8526" s="258"/>
      <c r="X8526" s="258"/>
      <c r="Y8526" s="258"/>
      <c r="Z8526" s="258"/>
      <c r="AA8526" s="258"/>
      <c r="AB8526" s="258"/>
      <c r="AC8526" s="258"/>
      <c r="AD8526" s="258"/>
      <c r="AE8526" s="258"/>
      <c r="AF8526" s="258"/>
      <c r="AG8526" s="258"/>
      <c r="AH8526" s="258"/>
      <c r="AI8526" s="258"/>
      <c r="AJ8526" s="258"/>
      <c r="AK8526" s="258"/>
      <c r="AL8526" s="258"/>
      <c r="AM8526" s="258"/>
      <c r="AN8526" s="258"/>
      <c r="AO8526" s="258"/>
      <c r="AP8526" s="258"/>
      <c r="AQ8526" s="258"/>
      <c r="AR8526" s="258"/>
      <c r="AS8526" s="258"/>
      <c r="AT8526" s="258"/>
      <c r="AU8526" s="258"/>
      <c r="AV8526" s="258"/>
      <c r="AW8526" s="258"/>
      <c r="AX8526" s="258"/>
      <c r="AY8526" s="258"/>
      <c r="AZ8526" s="258"/>
      <c r="BA8526" s="258"/>
      <c r="BB8526" s="258"/>
      <c r="BC8526" s="258"/>
      <c r="BD8526" s="258"/>
      <c r="BE8526" s="258"/>
      <c r="BF8526" s="258"/>
      <c r="BG8526" s="258"/>
      <c r="BH8526" s="258"/>
      <c r="BI8526" s="258"/>
      <c r="BJ8526" s="258"/>
      <c r="BK8526" s="258"/>
      <c r="BL8526" s="258"/>
      <c r="BM8526" s="258"/>
      <c r="BN8526" s="258"/>
      <c r="BO8526" s="258"/>
      <c r="BP8526" s="258"/>
      <c r="BQ8526" s="258"/>
      <c r="BR8526" s="258"/>
      <c r="BS8526" s="258"/>
      <c r="BT8526" s="258"/>
      <c r="BU8526" s="258"/>
      <c r="BV8526" s="258"/>
      <c r="BW8526" s="258"/>
      <c r="BX8526" s="258"/>
      <c r="BY8526" s="258"/>
      <c r="BZ8526" s="258"/>
      <c r="CA8526" s="258"/>
      <c r="CB8526" s="258"/>
      <c r="CC8526" s="258"/>
    </row>
    <row r="8527" spans="1:81" s="41" customFormat="1" x14ac:dyDescent="0.25">
      <c r="A8527" s="38"/>
      <c r="B8527" s="44"/>
      <c r="C8527" s="39"/>
      <c r="D8527" s="39"/>
      <c r="E8527" s="39"/>
      <c r="F8527" s="25"/>
      <c r="G8527" s="40"/>
      <c r="H8527" s="40"/>
      <c r="I8527" s="40"/>
      <c r="J8527" s="271"/>
      <c r="K8527" s="262"/>
      <c r="L8527" s="258"/>
      <c r="M8527" s="258"/>
      <c r="N8527" s="258"/>
      <c r="O8527" s="258"/>
      <c r="P8527" s="258"/>
      <c r="Q8527" s="258"/>
      <c r="R8527" s="258"/>
      <c r="S8527" s="258"/>
      <c r="T8527" s="258"/>
      <c r="U8527" s="258"/>
      <c r="V8527" s="258"/>
      <c r="W8527" s="258"/>
      <c r="X8527" s="258"/>
      <c r="Y8527" s="258"/>
      <c r="Z8527" s="258"/>
      <c r="AA8527" s="258"/>
      <c r="AB8527" s="258"/>
      <c r="AC8527" s="258"/>
      <c r="AD8527" s="258"/>
      <c r="AE8527" s="258"/>
      <c r="AF8527" s="258"/>
      <c r="AG8527" s="258"/>
      <c r="AH8527" s="258"/>
      <c r="AI8527" s="258"/>
      <c r="AJ8527" s="258"/>
      <c r="AK8527" s="258"/>
      <c r="AL8527" s="258"/>
      <c r="AM8527" s="258"/>
      <c r="AN8527" s="258"/>
      <c r="AO8527" s="258"/>
      <c r="AP8527" s="258"/>
      <c r="AQ8527" s="258"/>
      <c r="AR8527" s="258"/>
      <c r="AS8527" s="258"/>
      <c r="AT8527" s="258"/>
      <c r="AU8527" s="258"/>
      <c r="AV8527" s="258"/>
      <c r="AW8527" s="258"/>
      <c r="AX8527" s="258"/>
      <c r="AY8527" s="258"/>
      <c r="AZ8527" s="258"/>
      <c r="BA8527" s="258"/>
      <c r="BB8527" s="258"/>
      <c r="BC8527" s="258"/>
      <c r="BD8527" s="258"/>
      <c r="BE8527" s="258"/>
      <c r="BF8527" s="258"/>
      <c r="BG8527" s="258"/>
      <c r="BH8527" s="258"/>
      <c r="BI8527" s="258"/>
      <c r="BJ8527" s="258"/>
      <c r="BK8527" s="258"/>
      <c r="BL8527" s="258"/>
      <c r="BM8527" s="258"/>
      <c r="BN8527" s="258"/>
      <c r="BO8527" s="258"/>
      <c r="BP8527" s="258"/>
      <c r="BQ8527" s="258"/>
      <c r="BR8527" s="258"/>
      <c r="BS8527" s="258"/>
      <c r="BT8527" s="258"/>
      <c r="BU8527" s="258"/>
      <c r="BV8527" s="258"/>
      <c r="BW8527" s="258"/>
      <c r="BX8527" s="258"/>
      <c r="BY8527" s="258"/>
      <c r="BZ8527" s="258"/>
      <c r="CA8527" s="258"/>
      <c r="CB8527" s="258"/>
      <c r="CC8527" s="258"/>
    </row>
    <row r="8528" spans="1:81" s="41" customFormat="1" x14ac:dyDescent="0.25">
      <c r="A8528" s="38"/>
      <c r="B8528" s="44"/>
      <c r="C8528" s="39"/>
      <c r="D8528" s="39"/>
      <c r="E8528" s="39"/>
      <c r="F8528" s="25"/>
      <c r="G8528" s="40"/>
      <c r="H8528" s="40"/>
      <c r="I8528" s="40"/>
      <c r="J8528" s="271"/>
      <c r="K8528" s="262"/>
      <c r="L8528" s="258"/>
      <c r="M8528" s="258"/>
      <c r="N8528" s="258"/>
      <c r="O8528" s="258"/>
      <c r="P8528" s="258"/>
      <c r="Q8528" s="258"/>
      <c r="R8528" s="258"/>
      <c r="S8528" s="258"/>
      <c r="T8528" s="258"/>
      <c r="U8528" s="258"/>
      <c r="V8528" s="258"/>
      <c r="W8528" s="258"/>
      <c r="X8528" s="258"/>
      <c r="Y8528" s="258"/>
      <c r="Z8528" s="258"/>
      <c r="AA8528" s="258"/>
      <c r="AB8528" s="258"/>
      <c r="AC8528" s="258"/>
      <c r="AD8528" s="258"/>
      <c r="AE8528" s="258"/>
      <c r="AF8528" s="258"/>
      <c r="AG8528" s="258"/>
      <c r="AH8528" s="258"/>
      <c r="AI8528" s="258"/>
      <c r="AJ8528" s="258"/>
      <c r="AK8528" s="258"/>
      <c r="AL8528" s="258"/>
      <c r="AM8528" s="258"/>
      <c r="AN8528" s="258"/>
      <c r="AO8528" s="258"/>
      <c r="AP8528" s="258"/>
      <c r="AQ8528" s="258"/>
      <c r="AR8528" s="258"/>
      <c r="AS8528" s="258"/>
      <c r="AT8528" s="258"/>
      <c r="AU8528" s="258"/>
      <c r="AV8528" s="258"/>
      <c r="AW8528" s="258"/>
      <c r="AX8528" s="258"/>
      <c r="AY8528" s="258"/>
      <c r="AZ8528" s="258"/>
      <c r="BA8528" s="258"/>
      <c r="BB8528" s="258"/>
      <c r="BC8528" s="258"/>
      <c r="BD8528" s="258"/>
      <c r="BE8528" s="258"/>
      <c r="BF8528" s="258"/>
      <c r="BG8528" s="258"/>
      <c r="BH8528" s="258"/>
      <c r="BI8528" s="258"/>
      <c r="BJ8528" s="258"/>
      <c r="BK8528" s="258"/>
      <c r="BL8528" s="258"/>
      <c r="BM8528" s="258"/>
      <c r="BN8528" s="258"/>
      <c r="BO8528" s="258"/>
      <c r="BP8528" s="258"/>
      <c r="BQ8528" s="258"/>
      <c r="BR8528" s="258"/>
      <c r="BS8528" s="258"/>
      <c r="BT8528" s="258"/>
      <c r="BU8528" s="258"/>
      <c r="BV8528" s="258"/>
      <c r="BW8528" s="258"/>
      <c r="BX8528" s="258"/>
      <c r="BY8528" s="258"/>
      <c r="BZ8528" s="258"/>
      <c r="CA8528" s="258"/>
      <c r="CB8528" s="258"/>
      <c r="CC8528" s="258"/>
    </row>
    <row r="8529" spans="1:81" s="41" customFormat="1" x14ac:dyDescent="0.25">
      <c r="A8529" s="38"/>
      <c r="B8529" s="44"/>
      <c r="C8529" s="39"/>
      <c r="D8529" s="39"/>
      <c r="E8529" s="39"/>
      <c r="F8529" s="25"/>
      <c r="G8529" s="40"/>
      <c r="H8529" s="40"/>
      <c r="I8529" s="40"/>
      <c r="J8529" s="271"/>
      <c r="K8529" s="262"/>
      <c r="L8529" s="258"/>
      <c r="M8529" s="258"/>
      <c r="N8529" s="258"/>
      <c r="O8529" s="258"/>
      <c r="P8529" s="258"/>
      <c r="Q8529" s="258"/>
      <c r="R8529" s="258"/>
      <c r="S8529" s="258"/>
      <c r="T8529" s="258"/>
      <c r="U8529" s="258"/>
      <c r="V8529" s="258"/>
      <c r="W8529" s="258"/>
      <c r="X8529" s="258"/>
      <c r="Y8529" s="258"/>
      <c r="Z8529" s="258"/>
      <c r="AA8529" s="258"/>
      <c r="AB8529" s="258"/>
      <c r="AC8529" s="258"/>
      <c r="AD8529" s="258"/>
      <c r="AE8529" s="258"/>
      <c r="AF8529" s="258"/>
      <c r="AG8529" s="258"/>
      <c r="AH8529" s="258"/>
      <c r="AI8529" s="258"/>
      <c r="AJ8529" s="258"/>
      <c r="AK8529" s="258"/>
      <c r="AL8529" s="258"/>
      <c r="AM8529" s="258"/>
      <c r="AN8529" s="258"/>
      <c r="AO8529" s="258"/>
      <c r="AP8529" s="258"/>
      <c r="AQ8529" s="258"/>
      <c r="AR8529" s="258"/>
      <c r="AS8529" s="258"/>
      <c r="AT8529" s="258"/>
      <c r="AU8529" s="258"/>
      <c r="AV8529" s="258"/>
      <c r="AW8529" s="258"/>
      <c r="AX8529" s="258"/>
      <c r="AY8529" s="258"/>
      <c r="AZ8529" s="258"/>
      <c r="BA8529" s="258"/>
      <c r="BB8529" s="258"/>
      <c r="BC8529" s="258"/>
      <c r="BD8529" s="258"/>
      <c r="BE8529" s="258"/>
      <c r="BF8529" s="258"/>
      <c r="BG8529" s="258"/>
      <c r="BH8529" s="258"/>
      <c r="BI8529" s="258"/>
      <c r="BJ8529" s="258"/>
      <c r="BK8529" s="258"/>
      <c r="BL8529" s="258"/>
      <c r="BM8529" s="258"/>
      <c r="BN8529" s="258"/>
      <c r="BO8529" s="258"/>
      <c r="BP8529" s="258"/>
      <c r="BQ8529" s="258"/>
      <c r="BR8529" s="258"/>
      <c r="BS8529" s="258"/>
      <c r="BT8529" s="258"/>
      <c r="BU8529" s="258"/>
      <c r="BV8529" s="258"/>
      <c r="BW8529" s="258"/>
      <c r="BX8529" s="258"/>
      <c r="BY8529" s="258"/>
      <c r="BZ8529" s="258"/>
      <c r="CA8529" s="258"/>
      <c r="CB8529" s="258"/>
      <c r="CC8529" s="258"/>
    </row>
    <row r="8530" spans="1:81" s="41" customFormat="1" x14ac:dyDescent="0.25">
      <c r="A8530" s="38"/>
      <c r="B8530" s="44"/>
      <c r="C8530" s="39"/>
      <c r="D8530" s="39"/>
      <c r="E8530" s="39"/>
      <c r="F8530" s="25"/>
      <c r="G8530" s="40"/>
      <c r="H8530" s="40"/>
      <c r="I8530" s="40"/>
      <c r="J8530" s="271"/>
      <c r="K8530" s="262"/>
      <c r="L8530" s="258"/>
      <c r="M8530" s="258"/>
      <c r="N8530" s="258"/>
      <c r="O8530" s="258"/>
      <c r="P8530" s="258"/>
      <c r="Q8530" s="258"/>
      <c r="R8530" s="258"/>
      <c r="S8530" s="258"/>
      <c r="T8530" s="258"/>
      <c r="U8530" s="258"/>
      <c r="V8530" s="258"/>
      <c r="W8530" s="258"/>
      <c r="X8530" s="258"/>
      <c r="Y8530" s="258"/>
      <c r="Z8530" s="258"/>
      <c r="AA8530" s="258"/>
      <c r="AB8530" s="258"/>
      <c r="AC8530" s="258"/>
      <c r="AD8530" s="258"/>
      <c r="AE8530" s="258"/>
      <c r="AF8530" s="258"/>
      <c r="AG8530" s="258"/>
      <c r="AH8530" s="258"/>
      <c r="AI8530" s="258"/>
      <c r="AJ8530" s="258"/>
      <c r="AK8530" s="258"/>
      <c r="AL8530" s="258"/>
      <c r="AM8530" s="258"/>
      <c r="AN8530" s="258"/>
      <c r="AO8530" s="258"/>
      <c r="AP8530" s="258"/>
      <c r="AQ8530" s="258"/>
      <c r="AR8530" s="258"/>
      <c r="AS8530" s="258"/>
      <c r="AT8530" s="258"/>
      <c r="AU8530" s="258"/>
      <c r="AV8530" s="258"/>
      <c r="AW8530" s="258"/>
      <c r="AX8530" s="258"/>
      <c r="AY8530" s="258"/>
      <c r="AZ8530" s="258"/>
      <c r="BA8530" s="258"/>
      <c r="BB8530" s="258"/>
      <c r="BC8530" s="258"/>
      <c r="BD8530" s="258"/>
      <c r="BE8530" s="258"/>
      <c r="BF8530" s="258"/>
      <c r="BG8530" s="258"/>
      <c r="BH8530" s="258"/>
      <c r="BI8530" s="258"/>
      <c r="BJ8530" s="258"/>
      <c r="BK8530" s="258"/>
      <c r="BL8530" s="258"/>
      <c r="BM8530" s="258"/>
      <c r="BN8530" s="258"/>
      <c r="BO8530" s="258"/>
      <c r="BP8530" s="258"/>
      <c r="BQ8530" s="258"/>
      <c r="BR8530" s="258"/>
      <c r="BS8530" s="258"/>
      <c r="BT8530" s="258"/>
      <c r="BU8530" s="258"/>
      <c r="BV8530" s="258"/>
      <c r="BW8530" s="258"/>
      <c r="BX8530" s="258"/>
      <c r="BY8530" s="258"/>
      <c r="BZ8530" s="258"/>
      <c r="CA8530" s="258"/>
      <c r="CB8530" s="258"/>
      <c r="CC8530" s="258"/>
    </row>
    <row r="8531" spans="1:81" s="41" customFormat="1" x14ac:dyDescent="0.25">
      <c r="A8531" s="38"/>
      <c r="B8531" s="44"/>
      <c r="C8531" s="39"/>
      <c r="D8531" s="39"/>
      <c r="E8531" s="39"/>
      <c r="F8531" s="25"/>
      <c r="G8531" s="40"/>
      <c r="H8531" s="40"/>
      <c r="I8531" s="40"/>
      <c r="J8531" s="271"/>
      <c r="K8531" s="262"/>
      <c r="L8531" s="258"/>
      <c r="M8531" s="258"/>
      <c r="N8531" s="258"/>
      <c r="O8531" s="258"/>
      <c r="P8531" s="258"/>
      <c r="Q8531" s="258"/>
      <c r="R8531" s="258"/>
      <c r="S8531" s="258"/>
      <c r="T8531" s="258"/>
      <c r="U8531" s="258"/>
      <c r="V8531" s="258"/>
      <c r="W8531" s="258"/>
      <c r="X8531" s="258"/>
      <c r="Y8531" s="258"/>
      <c r="Z8531" s="258"/>
      <c r="AA8531" s="258"/>
      <c r="AB8531" s="258"/>
      <c r="AC8531" s="258"/>
      <c r="AD8531" s="258"/>
      <c r="AE8531" s="258"/>
      <c r="AF8531" s="258"/>
      <c r="AG8531" s="258"/>
      <c r="AH8531" s="258"/>
      <c r="AI8531" s="258"/>
      <c r="AJ8531" s="258"/>
      <c r="AK8531" s="258"/>
      <c r="AL8531" s="258"/>
      <c r="AM8531" s="258"/>
      <c r="AN8531" s="258"/>
      <c r="AO8531" s="258"/>
      <c r="AP8531" s="258"/>
      <c r="AQ8531" s="258"/>
      <c r="AR8531" s="258"/>
      <c r="AS8531" s="258"/>
      <c r="AT8531" s="258"/>
      <c r="AU8531" s="258"/>
      <c r="AV8531" s="258"/>
      <c r="AW8531" s="258"/>
      <c r="AX8531" s="258"/>
      <c r="AY8531" s="258"/>
      <c r="AZ8531" s="258"/>
      <c r="BA8531" s="258"/>
      <c r="BB8531" s="258"/>
      <c r="BC8531" s="258"/>
      <c r="BD8531" s="258"/>
      <c r="BE8531" s="258"/>
      <c r="BF8531" s="258"/>
      <c r="BG8531" s="258"/>
      <c r="BH8531" s="258"/>
      <c r="BI8531" s="258"/>
      <c r="BJ8531" s="258"/>
      <c r="BK8531" s="258"/>
      <c r="BL8531" s="258"/>
      <c r="BM8531" s="258"/>
      <c r="BN8531" s="258"/>
      <c r="BO8531" s="258"/>
      <c r="BP8531" s="258"/>
      <c r="BQ8531" s="258"/>
      <c r="BR8531" s="258"/>
      <c r="BS8531" s="258"/>
      <c r="BT8531" s="258"/>
      <c r="BU8531" s="258"/>
      <c r="BV8531" s="258"/>
      <c r="BW8531" s="258"/>
      <c r="BX8531" s="258"/>
      <c r="BY8531" s="258"/>
      <c r="BZ8531" s="258"/>
      <c r="CA8531" s="258"/>
      <c r="CB8531" s="258"/>
      <c r="CC8531" s="258"/>
    </row>
    <row r="8532" spans="1:81" s="41" customFormat="1" x14ac:dyDescent="0.25">
      <c r="A8532" s="38"/>
      <c r="B8532" s="44"/>
      <c r="C8532" s="39"/>
      <c r="D8532" s="39"/>
      <c r="E8532" s="39"/>
      <c r="F8532" s="25"/>
      <c r="G8532" s="40"/>
      <c r="H8532" s="40"/>
      <c r="I8532" s="40"/>
      <c r="J8532" s="271"/>
      <c r="K8532" s="262"/>
      <c r="L8532" s="258"/>
      <c r="M8532" s="258"/>
      <c r="N8532" s="258"/>
      <c r="O8532" s="258"/>
      <c r="P8532" s="258"/>
      <c r="Q8532" s="258"/>
      <c r="R8532" s="258"/>
      <c r="S8532" s="258"/>
      <c r="T8532" s="258"/>
      <c r="U8532" s="258"/>
      <c r="V8532" s="258"/>
      <c r="W8532" s="258"/>
      <c r="X8532" s="258"/>
      <c r="Y8532" s="258"/>
      <c r="Z8532" s="258"/>
      <c r="AA8532" s="258"/>
      <c r="AB8532" s="258"/>
      <c r="AC8532" s="258"/>
      <c r="AD8532" s="258"/>
      <c r="AE8532" s="258"/>
      <c r="AF8532" s="258"/>
      <c r="AG8532" s="258"/>
      <c r="AH8532" s="258"/>
      <c r="AI8532" s="258"/>
      <c r="AJ8532" s="258"/>
      <c r="AK8532" s="258"/>
      <c r="AL8532" s="258"/>
      <c r="AM8532" s="258"/>
      <c r="AN8532" s="258"/>
      <c r="AO8532" s="258"/>
      <c r="AP8532" s="258"/>
      <c r="AQ8532" s="258"/>
      <c r="AR8532" s="258"/>
      <c r="AS8532" s="258"/>
      <c r="AT8532" s="258"/>
      <c r="AU8532" s="258"/>
      <c r="AV8532" s="258"/>
      <c r="AW8532" s="258"/>
      <c r="AX8532" s="258"/>
      <c r="AY8532" s="258"/>
      <c r="AZ8532" s="258"/>
      <c r="BA8532" s="258"/>
      <c r="BB8532" s="258"/>
      <c r="BC8532" s="258"/>
      <c r="BD8532" s="258"/>
      <c r="BE8532" s="258"/>
      <c r="BF8532" s="258"/>
      <c r="BG8532" s="258"/>
      <c r="BH8532" s="258"/>
      <c r="BI8532" s="258"/>
      <c r="BJ8532" s="258"/>
      <c r="BK8532" s="258"/>
      <c r="BL8532" s="258"/>
      <c r="BM8532" s="258"/>
      <c r="BN8532" s="258"/>
      <c r="BO8532" s="258"/>
      <c r="BP8532" s="258"/>
      <c r="BQ8532" s="258"/>
      <c r="BR8532" s="258"/>
      <c r="BS8532" s="258"/>
      <c r="BT8532" s="258"/>
      <c r="BU8532" s="258"/>
      <c r="BV8532" s="258"/>
      <c r="BW8532" s="258"/>
      <c r="BX8532" s="258"/>
      <c r="BY8532" s="258"/>
      <c r="BZ8532" s="258"/>
      <c r="CA8532" s="258"/>
      <c r="CB8532" s="258"/>
      <c r="CC8532" s="258"/>
    </row>
    <row r="8533" spans="1:81" s="41" customFormat="1" x14ac:dyDescent="0.25">
      <c r="A8533" s="38"/>
      <c r="B8533" s="44"/>
      <c r="C8533" s="39"/>
      <c r="D8533" s="39"/>
      <c r="E8533" s="39"/>
      <c r="F8533" s="25"/>
      <c r="G8533" s="40"/>
      <c r="H8533" s="40"/>
      <c r="I8533" s="40"/>
      <c r="J8533" s="271"/>
      <c r="K8533" s="262"/>
      <c r="L8533" s="258"/>
      <c r="M8533" s="258"/>
      <c r="N8533" s="258"/>
      <c r="O8533" s="258"/>
      <c r="P8533" s="258"/>
      <c r="Q8533" s="258"/>
      <c r="R8533" s="258"/>
      <c r="S8533" s="258"/>
      <c r="T8533" s="258"/>
      <c r="U8533" s="258"/>
      <c r="V8533" s="258"/>
      <c r="W8533" s="258"/>
      <c r="X8533" s="258"/>
      <c r="Y8533" s="258"/>
      <c r="Z8533" s="258"/>
      <c r="AA8533" s="258"/>
      <c r="AB8533" s="258"/>
      <c r="AC8533" s="258"/>
      <c r="AD8533" s="258"/>
      <c r="AE8533" s="258"/>
      <c r="AF8533" s="258"/>
      <c r="AG8533" s="258"/>
      <c r="AH8533" s="258"/>
      <c r="AI8533" s="258"/>
      <c r="AJ8533" s="258"/>
      <c r="AK8533" s="258"/>
      <c r="AL8533" s="258"/>
      <c r="AM8533" s="258"/>
      <c r="AN8533" s="258"/>
      <c r="AO8533" s="258"/>
      <c r="AP8533" s="258"/>
      <c r="AQ8533" s="258"/>
      <c r="AR8533" s="258"/>
      <c r="AS8533" s="258"/>
      <c r="AT8533" s="258"/>
      <c r="AU8533" s="258"/>
      <c r="AV8533" s="258"/>
      <c r="AW8533" s="258"/>
      <c r="AX8533" s="258"/>
      <c r="AY8533" s="258"/>
      <c r="AZ8533" s="258"/>
      <c r="BA8533" s="258"/>
      <c r="BB8533" s="258"/>
      <c r="BC8533" s="258"/>
      <c r="BD8533" s="258"/>
      <c r="BE8533" s="258"/>
      <c r="BF8533" s="258"/>
      <c r="BG8533" s="258"/>
      <c r="BH8533" s="258"/>
      <c r="BI8533" s="258"/>
      <c r="BJ8533" s="258"/>
      <c r="BK8533" s="258"/>
      <c r="BL8533" s="258"/>
      <c r="BM8533" s="258"/>
      <c r="BN8533" s="258"/>
      <c r="BO8533" s="258"/>
      <c r="BP8533" s="258"/>
      <c r="BQ8533" s="258"/>
      <c r="BR8533" s="258"/>
      <c r="BS8533" s="258"/>
      <c r="BT8533" s="258"/>
      <c r="BU8533" s="258"/>
      <c r="BV8533" s="258"/>
      <c r="BW8533" s="258"/>
      <c r="BX8533" s="258"/>
      <c r="BY8533" s="258"/>
      <c r="BZ8533" s="258"/>
      <c r="CA8533" s="258"/>
      <c r="CB8533" s="258"/>
      <c r="CC8533" s="258"/>
    </row>
    <row r="8534" spans="1:81" s="41" customFormat="1" x14ac:dyDescent="0.25">
      <c r="A8534" s="38"/>
      <c r="B8534" s="44"/>
      <c r="C8534" s="39"/>
      <c r="D8534" s="39"/>
      <c r="E8534" s="39"/>
      <c r="F8534" s="25"/>
      <c r="G8534" s="40"/>
      <c r="H8534" s="40"/>
      <c r="I8534" s="40"/>
      <c r="J8534" s="271"/>
      <c r="K8534" s="262"/>
      <c r="L8534" s="258"/>
      <c r="M8534" s="258"/>
      <c r="N8534" s="258"/>
      <c r="O8534" s="258"/>
      <c r="P8534" s="258"/>
      <c r="Q8534" s="258"/>
      <c r="R8534" s="258"/>
      <c r="S8534" s="258"/>
      <c r="T8534" s="258"/>
      <c r="U8534" s="258"/>
      <c r="V8534" s="258"/>
      <c r="W8534" s="258"/>
      <c r="X8534" s="258"/>
      <c r="Y8534" s="258"/>
      <c r="Z8534" s="258"/>
      <c r="AA8534" s="258"/>
      <c r="AB8534" s="258"/>
      <c r="AC8534" s="258"/>
      <c r="AD8534" s="258"/>
      <c r="AE8534" s="258"/>
      <c r="AF8534" s="258"/>
      <c r="AG8534" s="258"/>
      <c r="AH8534" s="258"/>
      <c r="AI8534" s="258"/>
      <c r="AJ8534" s="258"/>
      <c r="AK8534" s="258"/>
      <c r="AL8534" s="258"/>
      <c r="AM8534" s="258"/>
      <c r="AN8534" s="258"/>
      <c r="AO8534" s="258"/>
      <c r="AP8534" s="258"/>
      <c r="AQ8534" s="258"/>
      <c r="AR8534" s="258"/>
      <c r="AS8534" s="258"/>
      <c r="AT8534" s="258"/>
      <c r="AU8534" s="258"/>
      <c r="AV8534" s="258"/>
      <c r="AW8534" s="258"/>
      <c r="AX8534" s="258"/>
      <c r="AY8534" s="258"/>
      <c r="AZ8534" s="258"/>
      <c r="BA8534" s="258"/>
      <c r="BB8534" s="258"/>
      <c r="BC8534" s="258"/>
      <c r="BD8534" s="258"/>
      <c r="BE8534" s="258"/>
      <c r="BF8534" s="258"/>
      <c r="BG8534" s="258"/>
      <c r="BH8534" s="258"/>
      <c r="BI8534" s="258"/>
      <c r="BJ8534" s="258"/>
      <c r="BK8534" s="258"/>
      <c r="BL8534" s="258"/>
      <c r="BM8534" s="258"/>
      <c r="BN8534" s="258"/>
      <c r="BO8534" s="258"/>
      <c r="BP8534" s="258"/>
      <c r="BQ8534" s="258"/>
      <c r="BR8534" s="258"/>
      <c r="BS8534" s="258"/>
      <c r="BT8534" s="258"/>
      <c r="BU8534" s="258"/>
      <c r="BV8534" s="258"/>
      <c r="BW8534" s="258"/>
      <c r="BX8534" s="258"/>
      <c r="BY8534" s="258"/>
      <c r="BZ8534" s="258"/>
      <c r="CA8534" s="258"/>
      <c r="CB8534" s="258"/>
      <c r="CC8534" s="258"/>
    </row>
    <row r="8535" spans="1:81" s="41" customFormat="1" x14ac:dyDescent="0.25">
      <c r="A8535" s="38"/>
      <c r="B8535" s="44"/>
      <c r="C8535" s="39"/>
      <c r="D8535" s="39"/>
      <c r="E8535" s="39"/>
      <c r="F8535" s="25"/>
      <c r="G8535" s="40"/>
      <c r="H8535" s="40"/>
      <c r="I8535" s="40"/>
      <c r="J8535" s="271"/>
      <c r="K8535" s="262"/>
      <c r="L8535" s="258"/>
      <c r="M8535" s="258"/>
      <c r="N8535" s="258"/>
      <c r="O8535" s="258"/>
      <c r="P8535" s="258"/>
      <c r="Q8535" s="258"/>
      <c r="R8535" s="258"/>
      <c r="S8535" s="258"/>
      <c r="T8535" s="258"/>
      <c r="U8535" s="258"/>
      <c r="V8535" s="258"/>
      <c r="W8535" s="258"/>
      <c r="X8535" s="258"/>
      <c r="Y8535" s="258"/>
      <c r="Z8535" s="258"/>
      <c r="AA8535" s="258"/>
      <c r="AB8535" s="258"/>
      <c r="AC8535" s="258"/>
      <c r="AD8535" s="258"/>
      <c r="AE8535" s="258"/>
      <c r="AF8535" s="258"/>
      <c r="AG8535" s="258"/>
      <c r="AH8535" s="258"/>
      <c r="AI8535" s="258"/>
      <c r="AJ8535" s="258"/>
      <c r="AK8535" s="258"/>
      <c r="AL8535" s="258"/>
      <c r="AM8535" s="258"/>
      <c r="AN8535" s="258"/>
      <c r="AO8535" s="258"/>
      <c r="AP8535" s="258"/>
      <c r="AQ8535" s="258"/>
      <c r="AR8535" s="258"/>
      <c r="AS8535" s="258"/>
      <c r="AT8535" s="258"/>
      <c r="AU8535" s="258"/>
      <c r="AV8535" s="258"/>
      <c r="AW8535" s="258"/>
      <c r="AX8535" s="258"/>
      <c r="AY8535" s="258"/>
      <c r="AZ8535" s="258"/>
      <c r="BA8535" s="258"/>
      <c r="BB8535" s="258"/>
      <c r="BC8535" s="258"/>
      <c r="BD8535" s="258"/>
      <c r="BE8535" s="258"/>
      <c r="BF8535" s="258"/>
      <c r="BG8535" s="258"/>
      <c r="BH8535" s="258"/>
      <c r="BI8535" s="258"/>
      <c r="BJ8535" s="258"/>
      <c r="BK8535" s="258"/>
      <c r="BL8535" s="258"/>
      <c r="BM8535" s="258"/>
      <c r="BN8535" s="258"/>
      <c r="BO8535" s="258"/>
      <c r="BP8535" s="258"/>
      <c r="BQ8535" s="258"/>
      <c r="BR8535" s="258"/>
      <c r="BS8535" s="258"/>
      <c r="BT8535" s="258"/>
      <c r="BU8535" s="258"/>
      <c r="BV8535" s="258"/>
      <c r="BW8535" s="258"/>
      <c r="BX8535" s="258"/>
      <c r="BY8535" s="258"/>
      <c r="BZ8535" s="258"/>
      <c r="CA8535" s="258"/>
      <c r="CB8535" s="258"/>
      <c r="CC8535" s="258"/>
    </row>
    <row r="8536" spans="1:81" s="41" customFormat="1" x14ac:dyDescent="0.25">
      <c r="A8536" s="38"/>
      <c r="B8536" s="44"/>
      <c r="C8536" s="39"/>
      <c r="D8536" s="39"/>
      <c r="E8536" s="39"/>
      <c r="F8536" s="25"/>
      <c r="G8536" s="40"/>
      <c r="H8536" s="40"/>
      <c r="I8536" s="40"/>
      <c r="J8536" s="271"/>
      <c r="K8536" s="262"/>
      <c r="L8536" s="258"/>
      <c r="M8536" s="258"/>
      <c r="N8536" s="258"/>
      <c r="O8536" s="258"/>
      <c r="P8536" s="258"/>
      <c r="Q8536" s="258"/>
      <c r="R8536" s="258"/>
      <c r="S8536" s="258"/>
      <c r="T8536" s="258"/>
      <c r="U8536" s="258"/>
      <c r="V8536" s="258"/>
      <c r="W8536" s="258"/>
      <c r="X8536" s="258"/>
      <c r="Y8536" s="258"/>
      <c r="Z8536" s="258"/>
      <c r="AA8536" s="258"/>
      <c r="AB8536" s="258"/>
      <c r="AC8536" s="258"/>
      <c r="AD8536" s="258"/>
      <c r="AE8536" s="258"/>
      <c r="AF8536" s="258"/>
      <c r="AG8536" s="258"/>
      <c r="AH8536" s="258"/>
      <c r="AI8536" s="258"/>
      <c r="AJ8536" s="258"/>
      <c r="AK8536" s="258"/>
      <c r="AL8536" s="258"/>
      <c r="AM8536" s="258"/>
      <c r="AN8536" s="258"/>
      <c r="AO8536" s="258"/>
      <c r="AP8536" s="258"/>
      <c r="AQ8536" s="258"/>
      <c r="AR8536" s="258"/>
      <c r="AS8536" s="258"/>
      <c r="AT8536" s="258"/>
      <c r="AU8536" s="258"/>
      <c r="AV8536" s="258"/>
      <c r="AW8536" s="258"/>
      <c r="AX8536" s="258"/>
      <c r="AY8536" s="258"/>
      <c r="AZ8536" s="258"/>
      <c r="BA8536" s="258"/>
      <c r="BB8536" s="258"/>
      <c r="BC8536" s="258"/>
      <c r="BD8536" s="258"/>
      <c r="BE8536" s="258"/>
      <c r="BF8536" s="258"/>
      <c r="BG8536" s="258"/>
      <c r="BH8536" s="258"/>
      <c r="BI8536" s="258"/>
      <c r="BJ8536" s="258"/>
      <c r="BK8536" s="258"/>
      <c r="BL8536" s="258"/>
      <c r="BM8536" s="258"/>
      <c r="BN8536" s="258"/>
      <c r="BO8536" s="258"/>
      <c r="BP8536" s="258"/>
      <c r="BQ8536" s="258"/>
      <c r="BR8536" s="258"/>
      <c r="BS8536" s="258"/>
      <c r="BT8536" s="258"/>
      <c r="BU8536" s="258"/>
      <c r="BV8536" s="258"/>
      <c r="BW8536" s="258"/>
      <c r="BX8536" s="258"/>
      <c r="BY8536" s="258"/>
      <c r="BZ8536" s="258"/>
      <c r="CA8536" s="258"/>
      <c r="CB8536" s="258"/>
      <c r="CC8536" s="258"/>
    </row>
    <row r="8537" spans="1:81" s="41" customFormat="1" x14ac:dyDescent="0.25">
      <c r="A8537" s="38"/>
      <c r="B8537" s="44"/>
      <c r="C8537" s="39"/>
      <c r="D8537" s="39"/>
      <c r="E8537" s="39"/>
      <c r="F8537" s="25"/>
      <c r="G8537" s="40"/>
      <c r="H8537" s="40"/>
      <c r="I8537" s="40"/>
      <c r="J8537" s="271"/>
      <c r="K8537" s="262"/>
      <c r="L8537" s="258"/>
      <c r="M8537" s="258"/>
      <c r="N8537" s="258"/>
      <c r="O8537" s="258"/>
      <c r="P8537" s="258"/>
      <c r="Q8537" s="258"/>
      <c r="R8537" s="258"/>
      <c r="S8537" s="258"/>
      <c r="T8537" s="258"/>
      <c r="U8537" s="258"/>
      <c r="V8537" s="258"/>
      <c r="W8537" s="258"/>
      <c r="X8537" s="258"/>
      <c r="Y8537" s="258"/>
      <c r="Z8537" s="258"/>
      <c r="AA8537" s="258"/>
      <c r="AB8537" s="258"/>
      <c r="AC8537" s="258"/>
      <c r="AD8537" s="258"/>
      <c r="AE8537" s="258"/>
      <c r="AF8537" s="258"/>
      <c r="AG8537" s="258"/>
      <c r="AH8537" s="258"/>
      <c r="AI8537" s="258"/>
      <c r="AJ8537" s="258"/>
      <c r="AK8537" s="258"/>
      <c r="AL8537" s="258"/>
      <c r="AM8537" s="258"/>
      <c r="AN8537" s="258"/>
      <c r="AO8537" s="258"/>
      <c r="AP8537" s="258"/>
      <c r="AQ8537" s="258"/>
      <c r="AR8537" s="258"/>
      <c r="AS8537" s="258"/>
      <c r="AT8537" s="258"/>
      <c r="AU8537" s="258"/>
      <c r="AV8537" s="258"/>
      <c r="AW8537" s="258"/>
      <c r="AX8537" s="258"/>
      <c r="AY8537" s="258"/>
      <c r="AZ8537" s="258"/>
      <c r="BA8537" s="258"/>
      <c r="BB8537" s="258"/>
      <c r="BC8537" s="258"/>
      <c r="BD8537" s="258"/>
      <c r="BE8537" s="258"/>
      <c r="BF8537" s="258"/>
      <c r="BG8537" s="258"/>
      <c r="BH8537" s="258"/>
      <c r="BI8537" s="258"/>
      <c r="BJ8537" s="258"/>
      <c r="BK8537" s="258"/>
      <c r="BL8537" s="258"/>
      <c r="BM8537" s="258"/>
      <c r="BN8537" s="258"/>
      <c r="BO8537" s="258"/>
      <c r="BP8537" s="258"/>
      <c r="BQ8537" s="258"/>
      <c r="BR8537" s="258"/>
      <c r="BS8537" s="258"/>
      <c r="BT8537" s="258"/>
      <c r="BU8537" s="258"/>
      <c r="BV8537" s="258"/>
      <c r="BW8537" s="258"/>
      <c r="BX8537" s="258"/>
      <c r="BY8537" s="258"/>
      <c r="BZ8537" s="258"/>
      <c r="CA8537" s="258"/>
      <c r="CB8537" s="258"/>
      <c r="CC8537" s="258"/>
    </row>
    <row r="8538" spans="1:81" s="41" customFormat="1" x14ac:dyDescent="0.25">
      <c r="A8538" s="38"/>
      <c r="B8538" s="44"/>
      <c r="C8538" s="39"/>
      <c r="D8538" s="39"/>
      <c r="E8538" s="39"/>
      <c r="F8538" s="25"/>
      <c r="G8538" s="40"/>
      <c r="H8538" s="40"/>
      <c r="I8538" s="40"/>
      <c r="J8538" s="271"/>
      <c r="K8538" s="262"/>
      <c r="L8538" s="258"/>
      <c r="M8538" s="258"/>
      <c r="N8538" s="258"/>
      <c r="O8538" s="258"/>
      <c r="P8538" s="258"/>
      <c r="Q8538" s="258"/>
      <c r="R8538" s="258"/>
      <c r="S8538" s="258"/>
      <c r="T8538" s="258"/>
      <c r="U8538" s="258"/>
      <c r="V8538" s="258"/>
      <c r="W8538" s="258"/>
      <c r="X8538" s="258"/>
      <c r="Y8538" s="258"/>
      <c r="Z8538" s="258"/>
      <c r="AA8538" s="258"/>
      <c r="AB8538" s="258"/>
      <c r="AC8538" s="258"/>
      <c r="AD8538" s="258"/>
      <c r="AE8538" s="258"/>
      <c r="AF8538" s="258"/>
      <c r="AG8538" s="258"/>
      <c r="AH8538" s="258"/>
      <c r="AI8538" s="258"/>
      <c r="AJ8538" s="258"/>
      <c r="AK8538" s="258"/>
      <c r="AL8538" s="258"/>
      <c r="AM8538" s="258"/>
      <c r="AN8538" s="258"/>
      <c r="AO8538" s="258"/>
      <c r="AP8538" s="258"/>
      <c r="AQ8538" s="258"/>
      <c r="AR8538" s="258"/>
      <c r="AS8538" s="258"/>
      <c r="AT8538" s="258"/>
      <c r="AU8538" s="258"/>
      <c r="AV8538" s="258"/>
      <c r="AW8538" s="258"/>
      <c r="AX8538" s="258"/>
      <c r="AY8538" s="258"/>
      <c r="AZ8538" s="258"/>
      <c r="BA8538" s="258"/>
      <c r="BB8538" s="258"/>
      <c r="BC8538" s="258"/>
      <c r="BD8538" s="258"/>
      <c r="BE8538" s="258"/>
      <c r="BF8538" s="258"/>
      <c r="BG8538" s="258"/>
      <c r="BH8538" s="258"/>
      <c r="BI8538" s="258"/>
      <c r="BJ8538" s="258"/>
      <c r="BK8538" s="258"/>
      <c r="BL8538" s="258"/>
      <c r="BM8538" s="258"/>
      <c r="BN8538" s="258"/>
      <c r="BO8538" s="258"/>
      <c r="BP8538" s="258"/>
      <c r="BQ8538" s="258"/>
      <c r="BR8538" s="258"/>
      <c r="BS8538" s="258"/>
      <c r="BT8538" s="258"/>
      <c r="BU8538" s="258"/>
      <c r="BV8538" s="258"/>
      <c r="BW8538" s="258"/>
      <c r="BX8538" s="258"/>
      <c r="BY8538" s="258"/>
      <c r="BZ8538" s="258"/>
      <c r="CA8538" s="258"/>
      <c r="CB8538" s="258"/>
      <c r="CC8538" s="258"/>
    </row>
    <row r="8539" spans="1:81" s="41" customFormat="1" x14ac:dyDescent="0.25">
      <c r="A8539" s="38"/>
      <c r="B8539" s="44"/>
      <c r="C8539" s="39"/>
      <c r="D8539" s="39"/>
      <c r="E8539" s="39"/>
      <c r="F8539" s="25"/>
      <c r="G8539" s="40"/>
      <c r="H8539" s="40"/>
      <c r="I8539" s="40"/>
      <c r="J8539" s="271"/>
      <c r="K8539" s="262"/>
      <c r="L8539" s="258"/>
      <c r="M8539" s="258"/>
      <c r="N8539" s="258"/>
      <c r="O8539" s="258"/>
      <c r="P8539" s="258"/>
      <c r="Q8539" s="258"/>
      <c r="R8539" s="258"/>
      <c r="S8539" s="258"/>
      <c r="T8539" s="258"/>
      <c r="U8539" s="258"/>
      <c r="V8539" s="258"/>
      <c r="W8539" s="258"/>
      <c r="X8539" s="258"/>
      <c r="Y8539" s="258"/>
      <c r="Z8539" s="258"/>
      <c r="AA8539" s="258"/>
      <c r="AB8539" s="258"/>
      <c r="AC8539" s="258"/>
      <c r="AD8539" s="258"/>
      <c r="AE8539" s="258"/>
      <c r="AF8539" s="258"/>
      <c r="AG8539" s="258"/>
      <c r="AH8539" s="258"/>
      <c r="AI8539" s="258"/>
      <c r="AJ8539" s="258"/>
      <c r="AK8539" s="258"/>
      <c r="AL8539" s="258"/>
      <c r="AM8539" s="258"/>
      <c r="AN8539" s="258"/>
      <c r="AO8539" s="258"/>
      <c r="AP8539" s="258"/>
      <c r="AQ8539" s="258"/>
      <c r="AR8539" s="258"/>
      <c r="AS8539" s="258"/>
      <c r="AT8539" s="258"/>
      <c r="AU8539" s="258"/>
      <c r="AV8539" s="258"/>
      <c r="AW8539" s="258"/>
      <c r="AX8539" s="258"/>
      <c r="AY8539" s="258"/>
      <c r="AZ8539" s="258"/>
      <c r="BA8539" s="258"/>
      <c r="BB8539" s="258"/>
      <c r="BC8539" s="258"/>
      <c r="BD8539" s="258"/>
      <c r="BE8539" s="258"/>
      <c r="BF8539" s="258"/>
      <c r="BG8539" s="258"/>
      <c r="BH8539" s="258"/>
      <c r="BI8539" s="258"/>
      <c r="BJ8539" s="258"/>
      <c r="BK8539" s="258"/>
      <c r="BL8539" s="258"/>
      <c r="BM8539" s="258"/>
      <c r="BN8539" s="258"/>
      <c r="BO8539" s="258"/>
      <c r="BP8539" s="258"/>
      <c r="BQ8539" s="258"/>
      <c r="BR8539" s="258"/>
      <c r="BS8539" s="258"/>
      <c r="BT8539" s="258"/>
      <c r="BU8539" s="258"/>
      <c r="BV8539" s="258"/>
      <c r="BW8539" s="258"/>
      <c r="BX8539" s="258"/>
      <c r="BY8539" s="258"/>
      <c r="BZ8539" s="258"/>
      <c r="CA8539" s="258"/>
      <c r="CB8539" s="258"/>
      <c r="CC8539" s="258"/>
    </row>
    <row r="8540" spans="1:81" s="41" customFormat="1" x14ac:dyDescent="0.25">
      <c r="A8540" s="38"/>
      <c r="B8540" s="44"/>
      <c r="C8540" s="39"/>
      <c r="D8540" s="39"/>
      <c r="E8540" s="39"/>
      <c r="F8540" s="25"/>
      <c r="G8540" s="40"/>
      <c r="H8540" s="40"/>
      <c r="I8540" s="40"/>
      <c r="J8540" s="271"/>
      <c r="K8540" s="262"/>
      <c r="L8540" s="258"/>
      <c r="M8540" s="258"/>
      <c r="N8540" s="258"/>
      <c r="O8540" s="258"/>
      <c r="P8540" s="258"/>
      <c r="Q8540" s="258"/>
      <c r="R8540" s="258"/>
      <c r="S8540" s="258"/>
      <c r="T8540" s="258"/>
      <c r="U8540" s="258"/>
      <c r="V8540" s="258"/>
      <c r="W8540" s="258"/>
      <c r="X8540" s="258"/>
      <c r="Y8540" s="258"/>
      <c r="Z8540" s="258"/>
      <c r="AA8540" s="258"/>
      <c r="AB8540" s="258"/>
      <c r="AC8540" s="258"/>
      <c r="AD8540" s="258"/>
      <c r="AE8540" s="258"/>
      <c r="AF8540" s="258"/>
      <c r="AG8540" s="258"/>
      <c r="AH8540" s="258"/>
      <c r="AI8540" s="258"/>
      <c r="AJ8540" s="258"/>
      <c r="AK8540" s="258"/>
      <c r="AL8540" s="258"/>
      <c r="AM8540" s="258"/>
      <c r="AN8540" s="258"/>
      <c r="AO8540" s="258"/>
      <c r="AP8540" s="258"/>
      <c r="AQ8540" s="258"/>
      <c r="AR8540" s="258"/>
      <c r="AS8540" s="258"/>
      <c r="AT8540" s="258"/>
      <c r="AU8540" s="258"/>
      <c r="AV8540" s="258"/>
      <c r="AW8540" s="258"/>
      <c r="AX8540" s="258"/>
      <c r="AY8540" s="258"/>
      <c r="AZ8540" s="258"/>
      <c r="BA8540" s="258"/>
      <c r="BB8540" s="258"/>
      <c r="BC8540" s="258"/>
      <c r="BD8540" s="258"/>
      <c r="BE8540" s="258"/>
      <c r="BF8540" s="258"/>
      <c r="BG8540" s="258"/>
      <c r="BH8540" s="258"/>
      <c r="BI8540" s="258"/>
      <c r="BJ8540" s="258"/>
      <c r="BK8540" s="258"/>
      <c r="BL8540" s="258"/>
      <c r="BM8540" s="258"/>
      <c r="BN8540" s="258"/>
      <c r="BO8540" s="258"/>
      <c r="BP8540" s="258"/>
      <c r="BQ8540" s="258"/>
      <c r="BR8540" s="258"/>
      <c r="BS8540" s="258"/>
      <c r="BT8540" s="258"/>
      <c r="BU8540" s="258"/>
      <c r="BV8540" s="258"/>
      <c r="BW8540" s="258"/>
      <c r="BX8540" s="258"/>
      <c r="BY8540" s="258"/>
      <c r="BZ8540" s="258"/>
      <c r="CA8540" s="258"/>
      <c r="CB8540" s="258"/>
      <c r="CC8540" s="258"/>
    </row>
    <row r="8541" spans="1:81" s="41" customFormat="1" x14ac:dyDescent="0.25">
      <c r="A8541" s="38"/>
      <c r="B8541" s="44"/>
      <c r="C8541" s="39"/>
      <c r="D8541" s="39"/>
      <c r="E8541" s="39"/>
      <c r="F8541" s="25"/>
      <c r="G8541" s="40"/>
      <c r="H8541" s="40"/>
      <c r="I8541" s="40"/>
      <c r="J8541" s="271"/>
      <c r="K8541" s="262"/>
      <c r="L8541" s="258"/>
      <c r="M8541" s="258"/>
      <c r="N8541" s="258"/>
      <c r="O8541" s="258"/>
      <c r="P8541" s="258"/>
      <c r="Q8541" s="258"/>
      <c r="R8541" s="258"/>
      <c r="S8541" s="258"/>
      <c r="T8541" s="258"/>
      <c r="U8541" s="258"/>
      <c r="V8541" s="258"/>
      <c r="W8541" s="258"/>
      <c r="X8541" s="258"/>
      <c r="Y8541" s="258"/>
      <c r="Z8541" s="258"/>
      <c r="AA8541" s="258"/>
      <c r="AB8541" s="258"/>
      <c r="AC8541" s="258"/>
      <c r="AD8541" s="258"/>
      <c r="AE8541" s="258"/>
      <c r="AF8541" s="258"/>
      <c r="AG8541" s="258"/>
      <c r="AH8541" s="258"/>
      <c r="AI8541" s="258"/>
      <c r="AJ8541" s="258"/>
      <c r="AK8541" s="258"/>
      <c r="AL8541" s="258"/>
      <c r="AM8541" s="258"/>
      <c r="AN8541" s="258"/>
      <c r="AO8541" s="258"/>
      <c r="AP8541" s="258"/>
      <c r="AQ8541" s="258"/>
      <c r="AR8541" s="258"/>
      <c r="AS8541" s="258"/>
      <c r="AT8541" s="258"/>
      <c r="AU8541" s="258"/>
      <c r="AV8541" s="258"/>
      <c r="AW8541" s="258"/>
      <c r="AX8541" s="258"/>
      <c r="AY8541" s="258"/>
      <c r="AZ8541" s="258"/>
      <c r="BA8541" s="258"/>
      <c r="BB8541" s="258"/>
      <c r="BC8541" s="258"/>
      <c r="BD8541" s="258"/>
      <c r="BE8541" s="258"/>
      <c r="BF8541" s="258"/>
      <c r="BG8541" s="258"/>
      <c r="BH8541" s="258"/>
      <c r="BI8541" s="258"/>
      <c r="BJ8541" s="258"/>
      <c r="BK8541" s="258"/>
      <c r="BL8541" s="258"/>
      <c r="BM8541" s="258"/>
      <c r="BN8541" s="258"/>
      <c r="BO8541" s="258"/>
      <c r="BP8541" s="258"/>
      <c r="BQ8541" s="258"/>
      <c r="BR8541" s="258"/>
      <c r="BS8541" s="258"/>
      <c r="BT8541" s="258"/>
      <c r="BU8541" s="258"/>
      <c r="BV8541" s="258"/>
      <c r="BW8541" s="258"/>
      <c r="BX8541" s="258"/>
      <c r="BY8541" s="258"/>
      <c r="BZ8541" s="258"/>
      <c r="CA8541" s="258"/>
      <c r="CB8541" s="258"/>
      <c r="CC8541" s="258"/>
    </row>
    <row r="8542" spans="1:81" s="41" customFormat="1" x14ac:dyDescent="0.25">
      <c r="A8542" s="38"/>
      <c r="B8542" s="44"/>
      <c r="C8542" s="39"/>
      <c r="D8542" s="39"/>
      <c r="E8542" s="39"/>
      <c r="F8542" s="25"/>
      <c r="G8542" s="40"/>
      <c r="H8542" s="40"/>
      <c r="I8542" s="40"/>
      <c r="J8542" s="271"/>
      <c r="K8542" s="262"/>
      <c r="L8542" s="258"/>
      <c r="M8542" s="258"/>
      <c r="N8542" s="258"/>
      <c r="O8542" s="258"/>
      <c r="P8542" s="258"/>
      <c r="Q8542" s="258"/>
      <c r="R8542" s="258"/>
      <c r="S8542" s="258"/>
      <c r="T8542" s="258"/>
      <c r="U8542" s="258"/>
      <c r="V8542" s="258"/>
      <c r="W8542" s="258"/>
      <c r="X8542" s="258"/>
      <c r="Y8542" s="258"/>
      <c r="Z8542" s="258"/>
      <c r="AA8542" s="258"/>
      <c r="AB8542" s="258"/>
      <c r="AC8542" s="258"/>
      <c r="AD8542" s="258"/>
      <c r="AE8542" s="258"/>
      <c r="AF8542" s="258"/>
      <c r="AG8542" s="258"/>
      <c r="AH8542" s="258"/>
      <c r="AI8542" s="258"/>
      <c r="AJ8542" s="258"/>
      <c r="AK8542" s="258"/>
      <c r="AL8542" s="258"/>
      <c r="AM8542" s="258"/>
      <c r="AN8542" s="258"/>
      <c r="AO8542" s="258"/>
      <c r="AP8542" s="258"/>
      <c r="AQ8542" s="258"/>
      <c r="AR8542" s="258"/>
      <c r="AS8542" s="258"/>
      <c r="AT8542" s="258"/>
      <c r="AU8542" s="258"/>
      <c r="AV8542" s="258"/>
      <c r="AW8542" s="258"/>
      <c r="AX8542" s="258"/>
      <c r="AY8542" s="258"/>
      <c r="AZ8542" s="258"/>
      <c r="BA8542" s="258"/>
      <c r="BB8542" s="258"/>
      <c r="BC8542" s="258"/>
      <c r="BD8542" s="258"/>
      <c r="BE8542" s="258"/>
      <c r="BF8542" s="258"/>
      <c r="BG8542" s="258"/>
      <c r="BH8542" s="258"/>
      <c r="BI8542" s="258"/>
      <c r="BJ8542" s="258"/>
      <c r="BK8542" s="258"/>
      <c r="BL8542" s="258"/>
      <c r="BM8542" s="258"/>
      <c r="BN8542" s="258"/>
      <c r="BO8542" s="258"/>
      <c r="BP8542" s="258"/>
      <c r="BQ8542" s="258"/>
      <c r="BR8542" s="258"/>
      <c r="BS8542" s="258"/>
      <c r="BT8542" s="258"/>
      <c r="BU8542" s="258"/>
      <c r="BV8542" s="258"/>
      <c r="BW8542" s="258"/>
      <c r="BX8542" s="258"/>
      <c r="BY8542" s="258"/>
      <c r="BZ8542" s="258"/>
      <c r="CA8542" s="258"/>
      <c r="CB8542" s="258"/>
      <c r="CC8542" s="258"/>
    </row>
    <row r="8543" spans="1:81" s="41" customFormat="1" x14ac:dyDescent="0.25">
      <c r="A8543" s="38"/>
      <c r="B8543" s="44"/>
      <c r="C8543" s="39"/>
      <c r="D8543" s="39"/>
      <c r="E8543" s="39"/>
      <c r="F8543" s="25"/>
      <c r="G8543" s="40"/>
      <c r="H8543" s="40"/>
      <c r="I8543" s="40"/>
      <c r="J8543" s="271"/>
      <c r="K8543" s="262"/>
      <c r="L8543" s="258"/>
      <c r="M8543" s="258"/>
      <c r="N8543" s="258"/>
      <c r="O8543" s="258"/>
      <c r="P8543" s="258"/>
      <c r="Q8543" s="258"/>
      <c r="R8543" s="258"/>
      <c r="S8543" s="258"/>
      <c r="T8543" s="258"/>
      <c r="U8543" s="258"/>
      <c r="V8543" s="258"/>
      <c r="W8543" s="258"/>
      <c r="X8543" s="258"/>
      <c r="Y8543" s="258"/>
      <c r="Z8543" s="258"/>
      <c r="AA8543" s="258"/>
      <c r="AB8543" s="258"/>
      <c r="AC8543" s="258"/>
      <c r="AD8543" s="258"/>
      <c r="AE8543" s="258"/>
      <c r="AF8543" s="258"/>
      <c r="AG8543" s="258"/>
      <c r="AH8543" s="258"/>
      <c r="AI8543" s="258"/>
      <c r="AJ8543" s="258"/>
      <c r="AK8543" s="258"/>
      <c r="AL8543" s="258"/>
      <c r="AM8543" s="258"/>
      <c r="AN8543" s="258"/>
      <c r="AO8543" s="258"/>
      <c r="AP8543" s="258"/>
      <c r="AQ8543" s="258"/>
      <c r="AR8543" s="258"/>
      <c r="AS8543" s="258"/>
      <c r="AT8543" s="258"/>
      <c r="AU8543" s="258"/>
      <c r="AV8543" s="258"/>
      <c r="AW8543" s="258"/>
      <c r="AX8543" s="258"/>
      <c r="AY8543" s="258"/>
      <c r="AZ8543" s="258"/>
      <c r="BA8543" s="258"/>
      <c r="BB8543" s="258"/>
      <c r="BC8543" s="258"/>
      <c r="BD8543" s="258"/>
      <c r="BE8543" s="258"/>
      <c r="BF8543" s="258"/>
      <c r="BG8543" s="258"/>
      <c r="BH8543" s="258"/>
      <c r="BI8543" s="258"/>
      <c r="BJ8543" s="258"/>
      <c r="BK8543" s="258"/>
      <c r="BL8543" s="258"/>
      <c r="BM8543" s="258"/>
      <c r="BN8543" s="258"/>
      <c r="BO8543" s="258"/>
      <c r="BP8543" s="258"/>
      <c r="BQ8543" s="258"/>
      <c r="BR8543" s="258"/>
      <c r="BS8543" s="258"/>
      <c r="BT8543" s="258"/>
      <c r="BU8543" s="258"/>
      <c r="BV8543" s="258"/>
      <c r="BW8543" s="258"/>
      <c r="BX8543" s="258"/>
      <c r="BY8543" s="258"/>
      <c r="BZ8543" s="258"/>
      <c r="CA8543" s="258"/>
      <c r="CB8543" s="258"/>
      <c r="CC8543" s="258"/>
    </row>
    <row r="8544" spans="1:81" s="41" customFormat="1" x14ac:dyDescent="0.25">
      <c r="A8544" s="38"/>
      <c r="B8544" s="44"/>
      <c r="C8544" s="39"/>
      <c r="D8544" s="39"/>
      <c r="E8544" s="39"/>
      <c r="F8544" s="25"/>
      <c r="G8544" s="40"/>
      <c r="H8544" s="40"/>
      <c r="I8544" s="40"/>
      <c r="J8544" s="271"/>
      <c r="K8544" s="262"/>
      <c r="L8544" s="258"/>
      <c r="M8544" s="258"/>
      <c r="N8544" s="258"/>
      <c r="O8544" s="258"/>
      <c r="P8544" s="258"/>
      <c r="Q8544" s="258"/>
      <c r="R8544" s="258"/>
      <c r="S8544" s="258"/>
      <c r="T8544" s="258"/>
      <c r="U8544" s="258"/>
      <c r="V8544" s="258"/>
      <c r="W8544" s="258"/>
      <c r="X8544" s="258"/>
      <c r="Y8544" s="258"/>
      <c r="Z8544" s="258"/>
      <c r="AA8544" s="258"/>
      <c r="AB8544" s="258"/>
      <c r="AC8544" s="258"/>
      <c r="AD8544" s="258"/>
      <c r="AE8544" s="258"/>
      <c r="AF8544" s="258"/>
      <c r="AG8544" s="258"/>
      <c r="AH8544" s="258"/>
      <c r="AI8544" s="258"/>
      <c r="AJ8544" s="258"/>
      <c r="AK8544" s="258"/>
      <c r="AL8544" s="258"/>
      <c r="AM8544" s="258"/>
      <c r="AN8544" s="258"/>
      <c r="AO8544" s="258"/>
      <c r="AP8544" s="258"/>
      <c r="AQ8544" s="258"/>
      <c r="AR8544" s="258"/>
      <c r="AS8544" s="258"/>
      <c r="AT8544" s="258"/>
      <c r="AU8544" s="258"/>
      <c r="AV8544" s="258"/>
      <c r="AW8544" s="258"/>
      <c r="AX8544" s="258"/>
      <c r="AY8544" s="258"/>
      <c r="AZ8544" s="258"/>
      <c r="BA8544" s="258"/>
      <c r="BB8544" s="258"/>
      <c r="BC8544" s="258"/>
      <c r="BD8544" s="258"/>
      <c r="BE8544" s="258"/>
      <c r="BF8544" s="258"/>
      <c r="BG8544" s="258"/>
      <c r="BH8544" s="258"/>
      <c r="BI8544" s="258"/>
      <c r="BJ8544" s="258"/>
      <c r="BK8544" s="258"/>
      <c r="BL8544" s="258"/>
      <c r="BM8544" s="258"/>
      <c r="BN8544" s="258"/>
      <c r="BO8544" s="258"/>
      <c r="BP8544" s="258"/>
      <c r="BQ8544" s="258"/>
      <c r="BR8544" s="258"/>
      <c r="BS8544" s="258"/>
      <c r="BT8544" s="258"/>
      <c r="BU8544" s="258"/>
      <c r="BV8544" s="258"/>
      <c r="BW8544" s="258"/>
      <c r="BX8544" s="258"/>
      <c r="BY8544" s="258"/>
      <c r="BZ8544" s="258"/>
      <c r="CA8544" s="258"/>
      <c r="CB8544" s="258"/>
      <c r="CC8544" s="258"/>
    </row>
    <row r="8545" spans="1:81" s="41" customFormat="1" x14ac:dyDescent="0.25">
      <c r="A8545" s="38"/>
      <c r="B8545" s="44"/>
      <c r="C8545" s="39"/>
      <c r="D8545" s="39"/>
      <c r="E8545" s="39"/>
      <c r="F8545" s="25"/>
      <c r="G8545" s="40"/>
      <c r="H8545" s="40"/>
      <c r="I8545" s="40"/>
      <c r="J8545" s="271"/>
      <c r="K8545" s="262"/>
      <c r="L8545" s="258"/>
      <c r="M8545" s="258"/>
      <c r="N8545" s="258"/>
      <c r="O8545" s="258"/>
      <c r="P8545" s="258"/>
      <c r="Q8545" s="258"/>
      <c r="R8545" s="258"/>
      <c r="S8545" s="258"/>
      <c r="T8545" s="258"/>
      <c r="U8545" s="258"/>
      <c r="V8545" s="258"/>
      <c r="W8545" s="258"/>
      <c r="X8545" s="258"/>
      <c r="Y8545" s="258"/>
      <c r="Z8545" s="258"/>
      <c r="AA8545" s="258"/>
      <c r="AB8545" s="258"/>
      <c r="AC8545" s="258"/>
      <c r="AD8545" s="258"/>
      <c r="AE8545" s="258"/>
      <c r="AF8545" s="258"/>
      <c r="AG8545" s="258"/>
      <c r="AH8545" s="258"/>
      <c r="AI8545" s="258"/>
      <c r="AJ8545" s="258"/>
      <c r="AK8545" s="258"/>
      <c r="AL8545" s="258"/>
      <c r="AM8545" s="258"/>
      <c r="AN8545" s="258"/>
      <c r="AO8545" s="258"/>
      <c r="AP8545" s="258"/>
      <c r="AQ8545" s="258"/>
      <c r="AR8545" s="258"/>
      <c r="AS8545" s="258"/>
      <c r="AT8545" s="258"/>
      <c r="AU8545" s="258"/>
      <c r="AV8545" s="258"/>
      <c r="AW8545" s="258"/>
      <c r="AX8545" s="258"/>
      <c r="AY8545" s="258"/>
      <c r="AZ8545" s="258"/>
      <c r="BA8545" s="258"/>
      <c r="BB8545" s="258"/>
      <c r="BC8545" s="258"/>
      <c r="BD8545" s="258"/>
      <c r="BE8545" s="258"/>
      <c r="BF8545" s="258"/>
      <c r="BG8545" s="258"/>
      <c r="BH8545" s="258"/>
      <c r="BI8545" s="258"/>
      <c r="BJ8545" s="258"/>
      <c r="BK8545" s="258"/>
      <c r="BL8545" s="258"/>
      <c r="BM8545" s="258"/>
      <c r="BN8545" s="258"/>
      <c r="BO8545" s="258"/>
      <c r="BP8545" s="258"/>
      <c r="BQ8545" s="258"/>
      <c r="BR8545" s="258"/>
      <c r="BS8545" s="258"/>
      <c r="BT8545" s="258"/>
      <c r="BU8545" s="258"/>
      <c r="BV8545" s="258"/>
      <c r="BW8545" s="258"/>
      <c r="BX8545" s="258"/>
      <c r="BY8545" s="258"/>
      <c r="BZ8545" s="258"/>
      <c r="CA8545" s="258"/>
      <c r="CB8545" s="258"/>
      <c r="CC8545" s="258"/>
    </row>
    <row r="8546" spans="1:81" s="41" customFormat="1" x14ac:dyDescent="0.25">
      <c r="A8546" s="38"/>
      <c r="B8546" s="44"/>
      <c r="C8546" s="39"/>
      <c r="D8546" s="39"/>
      <c r="E8546" s="39"/>
      <c r="F8546" s="25"/>
      <c r="G8546" s="40"/>
      <c r="H8546" s="40"/>
      <c r="I8546" s="40"/>
      <c r="J8546" s="271"/>
      <c r="K8546" s="262"/>
      <c r="L8546" s="258"/>
      <c r="M8546" s="258"/>
      <c r="N8546" s="258"/>
      <c r="O8546" s="258"/>
      <c r="P8546" s="258"/>
      <c r="Q8546" s="258"/>
      <c r="R8546" s="258"/>
      <c r="S8546" s="258"/>
      <c r="T8546" s="258"/>
      <c r="U8546" s="258"/>
      <c r="V8546" s="258"/>
      <c r="W8546" s="258"/>
      <c r="X8546" s="258"/>
      <c r="Y8546" s="258"/>
      <c r="Z8546" s="258"/>
      <c r="AA8546" s="258"/>
      <c r="AB8546" s="258"/>
      <c r="AC8546" s="258"/>
      <c r="AD8546" s="258"/>
      <c r="AE8546" s="258"/>
      <c r="AF8546" s="258"/>
      <c r="AG8546" s="258"/>
      <c r="AH8546" s="258"/>
      <c r="AI8546" s="258"/>
      <c r="AJ8546" s="258"/>
      <c r="AK8546" s="258"/>
      <c r="AL8546" s="258"/>
      <c r="AM8546" s="258"/>
      <c r="AN8546" s="258"/>
      <c r="AO8546" s="258"/>
      <c r="AP8546" s="258"/>
      <c r="AQ8546" s="258"/>
      <c r="AR8546" s="258"/>
      <c r="AS8546" s="258"/>
      <c r="AT8546" s="258"/>
      <c r="AU8546" s="258"/>
      <c r="AV8546" s="258"/>
      <c r="AW8546" s="258"/>
      <c r="AX8546" s="258"/>
      <c r="AY8546" s="258"/>
      <c r="AZ8546" s="258"/>
      <c r="BA8546" s="258"/>
      <c r="BB8546" s="258"/>
      <c r="BC8546" s="258"/>
      <c r="BD8546" s="258"/>
      <c r="BE8546" s="258"/>
      <c r="BF8546" s="258"/>
      <c r="BG8546" s="258"/>
      <c r="BH8546" s="258"/>
      <c r="BI8546" s="258"/>
      <c r="BJ8546" s="258"/>
      <c r="BK8546" s="258"/>
      <c r="BL8546" s="258"/>
      <c r="BM8546" s="258"/>
      <c r="BN8546" s="258"/>
      <c r="BO8546" s="258"/>
      <c r="BP8546" s="258"/>
      <c r="BQ8546" s="258"/>
      <c r="BR8546" s="258"/>
      <c r="BS8546" s="258"/>
      <c r="BT8546" s="258"/>
      <c r="BU8546" s="258"/>
      <c r="BV8546" s="258"/>
      <c r="BW8546" s="258"/>
      <c r="BX8546" s="258"/>
      <c r="BY8546" s="258"/>
      <c r="BZ8546" s="258"/>
      <c r="CA8546" s="258"/>
      <c r="CB8546" s="258"/>
      <c r="CC8546" s="258"/>
    </row>
    <row r="8547" spans="1:81" s="41" customFormat="1" x14ac:dyDescent="0.25">
      <c r="A8547" s="38"/>
      <c r="B8547" s="44"/>
      <c r="C8547" s="39"/>
      <c r="D8547" s="39"/>
      <c r="E8547" s="39"/>
      <c r="F8547" s="25"/>
      <c r="G8547" s="40"/>
      <c r="H8547" s="40"/>
      <c r="I8547" s="40"/>
      <c r="J8547" s="271"/>
      <c r="K8547" s="262"/>
      <c r="L8547" s="258"/>
      <c r="M8547" s="258"/>
      <c r="N8547" s="258"/>
      <c r="O8547" s="258"/>
      <c r="P8547" s="258"/>
      <c r="Q8547" s="258"/>
      <c r="R8547" s="258"/>
      <c r="S8547" s="258"/>
      <c r="T8547" s="258"/>
      <c r="U8547" s="258"/>
      <c r="V8547" s="258"/>
      <c r="W8547" s="258"/>
      <c r="X8547" s="258"/>
      <c r="Y8547" s="258"/>
      <c r="Z8547" s="258"/>
      <c r="AA8547" s="258"/>
      <c r="AB8547" s="258"/>
      <c r="AC8547" s="258"/>
      <c r="AD8547" s="258"/>
      <c r="AE8547" s="258"/>
      <c r="AF8547" s="258"/>
      <c r="AG8547" s="258"/>
      <c r="AH8547" s="258"/>
      <c r="AI8547" s="258"/>
      <c r="AJ8547" s="258"/>
      <c r="AK8547" s="258"/>
      <c r="AL8547" s="258"/>
      <c r="AM8547" s="258"/>
      <c r="AN8547" s="258"/>
      <c r="AO8547" s="258"/>
      <c r="AP8547" s="258"/>
      <c r="AQ8547" s="258"/>
      <c r="AR8547" s="258"/>
      <c r="AS8547" s="258"/>
      <c r="AT8547" s="258"/>
      <c r="AU8547" s="258"/>
      <c r="AV8547" s="258"/>
      <c r="AW8547" s="258"/>
      <c r="AX8547" s="258"/>
      <c r="AY8547" s="258"/>
      <c r="AZ8547" s="258"/>
      <c r="BA8547" s="258"/>
      <c r="BB8547" s="258"/>
      <c r="BC8547" s="258"/>
      <c r="BD8547" s="258"/>
      <c r="BE8547" s="258"/>
      <c r="BF8547" s="258"/>
      <c r="BG8547" s="258"/>
      <c r="BH8547" s="258"/>
      <c r="BI8547" s="258"/>
      <c r="BJ8547" s="258"/>
      <c r="BK8547" s="258"/>
      <c r="BL8547" s="258"/>
      <c r="BM8547" s="258"/>
      <c r="BN8547" s="258"/>
      <c r="BO8547" s="258"/>
      <c r="BP8547" s="258"/>
      <c r="BQ8547" s="258"/>
      <c r="BR8547" s="258"/>
      <c r="BS8547" s="258"/>
      <c r="BT8547" s="258"/>
      <c r="BU8547" s="258"/>
      <c r="BV8547" s="258"/>
      <c r="BW8547" s="258"/>
      <c r="BX8547" s="258"/>
      <c r="BY8547" s="258"/>
      <c r="BZ8547" s="258"/>
      <c r="CA8547" s="258"/>
      <c r="CB8547" s="258"/>
      <c r="CC8547" s="258"/>
    </row>
    <row r="8548" spans="1:81" s="41" customFormat="1" x14ac:dyDescent="0.25">
      <c r="A8548" s="38"/>
      <c r="B8548" s="44"/>
      <c r="C8548" s="39"/>
      <c r="D8548" s="39"/>
      <c r="E8548" s="39"/>
      <c r="F8548" s="25"/>
      <c r="G8548" s="40"/>
      <c r="H8548" s="40"/>
      <c r="I8548" s="40"/>
      <c r="J8548" s="271"/>
      <c r="K8548" s="262"/>
      <c r="L8548" s="258"/>
      <c r="M8548" s="258"/>
      <c r="N8548" s="258"/>
      <c r="O8548" s="258"/>
      <c r="P8548" s="258"/>
      <c r="Q8548" s="258"/>
      <c r="R8548" s="258"/>
      <c r="S8548" s="258"/>
      <c r="T8548" s="258"/>
      <c r="U8548" s="258"/>
      <c r="V8548" s="258"/>
      <c r="W8548" s="258"/>
      <c r="X8548" s="258"/>
      <c r="Y8548" s="258"/>
      <c r="Z8548" s="258"/>
      <c r="AA8548" s="258"/>
      <c r="AB8548" s="258"/>
      <c r="AC8548" s="258"/>
      <c r="AD8548" s="258"/>
      <c r="AE8548" s="258"/>
      <c r="AF8548" s="258"/>
      <c r="AG8548" s="258"/>
      <c r="AH8548" s="258"/>
      <c r="AI8548" s="258"/>
      <c r="AJ8548" s="258"/>
      <c r="AK8548" s="258"/>
      <c r="AL8548" s="258"/>
      <c r="AM8548" s="258"/>
      <c r="AN8548" s="258"/>
      <c r="AO8548" s="258"/>
      <c r="AP8548" s="258"/>
      <c r="AQ8548" s="258"/>
      <c r="AR8548" s="258"/>
      <c r="AS8548" s="258"/>
      <c r="AT8548" s="258"/>
      <c r="AU8548" s="258"/>
      <c r="AV8548" s="258"/>
      <c r="AW8548" s="258"/>
      <c r="AX8548" s="258"/>
      <c r="AY8548" s="258"/>
      <c r="AZ8548" s="258"/>
      <c r="BA8548" s="258"/>
      <c r="BB8548" s="258"/>
      <c r="BC8548" s="258"/>
      <c r="BD8548" s="258"/>
      <c r="BE8548" s="258"/>
      <c r="BF8548" s="258"/>
      <c r="BG8548" s="258"/>
      <c r="BH8548" s="258"/>
      <c r="BI8548" s="258"/>
      <c r="BJ8548" s="258"/>
      <c r="BK8548" s="258"/>
      <c r="BL8548" s="258"/>
      <c r="BM8548" s="258"/>
      <c r="BN8548" s="258"/>
      <c r="BO8548" s="258"/>
      <c r="BP8548" s="258"/>
      <c r="BQ8548" s="258"/>
      <c r="BR8548" s="258"/>
      <c r="BS8548" s="258"/>
      <c r="BT8548" s="258"/>
      <c r="BU8548" s="258"/>
      <c r="BV8548" s="258"/>
      <c r="BW8548" s="258"/>
      <c r="BX8548" s="258"/>
      <c r="BY8548" s="258"/>
      <c r="BZ8548" s="258"/>
      <c r="CA8548" s="258"/>
      <c r="CB8548" s="258"/>
      <c r="CC8548" s="258"/>
    </row>
    <row r="8549" spans="1:81" s="41" customFormat="1" x14ac:dyDescent="0.25">
      <c r="A8549" s="38"/>
      <c r="B8549" s="44"/>
      <c r="C8549" s="39"/>
      <c r="D8549" s="39"/>
      <c r="E8549" s="39"/>
      <c r="F8549" s="25"/>
      <c r="G8549" s="40"/>
      <c r="H8549" s="40"/>
      <c r="I8549" s="40"/>
      <c r="J8549" s="271"/>
      <c r="K8549" s="262"/>
      <c r="L8549" s="258"/>
      <c r="M8549" s="258"/>
      <c r="N8549" s="258"/>
      <c r="O8549" s="258"/>
      <c r="P8549" s="258"/>
      <c r="Q8549" s="258"/>
      <c r="R8549" s="258"/>
      <c r="S8549" s="258"/>
      <c r="T8549" s="258"/>
      <c r="U8549" s="258"/>
      <c r="V8549" s="258"/>
      <c r="W8549" s="258"/>
      <c r="X8549" s="258"/>
      <c r="Y8549" s="258"/>
      <c r="Z8549" s="258"/>
      <c r="AA8549" s="258"/>
      <c r="AB8549" s="258"/>
      <c r="AC8549" s="258"/>
      <c r="AD8549" s="258"/>
      <c r="AE8549" s="258"/>
      <c r="AF8549" s="258"/>
      <c r="AG8549" s="258"/>
      <c r="AH8549" s="258"/>
      <c r="AI8549" s="258"/>
      <c r="AJ8549" s="258"/>
      <c r="AK8549" s="258"/>
      <c r="AL8549" s="258"/>
      <c r="AM8549" s="258"/>
      <c r="AN8549" s="258"/>
      <c r="AO8549" s="258"/>
      <c r="AP8549" s="258"/>
      <c r="AQ8549" s="258"/>
      <c r="AR8549" s="258"/>
      <c r="AS8549" s="258"/>
      <c r="AT8549" s="258"/>
      <c r="AU8549" s="258"/>
      <c r="AV8549" s="258"/>
      <c r="AW8549" s="258"/>
      <c r="AX8549" s="258"/>
      <c r="AY8549" s="258"/>
      <c r="AZ8549" s="258"/>
      <c r="BA8549" s="258"/>
      <c r="BB8549" s="258"/>
      <c r="BC8549" s="258"/>
      <c r="BD8549" s="258"/>
      <c r="BE8549" s="258"/>
      <c r="BF8549" s="258"/>
      <c r="BG8549" s="258"/>
      <c r="BH8549" s="258"/>
      <c r="BI8549" s="258"/>
      <c r="BJ8549" s="258"/>
      <c r="BK8549" s="258"/>
      <c r="BL8549" s="258"/>
      <c r="BM8549" s="258"/>
      <c r="BN8549" s="258"/>
      <c r="BO8549" s="258"/>
      <c r="BP8549" s="258"/>
      <c r="BQ8549" s="258"/>
      <c r="BR8549" s="258"/>
      <c r="BS8549" s="258"/>
      <c r="BT8549" s="258"/>
      <c r="BU8549" s="258"/>
      <c r="BV8549" s="258"/>
      <c r="BW8549" s="258"/>
      <c r="BX8549" s="258"/>
      <c r="BY8549" s="258"/>
      <c r="BZ8549" s="258"/>
      <c r="CA8549" s="258"/>
      <c r="CB8549" s="258"/>
      <c r="CC8549" s="258"/>
    </row>
    <row r="8550" spans="1:81" s="41" customFormat="1" x14ac:dyDescent="0.25">
      <c r="A8550" s="38"/>
      <c r="B8550" s="44"/>
      <c r="C8550" s="39"/>
      <c r="D8550" s="39"/>
      <c r="E8550" s="39"/>
      <c r="F8550" s="25"/>
      <c r="G8550" s="40"/>
      <c r="H8550" s="40"/>
      <c r="I8550" s="40"/>
      <c r="J8550" s="271"/>
      <c r="K8550" s="262"/>
      <c r="L8550" s="258"/>
      <c r="M8550" s="258"/>
      <c r="N8550" s="258"/>
      <c r="O8550" s="258"/>
      <c r="P8550" s="258"/>
      <c r="Q8550" s="258"/>
      <c r="R8550" s="258"/>
      <c r="S8550" s="258"/>
      <c r="T8550" s="258"/>
      <c r="U8550" s="258"/>
      <c r="V8550" s="258"/>
      <c r="W8550" s="258"/>
      <c r="X8550" s="258"/>
      <c r="Y8550" s="258"/>
      <c r="Z8550" s="258"/>
      <c r="AA8550" s="258"/>
      <c r="AB8550" s="258"/>
      <c r="AC8550" s="258"/>
      <c r="AD8550" s="258"/>
      <c r="AE8550" s="258"/>
      <c r="AF8550" s="258"/>
      <c r="AG8550" s="258"/>
      <c r="AH8550" s="258"/>
      <c r="AI8550" s="258"/>
      <c r="AJ8550" s="258"/>
      <c r="AK8550" s="258"/>
      <c r="AL8550" s="258"/>
      <c r="AM8550" s="258"/>
      <c r="AN8550" s="258"/>
      <c r="AO8550" s="258"/>
      <c r="AP8550" s="258"/>
      <c r="AQ8550" s="258"/>
      <c r="AR8550" s="258"/>
      <c r="AS8550" s="258"/>
      <c r="AT8550" s="258"/>
      <c r="AU8550" s="258"/>
      <c r="AV8550" s="258"/>
      <c r="AW8550" s="258"/>
      <c r="AX8550" s="258"/>
      <c r="AY8550" s="258"/>
      <c r="AZ8550" s="258"/>
      <c r="BA8550" s="258"/>
      <c r="BB8550" s="258"/>
      <c r="BC8550" s="258"/>
      <c r="BD8550" s="258"/>
      <c r="BE8550" s="258"/>
      <c r="BF8550" s="258"/>
      <c r="BG8550" s="258"/>
      <c r="BH8550" s="258"/>
      <c r="BI8550" s="258"/>
      <c r="BJ8550" s="258"/>
      <c r="BK8550" s="258"/>
      <c r="BL8550" s="258"/>
      <c r="BM8550" s="258"/>
      <c r="BN8550" s="258"/>
      <c r="BO8550" s="258"/>
      <c r="BP8550" s="258"/>
      <c r="BQ8550" s="258"/>
      <c r="BR8550" s="258"/>
      <c r="BS8550" s="258"/>
      <c r="BT8550" s="258"/>
      <c r="BU8550" s="258"/>
      <c r="BV8550" s="258"/>
      <c r="BW8550" s="258"/>
      <c r="BX8550" s="258"/>
      <c r="BY8550" s="258"/>
      <c r="BZ8550" s="258"/>
      <c r="CA8550" s="258"/>
      <c r="CB8550" s="258"/>
      <c r="CC8550" s="258"/>
    </row>
    <row r="8551" spans="1:81" s="41" customFormat="1" x14ac:dyDescent="0.25">
      <c r="A8551" s="38"/>
      <c r="B8551" s="44"/>
      <c r="C8551" s="39"/>
      <c r="D8551" s="39"/>
      <c r="E8551" s="39"/>
      <c r="F8551" s="25"/>
      <c r="G8551" s="40"/>
      <c r="H8551" s="40"/>
      <c r="I8551" s="40"/>
      <c r="J8551" s="271"/>
      <c r="K8551" s="262"/>
      <c r="L8551" s="258"/>
      <c r="M8551" s="258"/>
      <c r="N8551" s="258"/>
      <c r="O8551" s="258"/>
      <c r="P8551" s="258"/>
      <c r="Q8551" s="258"/>
      <c r="R8551" s="258"/>
      <c r="S8551" s="258"/>
      <c r="T8551" s="258"/>
      <c r="U8551" s="258"/>
      <c r="V8551" s="258"/>
      <c r="W8551" s="258"/>
      <c r="X8551" s="258"/>
      <c r="Y8551" s="258"/>
      <c r="Z8551" s="258"/>
      <c r="AA8551" s="258"/>
      <c r="AB8551" s="258"/>
      <c r="AC8551" s="258"/>
      <c r="AD8551" s="258"/>
      <c r="AE8551" s="258"/>
      <c r="AF8551" s="258"/>
      <c r="AG8551" s="258"/>
      <c r="AH8551" s="258"/>
      <c r="AI8551" s="258"/>
      <c r="AJ8551" s="258"/>
      <c r="AK8551" s="258"/>
      <c r="AL8551" s="258"/>
      <c r="AM8551" s="258"/>
      <c r="AN8551" s="258"/>
      <c r="AO8551" s="258"/>
      <c r="AP8551" s="258"/>
      <c r="AQ8551" s="258"/>
      <c r="AR8551" s="258"/>
      <c r="AS8551" s="258"/>
      <c r="AT8551" s="258"/>
      <c r="AU8551" s="258"/>
      <c r="AV8551" s="258"/>
      <c r="AW8551" s="258"/>
      <c r="AX8551" s="258"/>
      <c r="AY8551" s="258"/>
      <c r="AZ8551" s="258"/>
      <c r="BA8551" s="258"/>
      <c r="BB8551" s="258"/>
      <c r="BC8551" s="258"/>
      <c r="BD8551" s="258"/>
      <c r="BE8551" s="258"/>
      <c r="BF8551" s="258"/>
      <c r="BG8551" s="258"/>
      <c r="BH8551" s="258"/>
      <c r="BI8551" s="258"/>
      <c r="BJ8551" s="258"/>
      <c r="BK8551" s="258"/>
      <c r="BL8551" s="258"/>
      <c r="BM8551" s="258"/>
      <c r="BN8551" s="258"/>
      <c r="BO8551" s="258"/>
      <c r="BP8551" s="258"/>
      <c r="BQ8551" s="258"/>
      <c r="BR8551" s="258"/>
      <c r="BS8551" s="258"/>
      <c r="BT8551" s="258"/>
      <c r="BU8551" s="258"/>
      <c r="BV8551" s="258"/>
      <c r="BW8551" s="258"/>
      <c r="BX8551" s="258"/>
      <c r="BY8551" s="258"/>
      <c r="BZ8551" s="258"/>
      <c r="CA8551" s="258"/>
      <c r="CB8551" s="258"/>
      <c r="CC8551" s="258"/>
    </row>
    <row r="8552" spans="1:81" s="41" customFormat="1" x14ac:dyDescent="0.25">
      <c r="A8552" s="38"/>
      <c r="B8552" s="44"/>
      <c r="C8552" s="39"/>
      <c r="D8552" s="39"/>
      <c r="E8552" s="39"/>
      <c r="F8552" s="25"/>
      <c r="G8552" s="40"/>
      <c r="H8552" s="40"/>
      <c r="I8552" s="40"/>
      <c r="J8552" s="271"/>
      <c r="K8552" s="262"/>
      <c r="L8552" s="258"/>
      <c r="M8552" s="258"/>
      <c r="N8552" s="258"/>
      <c r="O8552" s="258"/>
      <c r="P8552" s="258"/>
      <c r="Q8552" s="258"/>
      <c r="R8552" s="258"/>
      <c r="S8552" s="258"/>
      <c r="T8552" s="258"/>
      <c r="U8552" s="258"/>
      <c r="V8552" s="258"/>
      <c r="W8552" s="258"/>
      <c r="X8552" s="258"/>
      <c r="Y8552" s="258"/>
      <c r="Z8552" s="258"/>
      <c r="AA8552" s="258"/>
      <c r="AB8552" s="258"/>
      <c r="AC8552" s="258"/>
      <c r="AD8552" s="258"/>
      <c r="AE8552" s="258"/>
      <c r="AF8552" s="258"/>
      <c r="AG8552" s="258"/>
      <c r="AH8552" s="258"/>
      <c r="AI8552" s="258"/>
      <c r="AJ8552" s="258"/>
      <c r="AK8552" s="258"/>
      <c r="AL8552" s="258"/>
      <c r="AM8552" s="258"/>
      <c r="AN8552" s="258"/>
      <c r="AO8552" s="258"/>
      <c r="AP8552" s="258"/>
      <c r="AQ8552" s="258"/>
      <c r="AR8552" s="258"/>
      <c r="AS8552" s="258"/>
      <c r="AT8552" s="258"/>
      <c r="AU8552" s="258"/>
      <c r="AV8552" s="258"/>
      <c r="AW8552" s="258"/>
      <c r="AX8552" s="258"/>
      <c r="AY8552" s="258"/>
      <c r="AZ8552" s="258"/>
      <c r="BA8552" s="258"/>
      <c r="BB8552" s="258"/>
      <c r="BC8552" s="258"/>
      <c r="BD8552" s="258"/>
      <c r="BE8552" s="258"/>
      <c r="BF8552" s="258"/>
      <c r="BG8552" s="258"/>
      <c r="BH8552" s="258"/>
      <c r="BI8552" s="258"/>
      <c r="BJ8552" s="258"/>
      <c r="BK8552" s="258"/>
      <c r="BL8552" s="258"/>
      <c r="BM8552" s="258"/>
      <c r="BN8552" s="258"/>
      <c r="BO8552" s="258"/>
      <c r="BP8552" s="258"/>
      <c r="BQ8552" s="258"/>
      <c r="BR8552" s="258"/>
      <c r="BS8552" s="258"/>
      <c r="BT8552" s="258"/>
      <c r="BU8552" s="258"/>
      <c r="BV8552" s="258"/>
      <c r="BW8552" s="258"/>
      <c r="BX8552" s="258"/>
      <c r="BY8552" s="258"/>
      <c r="BZ8552" s="258"/>
      <c r="CA8552" s="258"/>
      <c r="CB8552" s="258"/>
      <c r="CC8552" s="258"/>
    </row>
    <row r="8553" spans="1:81" s="41" customFormat="1" x14ac:dyDescent="0.25">
      <c r="A8553" s="38"/>
      <c r="B8553" s="44"/>
      <c r="C8553" s="39"/>
      <c r="D8553" s="39"/>
      <c r="E8553" s="39"/>
      <c r="F8553" s="25"/>
      <c r="G8553" s="40"/>
      <c r="H8553" s="40"/>
      <c r="I8553" s="40"/>
      <c r="J8553" s="271"/>
      <c r="K8553" s="262"/>
      <c r="L8553" s="258"/>
      <c r="M8553" s="258"/>
      <c r="N8553" s="258"/>
      <c r="O8553" s="258"/>
      <c r="P8553" s="258"/>
      <c r="Q8553" s="258"/>
      <c r="R8553" s="258"/>
      <c r="S8553" s="258"/>
      <c r="T8553" s="258"/>
      <c r="U8553" s="258"/>
      <c r="V8553" s="258"/>
      <c r="W8553" s="258"/>
      <c r="X8553" s="258"/>
      <c r="Y8553" s="258"/>
      <c r="Z8553" s="258"/>
      <c r="AA8553" s="258"/>
      <c r="AB8553" s="258"/>
      <c r="AC8553" s="258"/>
      <c r="AD8553" s="258"/>
      <c r="AE8553" s="258"/>
      <c r="AF8553" s="258"/>
      <c r="AG8553" s="258"/>
      <c r="AH8553" s="258"/>
      <c r="AI8553" s="258"/>
      <c r="AJ8553" s="258"/>
      <c r="AK8553" s="258"/>
      <c r="AL8553" s="258"/>
      <c r="AM8553" s="258"/>
      <c r="AN8553" s="258"/>
      <c r="AO8553" s="258"/>
      <c r="AP8553" s="258"/>
      <c r="AQ8553" s="258"/>
      <c r="AR8553" s="258"/>
      <c r="AS8553" s="258"/>
      <c r="AT8553" s="258"/>
      <c r="AU8553" s="258"/>
      <c r="AV8553" s="258"/>
      <c r="AW8553" s="258"/>
      <c r="AX8553" s="258"/>
      <c r="AY8553" s="258"/>
      <c r="AZ8553" s="258"/>
      <c r="BA8553" s="258"/>
      <c r="BB8553" s="258"/>
      <c r="BC8553" s="258"/>
      <c r="BD8553" s="258"/>
      <c r="BE8553" s="258"/>
      <c r="BF8553" s="258"/>
      <c r="BG8553" s="258"/>
      <c r="BH8553" s="258"/>
      <c r="BI8553" s="258"/>
      <c r="BJ8553" s="258"/>
      <c r="BK8553" s="258"/>
      <c r="BL8553" s="258"/>
      <c r="BM8553" s="258"/>
      <c r="BN8553" s="258"/>
      <c r="BO8553" s="258"/>
      <c r="BP8553" s="258"/>
      <c r="BQ8553" s="258"/>
      <c r="BR8553" s="258"/>
      <c r="BS8553" s="258"/>
      <c r="BT8553" s="258"/>
      <c r="BU8553" s="258"/>
      <c r="BV8553" s="258"/>
      <c r="BW8553" s="258"/>
      <c r="BX8553" s="258"/>
      <c r="BY8553" s="258"/>
      <c r="BZ8553" s="258"/>
      <c r="CA8553" s="258"/>
      <c r="CB8553" s="258"/>
      <c r="CC8553" s="258"/>
    </row>
    <row r="8554" spans="1:81" s="41" customFormat="1" x14ac:dyDescent="0.25">
      <c r="A8554" s="38"/>
      <c r="B8554" s="44"/>
      <c r="C8554" s="39"/>
      <c r="D8554" s="39"/>
      <c r="E8554" s="39"/>
      <c r="F8554" s="25"/>
      <c r="G8554" s="40"/>
      <c r="H8554" s="40"/>
      <c r="I8554" s="40"/>
      <c r="J8554" s="271"/>
      <c r="K8554" s="262"/>
      <c r="L8554" s="258"/>
      <c r="M8554" s="258"/>
      <c r="N8554" s="258"/>
      <c r="O8554" s="258"/>
      <c r="P8554" s="258"/>
      <c r="Q8554" s="258"/>
      <c r="R8554" s="258"/>
      <c r="S8554" s="258"/>
      <c r="T8554" s="258"/>
      <c r="U8554" s="258"/>
      <c r="V8554" s="258"/>
      <c r="W8554" s="258"/>
      <c r="X8554" s="258"/>
      <c r="Y8554" s="258"/>
      <c r="Z8554" s="258"/>
      <c r="AA8554" s="258"/>
      <c r="AB8554" s="258"/>
      <c r="AC8554" s="258"/>
      <c r="AD8554" s="258"/>
      <c r="AE8554" s="258"/>
      <c r="AF8554" s="258"/>
      <c r="AG8554" s="258"/>
      <c r="AH8554" s="258"/>
      <c r="AI8554" s="258"/>
      <c r="AJ8554" s="258"/>
      <c r="AK8554" s="258"/>
      <c r="AL8554" s="258"/>
      <c r="AM8554" s="258"/>
      <c r="AN8554" s="258"/>
      <c r="AO8554" s="258"/>
      <c r="AP8554" s="258"/>
      <c r="AQ8554" s="258"/>
      <c r="AR8554" s="258"/>
      <c r="AS8554" s="258"/>
      <c r="AT8554" s="258"/>
      <c r="AU8554" s="258"/>
      <c r="AV8554" s="258"/>
      <c r="AW8554" s="258"/>
      <c r="AX8554" s="258"/>
      <c r="AY8554" s="258"/>
      <c r="AZ8554" s="258"/>
      <c r="BA8554" s="258"/>
      <c r="BB8554" s="258"/>
      <c r="BC8554" s="258"/>
      <c r="BD8554" s="258"/>
      <c r="BE8554" s="258"/>
      <c r="BF8554" s="258"/>
      <c r="BG8554" s="258"/>
      <c r="BH8554" s="258"/>
      <c r="BI8554" s="258"/>
      <c r="BJ8554" s="258"/>
      <c r="BK8554" s="258"/>
      <c r="BL8554" s="258"/>
      <c r="BM8554" s="258"/>
      <c r="BN8554" s="258"/>
      <c r="BO8554" s="258"/>
      <c r="BP8554" s="258"/>
      <c r="BQ8554" s="258"/>
      <c r="BR8554" s="258"/>
      <c r="BS8554" s="258"/>
      <c r="BT8554" s="258"/>
      <c r="BU8554" s="258"/>
      <c r="BV8554" s="258"/>
      <c r="BW8554" s="258"/>
      <c r="BX8554" s="258"/>
      <c r="BY8554" s="258"/>
      <c r="BZ8554" s="258"/>
      <c r="CA8554" s="258"/>
      <c r="CB8554" s="258"/>
      <c r="CC8554" s="258"/>
    </row>
    <row r="8555" spans="1:81" s="41" customFormat="1" x14ac:dyDescent="0.25">
      <c r="A8555" s="38"/>
      <c r="B8555" s="44"/>
      <c r="C8555" s="39"/>
      <c r="D8555" s="39"/>
      <c r="E8555" s="39"/>
      <c r="F8555" s="25"/>
      <c r="G8555" s="40"/>
      <c r="H8555" s="40"/>
      <c r="I8555" s="40"/>
      <c r="J8555" s="271"/>
      <c r="K8555" s="262"/>
      <c r="L8555" s="258"/>
      <c r="M8555" s="258"/>
      <c r="N8555" s="258"/>
      <c r="O8555" s="258"/>
      <c r="P8555" s="258"/>
      <c r="Q8555" s="258"/>
      <c r="R8555" s="258"/>
      <c r="S8555" s="258"/>
      <c r="T8555" s="258"/>
      <c r="U8555" s="258"/>
      <c r="V8555" s="258"/>
      <c r="W8555" s="258"/>
      <c r="X8555" s="258"/>
      <c r="Y8555" s="258"/>
      <c r="Z8555" s="258"/>
      <c r="AA8555" s="258"/>
      <c r="AB8555" s="258"/>
      <c r="AC8555" s="258"/>
      <c r="AD8555" s="258"/>
      <c r="AE8555" s="258"/>
      <c r="AF8555" s="258"/>
      <c r="AG8555" s="258"/>
      <c r="AH8555" s="258"/>
      <c r="AI8555" s="258"/>
      <c r="AJ8555" s="258"/>
      <c r="AK8555" s="258"/>
      <c r="AL8555" s="258"/>
      <c r="AM8555" s="258"/>
      <c r="AN8555" s="258"/>
      <c r="AO8555" s="258"/>
      <c r="AP8555" s="258"/>
      <c r="AQ8555" s="258"/>
      <c r="AR8555" s="258"/>
      <c r="AS8555" s="258"/>
      <c r="AT8555" s="258"/>
      <c r="AU8555" s="258"/>
      <c r="AV8555" s="258"/>
      <c r="AW8555" s="258"/>
      <c r="AX8555" s="258"/>
      <c r="AY8555" s="258"/>
      <c r="AZ8555" s="258"/>
      <c r="BA8555" s="258"/>
      <c r="BB8555" s="258"/>
      <c r="BC8555" s="258"/>
      <c r="BD8555" s="258"/>
      <c r="BE8555" s="258"/>
      <c r="BF8555" s="258"/>
      <c r="BG8555" s="258"/>
      <c r="BH8555" s="258"/>
      <c r="BI8555" s="258"/>
      <c r="BJ8555" s="258"/>
      <c r="BK8555" s="258"/>
      <c r="BL8555" s="258"/>
      <c r="BM8555" s="258"/>
      <c r="BN8555" s="258"/>
      <c r="BO8555" s="258"/>
      <c r="BP8555" s="258"/>
      <c r="BQ8555" s="258"/>
      <c r="BR8555" s="258"/>
      <c r="BS8555" s="258"/>
      <c r="BT8555" s="258"/>
      <c r="BU8555" s="258"/>
      <c r="BV8555" s="258"/>
      <c r="BW8555" s="258"/>
      <c r="BX8555" s="258"/>
      <c r="BY8555" s="258"/>
      <c r="BZ8555" s="258"/>
      <c r="CA8555" s="258"/>
      <c r="CB8555" s="258"/>
      <c r="CC8555" s="258"/>
    </row>
    <row r="8556" spans="1:81" s="41" customFormat="1" x14ac:dyDescent="0.25">
      <c r="A8556" s="38"/>
      <c r="B8556" s="44"/>
      <c r="C8556" s="39"/>
      <c r="D8556" s="39"/>
      <c r="E8556" s="39"/>
      <c r="F8556" s="25"/>
      <c r="G8556" s="40"/>
      <c r="H8556" s="40"/>
      <c r="I8556" s="40"/>
      <c r="J8556" s="271"/>
      <c r="K8556" s="262"/>
      <c r="L8556" s="258"/>
      <c r="M8556" s="258"/>
      <c r="N8556" s="258"/>
      <c r="O8556" s="258"/>
      <c r="P8556" s="258"/>
      <c r="Q8556" s="258"/>
      <c r="R8556" s="258"/>
      <c r="S8556" s="258"/>
      <c r="T8556" s="258"/>
      <c r="U8556" s="258"/>
      <c r="V8556" s="258"/>
      <c r="W8556" s="258"/>
      <c r="X8556" s="258"/>
      <c r="Y8556" s="258"/>
      <c r="Z8556" s="258"/>
      <c r="AA8556" s="258"/>
      <c r="AB8556" s="258"/>
      <c r="AC8556" s="258"/>
      <c r="AD8556" s="258"/>
      <c r="AE8556" s="258"/>
      <c r="AF8556" s="258"/>
      <c r="AG8556" s="258"/>
      <c r="AH8556" s="258"/>
      <c r="AI8556" s="258"/>
      <c r="AJ8556" s="258"/>
      <c r="AK8556" s="258"/>
      <c r="AL8556" s="258"/>
      <c r="AM8556" s="258"/>
      <c r="AN8556" s="258"/>
      <c r="AO8556" s="258"/>
      <c r="AP8556" s="258"/>
      <c r="AQ8556" s="258"/>
      <c r="AR8556" s="258"/>
      <c r="AS8556" s="258"/>
      <c r="AT8556" s="258"/>
      <c r="AU8556" s="258"/>
      <c r="AV8556" s="258"/>
      <c r="AW8556" s="258"/>
      <c r="AX8556" s="258"/>
      <c r="AY8556" s="258"/>
      <c r="AZ8556" s="258"/>
      <c r="BA8556" s="258"/>
      <c r="BB8556" s="258"/>
      <c r="BC8556" s="258"/>
      <c r="BD8556" s="258"/>
      <c r="BE8556" s="258"/>
      <c r="BF8556" s="258"/>
      <c r="BG8556" s="258"/>
      <c r="BH8556" s="258"/>
      <c r="BI8556" s="258"/>
      <c r="BJ8556" s="258"/>
      <c r="BK8556" s="258"/>
      <c r="BL8556" s="258"/>
      <c r="BM8556" s="258"/>
      <c r="BN8556" s="258"/>
      <c r="BO8556" s="258"/>
      <c r="BP8556" s="258"/>
      <c r="BQ8556" s="258"/>
      <c r="BR8556" s="258"/>
      <c r="BS8556" s="258"/>
      <c r="BT8556" s="258"/>
      <c r="BU8556" s="258"/>
      <c r="BV8556" s="258"/>
      <c r="BW8556" s="258"/>
      <c r="BX8556" s="258"/>
      <c r="BY8556" s="258"/>
      <c r="BZ8556" s="258"/>
      <c r="CA8556" s="258"/>
      <c r="CB8556" s="258"/>
      <c r="CC8556" s="258"/>
    </row>
    <row r="8557" spans="1:81" s="41" customFormat="1" x14ac:dyDescent="0.25">
      <c r="A8557" s="38"/>
      <c r="B8557" s="44"/>
      <c r="C8557" s="39"/>
      <c r="D8557" s="39"/>
      <c r="E8557" s="39"/>
      <c r="F8557" s="25"/>
      <c r="G8557" s="40"/>
      <c r="H8557" s="40"/>
      <c r="I8557" s="40"/>
      <c r="J8557" s="271"/>
      <c r="K8557" s="262"/>
      <c r="L8557" s="258"/>
      <c r="M8557" s="258"/>
      <c r="N8557" s="258"/>
      <c r="O8557" s="258"/>
      <c r="P8557" s="258"/>
      <c r="Q8557" s="258"/>
      <c r="R8557" s="258"/>
      <c r="S8557" s="258"/>
      <c r="T8557" s="258"/>
      <c r="U8557" s="258"/>
      <c r="V8557" s="258"/>
      <c r="W8557" s="258"/>
      <c r="X8557" s="258"/>
      <c r="Y8557" s="258"/>
      <c r="Z8557" s="258"/>
      <c r="AA8557" s="258"/>
      <c r="AB8557" s="258"/>
      <c r="AC8557" s="258"/>
      <c r="AD8557" s="258"/>
      <c r="AE8557" s="258"/>
      <c r="AF8557" s="258"/>
      <c r="AG8557" s="258"/>
      <c r="AH8557" s="258"/>
      <c r="AI8557" s="258"/>
      <c r="AJ8557" s="258"/>
      <c r="AK8557" s="258"/>
      <c r="AL8557" s="258"/>
      <c r="AM8557" s="258"/>
      <c r="AN8557" s="258"/>
      <c r="AO8557" s="258"/>
      <c r="AP8557" s="258"/>
      <c r="AQ8557" s="258"/>
      <c r="AR8557" s="258"/>
      <c r="AS8557" s="258"/>
      <c r="AT8557" s="258"/>
      <c r="AU8557" s="258"/>
      <c r="AV8557" s="258"/>
      <c r="AW8557" s="258"/>
      <c r="AX8557" s="258"/>
      <c r="AY8557" s="258"/>
      <c r="AZ8557" s="258"/>
      <c r="BA8557" s="258"/>
      <c r="BB8557" s="258"/>
      <c r="BC8557" s="258"/>
      <c r="BD8557" s="258"/>
      <c r="BE8557" s="258"/>
      <c r="BF8557" s="258"/>
      <c r="BG8557" s="258"/>
      <c r="BH8557" s="258"/>
      <c r="BI8557" s="258"/>
      <c r="BJ8557" s="258"/>
      <c r="BK8557" s="258"/>
      <c r="BL8557" s="258"/>
      <c r="BM8557" s="258"/>
      <c r="BN8557" s="258"/>
      <c r="BO8557" s="258"/>
      <c r="BP8557" s="258"/>
      <c r="BQ8557" s="258"/>
      <c r="BR8557" s="258"/>
      <c r="BS8557" s="258"/>
      <c r="BT8557" s="258"/>
      <c r="BU8557" s="258"/>
      <c r="BV8557" s="258"/>
      <c r="BW8557" s="258"/>
      <c r="BX8557" s="258"/>
      <c r="BY8557" s="258"/>
      <c r="BZ8557" s="258"/>
      <c r="CA8557" s="258"/>
      <c r="CB8557" s="258"/>
      <c r="CC8557" s="258"/>
    </row>
    <row r="8558" spans="1:81" s="41" customFormat="1" x14ac:dyDescent="0.25">
      <c r="A8558" s="38"/>
      <c r="B8558" s="44"/>
      <c r="C8558" s="39"/>
      <c r="D8558" s="39"/>
      <c r="E8558" s="39"/>
      <c r="F8558" s="25"/>
      <c r="G8558" s="40"/>
      <c r="H8558" s="40"/>
      <c r="I8558" s="40"/>
      <c r="J8558" s="271"/>
      <c r="K8558" s="262"/>
      <c r="L8558" s="258"/>
      <c r="M8558" s="258"/>
      <c r="N8558" s="258"/>
      <c r="O8558" s="258"/>
      <c r="P8558" s="258"/>
      <c r="Q8558" s="258"/>
      <c r="R8558" s="258"/>
      <c r="S8558" s="258"/>
      <c r="T8558" s="258"/>
      <c r="U8558" s="258"/>
      <c r="V8558" s="258"/>
      <c r="W8558" s="258"/>
      <c r="X8558" s="258"/>
      <c r="Y8558" s="258"/>
      <c r="Z8558" s="258"/>
      <c r="AA8558" s="258"/>
      <c r="AB8558" s="258"/>
      <c r="AC8558" s="258"/>
      <c r="AD8558" s="258"/>
      <c r="AE8558" s="258"/>
      <c r="AF8558" s="258"/>
      <c r="AG8558" s="258"/>
      <c r="AH8558" s="258"/>
      <c r="AI8558" s="258"/>
      <c r="AJ8558" s="258"/>
      <c r="AK8558" s="258"/>
      <c r="AL8558" s="258"/>
      <c r="AM8558" s="258"/>
      <c r="AN8558" s="258"/>
      <c r="AO8558" s="258"/>
      <c r="AP8558" s="258"/>
      <c r="AQ8558" s="258"/>
      <c r="AR8558" s="258"/>
      <c r="AS8558" s="258"/>
      <c r="AT8558" s="258"/>
      <c r="AU8558" s="258"/>
      <c r="AV8558" s="258"/>
      <c r="AW8558" s="258"/>
      <c r="AX8558" s="258"/>
      <c r="AY8558" s="258"/>
      <c r="AZ8558" s="258"/>
      <c r="BA8558" s="258"/>
      <c r="BB8558" s="258"/>
      <c r="BC8558" s="258"/>
      <c r="BD8558" s="258"/>
      <c r="BE8558" s="258"/>
      <c r="BF8558" s="258"/>
      <c r="BG8558" s="258"/>
      <c r="BH8558" s="258"/>
      <c r="BI8558" s="258"/>
      <c r="BJ8558" s="258"/>
      <c r="BK8558" s="258"/>
      <c r="BL8558" s="258"/>
      <c r="BM8558" s="258"/>
      <c r="BN8558" s="258"/>
      <c r="BO8558" s="258"/>
      <c r="BP8558" s="258"/>
      <c r="BQ8558" s="258"/>
      <c r="BR8558" s="258"/>
      <c r="BS8558" s="258"/>
      <c r="BT8558" s="258"/>
      <c r="BU8558" s="258"/>
      <c r="BV8558" s="258"/>
      <c r="BW8558" s="258"/>
      <c r="BX8558" s="258"/>
      <c r="BY8558" s="258"/>
      <c r="BZ8558" s="258"/>
      <c r="CA8558" s="258"/>
      <c r="CB8558" s="258"/>
      <c r="CC8558" s="258"/>
    </row>
    <row r="8559" spans="1:81" s="41" customFormat="1" x14ac:dyDescent="0.25">
      <c r="A8559" s="38"/>
      <c r="B8559" s="44"/>
      <c r="C8559" s="39"/>
      <c r="D8559" s="39"/>
      <c r="E8559" s="39"/>
      <c r="F8559" s="25"/>
      <c r="G8559" s="40"/>
      <c r="H8559" s="40"/>
      <c r="I8559" s="40"/>
      <c r="J8559" s="271"/>
      <c r="K8559" s="262"/>
      <c r="L8559" s="258"/>
      <c r="M8559" s="258"/>
      <c r="N8559" s="258"/>
      <c r="O8559" s="258"/>
      <c r="P8559" s="258"/>
      <c r="Q8559" s="258"/>
      <c r="R8559" s="258"/>
      <c r="S8559" s="258"/>
      <c r="T8559" s="258"/>
      <c r="U8559" s="258"/>
      <c r="V8559" s="258"/>
      <c r="W8559" s="258"/>
      <c r="X8559" s="258"/>
      <c r="Y8559" s="258"/>
      <c r="Z8559" s="258"/>
      <c r="AA8559" s="258"/>
      <c r="AB8559" s="258"/>
      <c r="AC8559" s="258"/>
      <c r="AD8559" s="258"/>
      <c r="AE8559" s="258"/>
      <c r="AF8559" s="258"/>
      <c r="AG8559" s="258"/>
      <c r="AH8559" s="258"/>
      <c r="AI8559" s="258"/>
      <c r="AJ8559" s="258"/>
      <c r="AK8559" s="258"/>
      <c r="AL8559" s="258"/>
      <c r="AM8559" s="258"/>
      <c r="AN8559" s="258"/>
      <c r="AO8559" s="258"/>
      <c r="AP8559" s="258"/>
      <c r="AQ8559" s="258"/>
      <c r="AR8559" s="258"/>
      <c r="AS8559" s="258"/>
      <c r="AT8559" s="258"/>
      <c r="AU8559" s="258"/>
      <c r="AV8559" s="258"/>
      <c r="AW8559" s="258"/>
      <c r="AX8559" s="258"/>
      <c r="AY8559" s="258"/>
      <c r="AZ8559" s="258"/>
      <c r="BA8559" s="258"/>
      <c r="BB8559" s="258"/>
      <c r="BC8559" s="258"/>
      <c r="BD8559" s="258"/>
      <c r="BE8559" s="258"/>
      <c r="BF8559" s="258"/>
      <c r="BG8559" s="258"/>
      <c r="BH8559" s="258"/>
      <c r="BI8559" s="258"/>
      <c r="BJ8559" s="258"/>
      <c r="BK8559" s="258"/>
      <c r="BL8559" s="258"/>
      <c r="BM8559" s="258"/>
      <c r="BN8559" s="258"/>
      <c r="BO8559" s="258"/>
      <c r="BP8559" s="258"/>
      <c r="BQ8559" s="258"/>
      <c r="BR8559" s="258"/>
      <c r="BS8559" s="258"/>
      <c r="BT8559" s="258"/>
      <c r="BU8559" s="258"/>
      <c r="BV8559" s="258"/>
      <c r="BW8559" s="258"/>
      <c r="BX8559" s="258"/>
      <c r="BY8559" s="258"/>
      <c r="BZ8559" s="258"/>
      <c r="CA8559" s="258"/>
      <c r="CB8559" s="258"/>
      <c r="CC8559" s="258"/>
    </row>
    <row r="8560" spans="1:81" s="41" customFormat="1" x14ac:dyDescent="0.25">
      <c r="A8560" s="38"/>
      <c r="B8560" s="44"/>
      <c r="C8560" s="39"/>
      <c r="D8560" s="39"/>
      <c r="E8560" s="39"/>
      <c r="F8560" s="25"/>
      <c r="G8560" s="40"/>
      <c r="H8560" s="40"/>
      <c r="I8560" s="40"/>
      <c r="J8560" s="271"/>
      <c r="K8560" s="262"/>
      <c r="L8560" s="258"/>
      <c r="M8560" s="258"/>
      <c r="N8560" s="258"/>
      <c r="O8560" s="258"/>
      <c r="P8560" s="258"/>
      <c r="Q8560" s="258"/>
      <c r="R8560" s="258"/>
      <c r="S8560" s="258"/>
      <c r="T8560" s="258"/>
      <c r="U8560" s="258"/>
      <c r="V8560" s="258"/>
      <c r="W8560" s="258"/>
      <c r="X8560" s="258"/>
      <c r="Y8560" s="258"/>
      <c r="Z8560" s="258"/>
      <c r="AA8560" s="258"/>
      <c r="AB8560" s="258"/>
      <c r="AC8560" s="258"/>
      <c r="AD8560" s="258"/>
      <c r="AE8560" s="258"/>
      <c r="AF8560" s="258"/>
      <c r="AG8560" s="258"/>
      <c r="AH8560" s="258"/>
      <c r="AI8560" s="258"/>
      <c r="AJ8560" s="258"/>
      <c r="AK8560" s="258"/>
      <c r="AL8560" s="258"/>
      <c r="AM8560" s="258"/>
      <c r="AN8560" s="258"/>
      <c r="AO8560" s="258"/>
      <c r="AP8560" s="258"/>
      <c r="AQ8560" s="258"/>
      <c r="AR8560" s="258"/>
      <c r="AS8560" s="258"/>
      <c r="AT8560" s="258"/>
      <c r="AU8560" s="258"/>
      <c r="AV8560" s="258"/>
      <c r="AW8560" s="258"/>
      <c r="AX8560" s="258"/>
      <c r="AY8560" s="258"/>
      <c r="AZ8560" s="258"/>
      <c r="BA8560" s="258"/>
      <c r="BB8560" s="258"/>
      <c r="BC8560" s="258"/>
      <c r="BD8560" s="258"/>
      <c r="BE8560" s="258"/>
      <c r="BF8560" s="258"/>
      <c r="BG8560" s="258"/>
      <c r="BH8560" s="258"/>
      <c r="BI8560" s="258"/>
      <c r="BJ8560" s="258"/>
      <c r="BK8560" s="258"/>
      <c r="BL8560" s="258"/>
      <c r="BM8560" s="258"/>
      <c r="BN8560" s="258"/>
      <c r="BO8560" s="258"/>
      <c r="BP8560" s="258"/>
      <c r="BQ8560" s="258"/>
      <c r="BR8560" s="258"/>
      <c r="BS8560" s="258"/>
      <c r="BT8560" s="258"/>
      <c r="BU8560" s="258"/>
      <c r="BV8560" s="258"/>
      <c r="BW8560" s="258"/>
      <c r="BX8560" s="258"/>
      <c r="BY8560" s="258"/>
      <c r="BZ8560" s="258"/>
      <c r="CA8560" s="258"/>
      <c r="CB8560" s="258"/>
      <c r="CC8560" s="258"/>
    </row>
    <row r="8561" spans="1:81" s="41" customFormat="1" x14ac:dyDescent="0.25">
      <c r="A8561" s="38"/>
      <c r="B8561" s="44"/>
      <c r="C8561" s="39"/>
      <c r="D8561" s="39"/>
      <c r="E8561" s="39"/>
      <c r="F8561" s="25"/>
      <c r="G8561" s="40"/>
      <c r="H8561" s="40"/>
      <c r="I8561" s="40"/>
      <c r="J8561" s="271"/>
      <c r="K8561" s="262"/>
      <c r="L8561" s="258"/>
      <c r="M8561" s="258"/>
      <c r="N8561" s="258"/>
      <c r="O8561" s="258"/>
      <c r="P8561" s="258"/>
      <c r="Q8561" s="258"/>
      <c r="R8561" s="258"/>
      <c r="S8561" s="258"/>
      <c r="T8561" s="258"/>
      <c r="U8561" s="258"/>
      <c r="V8561" s="258"/>
      <c r="W8561" s="258"/>
      <c r="X8561" s="258"/>
      <c r="Y8561" s="258"/>
      <c r="Z8561" s="258"/>
      <c r="AA8561" s="258"/>
      <c r="AB8561" s="258"/>
      <c r="AC8561" s="258"/>
      <c r="AD8561" s="258"/>
      <c r="AE8561" s="258"/>
      <c r="AF8561" s="258"/>
      <c r="AG8561" s="258"/>
      <c r="AH8561" s="258"/>
      <c r="AI8561" s="258"/>
      <c r="AJ8561" s="258"/>
      <c r="AK8561" s="258"/>
      <c r="AL8561" s="258"/>
      <c r="AM8561" s="258"/>
      <c r="AN8561" s="258"/>
      <c r="AO8561" s="258"/>
      <c r="AP8561" s="258"/>
      <c r="AQ8561" s="258"/>
      <c r="AR8561" s="258"/>
      <c r="AS8561" s="258"/>
      <c r="AT8561" s="258"/>
      <c r="AU8561" s="258"/>
      <c r="AV8561" s="258"/>
      <c r="AW8561" s="258"/>
      <c r="AX8561" s="258"/>
      <c r="AY8561" s="258"/>
      <c r="AZ8561" s="258"/>
      <c r="BA8561" s="258"/>
      <c r="BB8561" s="258"/>
      <c r="BC8561" s="258"/>
      <c r="BD8561" s="258"/>
      <c r="BE8561" s="258"/>
      <c r="BF8561" s="258"/>
      <c r="BG8561" s="258"/>
      <c r="BH8561" s="258"/>
      <c r="BI8561" s="258"/>
      <c r="BJ8561" s="258"/>
      <c r="BK8561" s="258"/>
      <c r="BL8561" s="258"/>
      <c r="BM8561" s="258"/>
      <c r="BN8561" s="258"/>
      <c r="BO8561" s="258"/>
      <c r="BP8561" s="258"/>
      <c r="BQ8561" s="258"/>
      <c r="BR8561" s="258"/>
      <c r="BS8561" s="258"/>
      <c r="BT8561" s="258"/>
      <c r="BU8561" s="258"/>
      <c r="BV8561" s="258"/>
      <c r="BW8561" s="258"/>
      <c r="BX8561" s="258"/>
      <c r="BY8561" s="258"/>
      <c r="BZ8561" s="258"/>
      <c r="CA8561" s="258"/>
      <c r="CB8561" s="258"/>
      <c r="CC8561" s="258"/>
    </row>
    <row r="8562" spans="1:81" s="41" customFormat="1" x14ac:dyDescent="0.25">
      <c r="A8562" s="38"/>
      <c r="B8562" s="44"/>
      <c r="C8562" s="39"/>
      <c r="D8562" s="39"/>
      <c r="E8562" s="39"/>
      <c r="F8562" s="25"/>
      <c r="G8562" s="40"/>
      <c r="H8562" s="40"/>
      <c r="I8562" s="40"/>
      <c r="J8562" s="271"/>
      <c r="K8562" s="262"/>
      <c r="L8562" s="258"/>
      <c r="M8562" s="258"/>
      <c r="N8562" s="258"/>
      <c r="O8562" s="258"/>
      <c r="P8562" s="258"/>
      <c r="Q8562" s="258"/>
      <c r="R8562" s="258"/>
      <c r="S8562" s="258"/>
      <c r="T8562" s="258"/>
      <c r="U8562" s="258"/>
      <c r="V8562" s="258"/>
      <c r="W8562" s="258"/>
      <c r="X8562" s="258"/>
      <c r="Y8562" s="258"/>
      <c r="Z8562" s="258"/>
      <c r="AA8562" s="258"/>
      <c r="AB8562" s="258"/>
      <c r="AC8562" s="258"/>
      <c r="AD8562" s="258"/>
      <c r="AE8562" s="258"/>
      <c r="AF8562" s="258"/>
      <c r="AG8562" s="258"/>
      <c r="AH8562" s="258"/>
      <c r="AI8562" s="258"/>
      <c r="AJ8562" s="258"/>
      <c r="AK8562" s="258"/>
      <c r="AL8562" s="258"/>
      <c r="AM8562" s="258"/>
      <c r="AN8562" s="258"/>
      <c r="AO8562" s="258"/>
      <c r="AP8562" s="258"/>
      <c r="AQ8562" s="258"/>
      <c r="AR8562" s="258"/>
      <c r="AS8562" s="258"/>
      <c r="AT8562" s="258"/>
      <c r="AU8562" s="258"/>
      <c r="AV8562" s="258"/>
      <c r="AW8562" s="258"/>
      <c r="AX8562" s="258"/>
      <c r="AY8562" s="258"/>
      <c r="AZ8562" s="258"/>
      <c r="BA8562" s="258"/>
      <c r="BB8562" s="258"/>
      <c r="BC8562" s="258"/>
      <c r="BD8562" s="258"/>
      <c r="BE8562" s="258"/>
      <c r="BF8562" s="258"/>
      <c r="BG8562" s="258"/>
      <c r="BH8562" s="258"/>
      <c r="BI8562" s="258"/>
      <c r="BJ8562" s="258"/>
      <c r="BK8562" s="258"/>
      <c r="BL8562" s="258"/>
      <c r="BM8562" s="258"/>
      <c r="BN8562" s="258"/>
      <c r="BO8562" s="258"/>
      <c r="BP8562" s="258"/>
      <c r="BQ8562" s="258"/>
      <c r="BR8562" s="258"/>
      <c r="BS8562" s="258"/>
      <c r="BT8562" s="258"/>
      <c r="BU8562" s="258"/>
      <c r="BV8562" s="258"/>
      <c r="BW8562" s="258"/>
      <c r="BX8562" s="258"/>
      <c r="BY8562" s="258"/>
      <c r="BZ8562" s="258"/>
      <c r="CA8562" s="258"/>
      <c r="CB8562" s="258"/>
      <c r="CC8562" s="258"/>
    </row>
    <row r="8563" spans="1:81" s="41" customFormat="1" x14ac:dyDescent="0.25">
      <c r="A8563" s="38"/>
      <c r="B8563" s="44"/>
      <c r="C8563" s="39"/>
      <c r="D8563" s="39"/>
      <c r="E8563" s="39"/>
      <c r="F8563" s="25"/>
      <c r="G8563" s="40"/>
      <c r="H8563" s="40"/>
      <c r="I8563" s="40"/>
      <c r="J8563" s="271"/>
      <c r="K8563" s="262"/>
      <c r="L8563" s="258"/>
      <c r="M8563" s="258"/>
      <c r="N8563" s="258"/>
      <c r="O8563" s="258"/>
      <c r="P8563" s="258"/>
      <c r="Q8563" s="258"/>
      <c r="R8563" s="258"/>
      <c r="S8563" s="258"/>
      <c r="T8563" s="258"/>
      <c r="U8563" s="258"/>
      <c r="V8563" s="258"/>
      <c r="W8563" s="258"/>
      <c r="X8563" s="258"/>
      <c r="Y8563" s="258"/>
      <c r="Z8563" s="258"/>
      <c r="AA8563" s="258"/>
      <c r="AB8563" s="258"/>
      <c r="AC8563" s="258"/>
      <c r="AD8563" s="258"/>
      <c r="AE8563" s="258"/>
      <c r="AF8563" s="258"/>
      <c r="AG8563" s="258"/>
      <c r="AH8563" s="258"/>
      <c r="AI8563" s="258"/>
      <c r="AJ8563" s="258"/>
      <c r="AK8563" s="258"/>
      <c r="AL8563" s="258"/>
      <c r="AM8563" s="258"/>
      <c r="AN8563" s="258"/>
      <c r="AO8563" s="258"/>
      <c r="AP8563" s="258"/>
      <c r="AQ8563" s="258"/>
      <c r="AR8563" s="258"/>
      <c r="AS8563" s="258"/>
      <c r="AT8563" s="258"/>
      <c r="AU8563" s="258"/>
      <c r="AV8563" s="258"/>
      <c r="AW8563" s="258"/>
      <c r="AX8563" s="258"/>
      <c r="AY8563" s="258"/>
      <c r="AZ8563" s="258"/>
      <c r="BA8563" s="258"/>
      <c r="BB8563" s="258"/>
      <c r="BC8563" s="258"/>
      <c r="BD8563" s="258"/>
      <c r="BE8563" s="258"/>
      <c r="BF8563" s="258"/>
      <c r="BG8563" s="258"/>
      <c r="BH8563" s="258"/>
      <c r="BI8563" s="258"/>
      <c r="BJ8563" s="258"/>
      <c r="BK8563" s="258"/>
      <c r="BL8563" s="258"/>
      <c r="BM8563" s="258"/>
      <c r="BN8563" s="258"/>
      <c r="BO8563" s="258"/>
      <c r="BP8563" s="258"/>
      <c r="BQ8563" s="258"/>
      <c r="BR8563" s="258"/>
      <c r="BS8563" s="258"/>
      <c r="BT8563" s="258"/>
      <c r="BU8563" s="258"/>
      <c r="BV8563" s="258"/>
      <c r="BW8563" s="258"/>
      <c r="BX8563" s="258"/>
      <c r="BY8563" s="258"/>
      <c r="BZ8563" s="258"/>
      <c r="CA8563" s="258"/>
      <c r="CB8563" s="258"/>
      <c r="CC8563" s="258"/>
    </row>
    <row r="8564" spans="1:81" s="41" customFormat="1" x14ac:dyDescent="0.25">
      <c r="A8564" s="38"/>
      <c r="B8564" s="44"/>
      <c r="C8564" s="39"/>
      <c r="D8564" s="39"/>
      <c r="E8564" s="39"/>
      <c r="F8564" s="25"/>
      <c r="G8564" s="40"/>
      <c r="H8564" s="40"/>
      <c r="I8564" s="40"/>
      <c r="J8564" s="271"/>
      <c r="K8564" s="262"/>
      <c r="L8564" s="258"/>
      <c r="M8564" s="258"/>
      <c r="N8564" s="258"/>
      <c r="O8564" s="258"/>
      <c r="P8564" s="258"/>
      <c r="Q8564" s="258"/>
      <c r="R8564" s="258"/>
      <c r="S8564" s="258"/>
      <c r="T8564" s="258"/>
      <c r="U8564" s="258"/>
      <c r="V8564" s="258"/>
      <c r="W8564" s="258"/>
      <c r="X8564" s="258"/>
      <c r="Y8564" s="258"/>
      <c r="Z8564" s="258"/>
      <c r="AA8564" s="258"/>
      <c r="AB8564" s="258"/>
      <c r="AC8564" s="258"/>
      <c r="AD8564" s="258"/>
      <c r="AE8564" s="258"/>
      <c r="AF8564" s="258"/>
      <c r="AG8564" s="258"/>
      <c r="AH8564" s="258"/>
      <c r="AI8564" s="258"/>
      <c r="AJ8564" s="258"/>
      <c r="AK8564" s="258"/>
      <c r="AL8564" s="258"/>
      <c r="AM8564" s="258"/>
      <c r="AN8564" s="258"/>
      <c r="AO8564" s="258"/>
      <c r="AP8564" s="258"/>
      <c r="AQ8564" s="258"/>
      <c r="AR8564" s="258"/>
      <c r="AS8564" s="258"/>
      <c r="AT8564" s="258"/>
      <c r="AU8564" s="258"/>
      <c r="AV8564" s="258"/>
      <c r="AW8564" s="258"/>
      <c r="AX8564" s="258"/>
      <c r="AY8564" s="258"/>
      <c r="AZ8564" s="258"/>
      <c r="BA8564" s="258"/>
      <c r="BB8564" s="258"/>
      <c r="BC8564" s="258"/>
      <c r="BD8564" s="258"/>
      <c r="BE8564" s="258"/>
      <c r="BF8564" s="258"/>
      <c r="BG8564" s="258"/>
      <c r="BH8564" s="258"/>
      <c r="BI8564" s="258"/>
      <c r="BJ8564" s="258"/>
      <c r="BK8564" s="258"/>
      <c r="BL8564" s="258"/>
      <c r="BM8564" s="258"/>
      <c r="BN8564" s="258"/>
      <c r="BO8564" s="258"/>
      <c r="BP8564" s="258"/>
      <c r="BQ8564" s="258"/>
      <c r="BR8564" s="258"/>
      <c r="BS8564" s="258"/>
      <c r="BT8564" s="258"/>
      <c r="BU8564" s="258"/>
      <c r="BV8564" s="258"/>
      <c r="BW8564" s="258"/>
      <c r="BX8564" s="258"/>
      <c r="BY8564" s="258"/>
      <c r="BZ8564" s="258"/>
      <c r="CA8564" s="258"/>
      <c r="CB8564" s="258"/>
      <c r="CC8564" s="258"/>
    </row>
    <row r="8565" spans="1:81" s="41" customFormat="1" x14ac:dyDescent="0.25">
      <c r="A8565" s="38"/>
      <c r="B8565" s="44"/>
      <c r="C8565" s="39"/>
      <c r="D8565" s="39"/>
      <c r="E8565" s="39"/>
      <c r="F8565" s="25"/>
      <c r="G8565" s="40"/>
      <c r="H8565" s="40"/>
      <c r="I8565" s="40"/>
      <c r="J8565" s="271"/>
      <c r="K8565" s="262"/>
      <c r="L8565" s="258"/>
      <c r="M8565" s="258"/>
      <c r="N8565" s="258"/>
      <c r="O8565" s="258"/>
      <c r="P8565" s="258"/>
      <c r="Q8565" s="258"/>
      <c r="R8565" s="258"/>
      <c r="S8565" s="258"/>
      <c r="T8565" s="258"/>
      <c r="U8565" s="258"/>
      <c r="V8565" s="258"/>
      <c r="W8565" s="258"/>
      <c r="X8565" s="258"/>
      <c r="Y8565" s="258"/>
      <c r="Z8565" s="258"/>
      <c r="AA8565" s="258"/>
      <c r="AB8565" s="258"/>
      <c r="AC8565" s="258"/>
      <c r="AD8565" s="258"/>
      <c r="AE8565" s="258"/>
      <c r="AF8565" s="258"/>
      <c r="AG8565" s="258"/>
      <c r="AH8565" s="258"/>
      <c r="AI8565" s="258"/>
      <c r="AJ8565" s="258"/>
      <c r="AK8565" s="258"/>
      <c r="AL8565" s="258"/>
      <c r="AM8565" s="258"/>
      <c r="AN8565" s="258"/>
      <c r="AO8565" s="258"/>
      <c r="AP8565" s="258"/>
      <c r="AQ8565" s="258"/>
      <c r="AR8565" s="258"/>
      <c r="AS8565" s="258"/>
      <c r="AT8565" s="258"/>
      <c r="AU8565" s="258"/>
      <c r="AV8565" s="258"/>
      <c r="AW8565" s="258"/>
      <c r="AX8565" s="258"/>
      <c r="AY8565" s="258"/>
      <c r="AZ8565" s="258"/>
      <c r="BA8565" s="258"/>
      <c r="BB8565" s="258"/>
      <c r="BC8565" s="258"/>
      <c r="BD8565" s="258"/>
      <c r="BE8565" s="258"/>
      <c r="BF8565" s="258"/>
      <c r="BG8565" s="258"/>
      <c r="BH8565" s="258"/>
      <c r="BI8565" s="258"/>
      <c r="BJ8565" s="258"/>
      <c r="BK8565" s="258"/>
      <c r="BL8565" s="258"/>
      <c r="BM8565" s="258"/>
      <c r="BN8565" s="258"/>
      <c r="BO8565" s="258"/>
      <c r="BP8565" s="258"/>
      <c r="BQ8565" s="258"/>
      <c r="BR8565" s="258"/>
      <c r="BS8565" s="258"/>
      <c r="BT8565" s="258"/>
      <c r="BU8565" s="258"/>
      <c r="BV8565" s="258"/>
      <c r="BW8565" s="258"/>
      <c r="BX8565" s="258"/>
      <c r="BY8565" s="258"/>
      <c r="BZ8565" s="258"/>
      <c r="CA8565" s="258"/>
      <c r="CB8565" s="258"/>
      <c r="CC8565" s="258"/>
    </row>
    <row r="8566" spans="1:81" s="41" customFormat="1" x14ac:dyDescent="0.25">
      <c r="A8566" s="38"/>
      <c r="B8566" s="44"/>
      <c r="C8566" s="39"/>
      <c r="D8566" s="39"/>
      <c r="E8566" s="39"/>
      <c r="F8566" s="25"/>
      <c r="G8566" s="40"/>
      <c r="H8566" s="40"/>
      <c r="I8566" s="40"/>
      <c r="J8566" s="271"/>
      <c r="K8566" s="262"/>
      <c r="L8566" s="258"/>
      <c r="M8566" s="258"/>
      <c r="N8566" s="258"/>
      <c r="O8566" s="258"/>
      <c r="P8566" s="258"/>
      <c r="Q8566" s="258"/>
      <c r="R8566" s="258"/>
      <c r="S8566" s="258"/>
      <c r="T8566" s="258"/>
      <c r="U8566" s="258"/>
      <c r="V8566" s="258"/>
      <c r="W8566" s="258"/>
      <c r="X8566" s="258"/>
      <c r="Y8566" s="258"/>
      <c r="Z8566" s="258"/>
      <c r="AA8566" s="258"/>
      <c r="AB8566" s="258"/>
      <c r="AC8566" s="258"/>
      <c r="AD8566" s="258"/>
      <c r="AE8566" s="258"/>
      <c r="AF8566" s="258"/>
      <c r="AG8566" s="258"/>
      <c r="AH8566" s="258"/>
      <c r="AI8566" s="258"/>
      <c r="AJ8566" s="258"/>
      <c r="AK8566" s="258"/>
      <c r="AL8566" s="258"/>
      <c r="AM8566" s="258"/>
      <c r="AN8566" s="258"/>
      <c r="AO8566" s="258"/>
      <c r="AP8566" s="258"/>
      <c r="AQ8566" s="258"/>
      <c r="AR8566" s="258"/>
      <c r="AS8566" s="258"/>
      <c r="AT8566" s="258"/>
      <c r="AU8566" s="258"/>
      <c r="AV8566" s="258"/>
      <c r="AW8566" s="258"/>
      <c r="AX8566" s="258"/>
      <c r="AY8566" s="258"/>
      <c r="AZ8566" s="258"/>
      <c r="BA8566" s="258"/>
      <c r="BB8566" s="258"/>
      <c r="BC8566" s="258"/>
      <c r="BD8566" s="258"/>
      <c r="BE8566" s="258"/>
      <c r="BF8566" s="258"/>
      <c r="BG8566" s="258"/>
      <c r="BH8566" s="258"/>
      <c r="BI8566" s="258"/>
      <c r="BJ8566" s="258"/>
      <c r="BK8566" s="258"/>
      <c r="BL8566" s="258"/>
      <c r="BM8566" s="258"/>
      <c r="BN8566" s="258"/>
      <c r="BO8566" s="258"/>
      <c r="BP8566" s="258"/>
      <c r="BQ8566" s="258"/>
      <c r="BR8566" s="258"/>
      <c r="BS8566" s="258"/>
      <c r="BT8566" s="258"/>
      <c r="BU8566" s="258"/>
      <c r="BV8566" s="258"/>
      <c r="BW8566" s="258"/>
      <c r="BX8566" s="258"/>
      <c r="BY8566" s="258"/>
      <c r="BZ8566" s="258"/>
      <c r="CA8566" s="258"/>
      <c r="CB8566" s="258"/>
      <c r="CC8566" s="258"/>
    </row>
    <row r="8567" spans="1:81" s="41" customFormat="1" x14ac:dyDescent="0.25">
      <c r="A8567" s="38"/>
      <c r="B8567" s="44"/>
      <c r="C8567" s="39"/>
      <c r="D8567" s="39"/>
      <c r="E8567" s="39"/>
      <c r="F8567" s="25"/>
      <c r="G8567" s="40"/>
      <c r="H8567" s="40"/>
      <c r="I8567" s="40"/>
      <c r="J8567" s="271"/>
      <c r="K8567" s="262"/>
      <c r="L8567" s="258"/>
      <c r="M8567" s="258"/>
      <c r="N8567" s="258"/>
      <c r="O8567" s="258"/>
      <c r="P8567" s="258"/>
      <c r="Q8567" s="258"/>
      <c r="R8567" s="258"/>
      <c r="S8567" s="258"/>
      <c r="T8567" s="258"/>
      <c r="U8567" s="258"/>
      <c r="V8567" s="258"/>
      <c r="W8567" s="258"/>
      <c r="X8567" s="258"/>
      <c r="Y8567" s="258"/>
      <c r="Z8567" s="258"/>
      <c r="AA8567" s="258"/>
      <c r="AB8567" s="258"/>
      <c r="AC8567" s="258"/>
      <c r="AD8567" s="258"/>
      <c r="AE8567" s="258"/>
      <c r="AF8567" s="258"/>
      <c r="AG8567" s="258"/>
      <c r="AH8567" s="258"/>
      <c r="AI8567" s="258"/>
      <c r="AJ8567" s="258"/>
      <c r="AK8567" s="258"/>
      <c r="AL8567" s="258"/>
      <c r="AM8567" s="258"/>
      <c r="AN8567" s="258"/>
      <c r="AO8567" s="258"/>
      <c r="AP8567" s="258"/>
      <c r="AQ8567" s="258"/>
      <c r="AR8567" s="258"/>
      <c r="AS8567" s="258"/>
      <c r="AT8567" s="258"/>
      <c r="AU8567" s="258"/>
      <c r="AV8567" s="258"/>
      <c r="AW8567" s="258"/>
      <c r="AX8567" s="258"/>
      <c r="AY8567" s="258"/>
      <c r="AZ8567" s="258"/>
      <c r="BA8567" s="258"/>
      <c r="BB8567" s="258"/>
      <c r="BC8567" s="258"/>
      <c r="BD8567" s="258"/>
      <c r="BE8567" s="258"/>
      <c r="BF8567" s="258"/>
      <c r="BG8567" s="258"/>
      <c r="BH8567" s="258"/>
      <c r="BI8567" s="258"/>
      <c r="BJ8567" s="258"/>
      <c r="BK8567" s="258"/>
      <c r="BL8567" s="258"/>
      <c r="BM8567" s="258"/>
      <c r="BN8567" s="258"/>
      <c r="BO8567" s="258"/>
      <c r="BP8567" s="258"/>
      <c r="BQ8567" s="258"/>
      <c r="BR8567" s="258"/>
      <c r="BS8567" s="258"/>
      <c r="BT8567" s="258"/>
      <c r="BU8567" s="258"/>
      <c r="BV8567" s="258"/>
      <c r="BW8567" s="258"/>
      <c r="BX8567" s="258"/>
      <c r="BY8567" s="258"/>
      <c r="BZ8567" s="258"/>
      <c r="CA8567" s="258"/>
      <c r="CB8567" s="258"/>
      <c r="CC8567" s="258"/>
    </row>
    <row r="8568" spans="1:81" s="41" customFormat="1" x14ac:dyDescent="0.25">
      <c r="A8568" s="38"/>
      <c r="B8568" s="44"/>
      <c r="C8568" s="39"/>
      <c r="D8568" s="39"/>
      <c r="E8568" s="39"/>
      <c r="F8568" s="25"/>
      <c r="G8568" s="40"/>
      <c r="H8568" s="40"/>
      <c r="I8568" s="40"/>
      <c r="J8568" s="271"/>
      <c r="K8568" s="262"/>
      <c r="L8568" s="258"/>
      <c r="M8568" s="258"/>
      <c r="N8568" s="258"/>
      <c r="O8568" s="258"/>
      <c r="P8568" s="258"/>
      <c r="Q8568" s="258"/>
      <c r="R8568" s="258"/>
      <c r="S8568" s="258"/>
      <c r="T8568" s="258"/>
      <c r="U8568" s="258"/>
      <c r="V8568" s="258"/>
      <c r="W8568" s="258"/>
      <c r="X8568" s="258"/>
      <c r="Y8568" s="258"/>
      <c r="Z8568" s="258"/>
      <c r="AA8568" s="258"/>
      <c r="AB8568" s="258"/>
      <c r="AC8568" s="258"/>
      <c r="AD8568" s="258"/>
      <c r="AE8568" s="258"/>
      <c r="AF8568" s="258"/>
      <c r="AG8568" s="258"/>
      <c r="AH8568" s="258"/>
      <c r="AI8568" s="258"/>
      <c r="AJ8568" s="258"/>
      <c r="AK8568" s="258"/>
      <c r="AL8568" s="258"/>
      <c r="AM8568" s="258"/>
      <c r="AN8568" s="258"/>
      <c r="AO8568" s="258"/>
      <c r="AP8568" s="258"/>
      <c r="AQ8568" s="258"/>
      <c r="AR8568" s="258"/>
      <c r="AS8568" s="258"/>
      <c r="AT8568" s="258"/>
      <c r="AU8568" s="258"/>
      <c r="AV8568" s="258"/>
      <c r="AW8568" s="258"/>
      <c r="AX8568" s="258"/>
      <c r="AY8568" s="258"/>
      <c r="AZ8568" s="258"/>
      <c r="BA8568" s="258"/>
      <c r="BB8568" s="258"/>
      <c r="BC8568" s="258"/>
      <c r="BD8568" s="258"/>
      <c r="BE8568" s="258"/>
      <c r="BF8568" s="258"/>
      <c r="BG8568" s="258"/>
      <c r="BH8568" s="258"/>
      <c r="BI8568" s="258"/>
      <c r="BJ8568" s="258"/>
      <c r="BK8568" s="258"/>
      <c r="BL8568" s="258"/>
      <c r="BM8568" s="258"/>
      <c r="BN8568" s="258"/>
      <c r="BO8568" s="258"/>
      <c r="BP8568" s="258"/>
      <c r="BQ8568" s="258"/>
      <c r="BR8568" s="258"/>
      <c r="BS8568" s="258"/>
      <c r="BT8568" s="258"/>
      <c r="BU8568" s="258"/>
      <c r="BV8568" s="258"/>
      <c r="BW8568" s="258"/>
      <c r="BX8568" s="258"/>
      <c r="BY8568" s="258"/>
      <c r="BZ8568" s="258"/>
      <c r="CA8568" s="258"/>
      <c r="CB8568" s="258"/>
      <c r="CC8568" s="258"/>
    </row>
    <row r="8569" spans="1:81" s="41" customFormat="1" x14ac:dyDescent="0.25">
      <c r="A8569" s="38"/>
      <c r="B8569" s="44"/>
      <c r="C8569" s="39"/>
      <c r="D8569" s="39"/>
      <c r="E8569" s="39"/>
      <c r="F8569" s="25"/>
      <c r="G8569" s="40"/>
      <c r="H8569" s="40"/>
      <c r="I8569" s="40"/>
      <c r="J8569" s="271"/>
      <c r="K8569" s="262"/>
      <c r="L8569" s="258"/>
      <c r="M8569" s="258"/>
      <c r="N8569" s="258"/>
      <c r="O8569" s="258"/>
      <c r="P8569" s="258"/>
      <c r="Q8569" s="258"/>
      <c r="R8569" s="258"/>
      <c r="S8569" s="258"/>
      <c r="T8569" s="258"/>
      <c r="U8569" s="258"/>
      <c r="V8569" s="258"/>
      <c r="W8569" s="258"/>
      <c r="X8569" s="258"/>
      <c r="Y8569" s="258"/>
      <c r="Z8569" s="258"/>
      <c r="AA8569" s="258"/>
      <c r="AB8569" s="258"/>
      <c r="AC8569" s="258"/>
      <c r="AD8569" s="258"/>
      <c r="AE8569" s="258"/>
      <c r="AF8569" s="258"/>
      <c r="AG8569" s="258"/>
      <c r="AH8569" s="258"/>
      <c r="AI8569" s="258"/>
      <c r="AJ8569" s="258"/>
      <c r="AK8569" s="258"/>
      <c r="AL8569" s="258"/>
      <c r="AM8569" s="258"/>
      <c r="AN8569" s="258"/>
      <c r="AO8569" s="258"/>
      <c r="AP8569" s="258"/>
      <c r="AQ8569" s="258"/>
      <c r="AR8569" s="258"/>
      <c r="AS8569" s="258"/>
      <c r="AT8569" s="258"/>
      <c r="AU8569" s="258"/>
      <c r="AV8569" s="258"/>
      <c r="AW8569" s="258"/>
      <c r="AX8569" s="258"/>
      <c r="AY8569" s="258"/>
      <c r="AZ8569" s="258"/>
      <c r="BA8569" s="258"/>
      <c r="BB8569" s="258"/>
      <c r="BC8569" s="258"/>
      <c r="BD8569" s="258"/>
      <c r="BE8569" s="258"/>
      <c r="BF8569" s="258"/>
      <c r="BG8569" s="258"/>
      <c r="BH8569" s="258"/>
      <c r="BI8569" s="258"/>
      <c r="BJ8569" s="258"/>
      <c r="BK8569" s="258"/>
      <c r="BL8569" s="258"/>
      <c r="BM8569" s="258"/>
      <c r="BN8569" s="258"/>
      <c r="BO8569" s="258"/>
      <c r="BP8569" s="258"/>
      <c r="BQ8569" s="258"/>
      <c r="BR8569" s="258"/>
      <c r="BS8569" s="258"/>
      <c r="BT8569" s="258"/>
      <c r="BU8569" s="258"/>
      <c r="BV8569" s="258"/>
      <c r="BW8569" s="258"/>
      <c r="BX8569" s="258"/>
      <c r="BY8569" s="258"/>
      <c r="BZ8569" s="258"/>
      <c r="CA8569" s="258"/>
      <c r="CB8569" s="258"/>
      <c r="CC8569" s="258"/>
    </row>
    <row r="8570" spans="1:81" s="41" customFormat="1" x14ac:dyDescent="0.25">
      <c r="A8570" s="38"/>
      <c r="B8570" s="44"/>
      <c r="C8570" s="39"/>
      <c r="D8570" s="39"/>
      <c r="E8570" s="39"/>
      <c r="F8570" s="25"/>
      <c r="G8570" s="40"/>
      <c r="H8570" s="40"/>
      <c r="I8570" s="40"/>
      <c r="J8570" s="271"/>
      <c r="K8570" s="262"/>
      <c r="L8570" s="258"/>
      <c r="M8570" s="258"/>
      <c r="N8570" s="258"/>
      <c r="O8570" s="258"/>
      <c r="P8570" s="258"/>
      <c r="Q8570" s="258"/>
      <c r="R8570" s="258"/>
      <c r="S8570" s="258"/>
      <c r="T8570" s="258"/>
      <c r="U8570" s="258"/>
      <c r="V8570" s="258"/>
      <c r="W8570" s="258"/>
      <c r="X8570" s="258"/>
      <c r="Y8570" s="258"/>
      <c r="Z8570" s="258"/>
      <c r="AA8570" s="258"/>
      <c r="AB8570" s="258"/>
      <c r="AC8570" s="258"/>
      <c r="AD8570" s="258"/>
      <c r="AE8570" s="258"/>
      <c r="AF8570" s="258"/>
      <c r="AG8570" s="258"/>
      <c r="AH8570" s="258"/>
      <c r="AI8570" s="258"/>
      <c r="AJ8570" s="258"/>
      <c r="AK8570" s="258"/>
      <c r="AL8570" s="258"/>
      <c r="AM8570" s="258"/>
      <c r="AN8570" s="258"/>
      <c r="AO8570" s="258"/>
      <c r="AP8570" s="258"/>
      <c r="AQ8570" s="258"/>
      <c r="AR8570" s="258"/>
      <c r="AS8570" s="258"/>
      <c r="AT8570" s="258"/>
      <c r="AU8570" s="258"/>
      <c r="AV8570" s="258"/>
      <c r="AW8570" s="258"/>
      <c r="AX8570" s="258"/>
      <c r="AY8570" s="258"/>
      <c r="AZ8570" s="258"/>
      <c r="BA8570" s="258"/>
      <c r="BB8570" s="258"/>
      <c r="BC8570" s="258"/>
      <c r="BD8570" s="258"/>
      <c r="BE8570" s="258"/>
      <c r="BF8570" s="258"/>
      <c r="BG8570" s="258"/>
      <c r="BH8570" s="258"/>
      <c r="BI8570" s="258"/>
      <c r="BJ8570" s="258"/>
      <c r="BK8570" s="258"/>
      <c r="BL8570" s="258"/>
      <c r="BM8570" s="258"/>
      <c r="BN8570" s="258"/>
      <c r="BO8570" s="258"/>
      <c r="BP8570" s="258"/>
      <c r="BQ8570" s="258"/>
      <c r="BR8570" s="258"/>
      <c r="BS8570" s="258"/>
      <c r="BT8570" s="258"/>
      <c r="BU8570" s="258"/>
      <c r="BV8570" s="258"/>
      <c r="BW8570" s="258"/>
      <c r="BX8570" s="258"/>
      <c r="BY8570" s="258"/>
      <c r="BZ8570" s="258"/>
      <c r="CA8570" s="258"/>
      <c r="CB8570" s="258"/>
      <c r="CC8570" s="258"/>
    </row>
    <row r="8571" spans="1:81" s="41" customFormat="1" x14ac:dyDescent="0.25">
      <c r="A8571" s="38"/>
      <c r="B8571" s="44"/>
      <c r="C8571" s="39"/>
      <c r="D8571" s="39"/>
      <c r="E8571" s="39"/>
      <c r="F8571" s="25"/>
      <c r="G8571" s="40"/>
      <c r="H8571" s="40"/>
      <c r="I8571" s="40"/>
      <c r="J8571" s="271"/>
      <c r="K8571" s="262"/>
      <c r="L8571" s="258"/>
      <c r="M8571" s="258"/>
      <c r="N8571" s="258"/>
      <c r="O8571" s="258"/>
      <c r="P8571" s="258"/>
      <c r="Q8571" s="258"/>
      <c r="R8571" s="258"/>
      <c r="S8571" s="258"/>
      <c r="T8571" s="258"/>
      <c r="U8571" s="258"/>
      <c r="V8571" s="258"/>
      <c r="W8571" s="258"/>
      <c r="X8571" s="258"/>
      <c r="Y8571" s="258"/>
      <c r="Z8571" s="258"/>
      <c r="AA8571" s="258"/>
      <c r="AB8571" s="258"/>
      <c r="AC8571" s="258"/>
      <c r="AD8571" s="258"/>
      <c r="AE8571" s="258"/>
      <c r="AF8571" s="258"/>
      <c r="AG8571" s="258"/>
      <c r="AH8571" s="258"/>
      <c r="AI8571" s="258"/>
      <c r="AJ8571" s="258"/>
      <c r="AK8571" s="258"/>
      <c r="AL8571" s="258"/>
      <c r="AM8571" s="258"/>
      <c r="AN8571" s="258"/>
      <c r="AO8571" s="258"/>
      <c r="AP8571" s="258"/>
      <c r="AQ8571" s="258"/>
      <c r="AR8571" s="258"/>
      <c r="AS8571" s="258"/>
      <c r="AT8571" s="258"/>
      <c r="AU8571" s="258"/>
      <c r="AV8571" s="258"/>
      <c r="AW8571" s="258"/>
      <c r="AX8571" s="258"/>
      <c r="AY8571" s="258"/>
      <c r="AZ8571" s="258"/>
      <c r="BA8571" s="258"/>
      <c r="BB8571" s="258"/>
      <c r="BC8571" s="258"/>
      <c r="BD8571" s="258"/>
      <c r="BE8571" s="258"/>
      <c r="BF8571" s="258"/>
      <c r="BG8571" s="258"/>
      <c r="BH8571" s="258"/>
      <c r="BI8571" s="258"/>
      <c r="BJ8571" s="258"/>
      <c r="BK8571" s="258"/>
      <c r="BL8571" s="258"/>
      <c r="BM8571" s="258"/>
      <c r="BN8571" s="258"/>
      <c r="BO8571" s="258"/>
      <c r="BP8571" s="258"/>
      <c r="BQ8571" s="258"/>
      <c r="BR8571" s="258"/>
      <c r="BS8571" s="258"/>
      <c r="BT8571" s="258"/>
      <c r="BU8571" s="258"/>
      <c r="BV8571" s="258"/>
      <c r="BW8571" s="258"/>
      <c r="BX8571" s="258"/>
      <c r="BY8571" s="258"/>
      <c r="BZ8571" s="258"/>
      <c r="CA8571" s="258"/>
      <c r="CB8571" s="258"/>
      <c r="CC8571" s="258"/>
    </row>
    <row r="8572" spans="1:81" s="41" customFormat="1" x14ac:dyDescent="0.25">
      <c r="A8572" s="38"/>
      <c r="B8572" s="44"/>
      <c r="C8572" s="39"/>
      <c r="D8572" s="39"/>
      <c r="E8572" s="39"/>
      <c r="F8572" s="25"/>
      <c r="G8572" s="40"/>
      <c r="H8572" s="40"/>
      <c r="I8572" s="40"/>
      <c r="J8572" s="271"/>
      <c r="K8572" s="262"/>
      <c r="L8572" s="258"/>
      <c r="M8572" s="258"/>
      <c r="N8572" s="258"/>
      <c r="O8572" s="258"/>
      <c r="P8572" s="258"/>
      <c r="Q8572" s="258"/>
      <c r="R8572" s="258"/>
      <c r="S8572" s="258"/>
      <c r="T8572" s="258"/>
      <c r="U8572" s="258"/>
      <c r="V8572" s="258"/>
      <c r="W8572" s="258"/>
      <c r="X8572" s="258"/>
      <c r="Y8572" s="258"/>
      <c r="Z8572" s="258"/>
      <c r="AA8572" s="258"/>
      <c r="AB8572" s="258"/>
      <c r="AC8572" s="258"/>
      <c r="AD8572" s="258"/>
      <c r="AE8572" s="258"/>
      <c r="AF8572" s="258"/>
      <c r="AG8572" s="258"/>
      <c r="AH8572" s="258"/>
      <c r="AI8572" s="258"/>
      <c r="AJ8572" s="258"/>
      <c r="AK8572" s="258"/>
      <c r="AL8572" s="258"/>
      <c r="AM8572" s="258"/>
      <c r="AN8572" s="258"/>
      <c r="AO8572" s="258"/>
      <c r="AP8572" s="258"/>
      <c r="AQ8572" s="258"/>
      <c r="AR8572" s="258"/>
      <c r="AS8572" s="258"/>
      <c r="AT8572" s="258"/>
      <c r="AU8572" s="258"/>
      <c r="AV8572" s="258"/>
      <c r="AW8572" s="258"/>
      <c r="AX8572" s="258"/>
      <c r="AY8572" s="258"/>
      <c r="AZ8572" s="258"/>
      <c r="BA8572" s="258"/>
      <c r="BB8572" s="258"/>
      <c r="BC8572" s="258"/>
      <c r="BD8572" s="258"/>
      <c r="BE8572" s="258"/>
      <c r="BF8572" s="258"/>
      <c r="BG8572" s="258"/>
      <c r="BH8572" s="258"/>
      <c r="BI8572" s="258"/>
      <c r="BJ8572" s="258"/>
      <c r="BK8572" s="258"/>
      <c r="BL8572" s="258"/>
      <c r="BM8572" s="258"/>
      <c r="BN8572" s="258"/>
      <c r="BO8572" s="258"/>
      <c r="BP8572" s="258"/>
      <c r="BQ8572" s="258"/>
      <c r="BR8572" s="258"/>
      <c r="BS8572" s="258"/>
      <c r="BT8572" s="258"/>
      <c r="BU8572" s="258"/>
      <c r="BV8572" s="258"/>
      <c r="BW8572" s="258"/>
      <c r="BX8572" s="258"/>
      <c r="BY8572" s="258"/>
      <c r="BZ8572" s="258"/>
      <c r="CA8572" s="258"/>
      <c r="CB8572" s="258"/>
      <c r="CC8572" s="258"/>
    </row>
    <row r="8573" spans="1:81" s="41" customFormat="1" x14ac:dyDescent="0.25">
      <c r="A8573" s="38"/>
      <c r="B8573" s="44"/>
      <c r="C8573" s="39"/>
      <c r="D8573" s="39"/>
      <c r="E8573" s="39"/>
      <c r="F8573" s="25"/>
      <c r="G8573" s="40"/>
      <c r="H8573" s="40"/>
      <c r="I8573" s="40"/>
      <c r="J8573" s="271"/>
      <c r="K8573" s="262"/>
      <c r="L8573" s="258"/>
      <c r="M8573" s="258"/>
      <c r="N8573" s="258"/>
      <c r="O8573" s="258"/>
      <c r="P8573" s="258"/>
      <c r="Q8573" s="258"/>
      <c r="R8573" s="258"/>
      <c r="S8573" s="258"/>
      <c r="T8573" s="258"/>
      <c r="U8573" s="258"/>
      <c r="V8573" s="258"/>
      <c r="W8573" s="258"/>
      <c r="X8573" s="258"/>
      <c r="Y8573" s="258"/>
      <c r="Z8573" s="258"/>
      <c r="AA8573" s="258"/>
      <c r="AB8573" s="258"/>
      <c r="AC8573" s="258"/>
      <c r="AD8573" s="258"/>
      <c r="AE8573" s="258"/>
      <c r="AF8573" s="258"/>
      <c r="AG8573" s="258"/>
      <c r="AH8573" s="258"/>
      <c r="AI8573" s="258"/>
      <c r="AJ8573" s="258"/>
      <c r="AK8573" s="258"/>
      <c r="AL8573" s="258"/>
      <c r="AM8573" s="258"/>
      <c r="AN8573" s="258"/>
      <c r="AO8573" s="258"/>
      <c r="AP8573" s="258"/>
      <c r="AQ8573" s="258"/>
      <c r="AR8573" s="258"/>
      <c r="AS8573" s="258"/>
      <c r="AT8573" s="258"/>
      <c r="AU8573" s="258"/>
      <c r="AV8573" s="258"/>
      <c r="AW8573" s="258"/>
      <c r="AX8573" s="258"/>
      <c r="AY8573" s="258"/>
      <c r="AZ8573" s="258"/>
      <c r="BA8573" s="258"/>
      <c r="BB8573" s="258"/>
      <c r="BC8573" s="258"/>
      <c r="BD8573" s="258"/>
      <c r="BE8573" s="258"/>
      <c r="BF8573" s="258"/>
      <c r="BG8573" s="258"/>
      <c r="BH8573" s="258"/>
      <c r="BI8573" s="258"/>
      <c r="BJ8573" s="258"/>
      <c r="BK8573" s="258"/>
      <c r="BL8573" s="258"/>
      <c r="BM8573" s="258"/>
      <c r="BN8573" s="258"/>
      <c r="BO8573" s="258"/>
      <c r="BP8573" s="258"/>
      <c r="BQ8573" s="258"/>
      <c r="BR8573" s="258"/>
      <c r="BS8573" s="258"/>
      <c r="BT8573" s="258"/>
      <c r="BU8573" s="258"/>
      <c r="BV8573" s="258"/>
      <c r="BW8573" s="258"/>
      <c r="BX8573" s="258"/>
      <c r="BY8573" s="258"/>
      <c r="BZ8573" s="258"/>
      <c r="CA8573" s="258"/>
      <c r="CB8573" s="258"/>
      <c r="CC8573" s="258"/>
    </row>
    <row r="8574" spans="1:81" s="41" customFormat="1" x14ac:dyDescent="0.25">
      <c r="A8574" s="38"/>
      <c r="B8574" s="44"/>
      <c r="C8574" s="39"/>
      <c r="D8574" s="39"/>
      <c r="E8574" s="39"/>
      <c r="F8574" s="25"/>
      <c r="G8574" s="40"/>
      <c r="H8574" s="40"/>
      <c r="I8574" s="40"/>
      <c r="J8574" s="271"/>
      <c r="K8574" s="262"/>
      <c r="L8574" s="258"/>
      <c r="M8574" s="258"/>
      <c r="N8574" s="258"/>
      <c r="O8574" s="258"/>
      <c r="P8574" s="258"/>
      <c r="Q8574" s="258"/>
      <c r="R8574" s="258"/>
      <c r="S8574" s="258"/>
      <c r="T8574" s="258"/>
      <c r="U8574" s="258"/>
      <c r="V8574" s="258"/>
      <c r="W8574" s="258"/>
      <c r="X8574" s="258"/>
      <c r="Y8574" s="258"/>
      <c r="Z8574" s="258"/>
      <c r="AA8574" s="258"/>
      <c r="AB8574" s="258"/>
      <c r="AC8574" s="258"/>
      <c r="AD8574" s="258"/>
      <c r="AE8574" s="258"/>
      <c r="AF8574" s="258"/>
      <c r="AG8574" s="258"/>
      <c r="AH8574" s="258"/>
      <c r="AI8574" s="258"/>
      <c r="AJ8574" s="258"/>
      <c r="AK8574" s="258"/>
      <c r="AL8574" s="258"/>
      <c r="AM8574" s="258"/>
      <c r="AN8574" s="258"/>
      <c r="AO8574" s="258"/>
      <c r="AP8574" s="258"/>
      <c r="AQ8574" s="258"/>
      <c r="AR8574" s="258"/>
      <c r="AS8574" s="258"/>
      <c r="AT8574" s="258"/>
      <c r="AU8574" s="258"/>
      <c r="AV8574" s="258"/>
      <c r="AW8574" s="258"/>
      <c r="AX8574" s="258"/>
      <c r="AY8574" s="258"/>
      <c r="AZ8574" s="258"/>
      <c r="BA8574" s="258"/>
      <c r="BB8574" s="258"/>
      <c r="BC8574" s="258"/>
      <c r="BD8574" s="258"/>
      <c r="BE8574" s="258"/>
      <c r="BF8574" s="258"/>
      <c r="BG8574" s="258"/>
      <c r="BH8574" s="258"/>
      <c r="BI8574" s="258"/>
      <c r="BJ8574" s="258"/>
      <c r="BK8574" s="258"/>
      <c r="BL8574" s="258"/>
      <c r="BM8574" s="258"/>
      <c r="BN8574" s="258"/>
      <c r="BO8574" s="258"/>
      <c r="BP8574" s="258"/>
      <c r="BQ8574" s="258"/>
      <c r="BR8574" s="258"/>
      <c r="BS8574" s="258"/>
      <c r="BT8574" s="258"/>
      <c r="BU8574" s="258"/>
      <c r="BV8574" s="258"/>
      <c r="BW8574" s="258"/>
      <c r="BX8574" s="258"/>
      <c r="BY8574" s="258"/>
      <c r="BZ8574" s="258"/>
      <c r="CA8574" s="258"/>
      <c r="CB8574" s="258"/>
      <c r="CC8574" s="258"/>
    </row>
    <row r="8575" spans="1:81" s="41" customFormat="1" x14ac:dyDescent="0.25">
      <c r="A8575" s="38"/>
      <c r="B8575" s="44"/>
      <c r="C8575" s="39"/>
      <c r="D8575" s="39"/>
      <c r="E8575" s="39"/>
      <c r="F8575" s="25"/>
      <c r="G8575" s="40"/>
      <c r="H8575" s="40"/>
      <c r="I8575" s="40"/>
      <c r="J8575" s="271"/>
      <c r="K8575" s="262"/>
      <c r="L8575" s="258"/>
      <c r="M8575" s="258"/>
      <c r="N8575" s="258"/>
      <c r="O8575" s="258"/>
      <c r="P8575" s="258"/>
      <c r="Q8575" s="258"/>
      <c r="R8575" s="258"/>
      <c r="S8575" s="258"/>
      <c r="T8575" s="258"/>
      <c r="U8575" s="258"/>
      <c r="V8575" s="258"/>
      <c r="W8575" s="258"/>
      <c r="X8575" s="258"/>
      <c r="Y8575" s="258"/>
      <c r="Z8575" s="258"/>
      <c r="AA8575" s="258"/>
      <c r="AB8575" s="258"/>
      <c r="AC8575" s="258"/>
      <c r="AD8575" s="258"/>
      <c r="AE8575" s="258"/>
      <c r="AF8575" s="258"/>
      <c r="AG8575" s="258"/>
      <c r="AH8575" s="258"/>
      <c r="AI8575" s="258"/>
      <c r="AJ8575" s="258"/>
      <c r="AK8575" s="258"/>
      <c r="AL8575" s="258"/>
      <c r="AM8575" s="258"/>
      <c r="AN8575" s="258"/>
      <c r="AO8575" s="258"/>
      <c r="AP8575" s="258"/>
      <c r="AQ8575" s="258"/>
      <c r="AR8575" s="258"/>
      <c r="AS8575" s="258"/>
      <c r="AT8575" s="258"/>
      <c r="AU8575" s="258"/>
      <c r="AV8575" s="258"/>
      <c r="AW8575" s="258"/>
      <c r="AX8575" s="258"/>
      <c r="AY8575" s="258"/>
      <c r="AZ8575" s="258"/>
      <c r="BA8575" s="258"/>
      <c r="BB8575" s="258"/>
      <c r="BC8575" s="258"/>
      <c r="BD8575" s="258"/>
      <c r="BE8575" s="258"/>
      <c r="BF8575" s="258"/>
      <c r="BG8575" s="258"/>
      <c r="BH8575" s="258"/>
      <c r="BI8575" s="258"/>
      <c r="BJ8575" s="258"/>
      <c r="BK8575" s="258"/>
      <c r="BL8575" s="258"/>
      <c r="BM8575" s="258"/>
      <c r="BN8575" s="258"/>
      <c r="BO8575" s="258"/>
      <c r="BP8575" s="258"/>
      <c r="BQ8575" s="258"/>
      <c r="BR8575" s="258"/>
      <c r="BS8575" s="258"/>
      <c r="BT8575" s="258"/>
      <c r="BU8575" s="258"/>
      <c r="BV8575" s="258"/>
      <c r="BW8575" s="258"/>
      <c r="BX8575" s="258"/>
      <c r="BY8575" s="258"/>
      <c r="BZ8575" s="258"/>
      <c r="CA8575" s="258"/>
      <c r="CB8575" s="258"/>
      <c r="CC8575" s="258"/>
    </row>
    <row r="8576" spans="1:81" s="41" customFormat="1" x14ac:dyDescent="0.25">
      <c r="A8576" s="38"/>
      <c r="B8576" s="44"/>
      <c r="C8576" s="39"/>
      <c r="D8576" s="39"/>
      <c r="E8576" s="39"/>
      <c r="F8576" s="25"/>
      <c r="G8576" s="40"/>
      <c r="H8576" s="40"/>
      <c r="I8576" s="40"/>
      <c r="J8576" s="271"/>
      <c r="K8576" s="262"/>
      <c r="L8576" s="258"/>
      <c r="M8576" s="258"/>
      <c r="N8576" s="258"/>
      <c r="O8576" s="258"/>
      <c r="P8576" s="258"/>
      <c r="Q8576" s="258"/>
      <c r="R8576" s="258"/>
      <c r="S8576" s="258"/>
      <c r="T8576" s="258"/>
      <c r="U8576" s="258"/>
      <c r="V8576" s="258"/>
      <c r="W8576" s="258"/>
      <c r="X8576" s="258"/>
      <c r="Y8576" s="258"/>
      <c r="Z8576" s="258"/>
      <c r="AA8576" s="258"/>
      <c r="AB8576" s="258"/>
      <c r="AC8576" s="258"/>
      <c r="AD8576" s="258"/>
      <c r="AE8576" s="258"/>
      <c r="AF8576" s="258"/>
      <c r="AG8576" s="258"/>
      <c r="AH8576" s="258"/>
      <c r="AI8576" s="258"/>
      <c r="AJ8576" s="258"/>
      <c r="AK8576" s="258"/>
      <c r="AL8576" s="258"/>
      <c r="AM8576" s="258"/>
      <c r="AN8576" s="258"/>
      <c r="AO8576" s="258"/>
      <c r="AP8576" s="258"/>
      <c r="AQ8576" s="258"/>
      <c r="AR8576" s="258"/>
      <c r="AS8576" s="258"/>
      <c r="AT8576" s="258"/>
      <c r="AU8576" s="258"/>
      <c r="AV8576" s="258"/>
      <c r="AW8576" s="258"/>
      <c r="AX8576" s="258"/>
      <c r="AY8576" s="258"/>
      <c r="AZ8576" s="258"/>
      <c r="BA8576" s="258"/>
      <c r="BB8576" s="258"/>
      <c r="BC8576" s="258"/>
      <c r="BD8576" s="258"/>
      <c r="BE8576" s="258"/>
      <c r="BF8576" s="258"/>
      <c r="BG8576" s="258"/>
      <c r="BH8576" s="258"/>
      <c r="BI8576" s="258"/>
      <c r="BJ8576" s="258"/>
      <c r="BK8576" s="258"/>
      <c r="BL8576" s="258"/>
      <c r="BM8576" s="258"/>
      <c r="BN8576" s="258"/>
      <c r="BO8576" s="258"/>
      <c r="BP8576" s="258"/>
      <c r="BQ8576" s="258"/>
      <c r="BR8576" s="258"/>
      <c r="BS8576" s="258"/>
      <c r="BT8576" s="258"/>
      <c r="BU8576" s="258"/>
      <c r="BV8576" s="258"/>
      <c r="BW8576" s="258"/>
      <c r="BX8576" s="258"/>
      <c r="BY8576" s="258"/>
      <c r="BZ8576" s="258"/>
      <c r="CA8576" s="258"/>
      <c r="CB8576" s="258"/>
      <c r="CC8576" s="258"/>
    </row>
    <row r="8577" spans="1:81" s="41" customFormat="1" x14ac:dyDescent="0.25">
      <c r="A8577" s="38"/>
      <c r="B8577" s="44"/>
      <c r="C8577" s="39"/>
      <c r="D8577" s="39"/>
      <c r="E8577" s="39"/>
      <c r="F8577" s="25"/>
      <c r="G8577" s="40"/>
      <c r="H8577" s="40"/>
      <c r="I8577" s="40"/>
      <c r="J8577" s="271"/>
      <c r="K8577" s="262"/>
      <c r="L8577" s="258"/>
      <c r="M8577" s="258"/>
      <c r="N8577" s="258"/>
      <c r="O8577" s="258"/>
      <c r="P8577" s="258"/>
      <c r="Q8577" s="258"/>
      <c r="R8577" s="258"/>
      <c r="S8577" s="258"/>
      <c r="T8577" s="258"/>
      <c r="U8577" s="258"/>
      <c r="V8577" s="258"/>
      <c r="W8577" s="258"/>
      <c r="X8577" s="258"/>
      <c r="Y8577" s="258"/>
      <c r="Z8577" s="258"/>
      <c r="AA8577" s="258"/>
      <c r="AB8577" s="258"/>
      <c r="AC8577" s="258"/>
      <c r="AD8577" s="258"/>
      <c r="AE8577" s="258"/>
      <c r="AF8577" s="258"/>
      <c r="AG8577" s="258"/>
      <c r="AH8577" s="258"/>
      <c r="AI8577" s="258"/>
      <c r="AJ8577" s="258"/>
      <c r="AK8577" s="258"/>
      <c r="AL8577" s="258"/>
      <c r="AM8577" s="258"/>
      <c r="AN8577" s="258"/>
      <c r="AO8577" s="258"/>
      <c r="AP8577" s="258"/>
      <c r="AQ8577" s="258"/>
      <c r="AR8577" s="258"/>
      <c r="AS8577" s="258"/>
      <c r="AT8577" s="258"/>
      <c r="AU8577" s="258"/>
      <c r="AV8577" s="258"/>
      <c r="AW8577" s="258"/>
      <c r="AX8577" s="258"/>
      <c r="AY8577" s="258"/>
      <c r="AZ8577" s="258"/>
      <c r="BA8577" s="258"/>
      <c r="BB8577" s="258"/>
      <c r="BC8577" s="258"/>
      <c r="BD8577" s="258"/>
      <c r="BE8577" s="258"/>
      <c r="BF8577" s="258"/>
      <c r="BG8577" s="258"/>
      <c r="BH8577" s="258"/>
      <c r="BI8577" s="258"/>
      <c r="BJ8577" s="258"/>
      <c r="BK8577" s="258"/>
      <c r="BL8577" s="258"/>
      <c r="BM8577" s="258"/>
      <c r="BN8577" s="258"/>
      <c r="BO8577" s="258"/>
      <c r="BP8577" s="258"/>
      <c r="BQ8577" s="258"/>
      <c r="BR8577" s="258"/>
      <c r="BS8577" s="258"/>
      <c r="BT8577" s="258"/>
      <c r="BU8577" s="258"/>
      <c r="BV8577" s="258"/>
      <c r="BW8577" s="258"/>
      <c r="BX8577" s="258"/>
      <c r="BY8577" s="258"/>
      <c r="BZ8577" s="258"/>
      <c r="CA8577" s="258"/>
      <c r="CB8577" s="258"/>
      <c r="CC8577" s="258"/>
    </row>
    <row r="8578" spans="1:81" s="41" customFormat="1" x14ac:dyDescent="0.25">
      <c r="A8578" s="38"/>
      <c r="B8578" s="44"/>
      <c r="C8578" s="39"/>
      <c r="D8578" s="39"/>
      <c r="E8578" s="39"/>
      <c r="F8578" s="25"/>
      <c r="G8578" s="40"/>
      <c r="H8578" s="40"/>
      <c r="I8578" s="40"/>
      <c r="J8578" s="271"/>
      <c r="K8578" s="262"/>
      <c r="L8578" s="258"/>
      <c r="M8578" s="258"/>
      <c r="N8578" s="258"/>
      <c r="O8578" s="258"/>
      <c r="P8578" s="258"/>
      <c r="Q8578" s="258"/>
      <c r="R8578" s="258"/>
      <c r="S8578" s="258"/>
      <c r="T8578" s="258"/>
      <c r="U8578" s="258"/>
      <c r="V8578" s="258"/>
      <c r="W8578" s="258"/>
      <c r="X8578" s="258"/>
      <c r="Y8578" s="258"/>
      <c r="Z8578" s="258"/>
      <c r="AA8578" s="258"/>
      <c r="AB8578" s="258"/>
      <c r="AC8578" s="258"/>
      <c r="AD8578" s="258"/>
      <c r="AE8578" s="258"/>
      <c r="AF8578" s="258"/>
      <c r="AG8578" s="258"/>
      <c r="AH8578" s="258"/>
      <c r="AI8578" s="258"/>
      <c r="AJ8578" s="258"/>
      <c r="AK8578" s="258"/>
      <c r="AL8578" s="258"/>
      <c r="AM8578" s="258"/>
      <c r="AN8578" s="258"/>
      <c r="AO8578" s="258"/>
      <c r="AP8578" s="258"/>
      <c r="AQ8578" s="258"/>
      <c r="AR8578" s="258"/>
      <c r="AS8578" s="258"/>
      <c r="AT8578" s="258"/>
      <c r="AU8578" s="258"/>
      <c r="AV8578" s="258"/>
      <c r="AW8578" s="258"/>
      <c r="AX8578" s="258"/>
      <c r="AY8578" s="258"/>
      <c r="AZ8578" s="258"/>
      <c r="BA8578" s="258"/>
      <c r="BB8578" s="258"/>
      <c r="BC8578" s="258"/>
      <c r="BD8578" s="258"/>
      <c r="BE8578" s="258"/>
      <c r="BF8578" s="258"/>
      <c r="BG8578" s="258"/>
      <c r="BH8578" s="258"/>
      <c r="BI8578" s="258"/>
      <c r="BJ8578" s="258"/>
      <c r="BK8578" s="258"/>
      <c r="BL8578" s="258"/>
      <c r="BM8578" s="258"/>
      <c r="BN8578" s="258"/>
      <c r="BO8578" s="258"/>
      <c r="BP8578" s="258"/>
      <c r="BQ8578" s="258"/>
      <c r="BR8578" s="258"/>
      <c r="BS8578" s="258"/>
      <c r="BT8578" s="258"/>
      <c r="BU8578" s="258"/>
      <c r="BV8578" s="258"/>
      <c r="BW8578" s="258"/>
      <c r="BX8578" s="258"/>
      <c r="BY8578" s="258"/>
      <c r="BZ8578" s="258"/>
      <c r="CA8578" s="258"/>
      <c r="CB8578" s="258"/>
      <c r="CC8578" s="258"/>
    </row>
    <row r="8579" spans="1:81" s="41" customFormat="1" x14ac:dyDescent="0.25">
      <c r="A8579" s="38"/>
      <c r="B8579" s="44"/>
      <c r="C8579" s="39"/>
      <c r="D8579" s="39"/>
      <c r="E8579" s="39"/>
      <c r="F8579" s="25"/>
      <c r="G8579" s="40"/>
      <c r="H8579" s="40"/>
      <c r="I8579" s="40"/>
      <c r="J8579" s="271"/>
      <c r="K8579" s="262"/>
      <c r="L8579" s="258"/>
      <c r="M8579" s="258"/>
      <c r="N8579" s="258"/>
      <c r="O8579" s="258"/>
      <c r="P8579" s="258"/>
      <c r="Q8579" s="258"/>
      <c r="R8579" s="258"/>
      <c r="S8579" s="258"/>
      <c r="T8579" s="258"/>
      <c r="U8579" s="258"/>
      <c r="V8579" s="258"/>
      <c r="W8579" s="258"/>
      <c r="X8579" s="258"/>
      <c r="Y8579" s="258"/>
      <c r="Z8579" s="258"/>
      <c r="AA8579" s="258"/>
      <c r="AB8579" s="258"/>
      <c r="AC8579" s="258"/>
      <c r="AD8579" s="258"/>
      <c r="AE8579" s="258"/>
      <c r="AF8579" s="258"/>
      <c r="AG8579" s="258"/>
      <c r="AH8579" s="258"/>
      <c r="AI8579" s="258"/>
      <c r="AJ8579" s="258"/>
      <c r="AK8579" s="258"/>
      <c r="AL8579" s="258"/>
      <c r="AM8579" s="258"/>
      <c r="AN8579" s="258"/>
      <c r="AO8579" s="258"/>
      <c r="AP8579" s="258"/>
      <c r="AQ8579" s="258"/>
      <c r="AR8579" s="258"/>
      <c r="AS8579" s="258"/>
      <c r="AT8579" s="258"/>
      <c r="AU8579" s="258"/>
      <c r="AV8579" s="258"/>
      <c r="AW8579" s="258"/>
      <c r="AX8579" s="258"/>
      <c r="AY8579" s="258"/>
      <c r="AZ8579" s="258"/>
      <c r="BA8579" s="258"/>
      <c r="BB8579" s="258"/>
      <c r="BC8579" s="258"/>
      <c r="BD8579" s="258"/>
      <c r="BE8579" s="258"/>
      <c r="BF8579" s="258"/>
      <c r="BG8579" s="258"/>
      <c r="BH8579" s="258"/>
      <c r="BI8579" s="258"/>
      <c r="BJ8579" s="258"/>
      <c r="BK8579" s="258"/>
      <c r="BL8579" s="258"/>
      <c r="BM8579" s="258"/>
      <c r="BN8579" s="258"/>
      <c r="BO8579" s="258"/>
      <c r="BP8579" s="258"/>
      <c r="BQ8579" s="258"/>
      <c r="BR8579" s="258"/>
      <c r="BS8579" s="258"/>
      <c r="BT8579" s="258"/>
      <c r="BU8579" s="258"/>
      <c r="BV8579" s="258"/>
      <c r="BW8579" s="258"/>
      <c r="BX8579" s="258"/>
      <c r="BY8579" s="258"/>
      <c r="BZ8579" s="258"/>
      <c r="CA8579" s="258"/>
      <c r="CB8579" s="258"/>
      <c r="CC8579" s="258"/>
    </row>
    <row r="8580" spans="1:81" s="41" customFormat="1" x14ac:dyDescent="0.25">
      <c r="A8580" s="38"/>
      <c r="B8580" s="44"/>
      <c r="C8580" s="39"/>
      <c r="D8580" s="39"/>
      <c r="E8580" s="39"/>
      <c r="F8580" s="25"/>
      <c r="G8580" s="40"/>
      <c r="H8580" s="40"/>
      <c r="I8580" s="40"/>
      <c r="J8580" s="271"/>
      <c r="K8580" s="262"/>
      <c r="L8580" s="258"/>
      <c r="M8580" s="258"/>
      <c r="N8580" s="258"/>
      <c r="O8580" s="258"/>
      <c r="P8580" s="258"/>
      <c r="Q8580" s="258"/>
      <c r="R8580" s="258"/>
      <c r="S8580" s="258"/>
      <c r="T8580" s="258"/>
      <c r="U8580" s="258"/>
      <c r="V8580" s="258"/>
      <c r="W8580" s="258"/>
      <c r="X8580" s="258"/>
      <c r="Y8580" s="258"/>
      <c r="Z8580" s="258"/>
      <c r="AA8580" s="258"/>
      <c r="AB8580" s="258"/>
      <c r="AC8580" s="258"/>
      <c r="AD8580" s="258"/>
      <c r="AE8580" s="258"/>
      <c r="AF8580" s="258"/>
      <c r="AG8580" s="258"/>
      <c r="AH8580" s="258"/>
      <c r="AI8580" s="258"/>
      <c r="AJ8580" s="258"/>
      <c r="AK8580" s="258"/>
      <c r="AL8580" s="258"/>
      <c r="AM8580" s="258"/>
      <c r="AN8580" s="258"/>
      <c r="AO8580" s="258"/>
      <c r="AP8580" s="258"/>
      <c r="AQ8580" s="258"/>
      <c r="AR8580" s="258"/>
      <c r="AS8580" s="258"/>
      <c r="AT8580" s="258"/>
      <c r="AU8580" s="258"/>
      <c r="AV8580" s="258"/>
      <c r="AW8580" s="258"/>
      <c r="AX8580" s="258"/>
      <c r="AY8580" s="258"/>
      <c r="AZ8580" s="258"/>
      <c r="BA8580" s="258"/>
      <c r="BB8580" s="258"/>
      <c r="BC8580" s="258"/>
      <c r="BD8580" s="258"/>
      <c r="BE8580" s="258"/>
      <c r="BF8580" s="258"/>
      <c r="BG8580" s="258"/>
      <c r="BH8580" s="258"/>
      <c r="BI8580" s="258"/>
      <c r="BJ8580" s="258"/>
      <c r="BK8580" s="258"/>
      <c r="BL8580" s="258"/>
      <c r="BM8580" s="258"/>
      <c r="BN8580" s="258"/>
      <c r="BO8580" s="258"/>
      <c r="BP8580" s="258"/>
      <c r="BQ8580" s="258"/>
      <c r="BR8580" s="258"/>
      <c r="BS8580" s="258"/>
      <c r="BT8580" s="258"/>
      <c r="BU8580" s="258"/>
      <c r="BV8580" s="258"/>
      <c r="BW8580" s="258"/>
      <c r="BX8580" s="258"/>
      <c r="BY8580" s="258"/>
      <c r="BZ8580" s="258"/>
      <c r="CA8580" s="258"/>
      <c r="CB8580" s="258"/>
      <c r="CC8580" s="258"/>
    </row>
    <row r="8581" spans="1:81" s="41" customFormat="1" x14ac:dyDescent="0.25">
      <c r="A8581" s="38"/>
      <c r="B8581" s="44"/>
      <c r="C8581" s="39"/>
      <c r="D8581" s="39"/>
      <c r="E8581" s="39"/>
      <c r="F8581" s="25"/>
      <c r="G8581" s="40"/>
      <c r="H8581" s="40"/>
      <c r="I8581" s="40"/>
      <c r="J8581" s="271"/>
      <c r="K8581" s="262"/>
      <c r="L8581" s="258"/>
      <c r="M8581" s="258"/>
      <c r="N8581" s="258"/>
      <c r="O8581" s="258"/>
      <c r="P8581" s="258"/>
      <c r="Q8581" s="258"/>
      <c r="R8581" s="258"/>
      <c r="S8581" s="258"/>
      <c r="T8581" s="258"/>
      <c r="U8581" s="258"/>
      <c r="V8581" s="258"/>
      <c r="W8581" s="258"/>
      <c r="X8581" s="258"/>
      <c r="Y8581" s="258"/>
      <c r="Z8581" s="258"/>
      <c r="AA8581" s="258"/>
      <c r="AB8581" s="258"/>
      <c r="AC8581" s="258"/>
      <c r="AD8581" s="258"/>
      <c r="AE8581" s="258"/>
      <c r="AF8581" s="258"/>
      <c r="AG8581" s="258"/>
      <c r="AH8581" s="258"/>
      <c r="AI8581" s="258"/>
      <c r="AJ8581" s="258"/>
      <c r="AK8581" s="258"/>
      <c r="AL8581" s="258"/>
      <c r="AM8581" s="258"/>
      <c r="AN8581" s="258"/>
      <c r="AO8581" s="258"/>
      <c r="AP8581" s="258"/>
      <c r="AQ8581" s="258"/>
      <c r="AR8581" s="258"/>
      <c r="AS8581" s="258"/>
      <c r="AT8581" s="258"/>
      <c r="AU8581" s="258"/>
      <c r="AV8581" s="258"/>
      <c r="AW8581" s="258"/>
      <c r="AX8581" s="258"/>
      <c r="AY8581" s="258"/>
      <c r="AZ8581" s="258"/>
      <c r="BA8581" s="258"/>
      <c r="BB8581" s="258"/>
      <c r="BC8581" s="258"/>
      <c r="BD8581" s="258"/>
      <c r="BE8581" s="258"/>
      <c r="BF8581" s="258"/>
      <c r="BG8581" s="258"/>
      <c r="BH8581" s="258"/>
      <c r="BI8581" s="258"/>
      <c r="BJ8581" s="258"/>
      <c r="BK8581" s="258"/>
      <c r="BL8581" s="258"/>
      <c r="BM8581" s="258"/>
      <c r="BN8581" s="258"/>
      <c r="BO8581" s="258"/>
      <c r="BP8581" s="258"/>
      <c r="BQ8581" s="258"/>
      <c r="BR8581" s="258"/>
      <c r="BS8581" s="258"/>
      <c r="BT8581" s="258"/>
      <c r="BU8581" s="258"/>
      <c r="BV8581" s="258"/>
      <c r="BW8581" s="258"/>
      <c r="BX8581" s="258"/>
      <c r="BY8581" s="258"/>
      <c r="BZ8581" s="258"/>
      <c r="CA8581" s="258"/>
      <c r="CB8581" s="258"/>
      <c r="CC8581" s="258"/>
    </row>
    <row r="8582" spans="1:81" s="41" customFormat="1" x14ac:dyDescent="0.25">
      <c r="A8582" s="38"/>
      <c r="B8582" s="44"/>
      <c r="C8582" s="39"/>
      <c r="D8582" s="39"/>
      <c r="E8582" s="39"/>
      <c r="F8582" s="25"/>
      <c r="G8582" s="40"/>
      <c r="H8582" s="40"/>
      <c r="I8582" s="40"/>
      <c r="J8582" s="271"/>
      <c r="K8582" s="262"/>
      <c r="L8582" s="258"/>
      <c r="M8582" s="258"/>
      <c r="N8582" s="258"/>
      <c r="O8582" s="258"/>
      <c r="P8582" s="258"/>
      <c r="Q8582" s="258"/>
      <c r="R8582" s="258"/>
      <c r="S8582" s="258"/>
      <c r="T8582" s="258"/>
      <c r="U8582" s="258"/>
      <c r="V8582" s="258"/>
      <c r="W8582" s="258"/>
      <c r="X8582" s="258"/>
      <c r="Y8582" s="258"/>
      <c r="Z8582" s="258"/>
      <c r="AA8582" s="258"/>
      <c r="AB8582" s="258"/>
      <c r="AC8582" s="258"/>
      <c r="AD8582" s="258"/>
      <c r="AE8582" s="258"/>
      <c r="AF8582" s="258"/>
      <c r="AG8582" s="258"/>
      <c r="AH8582" s="258"/>
      <c r="AI8582" s="258"/>
      <c r="AJ8582" s="258"/>
      <c r="AK8582" s="258"/>
      <c r="AL8582" s="258"/>
      <c r="AM8582" s="258"/>
      <c r="AN8582" s="258"/>
      <c r="AO8582" s="258"/>
      <c r="AP8582" s="258"/>
      <c r="AQ8582" s="258"/>
      <c r="AR8582" s="258"/>
      <c r="AS8582" s="258"/>
      <c r="AT8582" s="258"/>
      <c r="AU8582" s="258"/>
      <c r="AV8582" s="258"/>
      <c r="AW8582" s="258"/>
      <c r="AX8582" s="258"/>
      <c r="AY8582" s="258"/>
      <c r="AZ8582" s="258"/>
      <c r="BA8582" s="258"/>
      <c r="BB8582" s="258"/>
      <c r="BC8582" s="258"/>
      <c r="BD8582" s="258"/>
      <c r="BE8582" s="258"/>
      <c r="BF8582" s="258"/>
      <c r="BG8582" s="258"/>
      <c r="BH8582" s="258"/>
      <c r="BI8582" s="258"/>
      <c r="BJ8582" s="258"/>
      <c r="BK8582" s="258"/>
      <c r="BL8582" s="258"/>
      <c r="BM8582" s="258"/>
      <c r="BN8582" s="258"/>
      <c r="BO8582" s="258"/>
      <c r="BP8582" s="258"/>
      <c r="BQ8582" s="258"/>
      <c r="BR8582" s="258"/>
      <c r="BS8582" s="258"/>
      <c r="BT8582" s="258"/>
      <c r="BU8582" s="258"/>
      <c r="BV8582" s="258"/>
      <c r="BW8582" s="258"/>
      <c r="BX8582" s="258"/>
      <c r="BY8582" s="258"/>
      <c r="BZ8582" s="258"/>
      <c r="CA8582" s="258"/>
      <c r="CB8582" s="258"/>
      <c r="CC8582" s="258"/>
    </row>
    <row r="8583" spans="1:81" s="41" customFormat="1" x14ac:dyDescent="0.25">
      <c r="A8583" s="38"/>
      <c r="B8583" s="44"/>
      <c r="C8583" s="39"/>
      <c r="D8583" s="39"/>
      <c r="E8583" s="39"/>
      <c r="F8583" s="25"/>
      <c r="G8583" s="40"/>
      <c r="H8583" s="40"/>
      <c r="I8583" s="40"/>
      <c r="J8583" s="271"/>
      <c r="K8583" s="262"/>
      <c r="L8583" s="258"/>
      <c r="M8583" s="258"/>
      <c r="N8583" s="258"/>
      <c r="O8583" s="258"/>
      <c r="P8583" s="258"/>
      <c r="Q8583" s="258"/>
      <c r="R8583" s="258"/>
      <c r="S8583" s="258"/>
      <c r="T8583" s="258"/>
      <c r="U8583" s="258"/>
      <c r="V8583" s="258"/>
      <c r="W8583" s="258"/>
      <c r="X8583" s="258"/>
      <c r="Y8583" s="258"/>
      <c r="Z8583" s="258"/>
      <c r="AA8583" s="258"/>
      <c r="AB8583" s="258"/>
      <c r="AC8583" s="258"/>
      <c r="AD8583" s="258"/>
      <c r="AE8583" s="258"/>
      <c r="AF8583" s="258"/>
      <c r="AG8583" s="258"/>
      <c r="AH8583" s="258"/>
      <c r="AI8583" s="258"/>
      <c r="AJ8583" s="258"/>
      <c r="AK8583" s="258"/>
      <c r="AL8583" s="258"/>
      <c r="AM8583" s="258"/>
      <c r="AN8583" s="258"/>
      <c r="AO8583" s="258"/>
      <c r="AP8583" s="258"/>
      <c r="AQ8583" s="258"/>
      <c r="AR8583" s="258"/>
      <c r="AS8583" s="258"/>
      <c r="AT8583" s="258"/>
      <c r="AU8583" s="258"/>
      <c r="AV8583" s="258"/>
      <c r="AW8583" s="258"/>
      <c r="AX8583" s="258"/>
      <c r="AY8583" s="258"/>
      <c r="AZ8583" s="258"/>
      <c r="BA8583" s="258"/>
      <c r="BB8583" s="258"/>
      <c r="BC8583" s="258"/>
      <c r="BD8583" s="258"/>
      <c r="BE8583" s="258"/>
      <c r="BF8583" s="258"/>
      <c r="BG8583" s="258"/>
      <c r="BH8583" s="258"/>
      <c r="BI8583" s="258"/>
      <c r="BJ8583" s="258"/>
      <c r="BK8583" s="258"/>
      <c r="BL8583" s="258"/>
      <c r="BM8583" s="258"/>
      <c r="BN8583" s="258"/>
      <c r="BO8583" s="258"/>
      <c r="BP8583" s="258"/>
      <c r="BQ8583" s="258"/>
      <c r="BR8583" s="258"/>
      <c r="BS8583" s="258"/>
      <c r="BT8583" s="258"/>
      <c r="BU8583" s="258"/>
      <c r="BV8583" s="258"/>
      <c r="BW8583" s="258"/>
      <c r="BX8583" s="258"/>
      <c r="BY8583" s="258"/>
      <c r="BZ8583" s="258"/>
      <c r="CA8583" s="258"/>
      <c r="CB8583" s="258"/>
      <c r="CC8583" s="258"/>
    </row>
    <row r="8584" spans="1:81" s="41" customFormat="1" x14ac:dyDescent="0.25">
      <c r="A8584" s="38"/>
      <c r="B8584" s="44"/>
      <c r="C8584" s="39"/>
      <c r="D8584" s="39"/>
      <c r="E8584" s="39"/>
      <c r="F8584" s="25"/>
      <c r="G8584" s="40"/>
      <c r="H8584" s="40"/>
      <c r="I8584" s="40"/>
      <c r="J8584" s="271"/>
      <c r="K8584" s="262"/>
      <c r="L8584" s="258"/>
      <c r="M8584" s="258"/>
      <c r="N8584" s="258"/>
      <c r="O8584" s="258"/>
      <c r="P8584" s="258"/>
      <c r="Q8584" s="258"/>
      <c r="R8584" s="258"/>
      <c r="S8584" s="258"/>
      <c r="T8584" s="258"/>
      <c r="U8584" s="258"/>
      <c r="V8584" s="258"/>
      <c r="W8584" s="258"/>
      <c r="X8584" s="258"/>
      <c r="Y8584" s="258"/>
      <c r="Z8584" s="258"/>
      <c r="AA8584" s="258"/>
      <c r="AB8584" s="258"/>
      <c r="AC8584" s="258"/>
      <c r="AD8584" s="258"/>
      <c r="AE8584" s="258"/>
      <c r="AF8584" s="258"/>
      <c r="AG8584" s="258"/>
      <c r="AH8584" s="258"/>
      <c r="AI8584" s="258"/>
      <c r="AJ8584" s="258"/>
      <c r="AK8584" s="258"/>
      <c r="AL8584" s="258"/>
      <c r="AM8584" s="258"/>
      <c r="AN8584" s="258"/>
      <c r="AO8584" s="258"/>
      <c r="AP8584" s="258"/>
      <c r="AQ8584" s="258"/>
      <c r="AR8584" s="258"/>
      <c r="AS8584" s="258"/>
      <c r="AT8584" s="258"/>
      <c r="AU8584" s="258"/>
      <c r="AV8584" s="258"/>
      <c r="AW8584" s="258"/>
      <c r="AX8584" s="258"/>
      <c r="AY8584" s="258"/>
      <c r="AZ8584" s="258"/>
      <c r="BA8584" s="258"/>
      <c r="BB8584" s="258"/>
      <c r="BC8584" s="258"/>
      <c r="BD8584" s="258"/>
      <c r="BE8584" s="258"/>
      <c r="BF8584" s="258"/>
      <c r="BG8584" s="258"/>
      <c r="BH8584" s="258"/>
      <c r="BI8584" s="258"/>
      <c r="BJ8584" s="258"/>
      <c r="BK8584" s="258"/>
      <c r="BL8584" s="258"/>
      <c r="BM8584" s="258"/>
      <c r="BN8584" s="258"/>
      <c r="BO8584" s="258"/>
      <c r="BP8584" s="258"/>
      <c r="BQ8584" s="258"/>
      <c r="BR8584" s="258"/>
      <c r="BS8584" s="258"/>
      <c r="BT8584" s="258"/>
      <c r="BU8584" s="258"/>
      <c r="BV8584" s="258"/>
      <c r="BW8584" s="258"/>
      <c r="BX8584" s="258"/>
      <c r="BY8584" s="258"/>
      <c r="BZ8584" s="258"/>
      <c r="CA8584" s="258"/>
      <c r="CB8584" s="258"/>
      <c r="CC8584" s="258"/>
    </row>
    <row r="8585" spans="1:81" s="41" customFormat="1" x14ac:dyDescent="0.25">
      <c r="A8585" s="38"/>
      <c r="B8585" s="44"/>
      <c r="C8585" s="39"/>
      <c r="D8585" s="39"/>
      <c r="E8585" s="39"/>
      <c r="F8585" s="25"/>
      <c r="G8585" s="40"/>
      <c r="H8585" s="40"/>
      <c r="I8585" s="40"/>
      <c r="J8585" s="271"/>
      <c r="K8585" s="262"/>
      <c r="L8585" s="258"/>
      <c r="M8585" s="258"/>
      <c r="N8585" s="258"/>
      <c r="O8585" s="258"/>
      <c r="P8585" s="258"/>
      <c r="Q8585" s="258"/>
      <c r="R8585" s="258"/>
      <c r="S8585" s="258"/>
      <c r="T8585" s="258"/>
      <c r="U8585" s="258"/>
      <c r="V8585" s="258"/>
      <c r="W8585" s="258"/>
      <c r="X8585" s="258"/>
      <c r="Y8585" s="258"/>
      <c r="Z8585" s="258"/>
      <c r="AA8585" s="258"/>
      <c r="AB8585" s="258"/>
      <c r="AC8585" s="258"/>
      <c r="AD8585" s="258"/>
      <c r="AE8585" s="258"/>
      <c r="AF8585" s="258"/>
      <c r="AG8585" s="258"/>
      <c r="AH8585" s="258"/>
      <c r="AI8585" s="258"/>
      <c r="AJ8585" s="258"/>
      <c r="AK8585" s="258"/>
      <c r="AL8585" s="258"/>
      <c r="AM8585" s="258"/>
      <c r="AN8585" s="258"/>
      <c r="AO8585" s="258"/>
      <c r="AP8585" s="258"/>
      <c r="AQ8585" s="258"/>
      <c r="AR8585" s="258"/>
      <c r="AS8585" s="258"/>
      <c r="AT8585" s="258"/>
      <c r="AU8585" s="258"/>
      <c r="AV8585" s="258"/>
      <c r="AW8585" s="258"/>
      <c r="AX8585" s="258"/>
      <c r="AY8585" s="258"/>
      <c r="AZ8585" s="258"/>
      <c r="BA8585" s="258"/>
      <c r="BB8585" s="258"/>
      <c r="BC8585" s="258"/>
      <c r="BD8585" s="258"/>
      <c r="BE8585" s="258"/>
      <c r="BF8585" s="258"/>
      <c r="BG8585" s="258"/>
      <c r="BH8585" s="258"/>
      <c r="BI8585" s="258"/>
      <c r="BJ8585" s="258"/>
      <c r="BK8585" s="258"/>
      <c r="BL8585" s="258"/>
      <c r="BM8585" s="258"/>
      <c r="BN8585" s="258"/>
      <c r="BO8585" s="258"/>
      <c r="BP8585" s="258"/>
      <c r="BQ8585" s="258"/>
      <c r="BR8585" s="258"/>
      <c r="BS8585" s="258"/>
      <c r="BT8585" s="258"/>
      <c r="BU8585" s="258"/>
      <c r="BV8585" s="258"/>
      <c r="BW8585" s="258"/>
      <c r="BX8585" s="258"/>
      <c r="BY8585" s="258"/>
      <c r="BZ8585" s="258"/>
      <c r="CA8585" s="258"/>
      <c r="CB8585" s="258"/>
      <c r="CC8585" s="258"/>
    </row>
    <row r="8586" spans="1:81" s="41" customFormat="1" x14ac:dyDescent="0.25">
      <c r="A8586" s="38"/>
      <c r="B8586" s="44"/>
      <c r="C8586" s="39"/>
      <c r="D8586" s="39"/>
      <c r="E8586" s="39"/>
      <c r="F8586" s="25"/>
      <c r="G8586" s="40"/>
      <c r="H8586" s="40"/>
      <c r="I8586" s="40"/>
      <c r="J8586" s="271"/>
      <c r="K8586" s="262"/>
      <c r="L8586" s="258"/>
      <c r="M8586" s="258"/>
      <c r="N8586" s="258"/>
      <c r="O8586" s="258"/>
      <c r="P8586" s="258"/>
      <c r="Q8586" s="258"/>
      <c r="R8586" s="258"/>
      <c r="S8586" s="258"/>
      <c r="T8586" s="258"/>
      <c r="U8586" s="258"/>
      <c r="V8586" s="258"/>
      <c r="W8586" s="258"/>
      <c r="X8586" s="258"/>
      <c r="Y8586" s="258"/>
      <c r="Z8586" s="258"/>
      <c r="AA8586" s="258"/>
      <c r="AB8586" s="258"/>
      <c r="AC8586" s="258"/>
      <c r="AD8586" s="258"/>
      <c r="AE8586" s="258"/>
      <c r="AF8586" s="258"/>
      <c r="AG8586" s="258"/>
      <c r="AH8586" s="258"/>
      <c r="AI8586" s="258"/>
      <c r="AJ8586" s="258"/>
      <c r="AK8586" s="258"/>
      <c r="AL8586" s="258"/>
      <c r="AM8586" s="258"/>
      <c r="AN8586" s="258"/>
      <c r="AO8586" s="258"/>
      <c r="AP8586" s="258"/>
      <c r="AQ8586" s="258"/>
      <c r="AR8586" s="258"/>
      <c r="AS8586" s="258"/>
      <c r="AT8586" s="258"/>
      <c r="AU8586" s="258"/>
      <c r="AV8586" s="258"/>
      <c r="AW8586" s="258"/>
      <c r="AX8586" s="258"/>
      <c r="AY8586" s="258"/>
      <c r="AZ8586" s="258"/>
      <c r="BA8586" s="258"/>
      <c r="BB8586" s="258"/>
      <c r="BC8586" s="258"/>
      <c r="BD8586" s="258"/>
      <c r="BE8586" s="258"/>
      <c r="BF8586" s="258"/>
      <c r="BG8586" s="258"/>
      <c r="BH8586" s="258"/>
      <c r="BI8586" s="258"/>
      <c r="BJ8586" s="258"/>
      <c r="BK8586" s="258"/>
      <c r="BL8586" s="258"/>
      <c r="BM8586" s="258"/>
      <c r="BN8586" s="258"/>
      <c r="BO8586" s="258"/>
      <c r="BP8586" s="258"/>
      <c r="BQ8586" s="258"/>
      <c r="BR8586" s="258"/>
      <c r="BS8586" s="258"/>
      <c r="BT8586" s="258"/>
      <c r="BU8586" s="258"/>
      <c r="BV8586" s="258"/>
      <c r="BW8586" s="258"/>
      <c r="BX8586" s="258"/>
      <c r="BY8586" s="258"/>
      <c r="BZ8586" s="258"/>
      <c r="CA8586" s="258"/>
      <c r="CB8586" s="258"/>
      <c r="CC8586" s="258"/>
    </row>
    <row r="8587" spans="1:81" s="41" customFormat="1" x14ac:dyDescent="0.25">
      <c r="A8587" s="38"/>
      <c r="B8587" s="44"/>
      <c r="C8587" s="39"/>
      <c r="D8587" s="39"/>
      <c r="E8587" s="39"/>
      <c r="F8587" s="25"/>
      <c r="G8587" s="40"/>
      <c r="H8587" s="40"/>
      <c r="I8587" s="40"/>
      <c r="J8587" s="271"/>
      <c r="K8587" s="262"/>
      <c r="L8587" s="258"/>
      <c r="M8587" s="258"/>
      <c r="N8587" s="258"/>
      <c r="O8587" s="258"/>
      <c r="P8587" s="258"/>
      <c r="Q8587" s="258"/>
      <c r="R8587" s="258"/>
      <c r="S8587" s="258"/>
      <c r="T8587" s="258"/>
      <c r="U8587" s="258"/>
      <c r="V8587" s="258"/>
      <c r="W8587" s="258"/>
      <c r="X8587" s="258"/>
      <c r="Y8587" s="258"/>
      <c r="Z8587" s="258"/>
      <c r="AA8587" s="258"/>
      <c r="AB8587" s="258"/>
      <c r="AC8587" s="258"/>
      <c r="AD8587" s="258"/>
      <c r="AE8587" s="258"/>
      <c r="AF8587" s="258"/>
      <c r="AG8587" s="258"/>
      <c r="AH8587" s="258"/>
      <c r="AI8587" s="258"/>
      <c r="AJ8587" s="258"/>
      <c r="AK8587" s="258"/>
      <c r="AL8587" s="258"/>
      <c r="AM8587" s="258"/>
      <c r="AN8587" s="258"/>
      <c r="AO8587" s="258"/>
      <c r="AP8587" s="258"/>
      <c r="AQ8587" s="258"/>
      <c r="AR8587" s="258"/>
      <c r="AS8587" s="258"/>
      <c r="AT8587" s="258"/>
      <c r="AU8587" s="258"/>
      <c r="AV8587" s="258"/>
      <c r="AW8587" s="258"/>
      <c r="AX8587" s="258"/>
      <c r="AY8587" s="258"/>
      <c r="AZ8587" s="258"/>
      <c r="BA8587" s="258"/>
      <c r="BB8587" s="258"/>
      <c r="BC8587" s="258"/>
      <c r="BD8587" s="258"/>
      <c r="BE8587" s="258"/>
      <c r="BF8587" s="258"/>
      <c r="BG8587" s="258"/>
      <c r="BH8587" s="258"/>
      <c r="BI8587" s="258"/>
      <c r="BJ8587" s="258"/>
      <c r="BK8587" s="258"/>
      <c r="BL8587" s="258"/>
      <c r="BM8587" s="258"/>
      <c r="BN8587" s="258"/>
      <c r="BO8587" s="258"/>
      <c r="BP8587" s="258"/>
      <c r="BQ8587" s="258"/>
      <c r="BR8587" s="258"/>
      <c r="BS8587" s="258"/>
      <c r="BT8587" s="258"/>
      <c r="BU8587" s="258"/>
      <c r="BV8587" s="258"/>
      <c r="BW8587" s="258"/>
      <c r="BX8587" s="258"/>
      <c r="BY8587" s="258"/>
      <c r="BZ8587" s="258"/>
      <c r="CA8587" s="258"/>
      <c r="CB8587" s="258"/>
      <c r="CC8587" s="258"/>
    </row>
    <row r="8588" spans="1:81" s="41" customFormat="1" x14ac:dyDescent="0.25">
      <c r="A8588" s="38"/>
      <c r="B8588" s="44"/>
      <c r="C8588" s="39"/>
      <c r="D8588" s="39"/>
      <c r="E8588" s="39"/>
      <c r="F8588" s="25"/>
      <c r="G8588" s="40"/>
      <c r="H8588" s="40"/>
      <c r="I8588" s="40"/>
      <c r="J8588" s="271"/>
      <c r="K8588" s="262"/>
      <c r="L8588" s="258"/>
      <c r="M8588" s="258"/>
      <c r="N8588" s="258"/>
      <c r="O8588" s="258"/>
      <c r="P8588" s="258"/>
      <c r="Q8588" s="258"/>
      <c r="R8588" s="258"/>
      <c r="S8588" s="258"/>
      <c r="T8588" s="258"/>
      <c r="U8588" s="258"/>
      <c r="V8588" s="258"/>
      <c r="W8588" s="258"/>
      <c r="X8588" s="258"/>
      <c r="Y8588" s="258"/>
      <c r="Z8588" s="258"/>
      <c r="AA8588" s="258"/>
      <c r="AB8588" s="258"/>
      <c r="AC8588" s="258"/>
      <c r="AD8588" s="258"/>
      <c r="AE8588" s="258"/>
      <c r="AF8588" s="258"/>
      <c r="AG8588" s="258"/>
      <c r="AH8588" s="258"/>
      <c r="AI8588" s="258"/>
      <c r="AJ8588" s="258"/>
      <c r="AK8588" s="258"/>
      <c r="AL8588" s="258"/>
      <c r="AM8588" s="258"/>
      <c r="AN8588" s="258"/>
      <c r="AO8588" s="258"/>
      <c r="AP8588" s="258"/>
      <c r="AQ8588" s="258"/>
      <c r="AR8588" s="258"/>
      <c r="AS8588" s="258"/>
      <c r="AT8588" s="258"/>
      <c r="AU8588" s="258"/>
      <c r="AV8588" s="258"/>
      <c r="AW8588" s="258"/>
      <c r="AX8588" s="258"/>
      <c r="AY8588" s="258"/>
      <c r="AZ8588" s="258"/>
      <c r="BA8588" s="258"/>
      <c r="BB8588" s="258"/>
      <c r="BC8588" s="258"/>
      <c r="BD8588" s="258"/>
      <c r="BE8588" s="258"/>
      <c r="BF8588" s="258"/>
      <c r="BG8588" s="258"/>
      <c r="BH8588" s="258"/>
      <c r="BI8588" s="258"/>
      <c r="BJ8588" s="258"/>
      <c r="BK8588" s="258"/>
      <c r="BL8588" s="258"/>
      <c r="BM8588" s="258"/>
      <c r="BN8588" s="258"/>
      <c r="BO8588" s="258"/>
      <c r="BP8588" s="258"/>
      <c r="BQ8588" s="258"/>
      <c r="BR8588" s="258"/>
      <c r="BS8588" s="258"/>
      <c r="BT8588" s="258"/>
      <c r="BU8588" s="258"/>
      <c r="BV8588" s="258"/>
      <c r="BW8588" s="258"/>
      <c r="BX8588" s="258"/>
      <c r="BY8588" s="258"/>
      <c r="BZ8588" s="258"/>
      <c r="CA8588" s="258"/>
      <c r="CB8588" s="258"/>
      <c r="CC8588" s="258"/>
    </row>
    <row r="8589" spans="1:81" s="41" customFormat="1" x14ac:dyDescent="0.25">
      <c r="A8589" s="38"/>
      <c r="B8589" s="44"/>
      <c r="C8589" s="39"/>
      <c r="D8589" s="39"/>
      <c r="E8589" s="39"/>
      <c r="F8589" s="25"/>
      <c r="G8589" s="40"/>
      <c r="H8589" s="40"/>
      <c r="I8589" s="40"/>
      <c r="J8589" s="271"/>
      <c r="K8589" s="262"/>
      <c r="L8589" s="258"/>
      <c r="M8589" s="258"/>
      <c r="N8589" s="258"/>
      <c r="O8589" s="258"/>
      <c r="P8589" s="258"/>
      <c r="Q8589" s="258"/>
      <c r="R8589" s="258"/>
      <c r="S8589" s="258"/>
      <c r="T8589" s="258"/>
      <c r="U8589" s="258"/>
      <c r="V8589" s="258"/>
      <c r="W8589" s="258"/>
      <c r="X8589" s="258"/>
      <c r="Y8589" s="258"/>
      <c r="Z8589" s="258"/>
      <c r="AA8589" s="258"/>
      <c r="AB8589" s="258"/>
      <c r="AC8589" s="258"/>
      <c r="AD8589" s="258"/>
      <c r="AE8589" s="258"/>
      <c r="AF8589" s="258"/>
      <c r="AG8589" s="258"/>
      <c r="AH8589" s="258"/>
      <c r="AI8589" s="258"/>
      <c r="AJ8589" s="258"/>
      <c r="AK8589" s="258"/>
      <c r="AL8589" s="258"/>
      <c r="AM8589" s="258"/>
      <c r="AN8589" s="258"/>
      <c r="AO8589" s="258"/>
      <c r="AP8589" s="258"/>
      <c r="AQ8589" s="258"/>
      <c r="AR8589" s="258"/>
      <c r="AS8589" s="258"/>
      <c r="AT8589" s="258"/>
      <c r="AU8589" s="258"/>
      <c r="AV8589" s="258"/>
      <c r="AW8589" s="258"/>
      <c r="AX8589" s="258"/>
      <c r="AY8589" s="258"/>
      <c r="AZ8589" s="258"/>
      <c r="BA8589" s="258"/>
      <c r="BB8589" s="258"/>
      <c r="BC8589" s="258"/>
      <c r="BD8589" s="258"/>
      <c r="BE8589" s="258"/>
      <c r="BF8589" s="258"/>
      <c r="BG8589" s="258"/>
      <c r="BH8589" s="258"/>
      <c r="BI8589" s="258"/>
      <c r="BJ8589" s="258"/>
      <c r="BK8589" s="258"/>
      <c r="BL8589" s="258"/>
      <c r="BM8589" s="258"/>
      <c r="BN8589" s="258"/>
      <c r="BO8589" s="258"/>
      <c r="BP8589" s="258"/>
      <c r="BQ8589" s="258"/>
      <c r="BR8589" s="258"/>
      <c r="BS8589" s="258"/>
      <c r="BT8589" s="258"/>
      <c r="BU8589" s="258"/>
      <c r="BV8589" s="258"/>
      <c r="BW8589" s="258"/>
      <c r="BX8589" s="258"/>
      <c r="BY8589" s="258"/>
      <c r="BZ8589" s="258"/>
      <c r="CA8589" s="258"/>
      <c r="CB8589" s="258"/>
      <c r="CC8589" s="258"/>
    </row>
    <row r="8590" spans="1:81" s="41" customFormat="1" x14ac:dyDescent="0.25">
      <c r="A8590" s="38"/>
      <c r="B8590" s="44"/>
      <c r="C8590" s="39"/>
      <c r="D8590" s="39"/>
      <c r="E8590" s="39"/>
      <c r="F8590" s="25"/>
      <c r="G8590" s="40"/>
      <c r="H8590" s="40"/>
      <c r="I8590" s="40"/>
      <c r="J8590" s="271"/>
      <c r="K8590" s="262"/>
      <c r="L8590" s="258"/>
      <c r="M8590" s="258"/>
      <c r="N8590" s="258"/>
      <c r="O8590" s="258"/>
      <c r="P8590" s="258"/>
      <c r="Q8590" s="258"/>
      <c r="R8590" s="258"/>
      <c r="S8590" s="258"/>
      <c r="T8590" s="258"/>
      <c r="U8590" s="258"/>
      <c r="V8590" s="258"/>
      <c r="W8590" s="258"/>
      <c r="X8590" s="258"/>
      <c r="Y8590" s="258"/>
      <c r="Z8590" s="258"/>
      <c r="AA8590" s="258"/>
      <c r="AB8590" s="258"/>
      <c r="AC8590" s="258"/>
      <c r="AD8590" s="258"/>
      <c r="AE8590" s="258"/>
      <c r="AF8590" s="258"/>
      <c r="AG8590" s="258"/>
      <c r="AH8590" s="258"/>
      <c r="AI8590" s="258"/>
      <c r="AJ8590" s="258"/>
      <c r="AK8590" s="258"/>
      <c r="AL8590" s="258"/>
      <c r="AM8590" s="258"/>
      <c r="AN8590" s="258"/>
      <c r="AO8590" s="258"/>
      <c r="AP8590" s="258"/>
      <c r="AQ8590" s="258"/>
      <c r="AR8590" s="258"/>
      <c r="AS8590" s="258"/>
      <c r="AT8590" s="258"/>
      <c r="AU8590" s="258"/>
      <c r="AV8590" s="258"/>
      <c r="AW8590" s="258"/>
      <c r="AX8590" s="258"/>
      <c r="AY8590" s="258"/>
      <c r="AZ8590" s="258"/>
      <c r="BA8590" s="258"/>
      <c r="BB8590" s="258"/>
      <c r="BC8590" s="258"/>
      <c r="BD8590" s="258"/>
      <c r="BE8590" s="258"/>
      <c r="BF8590" s="258"/>
      <c r="BG8590" s="258"/>
      <c r="BH8590" s="258"/>
      <c r="BI8590" s="258"/>
      <c r="BJ8590" s="258"/>
      <c r="BK8590" s="258"/>
      <c r="BL8590" s="258"/>
      <c r="BM8590" s="258"/>
      <c r="BN8590" s="258"/>
      <c r="BO8590" s="258"/>
      <c r="BP8590" s="258"/>
      <c r="BQ8590" s="258"/>
      <c r="BR8590" s="258"/>
      <c r="BS8590" s="258"/>
      <c r="BT8590" s="258"/>
      <c r="BU8590" s="258"/>
      <c r="BV8590" s="258"/>
      <c r="BW8590" s="258"/>
      <c r="BX8590" s="258"/>
      <c r="BY8590" s="258"/>
      <c r="BZ8590" s="258"/>
      <c r="CA8590" s="258"/>
      <c r="CB8590" s="258"/>
      <c r="CC8590" s="258"/>
    </row>
    <row r="8591" spans="1:81" s="41" customFormat="1" x14ac:dyDescent="0.25">
      <c r="A8591" s="38"/>
      <c r="B8591" s="44"/>
      <c r="C8591" s="39"/>
      <c r="D8591" s="39"/>
      <c r="E8591" s="39"/>
      <c r="F8591" s="25"/>
      <c r="G8591" s="40"/>
      <c r="H8591" s="40"/>
      <c r="I8591" s="40"/>
      <c r="J8591" s="271"/>
      <c r="K8591" s="262"/>
      <c r="L8591" s="258"/>
      <c r="M8591" s="258"/>
      <c r="N8591" s="258"/>
      <c r="O8591" s="258"/>
      <c r="P8591" s="258"/>
      <c r="Q8591" s="258"/>
      <c r="R8591" s="258"/>
      <c r="S8591" s="258"/>
      <c r="T8591" s="258"/>
      <c r="U8591" s="258"/>
      <c r="V8591" s="258"/>
      <c r="W8591" s="258"/>
      <c r="X8591" s="258"/>
      <c r="Y8591" s="258"/>
      <c r="Z8591" s="258"/>
      <c r="AA8591" s="258"/>
      <c r="AB8591" s="258"/>
      <c r="AC8591" s="258"/>
      <c r="AD8591" s="258"/>
      <c r="AE8591" s="258"/>
      <c r="AF8591" s="258"/>
      <c r="AG8591" s="258"/>
      <c r="AH8591" s="258"/>
      <c r="AI8591" s="258"/>
      <c r="AJ8591" s="258"/>
      <c r="AK8591" s="258"/>
      <c r="AL8591" s="258"/>
      <c r="AM8591" s="258"/>
      <c r="AN8591" s="258"/>
      <c r="AO8591" s="258"/>
      <c r="AP8591" s="258"/>
      <c r="AQ8591" s="258"/>
      <c r="AR8591" s="258"/>
      <c r="AS8591" s="258"/>
      <c r="AT8591" s="258"/>
      <c r="AU8591" s="258"/>
      <c r="AV8591" s="258"/>
      <c r="AW8591" s="258"/>
      <c r="AX8591" s="258"/>
      <c r="AY8591" s="258"/>
      <c r="AZ8591" s="258"/>
      <c r="BA8591" s="258"/>
      <c r="BB8591" s="258"/>
      <c r="BC8591" s="258"/>
      <c r="BD8591" s="258"/>
      <c r="BE8591" s="258"/>
      <c r="BF8591" s="258"/>
      <c r="BG8591" s="258"/>
      <c r="BH8591" s="258"/>
      <c r="BI8591" s="258"/>
      <c r="BJ8591" s="258"/>
      <c r="BK8591" s="258"/>
      <c r="BL8591" s="258"/>
      <c r="BM8591" s="258"/>
      <c r="BN8591" s="258"/>
      <c r="BO8591" s="258"/>
      <c r="BP8591" s="258"/>
      <c r="BQ8591" s="258"/>
      <c r="BR8591" s="258"/>
      <c r="BS8591" s="258"/>
      <c r="BT8591" s="258"/>
      <c r="BU8591" s="258"/>
      <c r="BV8591" s="258"/>
      <c r="BW8591" s="258"/>
      <c r="BX8591" s="258"/>
      <c r="BY8591" s="258"/>
      <c r="BZ8591" s="258"/>
      <c r="CA8591" s="258"/>
      <c r="CB8591" s="258"/>
      <c r="CC8591" s="258"/>
    </row>
    <row r="8592" spans="1:81" s="41" customFormat="1" x14ac:dyDescent="0.25">
      <c r="A8592" s="38"/>
      <c r="B8592" s="44"/>
      <c r="C8592" s="39"/>
      <c r="D8592" s="39"/>
      <c r="E8592" s="39"/>
      <c r="F8592" s="25"/>
      <c r="G8592" s="40"/>
      <c r="H8592" s="40"/>
      <c r="I8592" s="40"/>
      <c r="J8592" s="271"/>
      <c r="K8592" s="262"/>
      <c r="L8592" s="258"/>
      <c r="M8592" s="258"/>
      <c r="N8592" s="258"/>
      <c r="O8592" s="258"/>
      <c r="P8592" s="258"/>
      <c r="Q8592" s="258"/>
      <c r="R8592" s="258"/>
      <c r="S8592" s="258"/>
      <c r="T8592" s="258"/>
      <c r="U8592" s="258"/>
      <c r="V8592" s="258"/>
      <c r="W8592" s="258"/>
      <c r="X8592" s="258"/>
      <c r="Y8592" s="258"/>
      <c r="Z8592" s="258"/>
      <c r="AA8592" s="258"/>
      <c r="AB8592" s="258"/>
      <c r="AC8592" s="258"/>
      <c r="AD8592" s="258"/>
      <c r="AE8592" s="258"/>
      <c r="AF8592" s="258"/>
      <c r="AG8592" s="258"/>
      <c r="AH8592" s="258"/>
      <c r="AI8592" s="258"/>
      <c r="AJ8592" s="258"/>
      <c r="AK8592" s="258"/>
      <c r="AL8592" s="258"/>
      <c r="AM8592" s="258"/>
      <c r="AN8592" s="258"/>
      <c r="AO8592" s="258"/>
      <c r="AP8592" s="258"/>
      <c r="AQ8592" s="258"/>
      <c r="AR8592" s="258"/>
      <c r="AS8592" s="258"/>
      <c r="AT8592" s="258"/>
      <c r="AU8592" s="258"/>
      <c r="AV8592" s="258"/>
      <c r="AW8592" s="258"/>
      <c r="AX8592" s="258"/>
      <c r="AY8592" s="258"/>
      <c r="AZ8592" s="258"/>
      <c r="BA8592" s="258"/>
      <c r="BB8592" s="258"/>
      <c r="BC8592" s="258"/>
      <c r="BD8592" s="258"/>
      <c r="BE8592" s="258"/>
      <c r="BF8592" s="258"/>
      <c r="BG8592" s="258"/>
      <c r="BH8592" s="258"/>
      <c r="BI8592" s="258"/>
      <c r="BJ8592" s="258"/>
      <c r="BK8592" s="258"/>
      <c r="BL8592" s="258"/>
      <c r="BM8592" s="258"/>
      <c r="BN8592" s="258"/>
      <c r="BO8592" s="258"/>
      <c r="BP8592" s="258"/>
      <c r="BQ8592" s="258"/>
      <c r="BR8592" s="258"/>
      <c r="BS8592" s="258"/>
      <c r="BT8592" s="258"/>
      <c r="BU8592" s="258"/>
      <c r="BV8592" s="258"/>
      <c r="BW8592" s="258"/>
      <c r="BX8592" s="258"/>
      <c r="BY8592" s="258"/>
      <c r="BZ8592" s="258"/>
      <c r="CA8592" s="258"/>
      <c r="CB8592" s="258"/>
      <c r="CC8592" s="258"/>
    </row>
    <row r="8593" spans="1:81" s="41" customFormat="1" x14ac:dyDescent="0.25">
      <c r="A8593" s="38"/>
      <c r="B8593" s="44"/>
      <c r="C8593" s="39"/>
      <c r="D8593" s="39"/>
      <c r="E8593" s="39"/>
      <c r="F8593" s="25"/>
      <c r="G8593" s="40"/>
      <c r="H8593" s="40"/>
      <c r="I8593" s="40"/>
      <c r="J8593" s="271"/>
      <c r="K8593" s="262"/>
      <c r="L8593" s="258"/>
      <c r="M8593" s="258"/>
      <c r="N8593" s="258"/>
      <c r="O8593" s="258"/>
      <c r="P8593" s="258"/>
      <c r="Q8593" s="258"/>
      <c r="R8593" s="258"/>
      <c r="S8593" s="258"/>
      <c r="T8593" s="258"/>
      <c r="U8593" s="258"/>
      <c r="V8593" s="258"/>
      <c r="W8593" s="258"/>
      <c r="X8593" s="258"/>
      <c r="Y8593" s="258"/>
      <c r="Z8593" s="258"/>
      <c r="AA8593" s="258"/>
      <c r="AB8593" s="258"/>
      <c r="AC8593" s="258"/>
      <c r="AD8593" s="258"/>
      <c r="AE8593" s="258"/>
      <c r="AF8593" s="258"/>
      <c r="AG8593" s="258"/>
      <c r="AH8593" s="258"/>
      <c r="AI8593" s="258"/>
      <c r="AJ8593" s="258"/>
      <c r="AK8593" s="258"/>
      <c r="AL8593" s="258"/>
      <c r="AM8593" s="258"/>
      <c r="AN8593" s="258"/>
      <c r="AO8593" s="258"/>
      <c r="AP8593" s="258"/>
      <c r="AQ8593" s="258"/>
      <c r="AR8593" s="258"/>
      <c r="AS8593" s="258"/>
      <c r="AT8593" s="258"/>
      <c r="AU8593" s="258"/>
      <c r="AV8593" s="258"/>
      <c r="AW8593" s="258"/>
      <c r="AX8593" s="258"/>
      <c r="AY8593" s="258"/>
      <c r="AZ8593" s="258"/>
      <c r="BA8593" s="258"/>
      <c r="BB8593" s="258"/>
      <c r="BC8593" s="258"/>
      <c r="BD8593" s="258"/>
      <c r="BE8593" s="258"/>
      <c r="BF8593" s="258"/>
      <c r="BG8593" s="258"/>
      <c r="BH8593" s="258"/>
      <c r="BI8593" s="258"/>
      <c r="BJ8593" s="258"/>
      <c r="BK8593" s="258"/>
      <c r="BL8593" s="258"/>
      <c r="BM8593" s="258"/>
      <c r="BN8593" s="258"/>
      <c r="BO8593" s="258"/>
      <c r="BP8593" s="258"/>
      <c r="BQ8593" s="258"/>
      <c r="BR8593" s="258"/>
      <c r="BS8593" s="258"/>
      <c r="BT8593" s="258"/>
      <c r="BU8593" s="258"/>
      <c r="BV8593" s="258"/>
      <c r="BW8593" s="258"/>
      <c r="BX8593" s="258"/>
      <c r="BY8593" s="258"/>
      <c r="BZ8593" s="258"/>
      <c r="CA8593" s="258"/>
      <c r="CB8593" s="258"/>
      <c r="CC8593" s="258"/>
    </row>
    <row r="8594" spans="1:81" s="41" customFormat="1" x14ac:dyDescent="0.25">
      <c r="A8594" s="38"/>
      <c r="B8594" s="44"/>
      <c r="C8594" s="39"/>
      <c r="D8594" s="39"/>
      <c r="E8594" s="39"/>
      <c r="F8594" s="25"/>
      <c r="G8594" s="40"/>
      <c r="H8594" s="40"/>
      <c r="I8594" s="40"/>
      <c r="J8594" s="271"/>
      <c r="K8594" s="262"/>
      <c r="L8594" s="258"/>
      <c r="M8594" s="258"/>
      <c r="N8594" s="258"/>
      <c r="O8594" s="258"/>
      <c r="P8594" s="258"/>
      <c r="Q8594" s="258"/>
      <c r="R8594" s="258"/>
      <c r="S8594" s="258"/>
      <c r="T8594" s="258"/>
      <c r="U8594" s="258"/>
      <c r="V8594" s="258"/>
      <c r="W8594" s="258"/>
      <c r="X8594" s="258"/>
      <c r="Y8594" s="258"/>
      <c r="Z8594" s="258"/>
      <c r="AA8594" s="258"/>
      <c r="AB8594" s="258"/>
      <c r="AC8594" s="258"/>
      <c r="AD8594" s="258"/>
      <c r="AE8594" s="258"/>
      <c r="AF8594" s="258"/>
      <c r="AG8594" s="258"/>
      <c r="AH8594" s="258"/>
      <c r="AI8594" s="258"/>
      <c r="AJ8594" s="258"/>
      <c r="AK8594" s="258"/>
      <c r="AL8594" s="258"/>
      <c r="AM8594" s="258"/>
      <c r="AN8594" s="258"/>
      <c r="AO8594" s="258"/>
      <c r="AP8594" s="258"/>
      <c r="AQ8594" s="258"/>
      <c r="AR8594" s="258"/>
      <c r="AS8594" s="258"/>
      <c r="AT8594" s="258"/>
      <c r="AU8594" s="258"/>
      <c r="AV8594" s="258"/>
      <c r="AW8594" s="258"/>
      <c r="AX8594" s="258"/>
      <c r="AY8594" s="258"/>
      <c r="AZ8594" s="258"/>
      <c r="BA8594" s="258"/>
      <c r="BB8594" s="258"/>
      <c r="BC8594" s="258"/>
      <c r="BD8594" s="258"/>
      <c r="BE8594" s="258"/>
      <c r="BF8594" s="258"/>
      <c r="BG8594" s="258"/>
      <c r="BH8594" s="258"/>
      <c r="BI8594" s="258"/>
      <c r="BJ8594" s="258"/>
      <c r="BK8594" s="258"/>
      <c r="BL8594" s="258"/>
      <c r="BM8594" s="258"/>
      <c r="BN8594" s="258"/>
      <c r="BO8594" s="258"/>
      <c r="BP8594" s="258"/>
      <c r="BQ8594" s="258"/>
      <c r="BR8594" s="258"/>
      <c r="BS8594" s="258"/>
      <c r="BT8594" s="258"/>
      <c r="BU8594" s="258"/>
      <c r="BV8594" s="258"/>
      <c r="BW8594" s="258"/>
      <c r="BX8594" s="258"/>
      <c r="BY8594" s="258"/>
      <c r="BZ8594" s="258"/>
      <c r="CA8594" s="258"/>
      <c r="CB8594" s="258"/>
      <c r="CC8594" s="258"/>
    </row>
    <row r="8595" spans="1:81" s="41" customFormat="1" x14ac:dyDescent="0.25">
      <c r="A8595" s="38"/>
      <c r="B8595" s="44"/>
      <c r="C8595" s="39"/>
      <c r="D8595" s="39"/>
      <c r="E8595" s="39"/>
      <c r="F8595" s="25"/>
      <c r="G8595" s="40"/>
      <c r="H8595" s="40"/>
      <c r="I8595" s="40"/>
      <c r="J8595" s="271"/>
      <c r="K8595" s="262"/>
      <c r="L8595" s="258"/>
      <c r="M8595" s="258"/>
      <c r="N8595" s="258"/>
      <c r="O8595" s="258"/>
      <c r="P8595" s="258"/>
      <c r="Q8595" s="258"/>
      <c r="R8595" s="258"/>
      <c r="S8595" s="258"/>
      <c r="T8595" s="258"/>
      <c r="U8595" s="258"/>
      <c r="V8595" s="258"/>
      <c r="W8595" s="258"/>
      <c r="X8595" s="258"/>
      <c r="Y8595" s="258"/>
      <c r="Z8595" s="258"/>
      <c r="AA8595" s="258"/>
      <c r="AB8595" s="258"/>
      <c r="AC8595" s="258"/>
      <c r="AD8595" s="258"/>
      <c r="AE8595" s="258"/>
      <c r="AF8595" s="258"/>
      <c r="AG8595" s="258"/>
      <c r="AH8595" s="258"/>
      <c r="AI8595" s="258"/>
      <c r="AJ8595" s="258"/>
      <c r="AK8595" s="258"/>
      <c r="AL8595" s="258"/>
      <c r="AM8595" s="258"/>
      <c r="AN8595" s="258"/>
      <c r="AO8595" s="258"/>
      <c r="AP8595" s="258"/>
      <c r="AQ8595" s="258"/>
      <c r="AR8595" s="258"/>
      <c r="AS8595" s="258"/>
      <c r="AT8595" s="258"/>
      <c r="AU8595" s="258"/>
      <c r="AV8595" s="258"/>
      <c r="AW8595" s="258"/>
      <c r="AX8595" s="258"/>
      <c r="AY8595" s="258"/>
      <c r="AZ8595" s="258"/>
      <c r="BA8595" s="258"/>
      <c r="BB8595" s="258"/>
      <c r="BC8595" s="258"/>
      <c r="BD8595" s="258"/>
      <c r="BE8595" s="258"/>
      <c r="BF8595" s="258"/>
      <c r="BG8595" s="258"/>
      <c r="BH8595" s="258"/>
      <c r="BI8595" s="258"/>
      <c r="BJ8595" s="258"/>
      <c r="BK8595" s="258"/>
      <c r="BL8595" s="258"/>
      <c r="BM8595" s="258"/>
      <c r="BN8595" s="258"/>
      <c r="BO8595" s="258"/>
      <c r="BP8595" s="258"/>
      <c r="BQ8595" s="258"/>
      <c r="BR8595" s="258"/>
      <c r="BS8595" s="258"/>
      <c r="BT8595" s="258"/>
      <c r="BU8595" s="258"/>
      <c r="BV8595" s="258"/>
      <c r="BW8595" s="258"/>
      <c r="BX8595" s="258"/>
      <c r="BY8595" s="258"/>
      <c r="BZ8595" s="258"/>
      <c r="CA8595" s="258"/>
      <c r="CB8595" s="258"/>
      <c r="CC8595" s="258"/>
    </row>
    <row r="8596" spans="1:81" s="41" customFormat="1" x14ac:dyDescent="0.25">
      <c r="A8596" s="38"/>
      <c r="B8596" s="44"/>
      <c r="C8596" s="39"/>
      <c r="D8596" s="39"/>
      <c r="E8596" s="39"/>
      <c r="F8596" s="25"/>
      <c r="G8596" s="40"/>
      <c r="H8596" s="40"/>
      <c r="I8596" s="40"/>
      <c r="J8596" s="271"/>
      <c r="K8596" s="262"/>
      <c r="L8596" s="258"/>
      <c r="M8596" s="258"/>
      <c r="N8596" s="258"/>
      <c r="O8596" s="258"/>
      <c r="P8596" s="258"/>
      <c r="Q8596" s="258"/>
      <c r="R8596" s="258"/>
      <c r="S8596" s="258"/>
      <c r="T8596" s="258"/>
      <c r="U8596" s="258"/>
      <c r="V8596" s="258"/>
      <c r="W8596" s="258"/>
      <c r="X8596" s="258"/>
      <c r="Y8596" s="258"/>
      <c r="Z8596" s="258"/>
      <c r="AA8596" s="258"/>
      <c r="AB8596" s="258"/>
      <c r="AC8596" s="258"/>
      <c r="AD8596" s="258"/>
      <c r="AE8596" s="258"/>
      <c r="AF8596" s="258"/>
      <c r="AG8596" s="258"/>
      <c r="AH8596" s="258"/>
      <c r="AI8596" s="258"/>
      <c r="AJ8596" s="258"/>
      <c r="AK8596" s="258"/>
      <c r="AL8596" s="258"/>
      <c r="AM8596" s="258"/>
      <c r="AN8596" s="258"/>
      <c r="AO8596" s="258"/>
      <c r="AP8596" s="258"/>
      <c r="AQ8596" s="258"/>
      <c r="AR8596" s="258"/>
      <c r="AS8596" s="258"/>
      <c r="AT8596" s="258"/>
      <c r="AU8596" s="258"/>
      <c r="AV8596" s="258"/>
      <c r="AW8596" s="258"/>
      <c r="AX8596" s="258"/>
      <c r="AY8596" s="258"/>
      <c r="AZ8596" s="258"/>
      <c r="BA8596" s="258"/>
      <c r="BB8596" s="258"/>
      <c r="BC8596" s="258"/>
      <c r="BD8596" s="258"/>
      <c r="BE8596" s="258"/>
      <c r="BF8596" s="258"/>
      <c r="BG8596" s="258"/>
      <c r="BH8596" s="258"/>
      <c r="BI8596" s="258"/>
      <c r="BJ8596" s="258"/>
      <c r="BK8596" s="258"/>
      <c r="BL8596" s="258"/>
      <c r="BM8596" s="258"/>
      <c r="BN8596" s="258"/>
      <c r="BO8596" s="258"/>
      <c r="BP8596" s="258"/>
      <c r="BQ8596" s="258"/>
      <c r="BR8596" s="258"/>
      <c r="BS8596" s="258"/>
      <c r="BT8596" s="258"/>
      <c r="BU8596" s="258"/>
      <c r="BV8596" s="258"/>
      <c r="BW8596" s="258"/>
      <c r="BX8596" s="258"/>
      <c r="BY8596" s="258"/>
      <c r="BZ8596" s="258"/>
      <c r="CA8596" s="258"/>
      <c r="CB8596" s="258"/>
      <c r="CC8596" s="258"/>
    </row>
    <row r="8597" spans="1:81" s="41" customFormat="1" x14ac:dyDescent="0.25">
      <c r="A8597" s="38"/>
      <c r="B8597" s="44"/>
      <c r="C8597" s="39"/>
      <c r="D8597" s="39"/>
      <c r="E8597" s="39"/>
      <c r="F8597" s="25"/>
      <c r="G8597" s="40"/>
      <c r="H8597" s="40"/>
      <c r="I8597" s="40"/>
      <c r="J8597" s="271"/>
      <c r="K8597" s="262"/>
      <c r="L8597" s="258"/>
      <c r="M8597" s="258"/>
      <c r="N8597" s="258"/>
      <c r="O8597" s="258"/>
      <c r="P8597" s="258"/>
      <c r="Q8597" s="258"/>
      <c r="R8597" s="258"/>
      <c r="S8597" s="258"/>
      <c r="T8597" s="258"/>
      <c r="U8597" s="258"/>
      <c r="V8597" s="258"/>
      <c r="W8597" s="258"/>
      <c r="X8597" s="258"/>
      <c r="Y8597" s="258"/>
      <c r="Z8597" s="258"/>
      <c r="AA8597" s="258"/>
      <c r="AB8597" s="258"/>
      <c r="AC8597" s="258"/>
      <c r="AD8597" s="258"/>
      <c r="AE8597" s="258"/>
      <c r="AF8597" s="258"/>
      <c r="AG8597" s="258"/>
      <c r="AH8597" s="258"/>
      <c r="AI8597" s="258"/>
      <c r="AJ8597" s="258"/>
      <c r="AK8597" s="258"/>
      <c r="AL8597" s="258"/>
      <c r="AM8597" s="258"/>
      <c r="AN8597" s="258"/>
      <c r="AO8597" s="258"/>
      <c r="AP8597" s="258"/>
      <c r="AQ8597" s="258"/>
      <c r="AR8597" s="258"/>
      <c r="AS8597" s="258"/>
      <c r="AT8597" s="258"/>
      <c r="AU8597" s="258"/>
      <c r="AV8597" s="258"/>
      <c r="AW8597" s="258"/>
      <c r="AX8597" s="258"/>
      <c r="AY8597" s="258"/>
      <c r="AZ8597" s="258"/>
      <c r="BA8597" s="258"/>
      <c r="BB8597" s="258"/>
      <c r="BC8597" s="258"/>
      <c r="BD8597" s="258"/>
      <c r="BE8597" s="258"/>
      <c r="BF8597" s="258"/>
      <c r="BG8597" s="258"/>
      <c r="BH8597" s="258"/>
      <c r="BI8597" s="258"/>
      <c r="BJ8597" s="258"/>
      <c r="BK8597" s="258"/>
      <c r="BL8597" s="258"/>
      <c r="BM8597" s="258"/>
      <c r="BN8597" s="258"/>
      <c r="BO8597" s="258"/>
      <c r="BP8597" s="258"/>
      <c r="BQ8597" s="258"/>
      <c r="BR8597" s="258"/>
      <c r="BS8597" s="258"/>
      <c r="BT8597" s="258"/>
      <c r="BU8597" s="258"/>
      <c r="BV8597" s="258"/>
      <c r="BW8597" s="258"/>
      <c r="BX8597" s="258"/>
      <c r="BY8597" s="258"/>
      <c r="BZ8597" s="258"/>
      <c r="CA8597" s="258"/>
      <c r="CB8597" s="258"/>
      <c r="CC8597" s="258"/>
    </row>
    <row r="8598" spans="1:81" s="41" customFormat="1" x14ac:dyDescent="0.25">
      <c r="A8598" s="38"/>
      <c r="B8598" s="44"/>
      <c r="C8598" s="39"/>
      <c r="D8598" s="39"/>
      <c r="E8598" s="39"/>
      <c r="F8598" s="25"/>
      <c r="G8598" s="40"/>
      <c r="H8598" s="40"/>
      <c r="I8598" s="40"/>
      <c r="J8598" s="271"/>
      <c r="K8598" s="262"/>
      <c r="L8598" s="258"/>
      <c r="M8598" s="258"/>
      <c r="N8598" s="258"/>
      <c r="O8598" s="258"/>
      <c r="P8598" s="258"/>
      <c r="Q8598" s="258"/>
      <c r="R8598" s="258"/>
      <c r="S8598" s="258"/>
      <c r="T8598" s="258"/>
      <c r="U8598" s="258"/>
      <c r="V8598" s="258"/>
      <c r="W8598" s="258"/>
      <c r="X8598" s="258"/>
      <c r="Y8598" s="258"/>
      <c r="Z8598" s="258"/>
      <c r="AA8598" s="258"/>
      <c r="AB8598" s="258"/>
      <c r="AC8598" s="258"/>
      <c r="AD8598" s="258"/>
      <c r="AE8598" s="258"/>
      <c r="AF8598" s="258"/>
      <c r="AG8598" s="258"/>
      <c r="AH8598" s="258"/>
      <c r="AI8598" s="258"/>
      <c r="AJ8598" s="258"/>
      <c r="AK8598" s="258"/>
      <c r="AL8598" s="258"/>
      <c r="AM8598" s="258"/>
      <c r="AN8598" s="258"/>
      <c r="AO8598" s="258"/>
      <c r="AP8598" s="258"/>
      <c r="AQ8598" s="258"/>
      <c r="AR8598" s="258"/>
      <c r="AS8598" s="258"/>
      <c r="AT8598" s="258"/>
      <c r="AU8598" s="258"/>
      <c r="AV8598" s="258"/>
      <c r="AW8598" s="258"/>
      <c r="AX8598" s="258"/>
      <c r="AY8598" s="258"/>
      <c r="AZ8598" s="258"/>
      <c r="BA8598" s="258"/>
      <c r="BB8598" s="258"/>
      <c r="BC8598" s="258"/>
      <c r="BD8598" s="258"/>
      <c r="BE8598" s="258"/>
      <c r="BF8598" s="258"/>
      <c r="BG8598" s="258"/>
      <c r="BH8598" s="258"/>
      <c r="BI8598" s="258"/>
      <c r="BJ8598" s="258"/>
      <c r="BK8598" s="258"/>
      <c r="BL8598" s="258"/>
      <c r="BM8598" s="258"/>
      <c r="BN8598" s="258"/>
      <c r="BO8598" s="258"/>
      <c r="BP8598" s="258"/>
      <c r="BQ8598" s="258"/>
      <c r="BR8598" s="258"/>
      <c r="BS8598" s="258"/>
      <c r="BT8598" s="258"/>
      <c r="BU8598" s="258"/>
      <c r="BV8598" s="258"/>
      <c r="BW8598" s="258"/>
      <c r="BX8598" s="258"/>
      <c r="BY8598" s="258"/>
      <c r="BZ8598" s="258"/>
      <c r="CA8598" s="258"/>
      <c r="CB8598" s="258"/>
      <c r="CC8598" s="258"/>
    </row>
    <row r="8599" spans="1:81" s="41" customFormat="1" x14ac:dyDescent="0.25">
      <c r="A8599" s="38"/>
      <c r="B8599" s="44"/>
      <c r="C8599" s="39"/>
      <c r="D8599" s="39"/>
      <c r="E8599" s="39"/>
      <c r="F8599" s="25"/>
      <c r="G8599" s="40"/>
      <c r="H8599" s="40"/>
      <c r="I8599" s="40"/>
      <c r="J8599" s="271"/>
      <c r="K8599" s="262"/>
      <c r="L8599" s="258"/>
      <c r="M8599" s="258"/>
      <c r="N8599" s="258"/>
      <c r="O8599" s="258"/>
      <c r="P8599" s="258"/>
      <c r="Q8599" s="258"/>
      <c r="R8599" s="258"/>
      <c r="S8599" s="258"/>
      <c r="T8599" s="258"/>
      <c r="U8599" s="258"/>
      <c r="V8599" s="258"/>
      <c r="W8599" s="258"/>
      <c r="X8599" s="258"/>
      <c r="Y8599" s="258"/>
      <c r="Z8599" s="258"/>
      <c r="AA8599" s="258"/>
      <c r="AB8599" s="258"/>
      <c r="AC8599" s="258"/>
      <c r="AD8599" s="258"/>
      <c r="AE8599" s="258"/>
      <c r="AF8599" s="258"/>
      <c r="AG8599" s="258"/>
      <c r="AH8599" s="258"/>
      <c r="AI8599" s="258"/>
      <c r="AJ8599" s="258"/>
      <c r="AK8599" s="258"/>
      <c r="AL8599" s="258"/>
      <c r="AM8599" s="258"/>
      <c r="AN8599" s="258"/>
      <c r="AO8599" s="258"/>
      <c r="AP8599" s="258"/>
      <c r="AQ8599" s="258"/>
      <c r="AR8599" s="258"/>
      <c r="AS8599" s="258"/>
      <c r="AT8599" s="258"/>
      <c r="AU8599" s="258"/>
      <c r="AV8599" s="258"/>
      <c r="AW8599" s="258"/>
      <c r="AX8599" s="258"/>
      <c r="AY8599" s="258"/>
      <c r="AZ8599" s="258"/>
      <c r="BA8599" s="258"/>
      <c r="BB8599" s="258"/>
      <c r="BC8599" s="258"/>
      <c r="BD8599" s="258"/>
      <c r="BE8599" s="258"/>
      <c r="BF8599" s="258"/>
      <c r="BG8599" s="258"/>
      <c r="BH8599" s="258"/>
      <c r="BI8599" s="258"/>
      <c r="BJ8599" s="258"/>
      <c r="BK8599" s="258"/>
      <c r="BL8599" s="258"/>
      <c r="BM8599" s="258"/>
      <c r="BN8599" s="258"/>
      <c r="BO8599" s="258"/>
      <c r="BP8599" s="258"/>
      <c r="BQ8599" s="258"/>
      <c r="BR8599" s="258"/>
      <c r="BS8599" s="258"/>
      <c r="BT8599" s="258"/>
      <c r="BU8599" s="258"/>
      <c r="BV8599" s="258"/>
      <c r="BW8599" s="258"/>
      <c r="BX8599" s="258"/>
      <c r="BY8599" s="258"/>
      <c r="BZ8599" s="258"/>
      <c r="CA8599" s="258"/>
      <c r="CB8599" s="258"/>
      <c r="CC8599" s="258"/>
    </row>
    <row r="8600" spans="1:81" s="41" customFormat="1" x14ac:dyDescent="0.25">
      <c r="A8600" s="38"/>
      <c r="B8600" s="44"/>
      <c r="C8600" s="39"/>
      <c r="D8600" s="39"/>
      <c r="E8600" s="39"/>
      <c r="F8600" s="25"/>
      <c r="G8600" s="40"/>
      <c r="H8600" s="40"/>
      <c r="I8600" s="40"/>
      <c r="J8600" s="271"/>
      <c r="K8600" s="262"/>
      <c r="L8600" s="258"/>
      <c r="M8600" s="258"/>
      <c r="N8600" s="258"/>
      <c r="O8600" s="258"/>
      <c r="P8600" s="258"/>
      <c r="Q8600" s="258"/>
      <c r="R8600" s="258"/>
      <c r="S8600" s="258"/>
      <c r="T8600" s="258"/>
      <c r="U8600" s="258"/>
      <c r="V8600" s="258"/>
      <c r="W8600" s="258"/>
      <c r="X8600" s="258"/>
      <c r="Y8600" s="258"/>
      <c r="Z8600" s="258"/>
      <c r="AA8600" s="258"/>
      <c r="AB8600" s="258"/>
      <c r="AC8600" s="258"/>
      <c r="AD8600" s="258"/>
      <c r="AE8600" s="258"/>
      <c r="AF8600" s="258"/>
      <c r="AG8600" s="258"/>
      <c r="AH8600" s="258"/>
      <c r="AI8600" s="258"/>
      <c r="AJ8600" s="258"/>
      <c r="AK8600" s="258"/>
      <c r="AL8600" s="258"/>
      <c r="AM8600" s="258"/>
      <c r="AN8600" s="258"/>
      <c r="AO8600" s="258"/>
      <c r="AP8600" s="258"/>
      <c r="AQ8600" s="258"/>
      <c r="AR8600" s="258"/>
      <c r="AS8600" s="258"/>
      <c r="AT8600" s="258"/>
      <c r="AU8600" s="258"/>
      <c r="AV8600" s="258"/>
      <c r="AW8600" s="258"/>
      <c r="AX8600" s="258"/>
      <c r="AY8600" s="258"/>
      <c r="AZ8600" s="258"/>
      <c r="BA8600" s="258"/>
      <c r="BB8600" s="258"/>
      <c r="BC8600" s="258"/>
      <c r="BD8600" s="258"/>
      <c r="BE8600" s="258"/>
      <c r="BF8600" s="258"/>
      <c r="BG8600" s="258"/>
      <c r="BH8600" s="258"/>
      <c r="BI8600" s="258"/>
      <c r="BJ8600" s="258"/>
      <c r="BK8600" s="258"/>
      <c r="BL8600" s="258"/>
      <c r="BM8600" s="258"/>
      <c r="BN8600" s="258"/>
      <c r="BO8600" s="258"/>
      <c r="BP8600" s="258"/>
      <c r="BQ8600" s="258"/>
      <c r="BR8600" s="258"/>
      <c r="BS8600" s="258"/>
      <c r="BT8600" s="258"/>
      <c r="BU8600" s="258"/>
      <c r="BV8600" s="258"/>
      <c r="BW8600" s="258"/>
      <c r="BX8600" s="258"/>
      <c r="BY8600" s="258"/>
      <c r="BZ8600" s="258"/>
      <c r="CA8600" s="258"/>
      <c r="CB8600" s="258"/>
      <c r="CC8600" s="258"/>
    </row>
    <row r="8601" spans="1:81" s="41" customFormat="1" x14ac:dyDescent="0.25">
      <c r="A8601" s="38"/>
      <c r="B8601" s="44"/>
      <c r="C8601" s="39"/>
      <c r="D8601" s="39"/>
      <c r="E8601" s="39"/>
      <c r="F8601" s="25"/>
      <c r="G8601" s="40"/>
      <c r="H8601" s="40"/>
      <c r="I8601" s="40"/>
      <c r="J8601" s="271"/>
      <c r="K8601" s="262"/>
      <c r="L8601" s="258"/>
      <c r="M8601" s="258"/>
      <c r="N8601" s="258"/>
      <c r="O8601" s="258"/>
      <c r="P8601" s="258"/>
      <c r="Q8601" s="258"/>
      <c r="R8601" s="258"/>
      <c r="S8601" s="258"/>
      <c r="T8601" s="258"/>
      <c r="U8601" s="258"/>
      <c r="V8601" s="258"/>
      <c r="W8601" s="258"/>
      <c r="X8601" s="258"/>
      <c r="Y8601" s="258"/>
      <c r="Z8601" s="258"/>
      <c r="AA8601" s="258"/>
      <c r="AB8601" s="258"/>
      <c r="AC8601" s="258"/>
      <c r="AD8601" s="258"/>
      <c r="AE8601" s="258"/>
      <c r="AF8601" s="258"/>
      <c r="AG8601" s="258"/>
      <c r="AH8601" s="258"/>
      <c r="AI8601" s="258"/>
      <c r="AJ8601" s="258"/>
      <c r="AK8601" s="258"/>
      <c r="AL8601" s="258"/>
      <c r="AM8601" s="258"/>
      <c r="AN8601" s="258"/>
      <c r="AO8601" s="258"/>
      <c r="AP8601" s="258"/>
      <c r="AQ8601" s="258"/>
      <c r="AR8601" s="258"/>
      <c r="AS8601" s="258"/>
      <c r="AT8601" s="258"/>
      <c r="AU8601" s="258"/>
      <c r="AV8601" s="258"/>
      <c r="AW8601" s="258"/>
      <c r="AX8601" s="258"/>
      <c r="AY8601" s="258"/>
      <c r="AZ8601" s="258"/>
      <c r="BA8601" s="258"/>
      <c r="BB8601" s="258"/>
      <c r="BC8601" s="258"/>
      <c r="BD8601" s="258"/>
      <c r="BE8601" s="258"/>
      <c r="BF8601" s="258"/>
      <c r="BG8601" s="258"/>
      <c r="BH8601" s="258"/>
      <c r="BI8601" s="258"/>
      <c r="BJ8601" s="258"/>
      <c r="BK8601" s="258"/>
      <c r="BL8601" s="258"/>
      <c r="BM8601" s="258"/>
      <c r="BN8601" s="258"/>
      <c r="BO8601" s="258"/>
      <c r="BP8601" s="258"/>
      <c r="BQ8601" s="258"/>
      <c r="BR8601" s="258"/>
      <c r="BS8601" s="258"/>
      <c r="BT8601" s="258"/>
      <c r="BU8601" s="258"/>
      <c r="BV8601" s="258"/>
      <c r="BW8601" s="258"/>
      <c r="BX8601" s="258"/>
      <c r="BY8601" s="258"/>
      <c r="BZ8601" s="258"/>
      <c r="CA8601" s="258"/>
      <c r="CB8601" s="258"/>
      <c r="CC8601" s="258"/>
    </row>
    <row r="8602" spans="1:81" s="41" customFormat="1" x14ac:dyDescent="0.25">
      <c r="A8602" s="38"/>
      <c r="B8602" s="44"/>
      <c r="C8602" s="39"/>
      <c r="D8602" s="39"/>
      <c r="E8602" s="39"/>
      <c r="F8602" s="25"/>
      <c r="G8602" s="40"/>
      <c r="H8602" s="40"/>
      <c r="I8602" s="40"/>
      <c r="J8602" s="271"/>
      <c r="K8602" s="262"/>
      <c r="L8602" s="258"/>
      <c r="M8602" s="258"/>
      <c r="N8602" s="258"/>
      <c r="O8602" s="258"/>
      <c r="P8602" s="258"/>
      <c r="Q8602" s="258"/>
      <c r="R8602" s="258"/>
      <c r="S8602" s="258"/>
      <c r="T8602" s="258"/>
      <c r="U8602" s="258"/>
      <c r="V8602" s="258"/>
      <c r="W8602" s="258"/>
      <c r="X8602" s="258"/>
      <c r="Y8602" s="258"/>
      <c r="Z8602" s="258"/>
      <c r="AA8602" s="258"/>
      <c r="AB8602" s="258"/>
      <c r="AC8602" s="258"/>
      <c r="AD8602" s="258"/>
      <c r="AE8602" s="258"/>
      <c r="AF8602" s="258"/>
      <c r="AG8602" s="258"/>
      <c r="AH8602" s="258"/>
      <c r="AI8602" s="258"/>
      <c r="AJ8602" s="258"/>
      <c r="AK8602" s="258"/>
      <c r="AL8602" s="258"/>
      <c r="AM8602" s="258"/>
      <c r="AN8602" s="258"/>
      <c r="AO8602" s="258"/>
      <c r="AP8602" s="258"/>
      <c r="AQ8602" s="258"/>
      <c r="AR8602" s="258"/>
      <c r="AS8602" s="258"/>
      <c r="AT8602" s="258"/>
      <c r="AU8602" s="258"/>
      <c r="AV8602" s="258"/>
      <c r="AW8602" s="258"/>
      <c r="AX8602" s="258"/>
      <c r="AY8602" s="258"/>
      <c r="AZ8602" s="258"/>
      <c r="BA8602" s="258"/>
      <c r="BB8602" s="258"/>
      <c r="BC8602" s="258"/>
      <c r="BD8602" s="258"/>
      <c r="BE8602" s="258"/>
      <c r="BF8602" s="258"/>
      <c r="BG8602" s="258"/>
      <c r="BH8602" s="258"/>
      <c r="BI8602" s="258"/>
      <c r="BJ8602" s="258"/>
      <c r="BK8602" s="258"/>
      <c r="BL8602" s="258"/>
      <c r="BM8602" s="258"/>
      <c r="BN8602" s="258"/>
      <c r="BO8602" s="258"/>
      <c r="BP8602" s="258"/>
      <c r="BQ8602" s="258"/>
      <c r="BR8602" s="258"/>
      <c r="BS8602" s="258"/>
      <c r="BT8602" s="258"/>
      <c r="BU8602" s="258"/>
      <c r="BV8602" s="258"/>
      <c r="BW8602" s="258"/>
      <c r="BX8602" s="258"/>
      <c r="BY8602" s="258"/>
      <c r="BZ8602" s="258"/>
      <c r="CA8602" s="258"/>
      <c r="CB8602" s="258"/>
      <c r="CC8602" s="258"/>
    </row>
    <row r="8603" spans="1:81" s="41" customFormat="1" x14ac:dyDescent="0.25">
      <c r="A8603" s="38"/>
      <c r="B8603" s="44"/>
      <c r="C8603" s="39"/>
      <c r="D8603" s="39"/>
      <c r="E8603" s="39"/>
      <c r="F8603" s="25"/>
      <c r="G8603" s="40"/>
      <c r="H8603" s="40"/>
      <c r="I8603" s="40"/>
      <c r="J8603" s="271"/>
      <c r="K8603" s="262"/>
      <c r="L8603" s="258"/>
      <c r="M8603" s="258"/>
      <c r="N8603" s="258"/>
      <c r="O8603" s="258"/>
      <c r="P8603" s="258"/>
      <c r="Q8603" s="258"/>
      <c r="R8603" s="258"/>
      <c r="S8603" s="258"/>
      <c r="T8603" s="258"/>
      <c r="U8603" s="258"/>
      <c r="V8603" s="258"/>
      <c r="W8603" s="258"/>
      <c r="X8603" s="258"/>
      <c r="Y8603" s="258"/>
      <c r="Z8603" s="258"/>
      <c r="AA8603" s="258"/>
      <c r="AB8603" s="258"/>
      <c r="AC8603" s="258"/>
      <c r="AD8603" s="258"/>
      <c r="AE8603" s="258"/>
      <c r="AF8603" s="258"/>
      <c r="AG8603" s="258"/>
      <c r="AH8603" s="258"/>
      <c r="AI8603" s="258"/>
      <c r="AJ8603" s="258"/>
      <c r="AK8603" s="258"/>
      <c r="AL8603" s="258"/>
      <c r="AM8603" s="258"/>
      <c r="AN8603" s="258"/>
      <c r="AO8603" s="258"/>
      <c r="AP8603" s="258"/>
      <c r="AQ8603" s="258"/>
      <c r="AR8603" s="258"/>
      <c r="AS8603" s="258"/>
      <c r="AT8603" s="258"/>
      <c r="AU8603" s="258"/>
      <c r="AV8603" s="258"/>
      <c r="AW8603" s="258"/>
      <c r="AX8603" s="258"/>
      <c r="AY8603" s="258"/>
      <c r="AZ8603" s="258"/>
      <c r="BA8603" s="258"/>
      <c r="BB8603" s="258"/>
      <c r="BC8603" s="258"/>
      <c r="BD8603" s="258"/>
      <c r="BE8603" s="258"/>
      <c r="BF8603" s="258"/>
      <c r="BG8603" s="258"/>
      <c r="BH8603" s="258"/>
      <c r="BI8603" s="258"/>
      <c r="BJ8603" s="258"/>
      <c r="BK8603" s="258"/>
      <c r="BL8603" s="258"/>
      <c r="BM8603" s="258"/>
      <c r="BN8603" s="258"/>
      <c r="BO8603" s="258"/>
      <c r="BP8603" s="258"/>
      <c r="BQ8603" s="258"/>
      <c r="BR8603" s="258"/>
      <c r="BS8603" s="258"/>
      <c r="BT8603" s="258"/>
      <c r="BU8603" s="258"/>
      <c r="BV8603" s="258"/>
      <c r="BW8603" s="258"/>
      <c r="BX8603" s="258"/>
      <c r="BY8603" s="258"/>
      <c r="BZ8603" s="258"/>
      <c r="CA8603" s="258"/>
      <c r="CB8603" s="258"/>
      <c r="CC8603" s="258"/>
    </row>
    <row r="8604" spans="1:81" s="41" customFormat="1" x14ac:dyDescent="0.25">
      <c r="A8604" s="38"/>
      <c r="B8604" s="44"/>
      <c r="C8604" s="39"/>
      <c r="D8604" s="39"/>
      <c r="E8604" s="39"/>
      <c r="F8604" s="25"/>
      <c r="G8604" s="40"/>
      <c r="H8604" s="40"/>
      <c r="I8604" s="40"/>
      <c r="J8604" s="271"/>
      <c r="K8604" s="262"/>
      <c r="L8604" s="258"/>
      <c r="M8604" s="258"/>
      <c r="N8604" s="258"/>
      <c r="O8604" s="258"/>
      <c r="P8604" s="258"/>
      <c r="Q8604" s="258"/>
      <c r="R8604" s="258"/>
      <c r="S8604" s="258"/>
      <c r="T8604" s="258"/>
      <c r="U8604" s="258"/>
      <c r="V8604" s="258"/>
      <c r="W8604" s="258"/>
      <c r="X8604" s="258"/>
      <c r="Y8604" s="258"/>
      <c r="Z8604" s="258"/>
      <c r="AA8604" s="258"/>
      <c r="AB8604" s="258"/>
      <c r="AC8604" s="258"/>
      <c r="AD8604" s="258"/>
      <c r="AE8604" s="258"/>
      <c r="AF8604" s="258"/>
      <c r="AG8604" s="258"/>
      <c r="AH8604" s="258"/>
      <c r="AI8604" s="258"/>
      <c r="AJ8604" s="258"/>
      <c r="AK8604" s="258"/>
      <c r="AL8604" s="258"/>
      <c r="AM8604" s="258"/>
      <c r="AN8604" s="258"/>
      <c r="AO8604" s="258"/>
      <c r="AP8604" s="258"/>
      <c r="AQ8604" s="258"/>
      <c r="AR8604" s="258"/>
      <c r="AS8604" s="258"/>
      <c r="AT8604" s="258"/>
      <c r="AU8604" s="258"/>
      <c r="AV8604" s="258"/>
      <c r="AW8604" s="258"/>
      <c r="AX8604" s="258"/>
      <c r="AY8604" s="258"/>
      <c r="AZ8604" s="258"/>
      <c r="BA8604" s="258"/>
      <c r="BB8604" s="258"/>
      <c r="BC8604" s="258"/>
      <c r="BD8604" s="258"/>
      <c r="BE8604" s="258"/>
      <c r="BF8604" s="258"/>
      <c r="BG8604" s="258"/>
      <c r="BH8604" s="258"/>
      <c r="BI8604" s="258"/>
      <c r="BJ8604" s="258"/>
      <c r="BK8604" s="258"/>
      <c r="BL8604" s="258"/>
      <c r="BM8604" s="258"/>
      <c r="BN8604" s="258"/>
      <c r="BO8604" s="258"/>
      <c r="BP8604" s="258"/>
      <c r="BQ8604" s="258"/>
      <c r="BR8604" s="258"/>
      <c r="BS8604" s="258"/>
      <c r="BT8604" s="258"/>
      <c r="BU8604" s="258"/>
      <c r="BV8604" s="258"/>
      <c r="BW8604" s="258"/>
      <c r="BX8604" s="258"/>
      <c r="BY8604" s="258"/>
      <c r="BZ8604" s="258"/>
      <c r="CA8604" s="258"/>
      <c r="CB8604" s="258"/>
      <c r="CC8604" s="258"/>
    </row>
    <row r="8605" spans="1:81" s="41" customFormat="1" x14ac:dyDescent="0.25">
      <c r="A8605" s="38"/>
      <c r="B8605" s="44"/>
      <c r="C8605" s="39"/>
      <c r="D8605" s="39"/>
      <c r="E8605" s="39"/>
      <c r="F8605" s="25"/>
      <c r="G8605" s="40"/>
      <c r="H8605" s="40"/>
      <c r="I8605" s="40"/>
      <c r="J8605" s="271"/>
      <c r="K8605" s="262"/>
      <c r="L8605" s="258"/>
      <c r="M8605" s="258"/>
      <c r="N8605" s="258"/>
      <c r="O8605" s="258"/>
      <c r="P8605" s="258"/>
      <c r="Q8605" s="258"/>
      <c r="R8605" s="258"/>
      <c r="S8605" s="258"/>
      <c r="T8605" s="258"/>
      <c r="U8605" s="258"/>
      <c r="V8605" s="258"/>
      <c r="W8605" s="258"/>
      <c r="X8605" s="258"/>
      <c r="Y8605" s="258"/>
      <c r="Z8605" s="258"/>
      <c r="AA8605" s="258"/>
      <c r="AB8605" s="258"/>
      <c r="AC8605" s="258"/>
      <c r="AD8605" s="258"/>
      <c r="AE8605" s="258"/>
      <c r="AF8605" s="258"/>
      <c r="AG8605" s="258"/>
      <c r="AH8605" s="258"/>
      <c r="AI8605" s="258"/>
      <c r="AJ8605" s="258"/>
      <c r="AK8605" s="258"/>
      <c r="AL8605" s="258"/>
      <c r="AM8605" s="258"/>
      <c r="AN8605" s="258"/>
      <c r="AO8605" s="258"/>
      <c r="AP8605" s="258"/>
      <c r="AQ8605" s="258"/>
      <c r="AR8605" s="258"/>
      <c r="AS8605" s="258"/>
      <c r="AT8605" s="258"/>
      <c r="AU8605" s="258"/>
      <c r="AV8605" s="258"/>
      <c r="AW8605" s="258"/>
      <c r="AX8605" s="258"/>
      <c r="AY8605" s="258"/>
      <c r="AZ8605" s="258"/>
      <c r="BA8605" s="258"/>
      <c r="BB8605" s="258"/>
      <c r="BC8605" s="258"/>
      <c r="BD8605" s="258"/>
      <c r="BE8605" s="258"/>
      <c r="BF8605" s="258"/>
      <c r="BG8605" s="258"/>
      <c r="BH8605" s="258"/>
      <c r="BI8605" s="258"/>
      <c r="BJ8605" s="258"/>
      <c r="BK8605" s="258"/>
      <c r="BL8605" s="258"/>
      <c r="BM8605" s="258"/>
      <c r="BN8605" s="258"/>
      <c r="BO8605" s="258"/>
      <c r="BP8605" s="258"/>
      <c r="BQ8605" s="258"/>
      <c r="BR8605" s="258"/>
      <c r="BS8605" s="258"/>
      <c r="BT8605" s="258"/>
      <c r="BU8605" s="258"/>
      <c r="BV8605" s="258"/>
      <c r="BW8605" s="258"/>
      <c r="BX8605" s="258"/>
      <c r="BY8605" s="258"/>
      <c r="BZ8605" s="258"/>
      <c r="CA8605" s="258"/>
      <c r="CB8605" s="258"/>
      <c r="CC8605" s="258"/>
    </row>
    <row r="8606" spans="1:81" s="41" customFormat="1" x14ac:dyDescent="0.25">
      <c r="A8606" s="38"/>
      <c r="B8606" s="44"/>
      <c r="C8606" s="39"/>
      <c r="D8606" s="39"/>
      <c r="E8606" s="39"/>
      <c r="F8606" s="25"/>
      <c r="G8606" s="40"/>
      <c r="H8606" s="40"/>
      <c r="I8606" s="40"/>
      <c r="J8606" s="271"/>
      <c r="K8606" s="262"/>
      <c r="L8606" s="258"/>
      <c r="M8606" s="258"/>
      <c r="N8606" s="258"/>
      <c r="O8606" s="258"/>
      <c r="P8606" s="258"/>
      <c r="Q8606" s="258"/>
      <c r="R8606" s="258"/>
      <c r="S8606" s="258"/>
      <c r="T8606" s="258"/>
      <c r="U8606" s="258"/>
      <c r="V8606" s="258"/>
      <c r="W8606" s="258"/>
      <c r="X8606" s="258"/>
      <c r="Y8606" s="258"/>
      <c r="Z8606" s="258"/>
      <c r="AA8606" s="258"/>
      <c r="AB8606" s="258"/>
      <c r="AC8606" s="258"/>
      <c r="AD8606" s="258"/>
      <c r="AE8606" s="258"/>
      <c r="AF8606" s="258"/>
      <c r="AG8606" s="258"/>
      <c r="AH8606" s="258"/>
      <c r="AI8606" s="258"/>
      <c r="AJ8606" s="258"/>
      <c r="AK8606" s="258"/>
      <c r="AL8606" s="258"/>
      <c r="AM8606" s="258"/>
      <c r="AN8606" s="258"/>
      <c r="AO8606" s="258"/>
      <c r="AP8606" s="258"/>
      <c r="AQ8606" s="258"/>
      <c r="AR8606" s="258"/>
      <c r="AS8606" s="258"/>
      <c r="AT8606" s="258"/>
      <c r="AU8606" s="258"/>
      <c r="AV8606" s="258"/>
      <c r="AW8606" s="258"/>
      <c r="AX8606" s="258"/>
      <c r="AY8606" s="258"/>
      <c r="AZ8606" s="258"/>
      <c r="BA8606" s="258"/>
      <c r="BB8606" s="258"/>
      <c r="BC8606" s="258"/>
      <c r="BD8606" s="258"/>
      <c r="BE8606" s="258"/>
      <c r="BF8606" s="258"/>
      <c r="BG8606" s="258"/>
      <c r="BH8606" s="258"/>
      <c r="BI8606" s="258"/>
      <c r="BJ8606" s="258"/>
      <c r="BK8606" s="258"/>
      <c r="BL8606" s="258"/>
      <c r="BM8606" s="258"/>
      <c r="BN8606" s="258"/>
      <c r="BO8606" s="258"/>
      <c r="BP8606" s="258"/>
      <c r="BQ8606" s="258"/>
      <c r="BR8606" s="258"/>
      <c r="BS8606" s="258"/>
      <c r="BT8606" s="258"/>
      <c r="BU8606" s="258"/>
      <c r="BV8606" s="258"/>
      <c r="BW8606" s="258"/>
      <c r="BX8606" s="258"/>
      <c r="BY8606" s="258"/>
      <c r="BZ8606" s="258"/>
      <c r="CA8606" s="258"/>
      <c r="CB8606" s="258"/>
      <c r="CC8606" s="258"/>
    </row>
    <row r="8607" spans="1:81" s="41" customFormat="1" x14ac:dyDescent="0.25">
      <c r="A8607" s="38"/>
      <c r="B8607" s="44"/>
      <c r="C8607" s="39"/>
      <c r="D8607" s="39"/>
      <c r="E8607" s="39"/>
      <c r="F8607" s="25"/>
      <c r="G8607" s="40"/>
      <c r="H8607" s="40"/>
      <c r="I8607" s="40"/>
      <c r="J8607" s="271"/>
      <c r="K8607" s="262"/>
      <c r="L8607" s="258"/>
      <c r="M8607" s="258"/>
      <c r="N8607" s="258"/>
      <c r="O8607" s="258"/>
      <c r="P8607" s="258"/>
      <c r="Q8607" s="258"/>
      <c r="R8607" s="258"/>
      <c r="S8607" s="258"/>
      <c r="T8607" s="258"/>
      <c r="U8607" s="258"/>
      <c r="V8607" s="258"/>
      <c r="W8607" s="258"/>
      <c r="X8607" s="258"/>
      <c r="Y8607" s="258"/>
      <c r="Z8607" s="258"/>
      <c r="AA8607" s="258"/>
      <c r="AB8607" s="258"/>
      <c r="AC8607" s="258"/>
      <c r="AD8607" s="258"/>
      <c r="AE8607" s="258"/>
      <c r="AF8607" s="258"/>
      <c r="AG8607" s="258"/>
      <c r="AH8607" s="258"/>
      <c r="AI8607" s="258"/>
      <c r="AJ8607" s="258"/>
      <c r="AK8607" s="258"/>
      <c r="AL8607" s="258"/>
      <c r="AM8607" s="258"/>
      <c r="AN8607" s="258"/>
      <c r="AO8607" s="258"/>
      <c r="AP8607" s="258"/>
      <c r="AQ8607" s="258"/>
      <c r="AR8607" s="258"/>
      <c r="AS8607" s="258"/>
      <c r="AT8607" s="258"/>
      <c r="AU8607" s="258"/>
      <c r="AV8607" s="258"/>
      <c r="AW8607" s="258"/>
      <c r="AX8607" s="258"/>
      <c r="AY8607" s="258"/>
      <c r="AZ8607" s="258"/>
      <c r="BA8607" s="258"/>
      <c r="BB8607" s="258"/>
      <c r="BC8607" s="258"/>
      <c r="BD8607" s="258"/>
      <c r="BE8607" s="258"/>
      <c r="BF8607" s="258"/>
      <c r="BG8607" s="258"/>
      <c r="BH8607" s="258"/>
      <c r="BI8607" s="258"/>
      <c r="BJ8607" s="258"/>
      <c r="BK8607" s="258"/>
      <c r="BL8607" s="258"/>
      <c r="BM8607" s="258"/>
      <c r="BN8607" s="258"/>
      <c r="BO8607" s="258"/>
      <c r="BP8607" s="258"/>
      <c r="BQ8607" s="258"/>
      <c r="BR8607" s="258"/>
      <c r="BS8607" s="258"/>
      <c r="BT8607" s="258"/>
      <c r="BU8607" s="258"/>
      <c r="BV8607" s="258"/>
      <c r="BW8607" s="258"/>
      <c r="BX8607" s="258"/>
      <c r="BY8607" s="258"/>
      <c r="BZ8607" s="258"/>
      <c r="CA8607" s="258"/>
      <c r="CB8607" s="258"/>
      <c r="CC8607" s="258"/>
    </row>
    <row r="8608" spans="1:81" s="41" customFormat="1" x14ac:dyDescent="0.25">
      <c r="A8608" s="38"/>
      <c r="B8608" s="44"/>
      <c r="C8608" s="39"/>
      <c r="D8608" s="39"/>
      <c r="E8608" s="39"/>
      <c r="F8608" s="25"/>
      <c r="G8608" s="40"/>
      <c r="H8608" s="40"/>
      <c r="I8608" s="40"/>
      <c r="J8608" s="271"/>
      <c r="K8608" s="262"/>
      <c r="L8608" s="258"/>
      <c r="M8608" s="258"/>
      <c r="N8608" s="258"/>
      <c r="O8608" s="258"/>
      <c r="P8608" s="258"/>
      <c r="Q8608" s="258"/>
      <c r="R8608" s="258"/>
      <c r="S8608" s="258"/>
      <c r="T8608" s="258"/>
      <c r="U8608" s="258"/>
      <c r="V8608" s="258"/>
      <c r="W8608" s="258"/>
      <c r="X8608" s="258"/>
      <c r="Y8608" s="258"/>
      <c r="Z8608" s="258"/>
      <c r="AA8608" s="258"/>
      <c r="AB8608" s="258"/>
      <c r="AC8608" s="258"/>
      <c r="AD8608" s="258"/>
      <c r="AE8608" s="258"/>
      <c r="AF8608" s="258"/>
      <c r="AG8608" s="258"/>
      <c r="AH8608" s="258"/>
      <c r="AI8608" s="258"/>
      <c r="AJ8608" s="258"/>
      <c r="AK8608" s="258"/>
      <c r="AL8608" s="258"/>
      <c r="AM8608" s="258"/>
      <c r="AN8608" s="258"/>
      <c r="AO8608" s="258"/>
      <c r="AP8608" s="258"/>
      <c r="AQ8608" s="258"/>
      <c r="AR8608" s="258"/>
      <c r="AS8608" s="258"/>
      <c r="AT8608" s="258"/>
      <c r="AU8608" s="258"/>
      <c r="AV8608" s="258"/>
      <c r="AW8608" s="258"/>
      <c r="AX8608" s="258"/>
      <c r="AY8608" s="258"/>
      <c r="AZ8608" s="258"/>
      <c r="BA8608" s="258"/>
      <c r="BB8608" s="258"/>
      <c r="BC8608" s="258"/>
      <c r="BD8608" s="258"/>
      <c r="BE8608" s="258"/>
      <c r="BF8608" s="258"/>
      <c r="BG8608" s="258"/>
      <c r="BH8608" s="258"/>
      <c r="BI8608" s="258"/>
      <c r="BJ8608" s="258"/>
      <c r="BK8608" s="258"/>
      <c r="BL8608" s="258"/>
      <c r="BM8608" s="258"/>
      <c r="BN8608" s="258"/>
      <c r="BO8608" s="258"/>
      <c r="BP8608" s="258"/>
      <c r="BQ8608" s="258"/>
      <c r="BR8608" s="258"/>
      <c r="BS8608" s="258"/>
      <c r="BT8608" s="258"/>
      <c r="BU8608" s="258"/>
      <c r="BV8608" s="258"/>
      <c r="BW8608" s="258"/>
      <c r="BX8608" s="258"/>
      <c r="BY8608" s="258"/>
      <c r="BZ8608" s="258"/>
      <c r="CA8608" s="258"/>
      <c r="CB8608" s="258"/>
      <c r="CC8608" s="258"/>
    </row>
    <row r="8609" spans="1:81" s="41" customFormat="1" x14ac:dyDescent="0.25">
      <c r="A8609" s="38"/>
      <c r="B8609" s="44"/>
      <c r="C8609" s="39"/>
      <c r="D8609" s="39"/>
      <c r="E8609" s="39"/>
      <c r="F8609" s="25"/>
      <c r="G8609" s="40"/>
      <c r="H8609" s="40"/>
      <c r="I8609" s="40"/>
      <c r="J8609" s="271"/>
      <c r="K8609" s="262"/>
      <c r="L8609" s="258"/>
      <c r="M8609" s="258"/>
      <c r="N8609" s="258"/>
      <c r="O8609" s="258"/>
      <c r="P8609" s="258"/>
      <c r="Q8609" s="258"/>
      <c r="R8609" s="258"/>
      <c r="S8609" s="258"/>
      <c r="T8609" s="258"/>
      <c r="U8609" s="258"/>
      <c r="V8609" s="258"/>
      <c r="W8609" s="258"/>
      <c r="X8609" s="258"/>
      <c r="Y8609" s="258"/>
      <c r="Z8609" s="258"/>
      <c r="AA8609" s="258"/>
      <c r="AB8609" s="258"/>
      <c r="AC8609" s="258"/>
      <c r="AD8609" s="258"/>
      <c r="AE8609" s="258"/>
      <c r="AF8609" s="258"/>
      <c r="AG8609" s="258"/>
      <c r="AH8609" s="258"/>
      <c r="AI8609" s="258"/>
      <c r="AJ8609" s="258"/>
      <c r="AK8609" s="258"/>
      <c r="AL8609" s="258"/>
      <c r="AM8609" s="258"/>
      <c r="AN8609" s="258"/>
      <c r="AO8609" s="258"/>
      <c r="AP8609" s="258"/>
      <c r="AQ8609" s="258"/>
      <c r="AR8609" s="258"/>
      <c r="AS8609" s="258"/>
      <c r="AT8609" s="258"/>
      <c r="AU8609" s="258"/>
      <c r="AV8609" s="258"/>
      <c r="AW8609" s="258"/>
      <c r="AX8609" s="258"/>
      <c r="AY8609" s="258"/>
      <c r="AZ8609" s="258"/>
      <c r="BA8609" s="258"/>
      <c r="BB8609" s="258"/>
      <c r="BC8609" s="258"/>
      <c r="BD8609" s="258"/>
      <c r="BE8609" s="258"/>
      <c r="BF8609" s="258"/>
      <c r="BG8609" s="258"/>
      <c r="BH8609" s="258"/>
      <c r="BI8609" s="258"/>
      <c r="BJ8609" s="258"/>
      <c r="BK8609" s="258"/>
      <c r="BL8609" s="258"/>
      <c r="BM8609" s="258"/>
      <c r="BN8609" s="258"/>
      <c r="BO8609" s="258"/>
      <c r="BP8609" s="258"/>
      <c r="BQ8609" s="258"/>
      <c r="BR8609" s="258"/>
      <c r="BS8609" s="258"/>
      <c r="BT8609" s="258"/>
      <c r="BU8609" s="258"/>
      <c r="BV8609" s="258"/>
      <c r="BW8609" s="258"/>
      <c r="BX8609" s="258"/>
      <c r="BY8609" s="258"/>
      <c r="BZ8609" s="258"/>
      <c r="CA8609" s="258"/>
      <c r="CB8609" s="258"/>
      <c r="CC8609" s="258"/>
    </row>
    <row r="8610" spans="1:81" s="41" customFormat="1" x14ac:dyDescent="0.25">
      <c r="A8610" s="38"/>
      <c r="B8610" s="44"/>
      <c r="C8610" s="39"/>
      <c r="D8610" s="39"/>
      <c r="E8610" s="39"/>
      <c r="F8610" s="25"/>
      <c r="G8610" s="40"/>
      <c r="H8610" s="40"/>
      <c r="I8610" s="40"/>
      <c r="J8610" s="271"/>
      <c r="K8610" s="262"/>
      <c r="L8610" s="258"/>
      <c r="M8610" s="258"/>
      <c r="N8610" s="258"/>
      <c r="O8610" s="258"/>
      <c r="P8610" s="258"/>
      <c r="Q8610" s="258"/>
      <c r="R8610" s="258"/>
      <c r="S8610" s="258"/>
      <c r="T8610" s="258"/>
      <c r="U8610" s="258"/>
      <c r="V8610" s="258"/>
      <c r="W8610" s="258"/>
      <c r="X8610" s="258"/>
      <c r="Y8610" s="258"/>
      <c r="Z8610" s="258"/>
      <c r="AA8610" s="258"/>
      <c r="AB8610" s="258"/>
      <c r="AC8610" s="258"/>
      <c r="AD8610" s="258"/>
      <c r="AE8610" s="258"/>
      <c r="AF8610" s="258"/>
      <c r="AG8610" s="258"/>
      <c r="AH8610" s="258"/>
      <c r="AI8610" s="258"/>
      <c r="AJ8610" s="258"/>
      <c r="AK8610" s="258"/>
      <c r="AL8610" s="258"/>
      <c r="AM8610" s="258"/>
      <c r="AN8610" s="258"/>
      <c r="AO8610" s="258"/>
      <c r="AP8610" s="258"/>
      <c r="AQ8610" s="258"/>
      <c r="AR8610" s="258"/>
      <c r="AS8610" s="258"/>
      <c r="AT8610" s="258"/>
      <c r="AU8610" s="258"/>
      <c r="AV8610" s="258"/>
      <c r="AW8610" s="258"/>
      <c r="AX8610" s="258"/>
      <c r="AY8610" s="258"/>
      <c r="AZ8610" s="258"/>
      <c r="BA8610" s="258"/>
      <c r="BB8610" s="258"/>
      <c r="BC8610" s="258"/>
      <c r="BD8610" s="258"/>
      <c r="BE8610" s="258"/>
      <c r="BF8610" s="258"/>
      <c r="BG8610" s="258"/>
      <c r="BH8610" s="258"/>
      <c r="BI8610" s="258"/>
      <c r="BJ8610" s="258"/>
      <c r="BK8610" s="258"/>
      <c r="BL8610" s="258"/>
      <c r="BM8610" s="258"/>
      <c r="BN8610" s="258"/>
      <c r="BO8610" s="258"/>
      <c r="BP8610" s="258"/>
      <c r="BQ8610" s="258"/>
      <c r="BR8610" s="258"/>
      <c r="BS8610" s="258"/>
      <c r="BT8610" s="258"/>
      <c r="BU8610" s="258"/>
      <c r="BV8610" s="258"/>
      <c r="BW8610" s="258"/>
      <c r="BX8610" s="258"/>
      <c r="BY8610" s="258"/>
      <c r="BZ8610" s="258"/>
      <c r="CA8610" s="258"/>
      <c r="CB8610" s="258"/>
      <c r="CC8610" s="258"/>
    </row>
    <row r="8611" spans="1:81" s="41" customFormat="1" x14ac:dyDescent="0.25">
      <c r="A8611" s="38"/>
      <c r="B8611" s="44"/>
      <c r="C8611" s="39"/>
      <c r="D8611" s="39"/>
      <c r="E8611" s="39"/>
      <c r="F8611" s="25"/>
      <c r="G8611" s="40"/>
      <c r="H8611" s="40"/>
      <c r="I8611" s="40"/>
      <c r="J8611" s="271"/>
      <c r="K8611" s="262"/>
      <c r="L8611" s="258"/>
      <c r="M8611" s="258"/>
      <c r="N8611" s="258"/>
      <c r="O8611" s="258"/>
      <c r="P8611" s="258"/>
      <c r="Q8611" s="258"/>
      <c r="R8611" s="258"/>
      <c r="S8611" s="258"/>
      <c r="T8611" s="258"/>
      <c r="U8611" s="258"/>
      <c r="V8611" s="258"/>
      <c r="W8611" s="258"/>
      <c r="X8611" s="258"/>
      <c r="Y8611" s="258"/>
      <c r="Z8611" s="258"/>
      <c r="AA8611" s="258"/>
      <c r="AB8611" s="258"/>
      <c r="AC8611" s="258"/>
      <c r="AD8611" s="258"/>
      <c r="AE8611" s="258"/>
      <c r="AF8611" s="258"/>
      <c r="AG8611" s="258"/>
      <c r="AH8611" s="258"/>
      <c r="AI8611" s="258"/>
      <c r="AJ8611" s="258"/>
      <c r="AK8611" s="258"/>
      <c r="AL8611" s="258"/>
      <c r="AM8611" s="258"/>
      <c r="AN8611" s="258"/>
      <c r="AO8611" s="258"/>
      <c r="AP8611" s="258"/>
      <c r="AQ8611" s="258"/>
      <c r="AR8611" s="258"/>
      <c r="AS8611" s="258"/>
      <c r="AT8611" s="258"/>
      <c r="AU8611" s="258"/>
      <c r="AV8611" s="258"/>
      <c r="AW8611" s="258"/>
      <c r="AX8611" s="258"/>
      <c r="AY8611" s="258"/>
      <c r="AZ8611" s="258"/>
      <c r="BA8611" s="258"/>
      <c r="BB8611" s="258"/>
      <c r="BC8611" s="258"/>
      <c r="BD8611" s="258"/>
      <c r="BE8611" s="258"/>
      <c r="BF8611" s="258"/>
      <c r="BG8611" s="258"/>
      <c r="BH8611" s="258"/>
      <c r="BI8611" s="258"/>
      <c r="BJ8611" s="258"/>
      <c r="BK8611" s="258"/>
      <c r="BL8611" s="258"/>
      <c r="BM8611" s="258"/>
      <c r="BN8611" s="258"/>
      <c r="BO8611" s="258"/>
      <c r="BP8611" s="258"/>
      <c r="BQ8611" s="258"/>
      <c r="BR8611" s="258"/>
      <c r="BS8611" s="258"/>
      <c r="BT8611" s="258"/>
      <c r="BU8611" s="258"/>
      <c r="BV8611" s="258"/>
      <c r="BW8611" s="258"/>
      <c r="BX8611" s="258"/>
      <c r="BY8611" s="258"/>
      <c r="BZ8611" s="258"/>
      <c r="CA8611" s="258"/>
      <c r="CB8611" s="258"/>
      <c r="CC8611" s="258"/>
    </row>
    <row r="8612" spans="1:81" s="41" customFormat="1" x14ac:dyDescent="0.25">
      <c r="A8612" s="38"/>
      <c r="B8612" s="44"/>
      <c r="C8612" s="39"/>
      <c r="D8612" s="39"/>
      <c r="E8612" s="39"/>
      <c r="F8612" s="25"/>
      <c r="G8612" s="40"/>
      <c r="H8612" s="40"/>
      <c r="I8612" s="40"/>
      <c r="J8612" s="271"/>
      <c r="K8612" s="262"/>
      <c r="L8612" s="258"/>
      <c r="M8612" s="258"/>
      <c r="N8612" s="258"/>
      <c r="O8612" s="258"/>
      <c r="P8612" s="258"/>
      <c r="Q8612" s="258"/>
      <c r="R8612" s="258"/>
      <c r="S8612" s="258"/>
      <c r="T8612" s="258"/>
      <c r="U8612" s="258"/>
      <c r="V8612" s="258"/>
      <c r="W8612" s="258"/>
      <c r="X8612" s="258"/>
      <c r="Y8612" s="258"/>
      <c r="Z8612" s="258"/>
      <c r="AA8612" s="258"/>
      <c r="AB8612" s="258"/>
      <c r="AC8612" s="258"/>
      <c r="AD8612" s="258"/>
      <c r="AE8612" s="258"/>
      <c r="AF8612" s="258"/>
      <c r="AG8612" s="258"/>
      <c r="AH8612" s="258"/>
      <c r="AI8612" s="258"/>
      <c r="AJ8612" s="258"/>
      <c r="AK8612" s="258"/>
      <c r="AL8612" s="258"/>
      <c r="AM8612" s="258"/>
      <c r="AN8612" s="258"/>
      <c r="AO8612" s="258"/>
      <c r="AP8612" s="258"/>
      <c r="AQ8612" s="258"/>
      <c r="AR8612" s="258"/>
      <c r="AS8612" s="258"/>
      <c r="AT8612" s="258"/>
      <c r="AU8612" s="258"/>
      <c r="AV8612" s="258"/>
      <c r="AW8612" s="258"/>
      <c r="AX8612" s="258"/>
      <c r="AY8612" s="258"/>
      <c r="AZ8612" s="258"/>
      <c r="BA8612" s="258"/>
      <c r="BB8612" s="258"/>
      <c r="BC8612" s="258"/>
      <c r="BD8612" s="258"/>
      <c r="BE8612" s="258"/>
      <c r="BF8612" s="258"/>
      <c r="BG8612" s="258"/>
      <c r="BH8612" s="258"/>
      <c r="BI8612" s="258"/>
      <c r="BJ8612" s="258"/>
      <c r="BK8612" s="258"/>
      <c r="BL8612" s="258"/>
      <c r="BM8612" s="258"/>
      <c r="BN8612" s="258"/>
      <c r="BO8612" s="258"/>
      <c r="BP8612" s="258"/>
      <c r="BQ8612" s="258"/>
      <c r="BR8612" s="258"/>
      <c r="BS8612" s="258"/>
      <c r="BT8612" s="258"/>
      <c r="BU8612" s="258"/>
      <c r="BV8612" s="258"/>
      <c r="BW8612" s="258"/>
      <c r="BX8612" s="258"/>
      <c r="BY8612" s="258"/>
      <c r="BZ8612" s="258"/>
      <c r="CA8612" s="258"/>
      <c r="CB8612" s="258"/>
      <c r="CC8612" s="258"/>
    </row>
    <row r="8613" spans="1:81" s="41" customFormat="1" x14ac:dyDescent="0.25">
      <c r="A8613" s="38"/>
      <c r="B8613" s="44"/>
      <c r="C8613" s="39"/>
      <c r="D8613" s="39"/>
      <c r="E8613" s="39"/>
      <c r="F8613" s="25"/>
      <c r="G8613" s="40"/>
      <c r="H8613" s="40"/>
      <c r="I8613" s="40"/>
      <c r="J8613" s="271"/>
      <c r="K8613" s="262"/>
      <c r="L8613" s="258"/>
      <c r="M8613" s="258"/>
      <c r="N8613" s="258"/>
      <c r="O8613" s="258"/>
      <c r="P8613" s="258"/>
      <c r="Q8613" s="258"/>
      <c r="R8613" s="258"/>
      <c r="S8613" s="258"/>
      <c r="T8613" s="258"/>
      <c r="U8613" s="258"/>
      <c r="V8613" s="258"/>
      <c r="W8613" s="258"/>
      <c r="X8613" s="258"/>
      <c r="Y8613" s="258"/>
      <c r="Z8613" s="258"/>
      <c r="AA8613" s="258"/>
      <c r="AB8613" s="258"/>
      <c r="AC8613" s="258"/>
      <c r="AD8613" s="258"/>
      <c r="AE8613" s="258"/>
      <c r="AF8613" s="258"/>
      <c r="AG8613" s="258"/>
      <c r="AH8613" s="258"/>
      <c r="AI8613" s="258"/>
      <c r="AJ8613" s="258"/>
      <c r="AK8613" s="258"/>
      <c r="AL8613" s="258"/>
      <c r="AM8613" s="258"/>
      <c r="AN8613" s="258"/>
      <c r="AO8613" s="258"/>
      <c r="AP8613" s="258"/>
      <c r="AQ8613" s="258"/>
      <c r="AR8613" s="258"/>
      <c r="AS8613" s="258"/>
      <c r="AT8613" s="258"/>
      <c r="AU8613" s="258"/>
      <c r="AV8613" s="258"/>
      <c r="AW8613" s="258"/>
      <c r="AX8613" s="258"/>
      <c r="AY8613" s="258"/>
      <c r="AZ8613" s="258"/>
      <c r="BA8613" s="258"/>
      <c r="BB8613" s="258"/>
      <c r="BC8613" s="258"/>
      <c r="BD8613" s="258"/>
      <c r="BE8613" s="258"/>
      <c r="BF8613" s="258"/>
      <c r="BG8613" s="258"/>
      <c r="BH8613" s="258"/>
      <c r="BI8613" s="258"/>
      <c r="BJ8613" s="258"/>
      <c r="BK8613" s="258"/>
      <c r="BL8613" s="258"/>
      <c r="BM8613" s="258"/>
      <c r="BN8613" s="258"/>
      <c r="BO8613" s="258"/>
      <c r="BP8613" s="258"/>
      <c r="BQ8613" s="258"/>
      <c r="BR8613" s="258"/>
      <c r="BS8613" s="258"/>
      <c r="BT8613" s="258"/>
      <c r="BU8613" s="258"/>
      <c r="BV8613" s="258"/>
      <c r="BW8613" s="258"/>
      <c r="BX8613" s="258"/>
      <c r="BY8613" s="258"/>
      <c r="BZ8613" s="258"/>
      <c r="CA8613" s="258"/>
      <c r="CB8613" s="258"/>
      <c r="CC8613" s="258"/>
    </row>
    <row r="8614" spans="1:81" s="41" customFormat="1" x14ac:dyDescent="0.25">
      <c r="A8614" s="38"/>
      <c r="B8614" s="44"/>
      <c r="C8614" s="39"/>
      <c r="D8614" s="39"/>
      <c r="E8614" s="39"/>
      <c r="F8614" s="25"/>
      <c r="G8614" s="40"/>
      <c r="H8614" s="40"/>
      <c r="I8614" s="40"/>
      <c r="J8614" s="271"/>
      <c r="K8614" s="262"/>
      <c r="L8614" s="258"/>
      <c r="M8614" s="258"/>
      <c r="N8614" s="258"/>
      <c r="O8614" s="258"/>
      <c r="P8614" s="258"/>
      <c r="Q8614" s="258"/>
      <c r="R8614" s="258"/>
      <c r="S8614" s="258"/>
      <c r="T8614" s="258"/>
      <c r="U8614" s="258"/>
      <c r="V8614" s="258"/>
      <c r="W8614" s="258"/>
      <c r="X8614" s="258"/>
      <c r="Y8614" s="258"/>
      <c r="Z8614" s="258"/>
      <c r="AA8614" s="258"/>
      <c r="AB8614" s="258"/>
      <c r="AC8614" s="258"/>
      <c r="AD8614" s="258"/>
      <c r="AE8614" s="258"/>
      <c r="AF8614" s="258"/>
      <c r="AG8614" s="258"/>
      <c r="AH8614" s="258"/>
      <c r="AI8614" s="258"/>
      <c r="AJ8614" s="258"/>
      <c r="AK8614" s="258"/>
      <c r="AL8614" s="258"/>
      <c r="AM8614" s="258"/>
      <c r="AN8614" s="258"/>
      <c r="AO8614" s="258"/>
      <c r="AP8614" s="258"/>
      <c r="AQ8614" s="258"/>
      <c r="AR8614" s="258"/>
      <c r="AS8614" s="258"/>
      <c r="AT8614" s="258"/>
      <c r="AU8614" s="258"/>
      <c r="AV8614" s="258"/>
      <c r="AW8614" s="258"/>
      <c r="AX8614" s="258"/>
      <c r="AY8614" s="258"/>
      <c r="AZ8614" s="258"/>
      <c r="BA8614" s="258"/>
      <c r="BB8614" s="258"/>
      <c r="BC8614" s="258"/>
      <c r="BD8614" s="258"/>
      <c r="BE8614" s="258"/>
      <c r="BF8614" s="258"/>
      <c r="BG8614" s="258"/>
      <c r="BH8614" s="258"/>
      <c r="BI8614" s="258"/>
      <c r="BJ8614" s="258"/>
      <c r="BK8614" s="258"/>
      <c r="BL8614" s="258"/>
      <c r="BM8614" s="258"/>
      <c r="BN8614" s="258"/>
      <c r="BO8614" s="258"/>
      <c r="BP8614" s="258"/>
      <c r="BQ8614" s="258"/>
      <c r="BR8614" s="258"/>
      <c r="BS8614" s="258"/>
      <c r="BT8614" s="258"/>
      <c r="BU8614" s="258"/>
      <c r="BV8614" s="258"/>
      <c r="BW8614" s="258"/>
      <c r="BX8614" s="258"/>
      <c r="BY8614" s="258"/>
      <c r="BZ8614" s="258"/>
      <c r="CA8614" s="258"/>
      <c r="CB8614" s="258"/>
      <c r="CC8614" s="258"/>
    </row>
    <row r="8615" spans="1:81" s="41" customFormat="1" x14ac:dyDescent="0.25">
      <c r="A8615" s="38"/>
      <c r="B8615" s="44"/>
      <c r="C8615" s="39"/>
      <c r="D8615" s="39"/>
      <c r="E8615" s="39"/>
      <c r="F8615" s="25"/>
      <c r="G8615" s="40"/>
      <c r="H8615" s="40"/>
      <c r="I8615" s="40"/>
      <c r="J8615" s="271"/>
      <c r="K8615" s="262"/>
      <c r="L8615" s="258"/>
      <c r="M8615" s="258"/>
      <c r="N8615" s="258"/>
      <c r="O8615" s="258"/>
      <c r="P8615" s="258"/>
      <c r="Q8615" s="258"/>
      <c r="R8615" s="258"/>
      <c r="S8615" s="258"/>
      <c r="T8615" s="258"/>
      <c r="U8615" s="258"/>
      <c r="V8615" s="258"/>
      <c r="W8615" s="258"/>
      <c r="X8615" s="258"/>
      <c r="Y8615" s="258"/>
      <c r="Z8615" s="258"/>
      <c r="AA8615" s="258"/>
      <c r="AB8615" s="258"/>
      <c r="AC8615" s="258"/>
      <c r="AD8615" s="258"/>
      <c r="AE8615" s="258"/>
      <c r="AF8615" s="258"/>
      <c r="AG8615" s="258"/>
      <c r="AH8615" s="258"/>
      <c r="AI8615" s="258"/>
      <c r="AJ8615" s="258"/>
      <c r="AK8615" s="258"/>
      <c r="AL8615" s="258"/>
      <c r="AM8615" s="258"/>
      <c r="AN8615" s="258"/>
      <c r="AO8615" s="258"/>
      <c r="AP8615" s="258"/>
      <c r="AQ8615" s="258"/>
      <c r="AR8615" s="258"/>
      <c r="AS8615" s="258"/>
      <c r="AT8615" s="258"/>
      <c r="AU8615" s="258"/>
      <c r="AV8615" s="258"/>
      <c r="AW8615" s="258"/>
      <c r="AX8615" s="258"/>
      <c r="AY8615" s="258"/>
      <c r="AZ8615" s="258"/>
      <c r="BA8615" s="258"/>
      <c r="BB8615" s="258"/>
      <c r="BC8615" s="258"/>
      <c r="BD8615" s="258"/>
      <c r="BE8615" s="258"/>
      <c r="BF8615" s="258"/>
      <c r="BG8615" s="258"/>
      <c r="BH8615" s="258"/>
      <c r="BI8615" s="258"/>
      <c r="BJ8615" s="258"/>
      <c r="BK8615" s="258"/>
      <c r="BL8615" s="258"/>
      <c r="BM8615" s="258"/>
      <c r="BN8615" s="258"/>
      <c r="BO8615" s="258"/>
      <c r="BP8615" s="258"/>
      <c r="BQ8615" s="258"/>
      <c r="BR8615" s="258"/>
      <c r="BS8615" s="258"/>
      <c r="BT8615" s="258"/>
      <c r="BU8615" s="258"/>
      <c r="BV8615" s="258"/>
      <c r="BW8615" s="258"/>
      <c r="BX8615" s="258"/>
      <c r="BY8615" s="258"/>
      <c r="BZ8615" s="258"/>
      <c r="CA8615" s="258"/>
      <c r="CB8615" s="258"/>
      <c r="CC8615" s="258"/>
    </row>
    <row r="8616" spans="1:81" s="41" customFormat="1" x14ac:dyDescent="0.25">
      <c r="A8616" s="38"/>
      <c r="B8616" s="44"/>
      <c r="C8616" s="39"/>
      <c r="D8616" s="39"/>
      <c r="E8616" s="39"/>
      <c r="F8616" s="25"/>
      <c r="G8616" s="40"/>
      <c r="H8616" s="40"/>
      <c r="I8616" s="40"/>
      <c r="J8616" s="271"/>
      <c r="K8616" s="262"/>
      <c r="L8616" s="258"/>
      <c r="M8616" s="258"/>
      <c r="N8616" s="258"/>
      <c r="O8616" s="258"/>
      <c r="P8616" s="258"/>
      <c r="Q8616" s="258"/>
      <c r="R8616" s="258"/>
      <c r="S8616" s="258"/>
      <c r="T8616" s="258"/>
      <c r="U8616" s="258"/>
      <c r="V8616" s="258"/>
      <c r="W8616" s="258"/>
      <c r="X8616" s="258"/>
      <c r="Y8616" s="258"/>
      <c r="Z8616" s="258"/>
      <c r="AA8616" s="258"/>
      <c r="AB8616" s="258"/>
      <c r="AC8616" s="258"/>
      <c r="AD8616" s="258"/>
      <c r="AE8616" s="258"/>
      <c r="AF8616" s="258"/>
      <c r="AG8616" s="258"/>
      <c r="AH8616" s="258"/>
      <c r="AI8616" s="258"/>
      <c r="AJ8616" s="258"/>
      <c r="AK8616" s="258"/>
      <c r="AL8616" s="258"/>
      <c r="AM8616" s="258"/>
      <c r="AN8616" s="258"/>
      <c r="AO8616" s="258"/>
      <c r="AP8616" s="258"/>
      <c r="AQ8616" s="258"/>
      <c r="AR8616" s="258"/>
      <c r="AS8616" s="258"/>
      <c r="AT8616" s="258"/>
      <c r="AU8616" s="258"/>
      <c r="AV8616" s="258"/>
      <c r="AW8616" s="258"/>
      <c r="AX8616" s="258"/>
      <c r="AY8616" s="258"/>
      <c r="AZ8616" s="258"/>
      <c r="BA8616" s="258"/>
      <c r="BB8616" s="258"/>
      <c r="BC8616" s="258"/>
      <c r="BD8616" s="258"/>
      <c r="BE8616" s="258"/>
      <c r="BF8616" s="258"/>
      <c r="BG8616" s="258"/>
      <c r="BH8616" s="258"/>
      <c r="BI8616" s="258"/>
      <c r="BJ8616" s="258"/>
      <c r="BK8616" s="258"/>
      <c r="BL8616" s="258"/>
      <c r="BM8616" s="258"/>
      <c r="BN8616" s="258"/>
      <c r="BO8616" s="258"/>
      <c r="BP8616" s="258"/>
      <c r="BQ8616" s="258"/>
      <c r="BR8616" s="258"/>
      <c r="BS8616" s="258"/>
      <c r="BT8616" s="258"/>
      <c r="BU8616" s="258"/>
      <c r="BV8616" s="258"/>
      <c r="BW8616" s="258"/>
      <c r="BX8616" s="258"/>
      <c r="BY8616" s="258"/>
      <c r="BZ8616" s="258"/>
      <c r="CA8616" s="258"/>
      <c r="CB8616" s="258"/>
      <c r="CC8616" s="258"/>
    </row>
    <row r="8617" spans="1:81" s="41" customFormat="1" x14ac:dyDescent="0.25">
      <c r="A8617" s="38"/>
      <c r="B8617" s="44"/>
      <c r="C8617" s="39"/>
      <c r="D8617" s="39"/>
      <c r="E8617" s="39"/>
      <c r="F8617" s="25"/>
      <c r="G8617" s="40"/>
      <c r="H8617" s="40"/>
      <c r="I8617" s="40"/>
      <c r="J8617" s="271"/>
      <c r="K8617" s="262"/>
      <c r="L8617" s="258"/>
      <c r="M8617" s="258"/>
      <c r="N8617" s="258"/>
      <c r="O8617" s="258"/>
      <c r="P8617" s="258"/>
      <c r="Q8617" s="258"/>
      <c r="R8617" s="258"/>
      <c r="S8617" s="258"/>
      <c r="T8617" s="258"/>
      <c r="U8617" s="258"/>
      <c r="V8617" s="258"/>
      <c r="W8617" s="258"/>
      <c r="X8617" s="258"/>
      <c r="Y8617" s="258"/>
      <c r="Z8617" s="258"/>
      <c r="AA8617" s="258"/>
      <c r="AB8617" s="258"/>
      <c r="AC8617" s="258"/>
      <c r="AD8617" s="258"/>
      <c r="AE8617" s="258"/>
      <c r="AF8617" s="258"/>
      <c r="AG8617" s="258"/>
      <c r="AH8617" s="258"/>
      <c r="AI8617" s="258"/>
      <c r="AJ8617" s="258"/>
      <c r="AK8617" s="258"/>
      <c r="AL8617" s="258"/>
      <c r="AM8617" s="258"/>
      <c r="AN8617" s="258"/>
      <c r="AO8617" s="258"/>
      <c r="AP8617" s="258"/>
      <c r="AQ8617" s="258"/>
      <c r="AR8617" s="258"/>
      <c r="AS8617" s="258"/>
      <c r="AT8617" s="258"/>
      <c r="AU8617" s="258"/>
      <c r="AV8617" s="258"/>
      <c r="AW8617" s="258"/>
      <c r="AX8617" s="258"/>
      <c r="AY8617" s="258"/>
      <c r="AZ8617" s="258"/>
      <c r="BA8617" s="258"/>
      <c r="BB8617" s="258"/>
      <c r="BC8617" s="258"/>
      <c r="BD8617" s="258"/>
      <c r="BE8617" s="258"/>
      <c r="BF8617" s="258"/>
      <c r="BG8617" s="258"/>
      <c r="BH8617" s="258"/>
      <c r="BI8617" s="258"/>
      <c r="BJ8617" s="258"/>
      <c r="BK8617" s="258"/>
      <c r="BL8617" s="258"/>
      <c r="BM8617" s="258"/>
      <c r="BN8617" s="258"/>
      <c r="BO8617" s="258"/>
      <c r="BP8617" s="258"/>
      <c r="BQ8617" s="258"/>
      <c r="BR8617" s="258"/>
      <c r="BS8617" s="258"/>
      <c r="BT8617" s="258"/>
      <c r="BU8617" s="258"/>
      <c r="BV8617" s="258"/>
      <c r="BW8617" s="258"/>
      <c r="BX8617" s="258"/>
      <c r="BY8617" s="258"/>
      <c r="BZ8617" s="258"/>
      <c r="CA8617" s="258"/>
      <c r="CB8617" s="258"/>
      <c r="CC8617" s="258"/>
    </row>
    <row r="8618" spans="1:81" s="41" customFormat="1" x14ac:dyDescent="0.25">
      <c r="A8618" s="38"/>
      <c r="B8618" s="44"/>
      <c r="C8618" s="39"/>
      <c r="D8618" s="39"/>
      <c r="E8618" s="39"/>
      <c r="F8618" s="25"/>
      <c r="G8618" s="40"/>
      <c r="H8618" s="40"/>
      <c r="I8618" s="40"/>
      <c r="J8618" s="271"/>
      <c r="K8618" s="262"/>
      <c r="L8618" s="258"/>
      <c r="M8618" s="258"/>
      <c r="N8618" s="258"/>
      <c r="O8618" s="258"/>
      <c r="P8618" s="258"/>
      <c r="Q8618" s="258"/>
      <c r="R8618" s="258"/>
      <c r="S8618" s="258"/>
      <c r="T8618" s="258"/>
      <c r="U8618" s="258"/>
      <c r="V8618" s="258"/>
      <c r="W8618" s="258"/>
      <c r="X8618" s="258"/>
      <c r="Y8618" s="258"/>
      <c r="Z8618" s="258"/>
      <c r="AA8618" s="258"/>
      <c r="AB8618" s="258"/>
      <c r="AC8618" s="258"/>
      <c r="AD8618" s="258"/>
      <c r="AE8618" s="258"/>
      <c r="AF8618" s="258"/>
      <c r="AG8618" s="258"/>
      <c r="AH8618" s="258"/>
      <c r="AI8618" s="258"/>
      <c r="AJ8618" s="258"/>
      <c r="AK8618" s="258"/>
      <c r="AL8618" s="258"/>
      <c r="AM8618" s="258"/>
      <c r="AN8618" s="258"/>
      <c r="AO8618" s="258"/>
      <c r="AP8618" s="258"/>
      <c r="AQ8618" s="258"/>
      <c r="AR8618" s="258"/>
      <c r="AS8618" s="258"/>
      <c r="AT8618" s="258"/>
      <c r="AU8618" s="258"/>
      <c r="AV8618" s="258"/>
      <c r="AW8618" s="258"/>
      <c r="AX8618" s="258"/>
      <c r="AY8618" s="258"/>
      <c r="AZ8618" s="258"/>
      <c r="BA8618" s="258"/>
      <c r="BB8618" s="258"/>
      <c r="BC8618" s="258"/>
      <c r="BD8618" s="258"/>
      <c r="BE8618" s="258"/>
      <c r="BF8618" s="258"/>
      <c r="BG8618" s="258"/>
      <c r="BH8618" s="258"/>
      <c r="BI8618" s="258"/>
      <c r="BJ8618" s="258"/>
      <c r="BK8618" s="258"/>
      <c r="BL8618" s="258"/>
      <c r="BM8618" s="258"/>
      <c r="BN8618" s="258"/>
      <c r="BO8618" s="258"/>
      <c r="BP8618" s="258"/>
      <c r="BQ8618" s="258"/>
      <c r="BR8618" s="258"/>
      <c r="BS8618" s="258"/>
      <c r="BT8618" s="258"/>
      <c r="BU8618" s="258"/>
      <c r="BV8618" s="258"/>
      <c r="BW8618" s="258"/>
      <c r="BX8618" s="258"/>
      <c r="BY8618" s="258"/>
      <c r="BZ8618" s="258"/>
      <c r="CA8618" s="258"/>
      <c r="CB8618" s="258"/>
      <c r="CC8618" s="258"/>
    </row>
    <row r="8619" spans="1:81" s="41" customFormat="1" x14ac:dyDescent="0.25">
      <c r="A8619" s="38"/>
      <c r="B8619" s="44"/>
      <c r="C8619" s="39"/>
      <c r="D8619" s="39"/>
      <c r="E8619" s="39"/>
      <c r="F8619" s="25"/>
      <c r="G8619" s="40"/>
      <c r="H8619" s="40"/>
      <c r="I8619" s="40"/>
      <c r="J8619" s="271"/>
      <c r="K8619" s="262"/>
      <c r="L8619" s="258"/>
      <c r="M8619" s="258"/>
      <c r="N8619" s="258"/>
      <c r="O8619" s="258"/>
      <c r="P8619" s="258"/>
      <c r="Q8619" s="258"/>
      <c r="R8619" s="258"/>
      <c r="S8619" s="258"/>
      <c r="T8619" s="258"/>
      <c r="U8619" s="258"/>
      <c r="V8619" s="258"/>
      <c r="W8619" s="258"/>
      <c r="X8619" s="258"/>
      <c r="Y8619" s="258"/>
      <c r="Z8619" s="258"/>
      <c r="AA8619" s="258"/>
      <c r="AB8619" s="258"/>
      <c r="AC8619" s="258"/>
      <c r="AD8619" s="258"/>
      <c r="AE8619" s="258"/>
      <c r="AF8619" s="258"/>
      <c r="AG8619" s="258"/>
      <c r="AH8619" s="258"/>
      <c r="AI8619" s="258"/>
      <c r="AJ8619" s="258"/>
      <c r="AK8619" s="258"/>
      <c r="AL8619" s="258"/>
      <c r="AM8619" s="258"/>
      <c r="AN8619" s="258"/>
      <c r="AO8619" s="258"/>
      <c r="AP8619" s="258"/>
      <c r="AQ8619" s="258"/>
      <c r="AR8619" s="258"/>
      <c r="AS8619" s="258"/>
      <c r="AT8619" s="258"/>
      <c r="AU8619" s="258"/>
      <c r="AV8619" s="258"/>
      <c r="AW8619" s="258"/>
      <c r="AX8619" s="258"/>
      <c r="AY8619" s="258"/>
      <c r="AZ8619" s="258"/>
      <c r="BA8619" s="258"/>
      <c r="BB8619" s="258"/>
      <c r="BC8619" s="258"/>
      <c r="BD8619" s="258"/>
      <c r="BE8619" s="258"/>
      <c r="BF8619" s="258"/>
      <c r="BG8619" s="258"/>
      <c r="BH8619" s="258"/>
      <c r="BI8619" s="258"/>
      <c r="BJ8619" s="258"/>
      <c r="BK8619" s="258"/>
      <c r="BL8619" s="258"/>
      <c r="BM8619" s="258"/>
      <c r="BN8619" s="258"/>
      <c r="BO8619" s="258"/>
      <c r="BP8619" s="258"/>
      <c r="BQ8619" s="258"/>
      <c r="BR8619" s="258"/>
      <c r="BS8619" s="258"/>
      <c r="BT8619" s="258"/>
      <c r="BU8619" s="258"/>
      <c r="BV8619" s="258"/>
      <c r="BW8619" s="258"/>
      <c r="BX8619" s="258"/>
      <c r="BY8619" s="258"/>
      <c r="BZ8619" s="258"/>
      <c r="CA8619" s="258"/>
      <c r="CB8619" s="258"/>
      <c r="CC8619" s="258"/>
    </row>
    <row r="8620" spans="1:81" s="41" customFormat="1" x14ac:dyDescent="0.25">
      <c r="A8620" s="38"/>
      <c r="B8620" s="44"/>
      <c r="C8620" s="39"/>
      <c r="D8620" s="39"/>
      <c r="E8620" s="39"/>
      <c r="F8620" s="25"/>
      <c r="G8620" s="40"/>
      <c r="H8620" s="40"/>
      <c r="I8620" s="40"/>
      <c r="J8620" s="271"/>
      <c r="K8620" s="262"/>
      <c r="L8620" s="258"/>
      <c r="M8620" s="258"/>
      <c r="N8620" s="258"/>
      <c r="O8620" s="258"/>
      <c r="P8620" s="258"/>
      <c r="Q8620" s="258"/>
      <c r="R8620" s="258"/>
      <c r="S8620" s="258"/>
      <c r="T8620" s="258"/>
      <c r="U8620" s="258"/>
      <c r="V8620" s="258"/>
      <c r="W8620" s="258"/>
      <c r="X8620" s="258"/>
      <c r="Y8620" s="258"/>
      <c r="Z8620" s="258"/>
      <c r="AA8620" s="258"/>
      <c r="AB8620" s="258"/>
      <c r="AC8620" s="258"/>
      <c r="AD8620" s="258"/>
      <c r="AE8620" s="258"/>
      <c r="AF8620" s="258"/>
      <c r="AG8620" s="258"/>
      <c r="AH8620" s="258"/>
      <c r="AI8620" s="258"/>
      <c r="AJ8620" s="258"/>
      <c r="AK8620" s="258"/>
      <c r="AL8620" s="258"/>
      <c r="AM8620" s="258"/>
      <c r="AN8620" s="258"/>
      <c r="AO8620" s="258"/>
      <c r="AP8620" s="258"/>
      <c r="AQ8620" s="258"/>
      <c r="AR8620" s="258"/>
      <c r="AS8620" s="258"/>
      <c r="AT8620" s="258"/>
      <c r="AU8620" s="258"/>
      <c r="AV8620" s="258"/>
      <c r="AW8620" s="258"/>
      <c r="AX8620" s="258"/>
      <c r="AY8620" s="258"/>
      <c r="AZ8620" s="258"/>
      <c r="BA8620" s="258"/>
      <c r="BB8620" s="258"/>
      <c r="BC8620" s="258"/>
      <c r="BD8620" s="258"/>
      <c r="BE8620" s="258"/>
      <c r="BF8620" s="258"/>
      <c r="BG8620" s="258"/>
      <c r="BH8620" s="258"/>
      <c r="BI8620" s="258"/>
      <c r="BJ8620" s="258"/>
      <c r="BK8620" s="258"/>
      <c r="BL8620" s="258"/>
      <c r="BM8620" s="258"/>
      <c r="BN8620" s="258"/>
      <c r="BO8620" s="258"/>
      <c r="BP8620" s="258"/>
      <c r="BQ8620" s="258"/>
      <c r="BR8620" s="258"/>
      <c r="BS8620" s="258"/>
      <c r="BT8620" s="258"/>
      <c r="BU8620" s="258"/>
      <c r="BV8620" s="258"/>
      <c r="BW8620" s="258"/>
      <c r="BX8620" s="258"/>
      <c r="BY8620" s="258"/>
      <c r="BZ8620" s="258"/>
      <c r="CA8620" s="258"/>
      <c r="CB8620" s="258"/>
      <c r="CC8620" s="258"/>
    </row>
    <row r="8621" spans="1:81" s="41" customFormat="1" x14ac:dyDescent="0.25">
      <c r="A8621" s="38"/>
      <c r="B8621" s="44"/>
      <c r="C8621" s="39"/>
      <c r="D8621" s="39"/>
      <c r="E8621" s="39"/>
      <c r="F8621" s="25"/>
      <c r="G8621" s="40"/>
      <c r="H8621" s="40"/>
      <c r="I8621" s="40"/>
      <c r="J8621" s="271"/>
      <c r="K8621" s="262"/>
      <c r="L8621" s="258"/>
      <c r="M8621" s="258"/>
      <c r="N8621" s="258"/>
      <c r="O8621" s="258"/>
      <c r="P8621" s="258"/>
      <c r="Q8621" s="258"/>
      <c r="R8621" s="258"/>
      <c r="S8621" s="258"/>
      <c r="T8621" s="258"/>
      <c r="U8621" s="258"/>
      <c r="V8621" s="258"/>
      <c r="W8621" s="258"/>
      <c r="X8621" s="258"/>
      <c r="Y8621" s="258"/>
      <c r="Z8621" s="258"/>
      <c r="AA8621" s="258"/>
      <c r="AB8621" s="258"/>
      <c r="AC8621" s="258"/>
      <c r="AD8621" s="258"/>
      <c r="AE8621" s="258"/>
      <c r="AF8621" s="258"/>
      <c r="AG8621" s="258"/>
      <c r="AH8621" s="258"/>
      <c r="AI8621" s="258"/>
      <c r="AJ8621" s="258"/>
      <c r="AK8621" s="258"/>
      <c r="AL8621" s="258"/>
      <c r="AM8621" s="258"/>
      <c r="AN8621" s="258"/>
      <c r="AO8621" s="258"/>
      <c r="AP8621" s="258"/>
      <c r="AQ8621" s="258"/>
      <c r="AR8621" s="258"/>
      <c r="AS8621" s="258"/>
      <c r="AT8621" s="258"/>
      <c r="AU8621" s="258"/>
      <c r="AV8621" s="258"/>
      <c r="AW8621" s="258"/>
      <c r="AX8621" s="258"/>
      <c r="AY8621" s="258"/>
      <c r="AZ8621" s="258"/>
      <c r="BA8621" s="258"/>
      <c r="BB8621" s="258"/>
      <c r="BC8621" s="258"/>
      <c r="BD8621" s="258"/>
      <c r="BE8621" s="258"/>
      <c r="BF8621" s="258"/>
      <c r="BG8621" s="258"/>
      <c r="BH8621" s="258"/>
      <c r="BI8621" s="258"/>
      <c r="BJ8621" s="258"/>
      <c r="BK8621" s="258"/>
      <c r="BL8621" s="258"/>
      <c r="BM8621" s="258"/>
      <c r="BN8621" s="258"/>
      <c r="BO8621" s="258"/>
      <c r="BP8621" s="258"/>
      <c r="BQ8621" s="258"/>
      <c r="BR8621" s="258"/>
      <c r="BS8621" s="258"/>
      <c r="BT8621" s="258"/>
      <c r="BU8621" s="258"/>
      <c r="BV8621" s="258"/>
      <c r="BW8621" s="258"/>
      <c r="BX8621" s="258"/>
      <c r="BY8621" s="258"/>
      <c r="BZ8621" s="258"/>
      <c r="CA8621" s="258"/>
      <c r="CB8621" s="258"/>
      <c r="CC8621" s="258"/>
    </row>
    <row r="8622" spans="1:81" s="41" customFormat="1" x14ac:dyDescent="0.25">
      <c r="A8622" s="38"/>
      <c r="B8622" s="44"/>
      <c r="C8622" s="39"/>
      <c r="D8622" s="39"/>
      <c r="E8622" s="39"/>
      <c r="F8622" s="25"/>
      <c r="G8622" s="40"/>
      <c r="H8622" s="40"/>
      <c r="I8622" s="40"/>
      <c r="J8622" s="271"/>
      <c r="K8622" s="262"/>
      <c r="L8622" s="258"/>
      <c r="M8622" s="258"/>
      <c r="N8622" s="258"/>
      <c r="O8622" s="258"/>
      <c r="P8622" s="258"/>
      <c r="Q8622" s="258"/>
      <c r="R8622" s="258"/>
      <c r="S8622" s="258"/>
      <c r="T8622" s="258"/>
      <c r="U8622" s="258"/>
      <c r="V8622" s="258"/>
      <c r="W8622" s="258"/>
      <c r="X8622" s="258"/>
      <c r="Y8622" s="258"/>
      <c r="Z8622" s="258"/>
      <c r="AA8622" s="258"/>
      <c r="AB8622" s="258"/>
      <c r="AC8622" s="258"/>
      <c r="AD8622" s="258"/>
      <c r="AE8622" s="258"/>
      <c r="AF8622" s="258"/>
      <c r="AG8622" s="258"/>
      <c r="AH8622" s="258"/>
      <c r="AI8622" s="258"/>
      <c r="AJ8622" s="258"/>
      <c r="AK8622" s="258"/>
      <c r="AL8622" s="258"/>
      <c r="AM8622" s="258"/>
      <c r="AN8622" s="258"/>
      <c r="AO8622" s="258"/>
      <c r="AP8622" s="258"/>
      <c r="AQ8622" s="258"/>
      <c r="AR8622" s="258"/>
      <c r="AS8622" s="258"/>
      <c r="AT8622" s="258"/>
      <c r="AU8622" s="258"/>
      <c r="AV8622" s="258"/>
      <c r="AW8622" s="258"/>
      <c r="AX8622" s="258"/>
      <c r="AY8622" s="258"/>
      <c r="AZ8622" s="258"/>
      <c r="BA8622" s="258"/>
      <c r="BB8622" s="258"/>
      <c r="BC8622" s="258"/>
      <c r="BD8622" s="258"/>
      <c r="BE8622" s="258"/>
      <c r="BF8622" s="258"/>
      <c r="BG8622" s="258"/>
      <c r="BH8622" s="258"/>
      <c r="BI8622" s="258"/>
      <c r="BJ8622" s="258"/>
      <c r="BK8622" s="258"/>
      <c r="BL8622" s="258"/>
      <c r="BM8622" s="258"/>
      <c r="BN8622" s="258"/>
      <c r="BO8622" s="258"/>
      <c r="BP8622" s="258"/>
      <c r="BQ8622" s="258"/>
      <c r="BR8622" s="258"/>
      <c r="BS8622" s="258"/>
      <c r="BT8622" s="258"/>
      <c r="BU8622" s="258"/>
      <c r="BV8622" s="258"/>
      <c r="BW8622" s="258"/>
      <c r="BX8622" s="258"/>
      <c r="BY8622" s="258"/>
      <c r="BZ8622" s="258"/>
      <c r="CA8622" s="258"/>
      <c r="CB8622" s="258"/>
      <c r="CC8622" s="258"/>
    </row>
    <row r="8623" spans="1:81" s="41" customFormat="1" x14ac:dyDescent="0.25">
      <c r="A8623" s="38"/>
      <c r="B8623" s="44"/>
      <c r="C8623" s="39"/>
      <c r="D8623" s="39"/>
      <c r="E8623" s="39"/>
      <c r="F8623" s="25"/>
      <c r="G8623" s="40"/>
      <c r="H8623" s="40"/>
      <c r="I8623" s="40"/>
      <c r="J8623" s="271"/>
      <c r="K8623" s="262"/>
      <c r="L8623" s="258"/>
      <c r="M8623" s="258"/>
      <c r="N8623" s="258"/>
      <c r="O8623" s="258"/>
      <c r="P8623" s="258"/>
      <c r="Q8623" s="258"/>
      <c r="R8623" s="258"/>
      <c r="S8623" s="258"/>
      <c r="T8623" s="258"/>
      <c r="U8623" s="258"/>
      <c r="V8623" s="258"/>
      <c r="W8623" s="258"/>
      <c r="X8623" s="258"/>
      <c r="Y8623" s="258"/>
      <c r="Z8623" s="258"/>
      <c r="AA8623" s="258"/>
      <c r="AB8623" s="258"/>
      <c r="AC8623" s="258"/>
      <c r="AD8623" s="258"/>
      <c r="AE8623" s="258"/>
      <c r="AF8623" s="258"/>
      <c r="AG8623" s="258"/>
      <c r="AH8623" s="258"/>
      <c r="AI8623" s="258"/>
      <c r="AJ8623" s="258"/>
      <c r="AK8623" s="258"/>
      <c r="AL8623" s="258"/>
      <c r="AM8623" s="258"/>
      <c r="AN8623" s="258"/>
      <c r="AO8623" s="258"/>
      <c r="AP8623" s="258"/>
      <c r="AQ8623" s="258"/>
      <c r="AR8623" s="258"/>
      <c r="AS8623" s="258"/>
      <c r="AT8623" s="258"/>
      <c r="AU8623" s="258"/>
      <c r="AV8623" s="258"/>
      <c r="AW8623" s="258"/>
      <c r="AX8623" s="258"/>
      <c r="AY8623" s="258"/>
      <c r="AZ8623" s="258"/>
      <c r="BA8623" s="258"/>
      <c r="BB8623" s="258"/>
      <c r="BC8623" s="258"/>
      <c r="BD8623" s="258"/>
      <c r="BE8623" s="258"/>
      <c r="BF8623" s="258"/>
      <c r="BG8623" s="258"/>
      <c r="BH8623" s="258"/>
      <c r="BI8623" s="258"/>
      <c r="BJ8623" s="258"/>
      <c r="BK8623" s="258"/>
      <c r="BL8623" s="258"/>
      <c r="BM8623" s="258"/>
      <c r="BN8623" s="258"/>
      <c r="BO8623" s="258"/>
      <c r="BP8623" s="258"/>
      <c r="BQ8623" s="258"/>
      <c r="BR8623" s="258"/>
      <c r="BS8623" s="258"/>
      <c r="BT8623" s="258"/>
      <c r="BU8623" s="258"/>
      <c r="BV8623" s="258"/>
      <c r="BW8623" s="258"/>
      <c r="BX8623" s="258"/>
      <c r="BY8623" s="258"/>
      <c r="BZ8623" s="258"/>
      <c r="CA8623" s="258"/>
      <c r="CB8623" s="258"/>
      <c r="CC8623" s="258"/>
    </row>
    <row r="8624" spans="1:81" s="41" customFormat="1" x14ac:dyDescent="0.25">
      <c r="A8624" s="38"/>
      <c r="B8624" s="44"/>
      <c r="C8624" s="39"/>
      <c r="D8624" s="39"/>
      <c r="E8624" s="39"/>
      <c r="F8624" s="25"/>
      <c r="G8624" s="40"/>
      <c r="H8624" s="40"/>
      <c r="I8624" s="40"/>
      <c r="J8624" s="271"/>
      <c r="K8624" s="262"/>
      <c r="L8624" s="258"/>
      <c r="M8624" s="258"/>
      <c r="N8624" s="258"/>
      <c r="O8624" s="258"/>
      <c r="P8624" s="258"/>
      <c r="Q8624" s="258"/>
      <c r="R8624" s="258"/>
      <c r="S8624" s="258"/>
      <c r="T8624" s="258"/>
      <c r="U8624" s="258"/>
      <c r="V8624" s="258"/>
      <c r="W8624" s="258"/>
      <c r="X8624" s="258"/>
      <c r="Y8624" s="258"/>
      <c r="Z8624" s="258"/>
      <c r="AA8624" s="258"/>
      <c r="AB8624" s="258"/>
      <c r="AC8624" s="258"/>
      <c r="AD8624" s="258"/>
      <c r="AE8624" s="258"/>
      <c r="AF8624" s="258"/>
      <c r="AG8624" s="258"/>
      <c r="AH8624" s="258"/>
      <c r="AI8624" s="258"/>
      <c r="AJ8624" s="258"/>
      <c r="AK8624" s="258"/>
      <c r="AL8624" s="258"/>
      <c r="AM8624" s="258"/>
      <c r="AN8624" s="258"/>
      <c r="AO8624" s="258"/>
      <c r="AP8624" s="258"/>
      <c r="AQ8624" s="258"/>
      <c r="AR8624" s="258"/>
      <c r="AS8624" s="258"/>
      <c r="AT8624" s="258"/>
      <c r="AU8624" s="258"/>
      <c r="AV8624" s="258"/>
      <c r="AW8624" s="258"/>
      <c r="AX8624" s="258"/>
      <c r="AY8624" s="258"/>
      <c r="AZ8624" s="258"/>
      <c r="BA8624" s="258"/>
      <c r="BB8624" s="258"/>
      <c r="BC8624" s="258"/>
      <c r="BD8624" s="258"/>
      <c r="BE8624" s="258"/>
      <c r="BF8624" s="258"/>
      <c r="BG8624" s="258"/>
      <c r="BH8624" s="258"/>
      <c r="BI8624" s="258"/>
      <c r="BJ8624" s="258"/>
      <c r="BK8624" s="258"/>
      <c r="BL8624" s="258"/>
      <c r="BM8624" s="258"/>
      <c r="BN8624" s="258"/>
      <c r="BO8624" s="258"/>
      <c r="BP8624" s="258"/>
      <c r="BQ8624" s="258"/>
      <c r="BR8624" s="258"/>
      <c r="BS8624" s="258"/>
      <c r="BT8624" s="258"/>
      <c r="BU8624" s="258"/>
      <c r="BV8624" s="258"/>
      <c r="BW8624" s="258"/>
      <c r="BX8624" s="258"/>
      <c r="BY8624" s="258"/>
      <c r="BZ8624" s="258"/>
      <c r="CA8624" s="258"/>
      <c r="CB8624" s="258"/>
      <c r="CC8624" s="258"/>
    </row>
    <row r="8625" spans="1:81" s="41" customFormat="1" x14ac:dyDescent="0.25">
      <c r="A8625" s="38"/>
      <c r="B8625" s="44"/>
      <c r="C8625" s="39"/>
      <c r="D8625" s="39"/>
      <c r="E8625" s="39"/>
      <c r="F8625" s="25"/>
      <c r="G8625" s="40"/>
      <c r="H8625" s="40"/>
      <c r="I8625" s="40"/>
      <c r="J8625" s="271"/>
      <c r="K8625" s="262"/>
      <c r="L8625" s="258"/>
      <c r="M8625" s="258"/>
      <c r="N8625" s="258"/>
      <c r="O8625" s="258"/>
      <c r="P8625" s="258"/>
      <c r="Q8625" s="258"/>
      <c r="R8625" s="258"/>
      <c r="S8625" s="258"/>
      <c r="T8625" s="258"/>
      <c r="U8625" s="258"/>
      <c r="V8625" s="258"/>
      <c r="W8625" s="258"/>
      <c r="X8625" s="258"/>
      <c r="Y8625" s="258"/>
      <c r="Z8625" s="258"/>
      <c r="AA8625" s="258"/>
      <c r="AB8625" s="258"/>
      <c r="AC8625" s="258"/>
      <c r="AD8625" s="258"/>
      <c r="AE8625" s="258"/>
      <c r="AF8625" s="258"/>
      <c r="AG8625" s="258"/>
      <c r="AH8625" s="258"/>
      <c r="AI8625" s="258"/>
      <c r="AJ8625" s="258"/>
      <c r="AK8625" s="258"/>
      <c r="AL8625" s="258"/>
      <c r="AM8625" s="258"/>
      <c r="AN8625" s="258"/>
      <c r="AO8625" s="258"/>
      <c r="AP8625" s="258"/>
      <c r="AQ8625" s="258"/>
      <c r="AR8625" s="258"/>
      <c r="AS8625" s="258"/>
      <c r="AT8625" s="258"/>
      <c r="AU8625" s="258"/>
      <c r="AV8625" s="258"/>
      <c r="AW8625" s="258"/>
      <c r="AX8625" s="258"/>
      <c r="AY8625" s="258"/>
      <c r="AZ8625" s="258"/>
      <c r="BA8625" s="258"/>
      <c r="BB8625" s="258"/>
      <c r="BC8625" s="258"/>
      <c r="BD8625" s="258"/>
      <c r="BE8625" s="258"/>
      <c r="BF8625" s="258"/>
      <c r="BG8625" s="258"/>
      <c r="BH8625" s="258"/>
      <c r="BI8625" s="258"/>
      <c r="BJ8625" s="258"/>
      <c r="BK8625" s="258"/>
      <c r="BL8625" s="258"/>
      <c r="BM8625" s="258"/>
      <c r="BN8625" s="258"/>
      <c r="BO8625" s="258"/>
      <c r="BP8625" s="258"/>
      <c r="BQ8625" s="258"/>
      <c r="BR8625" s="258"/>
      <c r="BS8625" s="258"/>
      <c r="BT8625" s="258"/>
      <c r="BU8625" s="258"/>
      <c r="BV8625" s="258"/>
      <c r="BW8625" s="258"/>
      <c r="BX8625" s="258"/>
      <c r="BY8625" s="258"/>
      <c r="BZ8625" s="258"/>
      <c r="CA8625" s="258"/>
      <c r="CB8625" s="258"/>
      <c r="CC8625" s="258"/>
    </row>
    <row r="8626" spans="1:81" s="41" customFormat="1" x14ac:dyDescent="0.25">
      <c r="A8626" s="38"/>
      <c r="B8626" s="44"/>
      <c r="C8626" s="39"/>
      <c r="D8626" s="39"/>
      <c r="E8626" s="39"/>
      <c r="F8626" s="25"/>
      <c r="G8626" s="40"/>
      <c r="H8626" s="40"/>
      <c r="I8626" s="40"/>
      <c r="J8626" s="271"/>
      <c r="K8626" s="262"/>
      <c r="L8626" s="258"/>
      <c r="M8626" s="258"/>
      <c r="N8626" s="258"/>
      <c r="O8626" s="258"/>
      <c r="P8626" s="258"/>
      <c r="Q8626" s="258"/>
      <c r="R8626" s="258"/>
      <c r="S8626" s="258"/>
      <c r="T8626" s="258"/>
      <c r="U8626" s="258"/>
      <c r="V8626" s="258"/>
      <c r="W8626" s="258"/>
      <c r="X8626" s="258"/>
      <c r="Y8626" s="258"/>
      <c r="Z8626" s="258"/>
      <c r="AA8626" s="258"/>
      <c r="AB8626" s="258"/>
      <c r="AC8626" s="258"/>
      <c r="AD8626" s="258"/>
      <c r="AE8626" s="258"/>
      <c r="AF8626" s="258"/>
      <c r="AG8626" s="258"/>
      <c r="AH8626" s="258"/>
      <c r="AI8626" s="258"/>
      <c r="AJ8626" s="258"/>
      <c r="AK8626" s="258"/>
      <c r="AL8626" s="258"/>
      <c r="AM8626" s="258"/>
      <c r="AN8626" s="258"/>
      <c r="AO8626" s="258"/>
      <c r="AP8626" s="258"/>
      <c r="AQ8626" s="258"/>
      <c r="AR8626" s="258"/>
      <c r="AS8626" s="258"/>
      <c r="AT8626" s="258"/>
      <c r="AU8626" s="258"/>
      <c r="AV8626" s="258"/>
      <c r="AW8626" s="258"/>
      <c r="AX8626" s="258"/>
      <c r="AY8626" s="258"/>
      <c r="AZ8626" s="258"/>
      <c r="BA8626" s="258"/>
      <c r="BB8626" s="258"/>
      <c r="BC8626" s="258"/>
      <c r="BD8626" s="258"/>
      <c r="BE8626" s="258"/>
      <c r="BF8626" s="258"/>
      <c r="BG8626" s="258"/>
      <c r="BH8626" s="258"/>
      <c r="BI8626" s="258"/>
      <c r="BJ8626" s="258"/>
      <c r="BK8626" s="258"/>
      <c r="BL8626" s="258"/>
      <c r="BM8626" s="258"/>
      <c r="BN8626" s="258"/>
      <c r="BO8626" s="258"/>
      <c r="BP8626" s="258"/>
      <c r="BQ8626" s="258"/>
      <c r="BR8626" s="258"/>
      <c r="BS8626" s="258"/>
      <c r="BT8626" s="258"/>
      <c r="BU8626" s="258"/>
      <c r="BV8626" s="258"/>
      <c r="BW8626" s="258"/>
      <c r="BX8626" s="258"/>
      <c r="BY8626" s="258"/>
      <c r="BZ8626" s="258"/>
      <c r="CA8626" s="258"/>
      <c r="CB8626" s="258"/>
      <c r="CC8626" s="258"/>
    </row>
    <row r="8627" spans="1:81" s="41" customFormat="1" x14ac:dyDescent="0.25">
      <c r="A8627" s="38"/>
      <c r="B8627" s="44"/>
      <c r="C8627" s="39"/>
      <c r="D8627" s="39"/>
      <c r="E8627" s="39"/>
      <c r="F8627" s="25"/>
      <c r="G8627" s="40"/>
      <c r="H8627" s="40"/>
      <c r="I8627" s="40"/>
      <c r="J8627" s="271"/>
      <c r="K8627" s="262"/>
      <c r="L8627" s="258"/>
      <c r="M8627" s="258"/>
      <c r="N8627" s="258"/>
      <c r="O8627" s="258"/>
      <c r="P8627" s="258"/>
      <c r="Q8627" s="258"/>
      <c r="R8627" s="258"/>
      <c r="S8627" s="258"/>
      <c r="T8627" s="258"/>
      <c r="U8627" s="258"/>
      <c r="V8627" s="258"/>
      <c r="W8627" s="258"/>
      <c r="X8627" s="258"/>
      <c r="Y8627" s="258"/>
      <c r="Z8627" s="258"/>
      <c r="AA8627" s="258"/>
      <c r="AB8627" s="258"/>
      <c r="AC8627" s="258"/>
      <c r="AD8627" s="258"/>
      <c r="AE8627" s="258"/>
      <c r="AF8627" s="258"/>
      <c r="AG8627" s="258"/>
      <c r="AH8627" s="258"/>
      <c r="AI8627" s="258"/>
      <c r="AJ8627" s="258"/>
      <c r="AK8627" s="258"/>
      <c r="AL8627" s="258"/>
      <c r="AM8627" s="258"/>
      <c r="AN8627" s="258"/>
      <c r="AO8627" s="258"/>
      <c r="AP8627" s="258"/>
      <c r="AQ8627" s="258"/>
      <c r="AR8627" s="258"/>
      <c r="AS8627" s="258"/>
      <c r="AT8627" s="258"/>
      <c r="AU8627" s="258"/>
      <c r="AV8627" s="258"/>
      <c r="AW8627" s="258"/>
      <c r="AX8627" s="258"/>
      <c r="AY8627" s="258"/>
      <c r="AZ8627" s="258"/>
      <c r="BA8627" s="258"/>
      <c r="BB8627" s="258"/>
      <c r="BC8627" s="258"/>
      <c r="BD8627" s="258"/>
      <c r="BE8627" s="258"/>
      <c r="BF8627" s="258"/>
      <c r="BG8627" s="258"/>
      <c r="BH8627" s="258"/>
      <c r="BI8627" s="258"/>
      <c r="BJ8627" s="258"/>
      <c r="BK8627" s="258"/>
      <c r="BL8627" s="258"/>
      <c r="BM8627" s="258"/>
      <c r="BN8627" s="258"/>
      <c r="BO8627" s="258"/>
      <c r="BP8627" s="258"/>
      <c r="BQ8627" s="258"/>
      <c r="BR8627" s="258"/>
      <c r="BS8627" s="258"/>
      <c r="BT8627" s="258"/>
      <c r="BU8627" s="258"/>
      <c r="BV8627" s="258"/>
      <c r="BW8627" s="258"/>
      <c r="BX8627" s="258"/>
      <c r="BY8627" s="258"/>
      <c r="BZ8627" s="258"/>
      <c r="CA8627" s="258"/>
      <c r="CB8627" s="258"/>
      <c r="CC8627" s="258"/>
    </row>
    <row r="8628" spans="1:81" s="41" customFormat="1" x14ac:dyDescent="0.25">
      <c r="A8628" s="38"/>
      <c r="B8628" s="44"/>
      <c r="C8628" s="39"/>
      <c r="D8628" s="39"/>
      <c r="E8628" s="39"/>
      <c r="F8628" s="25"/>
      <c r="G8628" s="40"/>
      <c r="H8628" s="40"/>
      <c r="I8628" s="40"/>
      <c r="J8628" s="271"/>
      <c r="K8628" s="262"/>
      <c r="L8628" s="258"/>
      <c r="M8628" s="258"/>
      <c r="N8628" s="258"/>
      <c r="O8628" s="258"/>
      <c r="P8628" s="258"/>
      <c r="Q8628" s="258"/>
      <c r="R8628" s="258"/>
      <c r="S8628" s="258"/>
      <c r="T8628" s="258"/>
      <c r="U8628" s="258"/>
      <c r="V8628" s="258"/>
      <c r="W8628" s="258"/>
      <c r="X8628" s="258"/>
      <c r="Y8628" s="258"/>
      <c r="Z8628" s="258"/>
      <c r="AA8628" s="258"/>
      <c r="AB8628" s="258"/>
      <c r="AC8628" s="258"/>
      <c r="AD8628" s="258"/>
      <c r="AE8628" s="258"/>
      <c r="AF8628" s="258"/>
      <c r="AG8628" s="258"/>
      <c r="AH8628" s="258"/>
      <c r="AI8628" s="258"/>
      <c r="AJ8628" s="258"/>
      <c r="AK8628" s="258"/>
      <c r="AL8628" s="258"/>
      <c r="AM8628" s="258"/>
      <c r="AN8628" s="258"/>
      <c r="AO8628" s="258"/>
      <c r="AP8628" s="258"/>
      <c r="AQ8628" s="258"/>
      <c r="AR8628" s="258"/>
      <c r="AS8628" s="258"/>
      <c r="AT8628" s="258"/>
      <c r="AU8628" s="258"/>
      <c r="AV8628" s="258"/>
      <c r="AW8628" s="258"/>
      <c r="AX8628" s="258"/>
      <c r="AY8628" s="258"/>
      <c r="AZ8628" s="258"/>
      <c r="BA8628" s="258"/>
      <c r="BB8628" s="258"/>
      <c r="BC8628" s="258"/>
      <c r="BD8628" s="258"/>
      <c r="BE8628" s="258"/>
      <c r="BF8628" s="258"/>
      <c r="BG8628" s="258"/>
      <c r="BH8628" s="258"/>
      <c r="BI8628" s="258"/>
      <c r="BJ8628" s="258"/>
      <c r="BK8628" s="258"/>
      <c r="BL8628" s="258"/>
      <c r="BM8628" s="258"/>
      <c r="BN8628" s="258"/>
      <c r="BO8628" s="258"/>
      <c r="BP8628" s="258"/>
      <c r="BQ8628" s="258"/>
      <c r="BR8628" s="258"/>
      <c r="BS8628" s="258"/>
      <c r="BT8628" s="258"/>
      <c r="BU8628" s="258"/>
      <c r="BV8628" s="258"/>
      <c r="BW8628" s="258"/>
      <c r="BX8628" s="258"/>
      <c r="BY8628" s="258"/>
      <c r="BZ8628" s="258"/>
      <c r="CA8628" s="258"/>
      <c r="CB8628" s="258"/>
      <c r="CC8628" s="258"/>
    </row>
    <row r="8629" spans="1:81" s="41" customFormat="1" x14ac:dyDescent="0.25">
      <c r="A8629" s="38"/>
      <c r="B8629" s="44"/>
      <c r="C8629" s="39"/>
      <c r="D8629" s="39"/>
      <c r="E8629" s="39"/>
      <c r="F8629" s="25"/>
      <c r="G8629" s="40"/>
      <c r="H8629" s="40"/>
      <c r="I8629" s="40"/>
      <c r="J8629" s="271"/>
      <c r="K8629" s="262"/>
      <c r="L8629" s="258"/>
      <c r="M8629" s="258"/>
      <c r="N8629" s="258"/>
      <c r="O8629" s="258"/>
      <c r="P8629" s="258"/>
      <c r="Q8629" s="258"/>
      <c r="R8629" s="258"/>
      <c r="S8629" s="258"/>
      <c r="T8629" s="258"/>
      <c r="U8629" s="258"/>
      <c r="V8629" s="258"/>
      <c r="W8629" s="258"/>
      <c r="X8629" s="258"/>
      <c r="Y8629" s="258"/>
      <c r="Z8629" s="258"/>
      <c r="AA8629" s="258"/>
      <c r="AB8629" s="258"/>
      <c r="AC8629" s="258"/>
      <c r="AD8629" s="258"/>
      <c r="AE8629" s="258"/>
      <c r="AF8629" s="258"/>
      <c r="AG8629" s="258"/>
      <c r="AH8629" s="258"/>
      <c r="AI8629" s="258"/>
      <c r="AJ8629" s="258"/>
      <c r="AK8629" s="258"/>
      <c r="AL8629" s="258"/>
      <c r="AM8629" s="258"/>
      <c r="AN8629" s="258"/>
      <c r="AO8629" s="258"/>
      <c r="AP8629" s="258"/>
      <c r="AQ8629" s="258"/>
      <c r="AR8629" s="258"/>
      <c r="AS8629" s="258"/>
      <c r="AT8629" s="258"/>
      <c r="AU8629" s="258"/>
      <c r="AV8629" s="258"/>
      <c r="AW8629" s="258"/>
      <c r="AX8629" s="258"/>
      <c r="AY8629" s="258"/>
      <c r="AZ8629" s="258"/>
      <c r="BA8629" s="258"/>
      <c r="BB8629" s="258"/>
      <c r="BC8629" s="258"/>
      <c r="BD8629" s="258"/>
      <c r="BE8629" s="258"/>
      <c r="BF8629" s="258"/>
      <c r="BG8629" s="258"/>
      <c r="BH8629" s="258"/>
      <c r="BI8629" s="258"/>
      <c r="BJ8629" s="258"/>
      <c r="BK8629" s="258"/>
      <c r="BL8629" s="258"/>
      <c r="BM8629" s="258"/>
      <c r="BN8629" s="258"/>
      <c r="BO8629" s="258"/>
      <c r="BP8629" s="258"/>
      <c r="BQ8629" s="258"/>
      <c r="BR8629" s="258"/>
      <c r="BS8629" s="258"/>
      <c r="BT8629" s="258"/>
      <c r="BU8629" s="258"/>
      <c r="BV8629" s="258"/>
      <c r="BW8629" s="258"/>
      <c r="BX8629" s="258"/>
      <c r="BY8629" s="258"/>
      <c r="BZ8629" s="258"/>
      <c r="CA8629" s="258"/>
      <c r="CB8629" s="258"/>
      <c r="CC8629" s="258"/>
    </row>
    <row r="8630" spans="1:81" s="41" customFormat="1" x14ac:dyDescent="0.25">
      <c r="A8630" s="38"/>
      <c r="B8630" s="44"/>
      <c r="C8630" s="39"/>
      <c r="D8630" s="39"/>
      <c r="E8630" s="39"/>
      <c r="F8630" s="25"/>
      <c r="G8630" s="40"/>
      <c r="H8630" s="40"/>
      <c r="I8630" s="40"/>
      <c r="J8630" s="271"/>
      <c r="K8630" s="262"/>
      <c r="L8630" s="258"/>
      <c r="M8630" s="258"/>
      <c r="N8630" s="258"/>
      <c r="O8630" s="258"/>
      <c r="P8630" s="258"/>
      <c r="Q8630" s="258"/>
      <c r="R8630" s="258"/>
      <c r="S8630" s="258"/>
      <c r="T8630" s="258"/>
      <c r="U8630" s="258"/>
      <c r="V8630" s="258"/>
      <c r="W8630" s="258"/>
      <c r="X8630" s="258"/>
      <c r="Y8630" s="258"/>
      <c r="Z8630" s="258"/>
      <c r="AA8630" s="258"/>
      <c r="AB8630" s="258"/>
      <c r="AC8630" s="258"/>
      <c r="AD8630" s="258"/>
      <c r="AE8630" s="258"/>
      <c r="AF8630" s="258"/>
      <c r="AG8630" s="258"/>
      <c r="AH8630" s="258"/>
      <c r="AI8630" s="258"/>
      <c r="AJ8630" s="258"/>
      <c r="AK8630" s="258"/>
      <c r="AL8630" s="258"/>
      <c r="AM8630" s="258"/>
      <c r="AN8630" s="258"/>
      <c r="AO8630" s="258"/>
      <c r="AP8630" s="258"/>
      <c r="AQ8630" s="258"/>
      <c r="AR8630" s="258"/>
      <c r="AS8630" s="258"/>
      <c r="AT8630" s="258"/>
      <c r="AU8630" s="258"/>
      <c r="AV8630" s="258"/>
      <c r="AW8630" s="258"/>
      <c r="AX8630" s="258"/>
      <c r="AY8630" s="258"/>
      <c r="AZ8630" s="258"/>
      <c r="BA8630" s="258"/>
      <c r="BB8630" s="258"/>
      <c r="BC8630" s="258"/>
      <c r="BD8630" s="258"/>
      <c r="BE8630" s="258"/>
      <c r="BF8630" s="258"/>
      <c r="BG8630" s="258"/>
      <c r="BH8630" s="258"/>
      <c r="BI8630" s="258"/>
      <c r="BJ8630" s="258"/>
      <c r="BK8630" s="258"/>
      <c r="BL8630" s="258"/>
      <c r="BM8630" s="258"/>
      <c r="BN8630" s="258"/>
      <c r="BO8630" s="258"/>
      <c r="BP8630" s="258"/>
      <c r="BQ8630" s="258"/>
      <c r="BR8630" s="258"/>
      <c r="BS8630" s="258"/>
      <c r="BT8630" s="258"/>
      <c r="BU8630" s="258"/>
      <c r="BV8630" s="258"/>
      <c r="BW8630" s="258"/>
      <c r="BX8630" s="258"/>
      <c r="BY8630" s="258"/>
      <c r="BZ8630" s="258"/>
      <c r="CA8630" s="258"/>
      <c r="CB8630" s="258"/>
      <c r="CC8630" s="258"/>
    </row>
    <row r="8631" spans="1:81" s="41" customFormat="1" x14ac:dyDescent="0.25">
      <c r="A8631" s="38"/>
      <c r="B8631" s="44"/>
      <c r="C8631" s="39"/>
      <c r="D8631" s="39"/>
      <c r="E8631" s="39"/>
      <c r="F8631" s="25"/>
      <c r="G8631" s="40"/>
      <c r="H8631" s="40"/>
      <c r="I8631" s="40"/>
      <c r="J8631" s="271"/>
      <c r="K8631" s="262"/>
      <c r="L8631" s="258"/>
      <c r="M8631" s="258"/>
      <c r="N8631" s="258"/>
      <c r="O8631" s="258"/>
      <c r="P8631" s="258"/>
      <c r="Q8631" s="258"/>
      <c r="R8631" s="258"/>
      <c r="S8631" s="258"/>
      <c r="T8631" s="258"/>
      <c r="U8631" s="258"/>
      <c r="V8631" s="258"/>
      <c r="W8631" s="258"/>
      <c r="X8631" s="258"/>
      <c r="Y8631" s="258"/>
      <c r="Z8631" s="258"/>
      <c r="AA8631" s="258"/>
      <c r="AB8631" s="258"/>
      <c r="AC8631" s="258"/>
      <c r="AD8631" s="258"/>
      <c r="AE8631" s="258"/>
      <c r="AF8631" s="258"/>
      <c r="AG8631" s="258"/>
      <c r="AH8631" s="258"/>
      <c r="AI8631" s="258"/>
      <c r="AJ8631" s="258"/>
      <c r="AK8631" s="258"/>
      <c r="AL8631" s="258"/>
      <c r="AM8631" s="258"/>
      <c r="AN8631" s="258"/>
      <c r="AO8631" s="258"/>
      <c r="AP8631" s="258"/>
      <c r="AQ8631" s="258"/>
      <c r="AR8631" s="258"/>
      <c r="AS8631" s="258"/>
      <c r="AT8631" s="258"/>
      <c r="AU8631" s="258"/>
      <c r="AV8631" s="258"/>
      <c r="AW8631" s="258"/>
      <c r="AX8631" s="258"/>
      <c r="AY8631" s="258"/>
      <c r="AZ8631" s="258"/>
      <c r="BA8631" s="258"/>
      <c r="BB8631" s="258"/>
      <c r="BC8631" s="258"/>
      <c r="BD8631" s="258"/>
      <c r="BE8631" s="258"/>
      <c r="BF8631" s="258"/>
      <c r="BG8631" s="258"/>
      <c r="BH8631" s="258"/>
      <c r="BI8631" s="258"/>
      <c r="BJ8631" s="258"/>
      <c r="BK8631" s="258"/>
      <c r="BL8631" s="258"/>
      <c r="BM8631" s="258"/>
      <c r="BN8631" s="258"/>
      <c r="BO8631" s="258"/>
      <c r="BP8631" s="258"/>
      <c r="BQ8631" s="258"/>
      <c r="BR8631" s="258"/>
      <c r="BS8631" s="258"/>
      <c r="BT8631" s="258"/>
      <c r="BU8631" s="258"/>
      <c r="BV8631" s="258"/>
      <c r="BW8631" s="258"/>
      <c r="BX8631" s="258"/>
      <c r="BY8631" s="258"/>
      <c r="BZ8631" s="258"/>
      <c r="CA8631" s="258"/>
      <c r="CB8631" s="258"/>
      <c r="CC8631" s="258"/>
    </row>
    <row r="8632" spans="1:81" s="41" customFormat="1" x14ac:dyDescent="0.25">
      <c r="A8632" s="38"/>
      <c r="B8632" s="44"/>
      <c r="C8632" s="39"/>
      <c r="D8632" s="39"/>
      <c r="E8632" s="39"/>
      <c r="F8632" s="25"/>
      <c r="G8632" s="40"/>
      <c r="H8632" s="40"/>
      <c r="I8632" s="40"/>
      <c r="J8632" s="271"/>
      <c r="K8632" s="262"/>
      <c r="L8632" s="258"/>
      <c r="M8632" s="258"/>
      <c r="N8632" s="258"/>
      <c r="O8632" s="258"/>
      <c r="P8632" s="258"/>
      <c r="Q8632" s="258"/>
      <c r="R8632" s="258"/>
      <c r="S8632" s="258"/>
      <c r="T8632" s="258"/>
      <c r="U8632" s="258"/>
      <c r="V8632" s="258"/>
      <c r="W8632" s="258"/>
      <c r="X8632" s="258"/>
      <c r="Y8632" s="258"/>
      <c r="Z8632" s="258"/>
      <c r="AA8632" s="258"/>
      <c r="AB8632" s="258"/>
      <c r="AC8632" s="258"/>
      <c r="AD8632" s="258"/>
      <c r="AE8632" s="258"/>
      <c r="AF8632" s="258"/>
      <c r="AG8632" s="258"/>
      <c r="AH8632" s="258"/>
      <c r="AI8632" s="258"/>
      <c r="AJ8632" s="258"/>
      <c r="AK8632" s="258"/>
      <c r="AL8632" s="258"/>
      <c r="AM8632" s="258"/>
      <c r="AN8632" s="258"/>
      <c r="AO8632" s="258"/>
      <c r="AP8632" s="258"/>
      <c r="AQ8632" s="258"/>
      <c r="AR8632" s="258"/>
      <c r="AS8632" s="258"/>
      <c r="AT8632" s="258"/>
      <c r="AU8632" s="258"/>
      <c r="AV8632" s="258"/>
      <c r="AW8632" s="258"/>
      <c r="AX8632" s="258"/>
      <c r="AY8632" s="258"/>
      <c r="AZ8632" s="258"/>
      <c r="BA8632" s="258"/>
      <c r="BB8632" s="258"/>
      <c r="BC8632" s="258"/>
      <c r="BD8632" s="258"/>
      <c r="BE8632" s="258"/>
      <c r="BF8632" s="258"/>
      <c r="BG8632" s="258"/>
      <c r="BH8632" s="258"/>
      <c r="BI8632" s="258"/>
      <c r="BJ8632" s="258"/>
      <c r="BK8632" s="258"/>
      <c r="BL8632" s="258"/>
      <c r="BM8632" s="258"/>
      <c r="BN8632" s="258"/>
      <c r="BO8632" s="258"/>
      <c r="BP8632" s="258"/>
      <c r="BQ8632" s="258"/>
      <c r="BR8632" s="258"/>
      <c r="BS8632" s="258"/>
      <c r="BT8632" s="258"/>
      <c r="BU8632" s="258"/>
      <c r="BV8632" s="258"/>
      <c r="BW8632" s="258"/>
      <c r="BX8632" s="258"/>
      <c r="BY8632" s="258"/>
      <c r="BZ8632" s="258"/>
      <c r="CA8632" s="258"/>
      <c r="CB8632" s="258"/>
      <c r="CC8632" s="258"/>
    </row>
    <row r="8633" spans="1:81" s="41" customFormat="1" x14ac:dyDescent="0.25">
      <c r="A8633" s="38"/>
      <c r="B8633" s="44"/>
      <c r="C8633" s="39"/>
      <c r="D8633" s="39"/>
      <c r="E8633" s="39"/>
      <c r="F8633" s="25"/>
      <c r="G8633" s="40"/>
      <c r="H8633" s="40"/>
      <c r="I8633" s="40"/>
      <c r="J8633" s="271"/>
      <c r="K8633" s="262"/>
      <c r="L8633" s="258"/>
      <c r="M8633" s="258"/>
      <c r="N8633" s="258"/>
      <c r="O8633" s="258"/>
      <c r="P8633" s="258"/>
      <c r="Q8633" s="258"/>
      <c r="R8633" s="258"/>
      <c r="S8633" s="258"/>
      <c r="T8633" s="258"/>
      <c r="U8633" s="258"/>
      <c r="V8633" s="258"/>
      <c r="W8633" s="258"/>
      <c r="X8633" s="258"/>
      <c r="Y8633" s="258"/>
      <c r="Z8633" s="258"/>
      <c r="AA8633" s="258"/>
      <c r="AB8633" s="258"/>
      <c r="AC8633" s="258"/>
      <c r="AD8633" s="258"/>
      <c r="AE8633" s="258"/>
      <c r="AF8633" s="258"/>
      <c r="AG8633" s="258"/>
      <c r="AH8633" s="258"/>
      <c r="AI8633" s="258"/>
      <c r="AJ8633" s="258"/>
      <c r="AK8633" s="258"/>
      <c r="AL8633" s="258"/>
      <c r="AM8633" s="258"/>
      <c r="AN8633" s="258"/>
      <c r="AO8633" s="258"/>
      <c r="AP8633" s="258"/>
      <c r="AQ8633" s="258"/>
      <c r="AR8633" s="258"/>
      <c r="AS8633" s="258"/>
      <c r="AT8633" s="258"/>
      <c r="AU8633" s="258"/>
      <c r="AV8633" s="258"/>
      <c r="AW8633" s="258"/>
      <c r="AX8633" s="258"/>
      <c r="AY8633" s="258"/>
      <c r="AZ8633" s="258"/>
      <c r="BA8633" s="258"/>
      <c r="BB8633" s="258"/>
      <c r="BC8633" s="258"/>
      <c r="BD8633" s="258"/>
      <c r="BE8633" s="258"/>
      <c r="BF8633" s="258"/>
      <c r="BG8633" s="258"/>
      <c r="BH8633" s="258"/>
      <c r="BI8633" s="258"/>
      <c r="BJ8633" s="258"/>
      <c r="BK8633" s="258"/>
      <c r="BL8633" s="258"/>
      <c r="BM8633" s="258"/>
      <c r="BN8633" s="258"/>
      <c r="BO8633" s="258"/>
      <c r="BP8633" s="258"/>
      <c r="BQ8633" s="258"/>
      <c r="BR8633" s="258"/>
      <c r="BS8633" s="258"/>
      <c r="BT8633" s="258"/>
      <c r="BU8633" s="258"/>
      <c r="BV8633" s="258"/>
      <c r="BW8633" s="258"/>
      <c r="BX8633" s="258"/>
      <c r="BY8633" s="258"/>
      <c r="BZ8633" s="258"/>
      <c r="CA8633" s="258"/>
      <c r="CB8633" s="258"/>
      <c r="CC8633" s="258"/>
    </row>
    <row r="8634" spans="1:81" s="41" customFormat="1" x14ac:dyDescent="0.25">
      <c r="A8634" s="38"/>
      <c r="B8634" s="44"/>
      <c r="C8634" s="39"/>
      <c r="D8634" s="39"/>
      <c r="E8634" s="39"/>
      <c r="F8634" s="25"/>
      <c r="G8634" s="40"/>
      <c r="H8634" s="40"/>
      <c r="I8634" s="40"/>
      <c r="J8634" s="271"/>
      <c r="K8634" s="262"/>
      <c r="L8634" s="258"/>
      <c r="M8634" s="258"/>
      <c r="N8634" s="258"/>
      <c r="O8634" s="258"/>
      <c r="P8634" s="258"/>
      <c r="Q8634" s="258"/>
      <c r="R8634" s="258"/>
      <c r="S8634" s="258"/>
      <c r="T8634" s="258"/>
      <c r="U8634" s="258"/>
      <c r="V8634" s="258"/>
      <c r="W8634" s="258"/>
      <c r="X8634" s="258"/>
      <c r="Y8634" s="258"/>
      <c r="Z8634" s="258"/>
      <c r="AA8634" s="258"/>
      <c r="AB8634" s="258"/>
      <c r="AC8634" s="258"/>
      <c r="AD8634" s="258"/>
      <c r="AE8634" s="258"/>
      <c r="AF8634" s="258"/>
      <c r="AG8634" s="258"/>
      <c r="AH8634" s="258"/>
      <c r="AI8634" s="258"/>
      <c r="AJ8634" s="258"/>
      <c r="AK8634" s="258"/>
      <c r="AL8634" s="258"/>
      <c r="AM8634" s="258"/>
      <c r="AN8634" s="258"/>
      <c r="AO8634" s="258"/>
      <c r="AP8634" s="258"/>
      <c r="AQ8634" s="258"/>
      <c r="AR8634" s="258"/>
      <c r="AS8634" s="258"/>
      <c r="AT8634" s="258"/>
      <c r="AU8634" s="258"/>
      <c r="AV8634" s="258"/>
      <c r="AW8634" s="258"/>
      <c r="AX8634" s="258"/>
      <c r="AY8634" s="258"/>
      <c r="AZ8634" s="258"/>
      <c r="BA8634" s="258"/>
      <c r="BB8634" s="258"/>
      <c r="BC8634" s="258"/>
      <c r="BD8634" s="258"/>
      <c r="BE8634" s="258"/>
      <c r="BF8634" s="258"/>
      <c r="BG8634" s="258"/>
      <c r="BH8634" s="258"/>
      <c r="BI8634" s="258"/>
      <c r="BJ8634" s="258"/>
      <c r="BK8634" s="258"/>
      <c r="BL8634" s="258"/>
      <c r="BM8634" s="258"/>
      <c r="BN8634" s="258"/>
      <c r="BO8634" s="258"/>
      <c r="BP8634" s="258"/>
      <c r="BQ8634" s="258"/>
      <c r="BR8634" s="258"/>
      <c r="BS8634" s="258"/>
      <c r="BT8634" s="258"/>
      <c r="BU8634" s="258"/>
      <c r="BV8634" s="258"/>
      <c r="BW8634" s="258"/>
      <c r="BX8634" s="258"/>
      <c r="BY8634" s="258"/>
      <c r="BZ8634" s="258"/>
      <c r="CA8634" s="258"/>
      <c r="CB8634" s="258"/>
      <c r="CC8634" s="258"/>
    </row>
    <row r="8635" spans="1:81" s="41" customFormat="1" x14ac:dyDescent="0.25">
      <c r="A8635" s="38"/>
      <c r="B8635" s="44"/>
      <c r="C8635" s="39"/>
      <c r="D8635" s="39"/>
      <c r="E8635" s="39"/>
      <c r="F8635" s="25"/>
      <c r="G8635" s="40"/>
      <c r="H8635" s="40"/>
      <c r="I8635" s="40"/>
      <c r="J8635" s="271"/>
      <c r="K8635" s="262"/>
      <c r="L8635" s="258"/>
      <c r="M8635" s="258"/>
      <c r="N8635" s="258"/>
      <c r="O8635" s="258"/>
      <c r="P8635" s="258"/>
      <c r="Q8635" s="258"/>
      <c r="R8635" s="258"/>
      <c r="S8635" s="258"/>
      <c r="T8635" s="258"/>
      <c r="U8635" s="258"/>
      <c r="V8635" s="258"/>
      <c r="W8635" s="258"/>
      <c r="X8635" s="258"/>
      <c r="Y8635" s="258"/>
      <c r="Z8635" s="258"/>
      <c r="AA8635" s="258"/>
      <c r="AB8635" s="258"/>
      <c r="AC8635" s="258"/>
      <c r="AD8635" s="258"/>
      <c r="AE8635" s="258"/>
      <c r="AF8635" s="258"/>
      <c r="AG8635" s="258"/>
      <c r="AH8635" s="258"/>
      <c r="AI8635" s="258"/>
      <c r="AJ8635" s="258"/>
      <c r="AK8635" s="258"/>
      <c r="AL8635" s="258"/>
      <c r="AM8635" s="258"/>
      <c r="AN8635" s="258"/>
      <c r="AO8635" s="258"/>
      <c r="AP8635" s="258"/>
      <c r="AQ8635" s="258"/>
      <c r="AR8635" s="258"/>
      <c r="AS8635" s="258"/>
      <c r="AT8635" s="258"/>
      <c r="AU8635" s="258"/>
      <c r="AV8635" s="258"/>
      <c r="AW8635" s="258"/>
      <c r="AX8635" s="258"/>
      <c r="AY8635" s="258"/>
      <c r="AZ8635" s="258"/>
      <c r="BA8635" s="258"/>
      <c r="BB8635" s="258"/>
      <c r="BC8635" s="258"/>
      <c r="BD8635" s="258"/>
      <c r="BE8635" s="258"/>
      <c r="BF8635" s="258"/>
      <c r="BG8635" s="258"/>
      <c r="BH8635" s="258"/>
      <c r="BI8635" s="258"/>
      <c r="BJ8635" s="258"/>
      <c r="BK8635" s="258"/>
      <c r="BL8635" s="258"/>
      <c r="BM8635" s="258"/>
      <c r="BN8635" s="258"/>
      <c r="BO8635" s="258"/>
      <c r="BP8635" s="258"/>
      <c r="BQ8635" s="258"/>
      <c r="BR8635" s="258"/>
      <c r="BS8635" s="258"/>
      <c r="BT8635" s="258"/>
      <c r="BU8635" s="258"/>
      <c r="BV8635" s="258"/>
      <c r="BW8635" s="258"/>
      <c r="BX8635" s="258"/>
      <c r="BY8635" s="258"/>
      <c r="BZ8635" s="258"/>
      <c r="CA8635" s="258"/>
      <c r="CB8635" s="258"/>
      <c r="CC8635" s="258"/>
    </row>
    <row r="8636" spans="1:81" s="41" customFormat="1" x14ac:dyDescent="0.25">
      <c r="A8636" s="38"/>
      <c r="B8636" s="44"/>
      <c r="C8636" s="39"/>
      <c r="D8636" s="39"/>
      <c r="E8636" s="39"/>
      <c r="F8636" s="25"/>
      <c r="G8636" s="40"/>
      <c r="H8636" s="40"/>
      <c r="I8636" s="40"/>
      <c r="J8636" s="271"/>
      <c r="K8636" s="262"/>
      <c r="L8636" s="258"/>
      <c r="M8636" s="258"/>
      <c r="N8636" s="258"/>
      <c r="O8636" s="258"/>
      <c r="P8636" s="258"/>
      <c r="Q8636" s="258"/>
      <c r="R8636" s="258"/>
      <c r="S8636" s="258"/>
      <c r="T8636" s="258"/>
      <c r="U8636" s="258"/>
      <c r="V8636" s="258"/>
      <c r="W8636" s="258"/>
      <c r="X8636" s="258"/>
      <c r="Y8636" s="258"/>
      <c r="Z8636" s="258"/>
      <c r="AA8636" s="258"/>
      <c r="AB8636" s="258"/>
      <c r="AC8636" s="258"/>
      <c r="AD8636" s="258"/>
      <c r="AE8636" s="258"/>
      <c r="AF8636" s="258"/>
      <c r="AG8636" s="258"/>
      <c r="AH8636" s="258"/>
      <c r="AI8636" s="258"/>
      <c r="AJ8636" s="258"/>
      <c r="AK8636" s="258"/>
      <c r="AL8636" s="258"/>
      <c r="AM8636" s="258"/>
      <c r="AN8636" s="258"/>
      <c r="AO8636" s="258"/>
      <c r="AP8636" s="258"/>
      <c r="AQ8636" s="258"/>
      <c r="AR8636" s="258"/>
      <c r="AS8636" s="258"/>
      <c r="AT8636" s="258"/>
      <c r="AU8636" s="258"/>
      <c r="AV8636" s="258"/>
      <c r="AW8636" s="258"/>
      <c r="AX8636" s="258"/>
      <c r="AY8636" s="258"/>
      <c r="AZ8636" s="258"/>
      <c r="BA8636" s="258"/>
      <c r="BB8636" s="258"/>
      <c r="BC8636" s="258"/>
      <c r="BD8636" s="258"/>
      <c r="BE8636" s="258"/>
      <c r="BF8636" s="258"/>
      <c r="BG8636" s="258"/>
      <c r="BH8636" s="258"/>
      <c r="BI8636" s="258"/>
      <c r="BJ8636" s="258"/>
      <c r="BK8636" s="258"/>
      <c r="BL8636" s="258"/>
      <c r="BM8636" s="258"/>
      <c r="BN8636" s="258"/>
      <c r="BO8636" s="258"/>
      <c r="BP8636" s="258"/>
      <c r="BQ8636" s="258"/>
      <c r="BR8636" s="258"/>
      <c r="BS8636" s="258"/>
      <c r="BT8636" s="258"/>
      <c r="BU8636" s="258"/>
      <c r="BV8636" s="258"/>
      <c r="BW8636" s="258"/>
      <c r="BX8636" s="258"/>
      <c r="BY8636" s="258"/>
      <c r="BZ8636" s="258"/>
      <c r="CA8636" s="258"/>
      <c r="CB8636" s="258"/>
      <c r="CC8636" s="258"/>
    </row>
    <row r="8637" spans="1:81" s="41" customFormat="1" x14ac:dyDescent="0.25">
      <c r="A8637" s="38"/>
      <c r="B8637" s="44"/>
      <c r="C8637" s="39"/>
      <c r="D8637" s="39"/>
      <c r="E8637" s="39"/>
      <c r="F8637" s="25"/>
      <c r="G8637" s="40"/>
      <c r="H8637" s="40"/>
      <c r="I8637" s="40"/>
      <c r="J8637" s="271"/>
      <c r="K8637" s="262"/>
      <c r="L8637" s="258"/>
      <c r="M8637" s="258"/>
      <c r="N8637" s="258"/>
      <c r="O8637" s="258"/>
      <c r="P8637" s="258"/>
      <c r="Q8637" s="258"/>
      <c r="R8637" s="258"/>
      <c r="S8637" s="258"/>
      <c r="T8637" s="258"/>
      <c r="U8637" s="258"/>
      <c r="V8637" s="258"/>
      <c r="W8637" s="258"/>
      <c r="X8637" s="258"/>
      <c r="Y8637" s="258"/>
      <c r="Z8637" s="258"/>
      <c r="AA8637" s="258"/>
      <c r="AB8637" s="258"/>
      <c r="AC8637" s="258"/>
      <c r="AD8637" s="258"/>
      <c r="AE8637" s="258"/>
      <c r="AF8637" s="258"/>
      <c r="AG8637" s="258"/>
      <c r="AH8637" s="258"/>
      <c r="AI8637" s="258"/>
      <c r="AJ8637" s="258"/>
      <c r="AK8637" s="258"/>
      <c r="AL8637" s="258"/>
      <c r="AM8637" s="258"/>
      <c r="AN8637" s="258"/>
      <c r="AO8637" s="258"/>
      <c r="AP8637" s="258"/>
      <c r="AQ8637" s="258"/>
      <c r="AR8637" s="258"/>
      <c r="AS8637" s="258"/>
      <c r="AT8637" s="258"/>
      <c r="AU8637" s="258"/>
      <c r="AV8637" s="258"/>
      <c r="AW8637" s="258"/>
      <c r="AX8637" s="258"/>
      <c r="AY8637" s="258"/>
      <c r="AZ8637" s="258"/>
      <c r="BA8637" s="258"/>
      <c r="BB8637" s="258"/>
      <c r="BC8637" s="258"/>
      <c r="BD8637" s="258"/>
      <c r="BE8637" s="258"/>
      <c r="BF8637" s="258"/>
      <c r="BG8637" s="258"/>
      <c r="BH8637" s="258"/>
      <c r="BI8637" s="258"/>
      <c r="BJ8637" s="258"/>
      <c r="BK8637" s="258"/>
      <c r="BL8637" s="258"/>
      <c r="BM8637" s="258"/>
      <c r="BN8637" s="258"/>
      <c r="BO8637" s="258"/>
      <c r="BP8637" s="258"/>
      <c r="BQ8637" s="258"/>
      <c r="BR8637" s="258"/>
      <c r="BS8637" s="258"/>
      <c r="BT8637" s="258"/>
      <c r="BU8637" s="258"/>
      <c r="BV8637" s="258"/>
      <c r="BW8637" s="258"/>
      <c r="BX8637" s="258"/>
      <c r="BY8637" s="258"/>
      <c r="BZ8637" s="258"/>
      <c r="CA8637" s="258"/>
      <c r="CB8637" s="258"/>
      <c r="CC8637" s="258"/>
    </row>
    <row r="8638" spans="1:81" s="41" customFormat="1" x14ac:dyDescent="0.25">
      <c r="A8638" s="38"/>
      <c r="B8638" s="44"/>
      <c r="C8638" s="39"/>
      <c r="D8638" s="39"/>
      <c r="E8638" s="39"/>
      <c r="F8638" s="25"/>
      <c r="G8638" s="40"/>
      <c r="H8638" s="40"/>
      <c r="I8638" s="40"/>
      <c r="J8638" s="271"/>
      <c r="K8638" s="262"/>
      <c r="L8638" s="258"/>
      <c r="M8638" s="258"/>
      <c r="N8638" s="258"/>
      <c r="O8638" s="258"/>
      <c r="P8638" s="258"/>
      <c r="Q8638" s="258"/>
      <c r="R8638" s="258"/>
      <c r="S8638" s="258"/>
      <c r="T8638" s="258"/>
      <c r="U8638" s="258"/>
      <c r="V8638" s="258"/>
      <c r="W8638" s="258"/>
      <c r="X8638" s="258"/>
      <c r="Y8638" s="258"/>
      <c r="Z8638" s="258"/>
      <c r="AA8638" s="258"/>
      <c r="AB8638" s="258"/>
      <c r="AC8638" s="258"/>
      <c r="AD8638" s="258"/>
      <c r="AE8638" s="258"/>
      <c r="AF8638" s="258"/>
      <c r="AG8638" s="258"/>
      <c r="AH8638" s="258"/>
      <c r="AI8638" s="258"/>
      <c r="AJ8638" s="258"/>
      <c r="AK8638" s="258"/>
      <c r="AL8638" s="258"/>
      <c r="AM8638" s="258"/>
      <c r="AN8638" s="258"/>
      <c r="AO8638" s="258"/>
      <c r="AP8638" s="258"/>
      <c r="AQ8638" s="258"/>
      <c r="AR8638" s="258"/>
      <c r="AS8638" s="258"/>
      <c r="AT8638" s="258"/>
      <c r="AU8638" s="258"/>
      <c r="AV8638" s="258"/>
      <c r="AW8638" s="258"/>
      <c r="AX8638" s="258"/>
      <c r="AY8638" s="258"/>
      <c r="AZ8638" s="258"/>
      <c r="BA8638" s="258"/>
      <c r="BB8638" s="258"/>
      <c r="BC8638" s="258"/>
      <c r="BD8638" s="258"/>
      <c r="BE8638" s="258"/>
      <c r="BF8638" s="258"/>
      <c r="BG8638" s="258"/>
      <c r="BH8638" s="258"/>
      <c r="BI8638" s="258"/>
      <c r="BJ8638" s="258"/>
      <c r="BK8638" s="258"/>
      <c r="BL8638" s="258"/>
      <c r="BM8638" s="258"/>
      <c r="BN8638" s="258"/>
      <c r="BO8638" s="258"/>
      <c r="BP8638" s="258"/>
      <c r="BQ8638" s="258"/>
      <c r="BR8638" s="258"/>
      <c r="BS8638" s="258"/>
      <c r="BT8638" s="258"/>
      <c r="BU8638" s="258"/>
      <c r="BV8638" s="258"/>
      <c r="BW8638" s="258"/>
      <c r="BX8638" s="258"/>
      <c r="BY8638" s="258"/>
      <c r="BZ8638" s="258"/>
      <c r="CA8638" s="258"/>
      <c r="CB8638" s="258"/>
      <c r="CC8638" s="258"/>
    </row>
    <row r="8639" spans="1:81" s="41" customFormat="1" x14ac:dyDescent="0.25">
      <c r="A8639" s="38"/>
      <c r="B8639" s="44"/>
      <c r="C8639" s="39"/>
      <c r="D8639" s="39"/>
      <c r="E8639" s="39"/>
      <c r="F8639" s="25"/>
      <c r="G8639" s="40"/>
      <c r="H8639" s="40"/>
      <c r="I8639" s="40"/>
      <c r="J8639" s="271"/>
      <c r="K8639" s="262"/>
      <c r="L8639" s="258"/>
      <c r="M8639" s="258"/>
      <c r="N8639" s="258"/>
      <c r="O8639" s="258"/>
      <c r="P8639" s="258"/>
      <c r="Q8639" s="258"/>
      <c r="R8639" s="258"/>
      <c r="S8639" s="258"/>
      <c r="T8639" s="258"/>
      <c r="U8639" s="258"/>
      <c r="V8639" s="258"/>
      <c r="W8639" s="258"/>
      <c r="X8639" s="258"/>
      <c r="Y8639" s="258"/>
      <c r="Z8639" s="258"/>
      <c r="AA8639" s="258"/>
      <c r="AB8639" s="258"/>
      <c r="AC8639" s="258"/>
      <c r="AD8639" s="258"/>
      <c r="AE8639" s="258"/>
      <c r="AF8639" s="258"/>
      <c r="AG8639" s="258"/>
      <c r="AH8639" s="258"/>
      <c r="AI8639" s="258"/>
      <c r="AJ8639" s="258"/>
      <c r="AK8639" s="258"/>
      <c r="AL8639" s="258"/>
      <c r="AM8639" s="258"/>
      <c r="AN8639" s="258"/>
      <c r="AO8639" s="258"/>
      <c r="AP8639" s="258"/>
      <c r="AQ8639" s="258"/>
      <c r="AR8639" s="258"/>
      <c r="AS8639" s="258"/>
      <c r="AT8639" s="258"/>
      <c r="AU8639" s="258"/>
      <c r="AV8639" s="258"/>
      <c r="AW8639" s="258"/>
      <c r="AX8639" s="258"/>
      <c r="AY8639" s="258"/>
      <c r="AZ8639" s="258"/>
      <c r="BA8639" s="258"/>
      <c r="BB8639" s="258"/>
      <c r="BC8639" s="258"/>
      <c r="BD8639" s="258"/>
      <c r="BE8639" s="258"/>
      <c r="BF8639" s="258"/>
      <c r="BG8639" s="258"/>
      <c r="BH8639" s="258"/>
      <c r="BI8639" s="258"/>
      <c r="BJ8639" s="258"/>
      <c r="BK8639" s="258"/>
      <c r="BL8639" s="258"/>
      <c r="BM8639" s="258"/>
      <c r="BN8639" s="258"/>
      <c r="BO8639" s="258"/>
      <c r="BP8639" s="258"/>
      <c r="BQ8639" s="258"/>
      <c r="BR8639" s="258"/>
      <c r="BS8639" s="258"/>
      <c r="BT8639" s="258"/>
      <c r="BU8639" s="258"/>
      <c r="BV8639" s="258"/>
      <c r="BW8639" s="258"/>
      <c r="BX8639" s="258"/>
      <c r="BY8639" s="258"/>
      <c r="BZ8639" s="258"/>
      <c r="CA8639" s="258"/>
      <c r="CB8639" s="258"/>
      <c r="CC8639" s="258"/>
    </row>
    <row r="8640" spans="1:81" s="41" customFormat="1" x14ac:dyDescent="0.25">
      <c r="A8640" s="38"/>
      <c r="B8640" s="44"/>
      <c r="C8640" s="39"/>
      <c r="D8640" s="39"/>
      <c r="E8640" s="39"/>
      <c r="F8640" s="25"/>
      <c r="G8640" s="40"/>
      <c r="H8640" s="40"/>
      <c r="I8640" s="40"/>
      <c r="J8640" s="271"/>
      <c r="K8640" s="262"/>
      <c r="L8640" s="258"/>
      <c r="M8640" s="258"/>
      <c r="N8640" s="258"/>
      <c r="O8640" s="258"/>
      <c r="P8640" s="258"/>
      <c r="Q8640" s="258"/>
      <c r="R8640" s="258"/>
      <c r="S8640" s="258"/>
      <c r="T8640" s="258"/>
      <c r="U8640" s="258"/>
      <c r="V8640" s="258"/>
      <c r="W8640" s="258"/>
      <c r="X8640" s="258"/>
      <c r="Y8640" s="258"/>
      <c r="Z8640" s="258"/>
      <c r="AA8640" s="258"/>
      <c r="AB8640" s="258"/>
      <c r="AC8640" s="258"/>
      <c r="AD8640" s="258"/>
      <c r="AE8640" s="258"/>
      <c r="AF8640" s="258"/>
      <c r="AG8640" s="258"/>
      <c r="AH8640" s="258"/>
      <c r="AI8640" s="258"/>
      <c r="AJ8640" s="258"/>
      <c r="AK8640" s="258"/>
      <c r="AL8640" s="258"/>
      <c r="AM8640" s="258"/>
      <c r="AN8640" s="258"/>
      <c r="AO8640" s="258"/>
      <c r="AP8640" s="258"/>
      <c r="AQ8640" s="258"/>
      <c r="AR8640" s="258"/>
      <c r="AS8640" s="258"/>
      <c r="AT8640" s="258"/>
      <c r="AU8640" s="258"/>
      <c r="AV8640" s="258"/>
      <c r="AW8640" s="258"/>
      <c r="AX8640" s="258"/>
      <c r="AY8640" s="258"/>
      <c r="AZ8640" s="258"/>
      <c r="BA8640" s="258"/>
      <c r="BB8640" s="258"/>
      <c r="BC8640" s="258"/>
      <c r="BD8640" s="258"/>
      <c r="BE8640" s="258"/>
      <c r="BF8640" s="258"/>
      <c r="BG8640" s="258"/>
      <c r="BH8640" s="258"/>
      <c r="BI8640" s="258"/>
      <c r="BJ8640" s="258"/>
      <c r="BK8640" s="258"/>
      <c r="BL8640" s="258"/>
      <c r="BM8640" s="258"/>
      <c r="BN8640" s="258"/>
      <c r="BO8640" s="258"/>
      <c r="BP8640" s="258"/>
      <c r="BQ8640" s="258"/>
      <c r="BR8640" s="258"/>
      <c r="BS8640" s="258"/>
      <c r="BT8640" s="258"/>
      <c r="BU8640" s="258"/>
      <c r="BV8640" s="258"/>
      <c r="BW8640" s="258"/>
      <c r="BX8640" s="258"/>
      <c r="BY8640" s="258"/>
      <c r="BZ8640" s="258"/>
      <c r="CA8640" s="258"/>
      <c r="CB8640" s="258"/>
      <c r="CC8640" s="258"/>
    </row>
    <row r="8641" spans="1:81" s="41" customFormat="1" x14ac:dyDescent="0.25">
      <c r="A8641" s="38"/>
      <c r="B8641" s="44"/>
      <c r="C8641" s="39"/>
      <c r="D8641" s="39"/>
      <c r="E8641" s="39"/>
      <c r="F8641" s="25"/>
      <c r="G8641" s="40"/>
      <c r="H8641" s="40"/>
      <c r="I8641" s="40"/>
      <c r="J8641" s="271"/>
      <c r="K8641" s="262"/>
      <c r="L8641" s="258"/>
      <c r="M8641" s="258"/>
      <c r="N8641" s="258"/>
      <c r="O8641" s="258"/>
      <c r="P8641" s="258"/>
      <c r="Q8641" s="258"/>
      <c r="R8641" s="258"/>
      <c r="S8641" s="258"/>
      <c r="T8641" s="258"/>
      <c r="U8641" s="258"/>
      <c r="V8641" s="258"/>
      <c r="W8641" s="258"/>
      <c r="X8641" s="258"/>
      <c r="Y8641" s="258"/>
      <c r="Z8641" s="258"/>
      <c r="AA8641" s="258"/>
      <c r="AB8641" s="258"/>
      <c r="AC8641" s="258"/>
      <c r="AD8641" s="258"/>
      <c r="AE8641" s="258"/>
      <c r="AF8641" s="258"/>
      <c r="AG8641" s="258"/>
      <c r="AH8641" s="258"/>
      <c r="AI8641" s="258"/>
      <c r="AJ8641" s="258"/>
      <c r="AK8641" s="258"/>
      <c r="AL8641" s="258"/>
      <c r="AM8641" s="258"/>
      <c r="AN8641" s="258"/>
      <c r="AO8641" s="258"/>
      <c r="AP8641" s="258"/>
      <c r="AQ8641" s="258"/>
      <c r="AR8641" s="258"/>
      <c r="AS8641" s="258"/>
      <c r="AT8641" s="258"/>
      <c r="AU8641" s="258"/>
      <c r="AV8641" s="258"/>
      <c r="AW8641" s="258"/>
      <c r="AX8641" s="258"/>
      <c r="AY8641" s="258"/>
      <c r="AZ8641" s="258"/>
      <c r="BA8641" s="258"/>
      <c r="BB8641" s="258"/>
      <c r="BC8641" s="258"/>
      <c r="BD8641" s="258"/>
      <c r="BE8641" s="258"/>
      <c r="BF8641" s="258"/>
      <c r="BG8641" s="258"/>
      <c r="BH8641" s="258"/>
      <c r="BI8641" s="258"/>
      <c r="BJ8641" s="258"/>
      <c r="BK8641" s="258"/>
      <c r="BL8641" s="258"/>
      <c r="BM8641" s="258"/>
      <c r="BN8641" s="258"/>
      <c r="BO8641" s="258"/>
      <c r="BP8641" s="258"/>
      <c r="BQ8641" s="258"/>
      <c r="BR8641" s="258"/>
      <c r="BS8641" s="258"/>
      <c r="BT8641" s="258"/>
      <c r="BU8641" s="258"/>
      <c r="BV8641" s="258"/>
      <c r="BW8641" s="258"/>
      <c r="BX8641" s="258"/>
      <c r="BY8641" s="258"/>
      <c r="BZ8641" s="258"/>
      <c r="CA8641" s="258"/>
      <c r="CB8641" s="258"/>
      <c r="CC8641" s="258"/>
    </row>
    <row r="8642" spans="1:81" s="41" customFormat="1" x14ac:dyDescent="0.25">
      <c r="A8642" s="38"/>
      <c r="B8642" s="44"/>
      <c r="C8642" s="39"/>
      <c r="D8642" s="39"/>
      <c r="E8642" s="39"/>
      <c r="F8642" s="25"/>
      <c r="G8642" s="40"/>
      <c r="H8642" s="40"/>
      <c r="I8642" s="40"/>
      <c r="J8642" s="271"/>
      <c r="K8642" s="262"/>
      <c r="L8642" s="258"/>
      <c r="M8642" s="258"/>
      <c r="N8642" s="258"/>
      <c r="O8642" s="258"/>
      <c r="P8642" s="258"/>
      <c r="Q8642" s="258"/>
      <c r="R8642" s="258"/>
      <c r="S8642" s="258"/>
      <c r="T8642" s="258"/>
      <c r="U8642" s="258"/>
      <c r="V8642" s="258"/>
      <c r="W8642" s="258"/>
      <c r="X8642" s="258"/>
      <c r="Y8642" s="258"/>
      <c r="Z8642" s="258"/>
      <c r="AA8642" s="258"/>
      <c r="AB8642" s="258"/>
      <c r="AC8642" s="258"/>
      <c r="AD8642" s="258"/>
      <c r="AE8642" s="258"/>
      <c r="AF8642" s="258"/>
      <c r="AG8642" s="258"/>
      <c r="AH8642" s="258"/>
      <c r="AI8642" s="258"/>
      <c r="AJ8642" s="258"/>
      <c r="AK8642" s="258"/>
      <c r="AL8642" s="258"/>
      <c r="AM8642" s="258"/>
      <c r="AN8642" s="258"/>
      <c r="AO8642" s="258"/>
      <c r="AP8642" s="258"/>
      <c r="AQ8642" s="258"/>
      <c r="AR8642" s="258"/>
      <c r="AS8642" s="258"/>
      <c r="AT8642" s="258"/>
      <c r="AU8642" s="258"/>
      <c r="AV8642" s="258"/>
      <c r="AW8642" s="258"/>
      <c r="AX8642" s="258"/>
      <c r="AY8642" s="258"/>
      <c r="AZ8642" s="258"/>
      <c r="BA8642" s="258"/>
      <c r="BB8642" s="258"/>
      <c r="BC8642" s="258"/>
      <c r="BD8642" s="258"/>
      <c r="BE8642" s="258"/>
      <c r="BF8642" s="258"/>
      <c r="BG8642" s="258"/>
      <c r="BH8642" s="258"/>
      <c r="BI8642" s="258"/>
      <c r="BJ8642" s="258"/>
      <c r="BK8642" s="258"/>
      <c r="BL8642" s="258"/>
      <c r="BM8642" s="258"/>
      <c r="BN8642" s="258"/>
      <c r="BO8642" s="258"/>
      <c r="BP8642" s="258"/>
      <c r="BQ8642" s="258"/>
      <c r="BR8642" s="258"/>
      <c r="BS8642" s="258"/>
      <c r="BT8642" s="258"/>
      <c r="BU8642" s="258"/>
      <c r="BV8642" s="258"/>
      <c r="BW8642" s="258"/>
      <c r="BX8642" s="258"/>
      <c r="BY8642" s="258"/>
      <c r="BZ8642" s="258"/>
      <c r="CA8642" s="258"/>
      <c r="CB8642" s="258"/>
      <c r="CC8642" s="258"/>
    </row>
    <row r="8643" spans="1:81" s="41" customFormat="1" x14ac:dyDescent="0.25">
      <c r="A8643" s="38"/>
      <c r="B8643" s="44"/>
      <c r="C8643" s="39"/>
      <c r="D8643" s="39"/>
      <c r="E8643" s="39"/>
      <c r="F8643" s="25"/>
      <c r="G8643" s="40"/>
      <c r="H8643" s="40"/>
      <c r="I8643" s="40"/>
      <c r="J8643" s="271"/>
      <c r="K8643" s="262"/>
      <c r="L8643" s="258"/>
      <c r="M8643" s="258"/>
      <c r="N8643" s="258"/>
      <c r="O8643" s="258"/>
      <c r="P8643" s="258"/>
      <c r="Q8643" s="258"/>
      <c r="R8643" s="258"/>
      <c r="S8643" s="258"/>
      <c r="T8643" s="258"/>
      <c r="U8643" s="258"/>
      <c r="V8643" s="258"/>
      <c r="W8643" s="258"/>
      <c r="X8643" s="258"/>
      <c r="Y8643" s="258"/>
      <c r="Z8643" s="258"/>
      <c r="AA8643" s="258"/>
      <c r="AB8643" s="258"/>
      <c r="AC8643" s="258"/>
      <c r="AD8643" s="258"/>
      <c r="AE8643" s="258"/>
      <c r="AF8643" s="258"/>
      <c r="AG8643" s="258"/>
      <c r="AH8643" s="258"/>
      <c r="AI8643" s="258"/>
      <c r="AJ8643" s="258"/>
      <c r="AK8643" s="258"/>
      <c r="AL8643" s="258"/>
      <c r="AM8643" s="258"/>
      <c r="AN8643" s="258"/>
      <c r="AO8643" s="258"/>
      <c r="AP8643" s="258"/>
      <c r="AQ8643" s="258"/>
      <c r="AR8643" s="258"/>
      <c r="AS8643" s="258"/>
      <c r="AT8643" s="258"/>
      <c r="AU8643" s="258"/>
      <c r="AV8643" s="258"/>
      <c r="AW8643" s="258"/>
      <c r="AX8643" s="258"/>
      <c r="AY8643" s="258"/>
      <c r="AZ8643" s="258"/>
      <c r="BA8643" s="258"/>
      <c r="BB8643" s="258"/>
      <c r="BC8643" s="258"/>
      <c r="BD8643" s="258"/>
      <c r="BE8643" s="258"/>
      <c r="BF8643" s="258"/>
      <c r="BG8643" s="258"/>
      <c r="BH8643" s="258"/>
      <c r="BI8643" s="258"/>
      <c r="BJ8643" s="258"/>
      <c r="BK8643" s="258"/>
      <c r="BL8643" s="258"/>
      <c r="BM8643" s="258"/>
      <c r="BN8643" s="258"/>
      <c r="BO8643" s="258"/>
      <c r="BP8643" s="258"/>
      <c r="BQ8643" s="258"/>
      <c r="BR8643" s="258"/>
      <c r="BS8643" s="258"/>
      <c r="BT8643" s="258"/>
      <c r="BU8643" s="258"/>
      <c r="BV8643" s="258"/>
      <c r="BW8643" s="258"/>
      <c r="BX8643" s="258"/>
      <c r="BY8643" s="258"/>
      <c r="BZ8643" s="258"/>
      <c r="CA8643" s="258"/>
      <c r="CB8643" s="258"/>
      <c r="CC8643" s="258"/>
    </row>
    <row r="8644" spans="1:81" s="41" customFormat="1" x14ac:dyDescent="0.25">
      <c r="A8644" s="38"/>
      <c r="B8644" s="44"/>
      <c r="C8644" s="39"/>
      <c r="D8644" s="39"/>
      <c r="E8644" s="39"/>
      <c r="F8644" s="25"/>
      <c r="G8644" s="40"/>
      <c r="H8644" s="40"/>
      <c r="I8644" s="40"/>
      <c r="J8644" s="271"/>
      <c r="K8644" s="262"/>
      <c r="L8644" s="258"/>
      <c r="M8644" s="258"/>
      <c r="N8644" s="258"/>
      <c r="O8644" s="258"/>
      <c r="P8644" s="258"/>
      <c r="Q8644" s="258"/>
      <c r="R8644" s="258"/>
      <c r="S8644" s="258"/>
      <c r="T8644" s="258"/>
      <c r="U8644" s="258"/>
      <c r="V8644" s="258"/>
      <c r="W8644" s="258"/>
      <c r="X8644" s="258"/>
      <c r="Y8644" s="258"/>
      <c r="Z8644" s="258"/>
      <c r="AA8644" s="258"/>
      <c r="AB8644" s="258"/>
      <c r="AC8644" s="258"/>
      <c r="AD8644" s="258"/>
      <c r="AE8644" s="258"/>
      <c r="AF8644" s="258"/>
      <c r="AG8644" s="258"/>
      <c r="AH8644" s="258"/>
      <c r="AI8644" s="258"/>
      <c r="AJ8644" s="258"/>
      <c r="AK8644" s="258"/>
      <c r="AL8644" s="258"/>
      <c r="AM8644" s="258"/>
      <c r="AN8644" s="258"/>
      <c r="AO8644" s="258"/>
      <c r="AP8644" s="258"/>
      <c r="AQ8644" s="258"/>
      <c r="AR8644" s="258"/>
      <c r="AS8644" s="258"/>
      <c r="AT8644" s="258"/>
      <c r="AU8644" s="258"/>
      <c r="AV8644" s="258"/>
      <c r="AW8644" s="258"/>
      <c r="AX8644" s="258"/>
      <c r="AY8644" s="258"/>
      <c r="AZ8644" s="258"/>
      <c r="BA8644" s="258"/>
      <c r="BB8644" s="258"/>
      <c r="BC8644" s="258"/>
      <c r="BD8644" s="258"/>
      <c r="BE8644" s="258"/>
      <c r="BF8644" s="258"/>
      <c r="BG8644" s="258"/>
      <c r="BH8644" s="258"/>
      <c r="BI8644" s="258"/>
      <c r="BJ8644" s="258"/>
      <c r="BK8644" s="258"/>
      <c r="BL8644" s="258"/>
      <c r="BM8644" s="258"/>
      <c r="BN8644" s="258"/>
      <c r="BO8644" s="258"/>
      <c r="BP8644" s="258"/>
      <c r="BQ8644" s="258"/>
      <c r="BR8644" s="258"/>
      <c r="BS8644" s="258"/>
      <c r="BT8644" s="258"/>
      <c r="BU8644" s="258"/>
      <c r="BV8644" s="258"/>
      <c r="BW8644" s="258"/>
      <c r="BX8644" s="258"/>
      <c r="BY8644" s="258"/>
      <c r="BZ8644" s="258"/>
      <c r="CA8644" s="258"/>
      <c r="CB8644" s="258"/>
      <c r="CC8644" s="258"/>
    </row>
    <row r="8645" spans="1:81" s="41" customFormat="1" x14ac:dyDescent="0.25">
      <c r="A8645" s="38"/>
      <c r="B8645" s="44"/>
      <c r="C8645" s="39"/>
      <c r="D8645" s="39"/>
      <c r="E8645" s="39"/>
      <c r="F8645" s="25"/>
      <c r="G8645" s="40"/>
      <c r="H8645" s="40"/>
      <c r="I8645" s="40"/>
      <c r="J8645" s="271"/>
      <c r="K8645" s="262"/>
      <c r="L8645" s="258"/>
      <c r="M8645" s="258"/>
      <c r="N8645" s="258"/>
      <c r="O8645" s="258"/>
      <c r="P8645" s="258"/>
      <c r="Q8645" s="258"/>
      <c r="R8645" s="258"/>
      <c r="S8645" s="258"/>
      <c r="T8645" s="258"/>
      <c r="U8645" s="258"/>
      <c r="V8645" s="258"/>
      <c r="W8645" s="258"/>
      <c r="X8645" s="258"/>
      <c r="Y8645" s="258"/>
      <c r="Z8645" s="258"/>
      <c r="AA8645" s="258"/>
      <c r="AB8645" s="258"/>
      <c r="AC8645" s="258"/>
      <c r="AD8645" s="258"/>
      <c r="AE8645" s="258"/>
      <c r="AF8645" s="258"/>
      <c r="AG8645" s="258"/>
      <c r="AH8645" s="258"/>
      <c r="AI8645" s="258"/>
      <c r="AJ8645" s="258"/>
      <c r="AK8645" s="258"/>
      <c r="AL8645" s="258"/>
      <c r="AM8645" s="258"/>
      <c r="AN8645" s="258"/>
      <c r="AO8645" s="258"/>
      <c r="AP8645" s="258"/>
      <c r="AQ8645" s="258"/>
      <c r="AR8645" s="258"/>
      <c r="AS8645" s="258"/>
      <c r="AT8645" s="258"/>
      <c r="AU8645" s="258"/>
      <c r="AV8645" s="258"/>
      <c r="AW8645" s="258"/>
      <c r="AX8645" s="258"/>
      <c r="AY8645" s="258"/>
      <c r="AZ8645" s="258"/>
      <c r="BA8645" s="258"/>
      <c r="BB8645" s="258"/>
      <c r="BC8645" s="258"/>
      <c r="BD8645" s="258"/>
      <c r="BE8645" s="258"/>
      <c r="BF8645" s="258"/>
      <c r="BG8645" s="258"/>
      <c r="BH8645" s="258"/>
      <c r="BI8645" s="258"/>
      <c r="BJ8645" s="258"/>
      <c r="BK8645" s="258"/>
      <c r="BL8645" s="258"/>
      <c r="BM8645" s="258"/>
      <c r="BN8645" s="258"/>
      <c r="BO8645" s="258"/>
      <c r="BP8645" s="258"/>
      <c r="BQ8645" s="258"/>
      <c r="BR8645" s="258"/>
      <c r="BS8645" s="258"/>
      <c r="BT8645" s="258"/>
      <c r="BU8645" s="258"/>
      <c r="BV8645" s="258"/>
      <c r="BW8645" s="258"/>
      <c r="BX8645" s="258"/>
      <c r="BY8645" s="258"/>
      <c r="BZ8645" s="258"/>
      <c r="CA8645" s="258"/>
      <c r="CB8645" s="258"/>
      <c r="CC8645" s="258"/>
    </row>
    <row r="8646" spans="1:81" s="41" customFormat="1" x14ac:dyDescent="0.25">
      <c r="A8646" s="38"/>
      <c r="B8646" s="44"/>
      <c r="C8646" s="39"/>
      <c r="D8646" s="39"/>
      <c r="E8646" s="39"/>
      <c r="F8646" s="25"/>
      <c r="G8646" s="40"/>
      <c r="H8646" s="40"/>
      <c r="I8646" s="40"/>
      <c r="J8646" s="271"/>
      <c r="K8646" s="262"/>
      <c r="L8646" s="258"/>
      <c r="M8646" s="258"/>
      <c r="N8646" s="258"/>
      <c r="O8646" s="258"/>
      <c r="P8646" s="258"/>
      <c r="Q8646" s="258"/>
      <c r="R8646" s="258"/>
      <c r="S8646" s="258"/>
      <c r="T8646" s="258"/>
      <c r="U8646" s="258"/>
      <c r="V8646" s="258"/>
      <c r="W8646" s="258"/>
      <c r="X8646" s="258"/>
      <c r="Y8646" s="258"/>
      <c r="Z8646" s="258"/>
      <c r="AA8646" s="258"/>
      <c r="AB8646" s="258"/>
      <c r="AC8646" s="258"/>
      <c r="AD8646" s="258"/>
      <c r="AE8646" s="258"/>
      <c r="AF8646" s="258"/>
      <c r="AG8646" s="258"/>
      <c r="AH8646" s="258"/>
      <c r="AI8646" s="258"/>
      <c r="AJ8646" s="258"/>
      <c r="AK8646" s="258"/>
      <c r="AL8646" s="258"/>
      <c r="AM8646" s="258"/>
      <c r="AN8646" s="258"/>
      <c r="AO8646" s="258"/>
      <c r="AP8646" s="258"/>
      <c r="AQ8646" s="258"/>
      <c r="AR8646" s="258"/>
      <c r="AS8646" s="258"/>
      <c r="AT8646" s="258"/>
      <c r="AU8646" s="258"/>
      <c r="AV8646" s="258"/>
      <c r="AW8646" s="258"/>
      <c r="AX8646" s="258"/>
      <c r="AY8646" s="258"/>
      <c r="AZ8646" s="258"/>
      <c r="BA8646" s="258"/>
      <c r="BB8646" s="258"/>
      <c r="BC8646" s="258"/>
      <c r="BD8646" s="258"/>
      <c r="BE8646" s="258"/>
      <c r="BF8646" s="258"/>
      <c r="BG8646" s="258"/>
      <c r="BH8646" s="258"/>
      <c r="BI8646" s="258"/>
      <c r="BJ8646" s="258"/>
      <c r="BK8646" s="258"/>
      <c r="BL8646" s="258"/>
      <c r="BM8646" s="258"/>
      <c r="BN8646" s="258"/>
      <c r="BO8646" s="258"/>
      <c r="BP8646" s="258"/>
      <c r="BQ8646" s="258"/>
      <c r="BR8646" s="258"/>
      <c r="BS8646" s="258"/>
      <c r="BT8646" s="258"/>
      <c r="BU8646" s="258"/>
      <c r="BV8646" s="258"/>
      <c r="BW8646" s="258"/>
      <c r="BX8646" s="258"/>
      <c r="BY8646" s="258"/>
      <c r="BZ8646" s="258"/>
      <c r="CA8646" s="258"/>
      <c r="CB8646" s="258"/>
      <c r="CC8646" s="258"/>
    </row>
    <row r="8647" spans="1:81" s="41" customFormat="1" x14ac:dyDescent="0.25">
      <c r="A8647" s="38"/>
      <c r="B8647" s="44"/>
      <c r="C8647" s="39"/>
      <c r="D8647" s="39"/>
      <c r="E8647" s="39"/>
      <c r="F8647" s="25"/>
      <c r="G8647" s="40"/>
      <c r="H8647" s="40"/>
      <c r="I8647" s="40"/>
      <c r="J8647" s="271"/>
      <c r="K8647" s="262"/>
      <c r="L8647" s="258"/>
      <c r="M8647" s="258"/>
      <c r="N8647" s="258"/>
      <c r="O8647" s="258"/>
      <c r="P8647" s="258"/>
      <c r="Q8647" s="258"/>
      <c r="R8647" s="258"/>
      <c r="S8647" s="258"/>
      <c r="T8647" s="258"/>
      <c r="U8647" s="258"/>
      <c r="V8647" s="258"/>
      <c r="W8647" s="258"/>
      <c r="X8647" s="258"/>
      <c r="Y8647" s="258"/>
      <c r="Z8647" s="258"/>
      <c r="AA8647" s="258"/>
      <c r="AB8647" s="258"/>
      <c r="AC8647" s="258"/>
      <c r="AD8647" s="258"/>
      <c r="AE8647" s="258"/>
      <c r="AF8647" s="258"/>
      <c r="AG8647" s="258"/>
      <c r="AH8647" s="258"/>
      <c r="AI8647" s="258"/>
      <c r="AJ8647" s="258"/>
      <c r="AK8647" s="258"/>
      <c r="AL8647" s="258"/>
      <c r="AM8647" s="258"/>
      <c r="AN8647" s="258"/>
      <c r="AO8647" s="258"/>
      <c r="AP8647" s="258"/>
      <c r="AQ8647" s="258"/>
      <c r="AR8647" s="258"/>
      <c r="AS8647" s="258"/>
      <c r="AT8647" s="258"/>
      <c r="AU8647" s="258"/>
      <c r="AV8647" s="258"/>
      <c r="AW8647" s="258"/>
      <c r="AX8647" s="258"/>
      <c r="AY8647" s="258"/>
      <c r="AZ8647" s="258"/>
      <c r="BA8647" s="258"/>
      <c r="BB8647" s="258"/>
      <c r="BC8647" s="258"/>
      <c r="BD8647" s="258"/>
      <c r="BE8647" s="258"/>
      <c r="BF8647" s="258"/>
      <c r="BG8647" s="258"/>
      <c r="BH8647" s="258"/>
      <c r="BI8647" s="258"/>
      <c r="BJ8647" s="258"/>
      <c r="BK8647" s="258"/>
      <c r="BL8647" s="258"/>
      <c r="BM8647" s="258"/>
      <c r="BN8647" s="258"/>
      <c r="BO8647" s="258"/>
      <c r="BP8647" s="258"/>
      <c r="BQ8647" s="258"/>
      <c r="BR8647" s="258"/>
      <c r="BS8647" s="258"/>
      <c r="BT8647" s="258"/>
      <c r="BU8647" s="258"/>
      <c r="BV8647" s="258"/>
      <c r="BW8647" s="258"/>
      <c r="BX8647" s="258"/>
      <c r="BY8647" s="258"/>
      <c r="BZ8647" s="258"/>
      <c r="CA8647" s="258"/>
      <c r="CB8647" s="258"/>
      <c r="CC8647" s="258"/>
    </row>
    <row r="8648" spans="1:81" s="41" customFormat="1" x14ac:dyDescent="0.25">
      <c r="A8648" s="38"/>
      <c r="B8648" s="44"/>
      <c r="C8648" s="39"/>
      <c r="D8648" s="39"/>
      <c r="E8648" s="39"/>
      <c r="F8648" s="25"/>
      <c r="G8648" s="40"/>
      <c r="H8648" s="40"/>
      <c r="I8648" s="40"/>
      <c r="J8648" s="271"/>
      <c r="K8648" s="262"/>
      <c r="L8648" s="258"/>
      <c r="M8648" s="258"/>
      <c r="N8648" s="258"/>
      <c r="O8648" s="258"/>
      <c r="P8648" s="258"/>
      <c r="Q8648" s="258"/>
      <c r="R8648" s="258"/>
      <c r="S8648" s="258"/>
      <c r="T8648" s="258"/>
      <c r="U8648" s="258"/>
      <c r="V8648" s="258"/>
      <c r="W8648" s="258"/>
      <c r="X8648" s="258"/>
      <c r="Y8648" s="258"/>
      <c r="Z8648" s="258"/>
      <c r="AA8648" s="258"/>
      <c r="AB8648" s="258"/>
      <c r="AC8648" s="258"/>
      <c r="AD8648" s="258"/>
      <c r="AE8648" s="258"/>
      <c r="AF8648" s="258"/>
      <c r="AG8648" s="258"/>
      <c r="AH8648" s="258"/>
      <c r="AI8648" s="258"/>
      <c r="AJ8648" s="258"/>
      <c r="AK8648" s="258"/>
      <c r="AL8648" s="258"/>
      <c r="AM8648" s="258"/>
      <c r="AN8648" s="258"/>
      <c r="AO8648" s="258"/>
      <c r="AP8648" s="258"/>
      <c r="AQ8648" s="258"/>
      <c r="AR8648" s="258"/>
      <c r="AS8648" s="258"/>
      <c r="AT8648" s="258"/>
      <c r="AU8648" s="258"/>
      <c r="AV8648" s="258"/>
      <c r="AW8648" s="258"/>
      <c r="AX8648" s="258"/>
      <c r="AY8648" s="258"/>
      <c r="AZ8648" s="258"/>
      <c r="BA8648" s="258"/>
      <c r="BB8648" s="258"/>
      <c r="BC8648" s="258"/>
      <c r="BD8648" s="258"/>
      <c r="BE8648" s="258"/>
      <c r="BF8648" s="258"/>
      <c r="BG8648" s="258"/>
      <c r="BH8648" s="258"/>
      <c r="BI8648" s="258"/>
      <c r="BJ8648" s="258"/>
      <c r="BK8648" s="258"/>
      <c r="BL8648" s="258"/>
      <c r="BM8648" s="258"/>
      <c r="BN8648" s="258"/>
      <c r="BO8648" s="258"/>
      <c r="BP8648" s="258"/>
      <c r="BQ8648" s="258"/>
      <c r="BR8648" s="258"/>
      <c r="BS8648" s="258"/>
      <c r="BT8648" s="258"/>
      <c r="BU8648" s="258"/>
      <c r="BV8648" s="258"/>
      <c r="BW8648" s="258"/>
      <c r="BX8648" s="258"/>
      <c r="BY8648" s="258"/>
      <c r="BZ8648" s="258"/>
      <c r="CA8648" s="258"/>
      <c r="CB8648" s="258"/>
      <c r="CC8648" s="258"/>
    </row>
    <row r="8649" spans="1:81" s="41" customFormat="1" x14ac:dyDescent="0.25">
      <c r="A8649" s="38"/>
      <c r="B8649" s="44"/>
      <c r="C8649" s="39"/>
      <c r="D8649" s="39"/>
      <c r="E8649" s="39"/>
      <c r="F8649" s="25"/>
      <c r="G8649" s="40"/>
      <c r="H8649" s="40"/>
      <c r="I8649" s="40"/>
      <c r="J8649" s="271"/>
      <c r="K8649" s="262"/>
      <c r="L8649" s="258"/>
      <c r="M8649" s="258"/>
      <c r="N8649" s="258"/>
      <c r="O8649" s="258"/>
      <c r="P8649" s="258"/>
      <c r="Q8649" s="258"/>
      <c r="R8649" s="258"/>
      <c r="S8649" s="258"/>
      <c r="T8649" s="258"/>
      <c r="U8649" s="258"/>
      <c r="V8649" s="258"/>
      <c r="W8649" s="258"/>
      <c r="X8649" s="258"/>
      <c r="Y8649" s="258"/>
      <c r="Z8649" s="258"/>
      <c r="AA8649" s="258"/>
      <c r="AB8649" s="258"/>
      <c r="AC8649" s="258"/>
      <c r="AD8649" s="258"/>
      <c r="AE8649" s="258"/>
      <c r="AF8649" s="258"/>
      <c r="AG8649" s="258"/>
      <c r="AH8649" s="258"/>
      <c r="AI8649" s="258"/>
      <c r="AJ8649" s="258"/>
      <c r="AK8649" s="258"/>
      <c r="AL8649" s="258"/>
      <c r="AM8649" s="258"/>
      <c r="AN8649" s="258"/>
      <c r="AO8649" s="258"/>
      <c r="AP8649" s="258"/>
      <c r="AQ8649" s="258"/>
      <c r="AR8649" s="258"/>
      <c r="AS8649" s="258"/>
      <c r="AT8649" s="258"/>
      <c r="AU8649" s="258"/>
      <c r="AV8649" s="258"/>
      <c r="AW8649" s="258"/>
      <c r="AX8649" s="258"/>
      <c r="AY8649" s="258"/>
      <c r="AZ8649" s="258"/>
      <c r="BA8649" s="258"/>
      <c r="BB8649" s="258"/>
      <c r="BC8649" s="258"/>
      <c r="BD8649" s="258"/>
      <c r="BE8649" s="258"/>
      <c r="BF8649" s="258"/>
      <c r="BG8649" s="258"/>
      <c r="BH8649" s="258"/>
      <c r="BI8649" s="258"/>
      <c r="BJ8649" s="258"/>
      <c r="BK8649" s="258"/>
      <c r="BL8649" s="258"/>
      <c r="BM8649" s="258"/>
      <c r="BN8649" s="258"/>
      <c r="BO8649" s="258"/>
      <c r="BP8649" s="258"/>
      <c r="BQ8649" s="258"/>
      <c r="BR8649" s="258"/>
      <c r="BS8649" s="258"/>
      <c r="BT8649" s="258"/>
      <c r="BU8649" s="258"/>
      <c r="BV8649" s="258"/>
      <c r="BW8649" s="258"/>
      <c r="BX8649" s="258"/>
      <c r="BY8649" s="258"/>
      <c r="BZ8649" s="258"/>
      <c r="CA8649" s="258"/>
      <c r="CB8649" s="258"/>
      <c r="CC8649" s="258"/>
    </row>
    <row r="8650" spans="1:81" s="41" customFormat="1" x14ac:dyDescent="0.25">
      <c r="A8650" s="38"/>
      <c r="B8650" s="44"/>
      <c r="C8650" s="39"/>
      <c r="D8650" s="39"/>
      <c r="E8650" s="39"/>
      <c r="F8650" s="25"/>
      <c r="G8650" s="40"/>
      <c r="H8650" s="40"/>
      <c r="I8650" s="40"/>
      <c r="J8650" s="271"/>
      <c r="K8650" s="262"/>
      <c r="L8650" s="258"/>
      <c r="M8650" s="258"/>
      <c r="N8650" s="258"/>
      <c r="O8650" s="258"/>
      <c r="P8650" s="258"/>
      <c r="Q8650" s="258"/>
      <c r="R8650" s="258"/>
      <c r="S8650" s="258"/>
      <c r="T8650" s="258"/>
      <c r="U8650" s="258"/>
      <c r="V8650" s="258"/>
      <c r="W8650" s="258"/>
      <c r="X8650" s="258"/>
      <c r="Y8650" s="258"/>
      <c r="Z8650" s="258"/>
      <c r="AA8650" s="258"/>
      <c r="AB8650" s="258"/>
      <c r="AC8650" s="258"/>
      <c r="AD8650" s="258"/>
      <c r="AE8650" s="258"/>
      <c r="AF8650" s="258"/>
      <c r="AG8650" s="258"/>
      <c r="AH8650" s="258"/>
      <c r="AI8650" s="258"/>
      <c r="AJ8650" s="258"/>
      <c r="AK8650" s="258"/>
      <c r="AL8650" s="258"/>
      <c r="AM8650" s="258"/>
      <c r="AN8650" s="258"/>
      <c r="AO8650" s="258"/>
      <c r="AP8650" s="258"/>
      <c r="AQ8650" s="258"/>
      <c r="AR8650" s="258"/>
      <c r="AS8650" s="258"/>
      <c r="AT8650" s="258"/>
      <c r="AU8650" s="258"/>
      <c r="AV8650" s="258"/>
      <c r="AW8650" s="258"/>
      <c r="AX8650" s="258"/>
      <c r="AY8650" s="258"/>
      <c r="AZ8650" s="258"/>
      <c r="BA8650" s="258"/>
      <c r="BB8650" s="258"/>
      <c r="BC8650" s="258"/>
      <c r="BD8650" s="258"/>
      <c r="BE8650" s="258"/>
      <c r="BF8650" s="258"/>
      <c r="BG8650" s="258"/>
      <c r="BH8650" s="258"/>
      <c r="BI8650" s="258"/>
      <c r="BJ8650" s="258"/>
      <c r="BK8650" s="258"/>
      <c r="BL8650" s="258"/>
      <c r="BM8650" s="258"/>
      <c r="BN8650" s="258"/>
      <c r="BO8650" s="258"/>
      <c r="BP8650" s="258"/>
      <c r="BQ8650" s="258"/>
      <c r="BR8650" s="258"/>
      <c r="BS8650" s="258"/>
      <c r="BT8650" s="258"/>
      <c r="BU8650" s="258"/>
      <c r="BV8650" s="258"/>
      <c r="BW8650" s="258"/>
      <c r="BX8650" s="258"/>
      <c r="BY8650" s="258"/>
      <c r="BZ8650" s="258"/>
      <c r="CA8650" s="258"/>
      <c r="CB8650" s="258"/>
      <c r="CC8650" s="258"/>
    </row>
    <row r="8651" spans="1:81" s="41" customFormat="1" x14ac:dyDescent="0.25">
      <c r="A8651" s="38"/>
      <c r="B8651" s="44"/>
      <c r="C8651" s="39"/>
      <c r="D8651" s="39"/>
      <c r="E8651" s="39"/>
      <c r="F8651" s="25"/>
      <c r="G8651" s="40"/>
      <c r="H8651" s="40"/>
      <c r="I8651" s="40"/>
      <c r="J8651" s="271"/>
      <c r="K8651" s="262"/>
      <c r="L8651" s="258"/>
      <c r="M8651" s="258"/>
      <c r="N8651" s="258"/>
      <c r="O8651" s="258"/>
      <c r="P8651" s="258"/>
      <c r="Q8651" s="258"/>
      <c r="R8651" s="258"/>
      <c r="S8651" s="258"/>
      <c r="T8651" s="258"/>
      <c r="U8651" s="258"/>
      <c r="V8651" s="258"/>
      <c r="W8651" s="258"/>
      <c r="X8651" s="258"/>
      <c r="Y8651" s="258"/>
      <c r="Z8651" s="258"/>
      <c r="AA8651" s="258"/>
      <c r="AB8651" s="258"/>
      <c r="AC8651" s="258"/>
      <c r="AD8651" s="258"/>
      <c r="AE8651" s="258"/>
      <c r="AF8651" s="258"/>
      <c r="AG8651" s="258"/>
      <c r="AH8651" s="258"/>
      <c r="AI8651" s="258"/>
      <c r="AJ8651" s="258"/>
      <c r="AK8651" s="258"/>
      <c r="AL8651" s="258"/>
      <c r="AM8651" s="258"/>
      <c r="AN8651" s="258"/>
      <c r="AO8651" s="258"/>
      <c r="AP8651" s="258"/>
      <c r="AQ8651" s="258"/>
      <c r="AR8651" s="258"/>
      <c r="AS8651" s="258"/>
      <c r="AT8651" s="258"/>
      <c r="AU8651" s="258"/>
      <c r="AV8651" s="258"/>
      <c r="AW8651" s="258"/>
      <c r="AX8651" s="258"/>
      <c r="AY8651" s="258"/>
      <c r="AZ8651" s="258"/>
      <c r="BA8651" s="258"/>
      <c r="BB8651" s="258"/>
      <c r="BC8651" s="258"/>
      <c r="BD8651" s="258"/>
      <c r="BE8651" s="258"/>
      <c r="BF8651" s="258"/>
      <c r="BG8651" s="258"/>
      <c r="BH8651" s="258"/>
      <c r="BI8651" s="258"/>
      <c r="BJ8651" s="258"/>
      <c r="BK8651" s="258"/>
      <c r="BL8651" s="258"/>
      <c r="BM8651" s="258"/>
      <c r="BN8651" s="258"/>
      <c r="BO8651" s="258"/>
      <c r="BP8651" s="258"/>
      <c r="BQ8651" s="258"/>
      <c r="BR8651" s="258"/>
      <c r="BS8651" s="258"/>
      <c r="BT8651" s="258"/>
      <c r="BU8651" s="258"/>
      <c r="BV8651" s="258"/>
      <c r="BW8651" s="258"/>
      <c r="BX8651" s="258"/>
      <c r="BY8651" s="258"/>
      <c r="BZ8651" s="258"/>
      <c r="CA8651" s="258"/>
      <c r="CB8651" s="258"/>
      <c r="CC8651" s="258"/>
    </row>
    <row r="8652" spans="1:81" s="41" customFormat="1" x14ac:dyDescent="0.25">
      <c r="A8652" s="38"/>
      <c r="B8652" s="44"/>
      <c r="C8652" s="39"/>
      <c r="D8652" s="39"/>
      <c r="E8652" s="39"/>
      <c r="F8652" s="25"/>
      <c r="G8652" s="40"/>
      <c r="H8652" s="40"/>
      <c r="I8652" s="40"/>
      <c r="J8652" s="271"/>
      <c r="K8652" s="262"/>
      <c r="L8652" s="258"/>
      <c r="M8652" s="258"/>
      <c r="N8652" s="258"/>
      <c r="O8652" s="258"/>
      <c r="P8652" s="258"/>
      <c r="Q8652" s="258"/>
      <c r="R8652" s="258"/>
      <c r="S8652" s="258"/>
      <c r="T8652" s="258"/>
      <c r="U8652" s="258"/>
      <c r="V8652" s="258"/>
      <c r="W8652" s="258"/>
      <c r="X8652" s="258"/>
      <c r="Y8652" s="258"/>
      <c r="Z8652" s="258"/>
      <c r="AA8652" s="258"/>
      <c r="AB8652" s="258"/>
      <c r="AC8652" s="258"/>
      <c r="AD8652" s="258"/>
      <c r="AE8652" s="258"/>
      <c r="AF8652" s="258"/>
      <c r="AG8652" s="258"/>
      <c r="AH8652" s="258"/>
      <c r="AI8652" s="258"/>
      <c r="AJ8652" s="258"/>
      <c r="AK8652" s="258"/>
      <c r="AL8652" s="258"/>
      <c r="AM8652" s="258"/>
      <c r="AN8652" s="258"/>
      <c r="AO8652" s="258"/>
      <c r="AP8652" s="258"/>
      <c r="AQ8652" s="258"/>
      <c r="AR8652" s="258"/>
      <c r="AS8652" s="258"/>
      <c r="AT8652" s="258"/>
      <c r="AU8652" s="258"/>
      <c r="AV8652" s="258"/>
      <c r="AW8652" s="258"/>
      <c r="AX8652" s="258"/>
      <c r="AY8652" s="258"/>
      <c r="AZ8652" s="258"/>
      <c r="BA8652" s="258"/>
      <c r="BB8652" s="258"/>
      <c r="BC8652" s="258"/>
      <c r="BD8652" s="258"/>
      <c r="BE8652" s="258"/>
      <c r="BF8652" s="258"/>
      <c r="BG8652" s="258"/>
      <c r="BH8652" s="258"/>
      <c r="BI8652" s="258"/>
      <c r="BJ8652" s="258"/>
      <c r="BK8652" s="258"/>
      <c r="BL8652" s="258"/>
      <c r="BM8652" s="258"/>
      <c r="BN8652" s="258"/>
      <c r="BO8652" s="258"/>
      <c r="BP8652" s="258"/>
      <c r="BQ8652" s="258"/>
      <c r="BR8652" s="258"/>
      <c r="BS8652" s="258"/>
      <c r="BT8652" s="258"/>
      <c r="BU8652" s="258"/>
      <c r="BV8652" s="258"/>
      <c r="BW8652" s="258"/>
      <c r="BX8652" s="258"/>
      <c r="BY8652" s="258"/>
      <c r="BZ8652" s="258"/>
      <c r="CA8652" s="258"/>
      <c r="CB8652" s="258"/>
      <c r="CC8652" s="258"/>
    </row>
    <row r="8653" spans="1:81" s="41" customFormat="1" x14ac:dyDescent="0.25">
      <c r="A8653" s="38"/>
      <c r="B8653" s="44"/>
      <c r="C8653" s="39"/>
      <c r="D8653" s="39"/>
      <c r="E8653" s="39"/>
      <c r="F8653" s="25"/>
      <c r="G8653" s="40"/>
      <c r="H8653" s="40"/>
      <c r="I8653" s="40"/>
      <c r="J8653" s="271"/>
      <c r="K8653" s="262"/>
      <c r="L8653" s="258"/>
      <c r="M8653" s="258"/>
      <c r="N8653" s="258"/>
      <c r="O8653" s="258"/>
      <c r="P8653" s="258"/>
      <c r="Q8653" s="258"/>
      <c r="R8653" s="258"/>
      <c r="S8653" s="258"/>
      <c r="T8653" s="258"/>
      <c r="U8653" s="258"/>
      <c r="V8653" s="258"/>
      <c r="W8653" s="258"/>
      <c r="X8653" s="258"/>
      <c r="Y8653" s="258"/>
      <c r="Z8653" s="258"/>
      <c r="AA8653" s="258"/>
      <c r="AB8653" s="258"/>
      <c r="AC8653" s="258"/>
      <c r="AD8653" s="258"/>
      <c r="AE8653" s="258"/>
      <c r="AF8653" s="258"/>
      <c r="AG8653" s="258"/>
      <c r="AH8653" s="258"/>
      <c r="AI8653" s="258"/>
      <c r="AJ8653" s="258"/>
      <c r="AK8653" s="258"/>
      <c r="AL8653" s="258"/>
      <c r="AM8653" s="258"/>
      <c r="AN8653" s="258"/>
      <c r="AO8653" s="258"/>
      <c r="AP8653" s="258"/>
      <c r="AQ8653" s="258"/>
      <c r="AR8653" s="258"/>
      <c r="AS8653" s="258"/>
      <c r="AT8653" s="258"/>
      <c r="AU8653" s="258"/>
      <c r="AV8653" s="258"/>
      <c r="AW8653" s="258"/>
      <c r="AX8653" s="258"/>
      <c r="AY8653" s="258"/>
      <c r="AZ8653" s="258"/>
      <c r="BA8653" s="258"/>
      <c r="BB8653" s="258"/>
      <c r="BC8653" s="258"/>
      <c r="BD8653" s="258"/>
      <c r="BE8653" s="258"/>
      <c r="BF8653" s="258"/>
      <c r="BG8653" s="258"/>
      <c r="BH8653" s="258"/>
      <c r="BI8653" s="258"/>
      <c r="BJ8653" s="258"/>
      <c r="BK8653" s="258"/>
      <c r="BL8653" s="258"/>
      <c r="BM8653" s="258"/>
      <c r="BN8653" s="258"/>
      <c r="BO8653" s="258"/>
      <c r="BP8653" s="258"/>
      <c r="BQ8653" s="258"/>
      <c r="BR8653" s="258"/>
      <c r="BS8653" s="258"/>
      <c r="BT8653" s="258"/>
      <c r="BU8653" s="258"/>
      <c r="BV8653" s="258"/>
      <c r="BW8653" s="258"/>
      <c r="BX8653" s="258"/>
      <c r="BY8653" s="258"/>
      <c r="BZ8653" s="258"/>
      <c r="CA8653" s="258"/>
      <c r="CB8653" s="258"/>
      <c r="CC8653" s="258"/>
    </row>
    <row r="8654" spans="1:81" s="41" customFormat="1" x14ac:dyDescent="0.25">
      <c r="A8654" s="38"/>
      <c r="B8654" s="44"/>
      <c r="C8654" s="39"/>
      <c r="D8654" s="39"/>
      <c r="E8654" s="39"/>
      <c r="F8654" s="25"/>
      <c r="G8654" s="40"/>
      <c r="H8654" s="40"/>
      <c r="I8654" s="40"/>
      <c r="J8654" s="271"/>
      <c r="K8654" s="262"/>
      <c r="L8654" s="258"/>
      <c r="M8654" s="258"/>
      <c r="N8654" s="258"/>
      <c r="O8654" s="258"/>
      <c r="P8654" s="258"/>
      <c r="Q8654" s="258"/>
      <c r="R8654" s="258"/>
      <c r="S8654" s="258"/>
      <c r="T8654" s="258"/>
      <c r="U8654" s="258"/>
      <c r="V8654" s="258"/>
      <c r="W8654" s="258"/>
      <c r="X8654" s="258"/>
      <c r="Y8654" s="258"/>
      <c r="Z8654" s="258"/>
      <c r="AA8654" s="258"/>
      <c r="AB8654" s="258"/>
      <c r="AC8654" s="258"/>
      <c r="AD8654" s="258"/>
      <c r="AE8654" s="258"/>
      <c r="AF8654" s="258"/>
      <c r="AG8654" s="258"/>
      <c r="AH8654" s="258"/>
      <c r="AI8654" s="258"/>
      <c r="AJ8654" s="258"/>
      <c r="AK8654" s="258"/>
      <c r="AL8654" s="258"/>
      <c r="AM8654" s="258"/>
      <c r="AN8654" s="258"/>
      <c r="AO8654" s="258"/>
      <c r="AP8654" s="258"/>
      <c r="AQ8654" s="258"/>
      <c r="AR8654" s="258"/>
      <c r="AS8654" s="258"/>
      <c r="AT8654" s="258"/>
      <c r="AU8654" s="258"/>
      <c r="AV8654" s="258"/>
      <c r="AW8654" s="258"/>
      <c r="AX8654" s="258"/>
      <c r="AY8654" s="258"/>
      <c r="AZ8654" s="258"/>
      <c r="BA8654" s="258"/>
      <c r="BB8654" s="258"/>
      <c r="BC8654" s="258"/>
      <c r="BD8654" s="258"/>
      <c r="BE8654" s="258"/>
      <c r="BF8654" s="258"/>
      <c r="BG8654" s="258"/>
      <c r="BH8654" s="258"/>
      <c r="BI8654" s="258"/>
      <c r="BJ8654" s="258"/>
      <c r="BK8654" s="258"/>
      <c r="BL8654" s="258"/>
      <c r="BM8654" s="258"/>
      <c r="BN8654" s="258"/>
      <c r="BO8654" s="258"/>
      <c r="BP8654" s="258"/>
      <c r="BQ8654" s="258"/>
      <c r="BR8654" s="258"/>
      <c r="BS8654" s="258"/>
      <c r="BT8654" s="258"/>
      <c r="BU8654" s="258"/>
      <c r="BV8654" s="258"/>
      <c r="BW8654" s="258"/>
      <c r="BX8654" s="258"/>
      <c r="BY8654" s="258"/>
      <c r="BZ8654" s="258"/>
      <c r="CA8654" s="258"/>
      <c r="CB8654" s="258"/>
      <c r="CC8654" s="258"/>
    </row>
    <row r="8655" spans="1:81" s="41" customFormat="1" x14ac:dyDescent="0.25">
      <c r="A8655" s="38"/>
      <c r="B8655" s="44"/>
      <c r="C8655" s="39"/>
      <c r="D8655" s="39"/>
      <c r="E8655" s="39"/>
      <c r="F8655" s="25"/>
      <c r="G8655" s="40"/>
      <c r="H8655" s="40"/>
      <c r="I8655" s="40"/>
      <c r="J8655" s="271"/>
      <c r="K8655" s="262"/>
      <c r="L8655" s="258"/>
      <c r="M8655" s="258"/>
      <c r="N8655" s="258"/>
      <c r="O8655" s="258"/>
      <c r="P8655" s="258"/>
      <c r="Q8655" s="258"/>
      <c r="R8655" s="258"/>
      <c r="S8655" s="258"/>
      <c r="T8655" s="258"/>
      <c r="U8655" s="258"/>
      <c r="V8655" s="258"/>
      <c r="W8655" s="258"/>
      <c r="X8655" s="258"/>
      <c r="Y8655" s="258"/>
      <c r="Z8655" s="258"/>
      <c r="AA8655" s="258"/>
      <c r="AB8655" s="258"/>
      <c r="AC8655" s="258"/>
      <c r="AD8655" s="258"/>
      <c r="AE8655" s="258"/>
      <c r="AF8655" s="258"/>
      <c r="AG8655" s="258"/>
      <c r="AH8655" s="258"/>
      <c r="AI8655" s="258"/>
      <c r="AJ8655" s="258"/>
      <c r="AK8655" s="258"/>
      <c r="AL8655" s="258"/>
      <c r="AM8655" s="258"/>
      <c r="AN8655" s="258"/>
      <c r="AO8655" s="258"/>
      <c r="AP8655" s="258"/>
      <c r="AQ8655" s="258"/>
      <c r="AR8655" s="258"/>
      <c r="AS8655" s="258"/>
      <c r="AT8655" s="258"/>
      <c r="AU8655" s="258"/>
      <c r="AV8655" s="258"/>
      <c r="AW8655" s="258"/>
      <c r="AX8655" s="258"/>
      <c r="AY8655" s="258"/>
      <c r="AZ8655" s="258"/>
      <c r="BA8655" s="258"/>
      <c r="BB8655" s="258"/>
      <c r="BC8655" s="258"/>
      <c r="BD8655" s="258"/>
      <c r="BE8655" s="258"/>
      <c r="BF8655" s="258"/>
      <c r="BG8655" s="258"/>
      <c r="BH8655" s="258"/>
      <c r="BI8655" s="258"/>
      <c r="BJ8655" s="258"/>
      <c r="BK8655" s="258"/>
      <c r="BL8655" s="258"/>
      <c r="BM8655" s="258"/>
      <c r="BN8655" s="258"/>
      <c r="BO8655" s="258"/>
      <c r="BP8655" s="258"/>
      <c r="BQ8655" s="258"/>
      <c r="BR8655" s="258"/>
      <c r="BS8655" s="258"/>
      <c r="BT8655" s="258"/>
      <c r="BU8655" s="258"/>
      <c r="BV8655" s="258"/>
      <c r="BW8655" s="258"/>
      <c r="BX8655" s="258"/>
      <c r="BY8655" s="258"/>
      <c r="BZ8655" s="258"/>
      <c r="CA8655" s="258"/>
      <c r="CB8655" s="258"/>
      <c r="CC8655" s="258"/>
    </row>
    <row r="8656" spans="1:81" s="41" customFormat="1" x14ac:dyDescent="0.25">
      <c r="A8656" s="38"/>
      <c r="B8656" s="44"/>
      <c r="C8656" s="39"/>
      <c r="D8656" s="39"/>
      <c r="E8656" s="39"/>
      <c r="F8656" s="25"/>
      <c r="G8656" s="40"/>
      <c r="H8656" s="40"/>
      <c r="I8656" s="40"/>
      <c r="J8656" s="271"/>
      <c r="K8656" s="262"/>
      <c r="L8656" s="258"/>
      <c r="M8656" s="258"/>
      <c r="N8656" s="258"/>
      <c r="O8656" s="258"/>
      <c r="P8656" s="258"/>
      <c r="Q8656" s="258"/>
      <c r="R8656" s="258"/>
      <c r="S8656" s="258"/>
      <c r="T8656" s="258"/>
      <c r="U8656" s="258"/>
      <c r="V8656" s="258"/>
      <c r="W8656" s="258"/>
      <c r="X8656" s="258"/>
      <c r="Y8656" s="258"/>
      <c r="Z8656" s="258"/>
      <c r="AA8656" s="258"/>
      <c r="AB8656" s="258"/>
      <c r="AC8656" s="258"/>
      <c r="AD8656" s="258"/>
      <c r="AE8656" s="258"/>
      <c r="AF8656" s="258"/>
      <c r="AG8656" s="258"/>
      <c r="AH8656" s="258"/>
      <c r="AI8656" s="258"/>
      <c r="AJ8656" s="258"/>
      <c r="AK8656" s="258"/>
      <c r="AL8656" s="258"/>
      <c r="AM8656" s="258"/>
      <c r="AN8656" s="258"/>
      <c r="AO8656" s="258"/>
      <c r="AP8656" s="258"/>
      <c r="AQ8656" s="258"/>
      <c r="AR8656" s="258"/>
      <c r="AS8656" s="258"/>
      <c r="AT8656" s="258"/>
      <c r="AU8656" s="258"/>
      <c r="AV8656" s="258"/>
      <c r="AW8656" s="258"/>
      <c r="AX8656" s="258"/>
      <c r="AY8656" s="258"/>
      <c r="AZ8656" s="258"/>
      <c r="BA8656" s="258"/>
      <c r="BB8656" s="258"/>
      <c r="BC8656" s="258"/>
      <c r="BD8656" s="258"/>
      <c r="BE8656" s="258"/>
      <c r="BF8656" s="258"/>
      <c r="BG8656" s="258"/>
      <c r="BH8656" s="258"/>
      <c r="BI8656" s="258"/>
      <c r="BJ8656" s="258"/>
      <c r="BK8656" s="258"/>
      <c r="BL8656" s="258"/>
      <c r="BM8656" s="258"/>
      <c r="BN8656" s="258"/>
      <c r="BO8656" s="258"/>
      <c r="BP8656" s="258"/>
      <c r="BQ8656" s="258"/>
      <c r="BR8656" s="258"/>
      <c r="BS8656" s="258"/>
      <c r="BT8656" s="258"/>
      <c r="BU8656" s="258"/>
      <c r="BV8656" s="258"/>
      <c r="BW8656" s="258"/>
      <c r="BX8656" s="258"/>
      <c r="BY8656" s="258"/>
      <c r="BZ8656" s="258"/>
      <c r="CA8656" s="258"/>
      <c r="CB8656" s="258"/>
      <c r="CC8656" s="258"/>
    </row>
    <row r="8657" spans="1:81" s="41" customFormat="1" x14ac:dyDescent="0.25">
      <c r="A8657" s="38"/>
      <c r="B8657" s="44"/>
      <c r="C8657" s="39"/>
      <c r="D8657" s="39"/>
      <c r="E8657" s="39"/>
      <c r="F8657" s="25"/>
      <c r="G8657" s="40"/>
      <c r="H8657" s="40"/>
      <c r="I8657" s="40"/>
      <c r="J8657" s="271"/>
      <c r="K8657" s="262"/>
      <c r="L8657" s="258"/>
      <c r="M8657" s="258"/>
      <c r="N8657" s="258"/>
      <c r="O8657" s="258"/>
      <c r="P8657" s="258"/>
      <c r="Q8657" s="258"/>
      <c r="R8657" s="258"/>
      <c r="S8657" s="258"/>
      <c r="T8657" s="258"/>
      <c r="U8657" s="258"/>
      <c r="V8657" s="258"/>
      <c r="W8657" s="258"/>
      <c r="X8657" s="258"/>
      <c r="Y8657" s="258"/>
      <c r="Z8657" s="258"/>
      <c r="AA8657" s="258"/>
      <c r="AB8657" s="258"/>
      <c r="AC8657" s="258"/>
      <c r="AD8657" s="258"/>
      <c r="AE8657" s="258"/>
      <c r="AF8657" s="258"/>
      <c r="AG8657" s="258"/>
      <c r="AH8657" s="258"/>
      <c r="AI8657" s="258"/>
      <c r="AJ8657" s="258"/>
      <c r="AK8657" s="258"/>
      <c r="AL8657" s="258"/>
      <c r="AM8657" s="258"/>
      <c r="AN8657" s="258"/>
      <c r="AO8657" s="258"/>
      <c r="AP8657" s="258"/>
      <c r="AQ8657" s="258"/>
      <c r="AR8657" s="258"/>
      <c r="AS8657" s="258"/>
      <c r="AT8657" s="258"/>
      <c r="AU8657" s="258"/>
      <c r="AV8657" s="258"/>
      <c r="AW8657" s="258"/>
      <c r="AX8657" s="258"/>
      <c r="AY8657" s="258"/>
      <c r="AZ8657" s="258"/>
      <c r="BA8657" s="258"/>
      <c r="BB8657" s="258"/>
      <c r="BC8657" s="258"/>
      <c r="BD8657" s="258"/>
      <c r="BE8657" s="258"/>
      <c r="BF8657" s="258"/>
      <c r="BG8657" s="258"/>
      <c r="BH8657" s="258"/>
      <c r="BI8657" s="258"/>
      <c r="BJ8657" s="258"/>
      <c r="BK8657" s="258"/>
      <c r="BL8657" s="258"/>
      <c r="BM8657" s="258"/>
      <c r="BN8657" s="258"/>
      <c r="BO8657" s="258"/>
      <c r="BP8657" s="258"/>
      <c r="BQ8657" s="258"/>
      <c r="BR8657" s="258"/>
      <c r="BS8657" s="258"/>
      <c r="BT8657" s="258"/>
      <c r="BU8657" s="258"/>
      <c r="BV8657" s="258"/>
      <c r="BW8657" s="258"/>
      <c r="BX8657" s="258"/>
      <c r="BY8657" s="258"/>
      <c r="BZ8657" s="258"/>
      <c r="CA8657" s="258"/>
      <c r="CB8657" s="258"/>
      <c r="CC8657" s="258"/>
    </row>
    <row r="8658" spans="1:81" s="41" customFormat="1" x14ac:dyDescent="0.25">
      <c r="A8658" s="38"/>
      <c r="B8658" s="44"/>
      <c r="C8658" s="39"/>
      <c r="D8658" s="39"/>
      <c r="E8658" s="39"/>
      <c r="F8658" s="25"/>
      <c r="G8658" s="40"/>
      <c r="H8658" s="40"/>
      <c r="I8658" s="40"/>
      <c r="J8658" s="271"/>
      <c r="K8658" s="262"/>
      <c r="L8658" s="258"/>
      <c r="M8658" s="258"/>
      <c r="N8658" s="258"/>
      <c r="O8658" s="258"/>
      <c r="P8658" s="258"/>
      <c r="Q8658" s="258"/>
      <c r="R8658" s="258"/>
      <c r="S8658" s="258"/>
      <c r="T8658" s="258"/>
      <c r="U8658" s="258"/>
      <c r="V8658" s="258"/>
      <c r="W8658" s="258"/>
      <c r="X8658" s="258"/>
      <c r="Y8658" s="258"/>
      <c r="Z8658" s="258"/>
      <c r="AA8658" s="258"/>
      <c r="AB8658" s="258"/>
      <c r="AC8658" s="258"/>
      <c r="AD8658" s="258"/>
      <c r="AE8658" s="258"/>
      <c r="AF8658" s="258"/>
      <c r="AG8658" s="258"/>
      <c r="AH8658" s="258"/>
      <c r="AI8658" s="258"/>
      <c r="AJ8658" s="258"/>
      <c r="AK8658" s="258"/>
      <c r="AL8658" s="258"/>
      <c r="AM8658" s="258"/>
      <c r="AN8658" s="258"/>
      <c r="AO8658" s="258"/>
      <c r="AP8658" s="258"/>
      <c r="AQ8658" s="258"/>
      <c r="AR8658" s="258"/>
      <c r="AS8658" s="258"/>
      <c r="AT8658" s="258"/>
      <c r="AU8658" s="258"/>
      <c r="AV8658" s="258"/>
      <c r="AW8658" s="258"/>
      <c r="AX8658" s="258"/>
      <c r="AY8658" s="258"/>
      <c r="AZ8658" s="258"/>
      <c r="BA8658" s="258"/>
      <c r="BB8658" s="258"/>
      <c r="BC8658" s="258"/>
      <c r="BD8658" s="258"/>
      <c r="BE8658" s="258"/>
      <c r="BF8658" s="258"/>
      <c r="BG8658" s="258"/>
      <c r="BH8658" s="258"/>
      <c r="BI8658" s="258"/>
      <c r="BJ8658" s="258"/>
      <c r="BK8658" s="258"/>
      <c r="BL8658" s="258"/>
      <c r="BM8658" s="258"/>
      <c r="BN8658" s="258"/>
      <c r="BO8658" s="258"/>
      <c r="BP8658" s="258"/>
      <c r="BQ8658" s="258"/>
      <c r="BR8658" s="258"/>
      <c r="BS8658" s="258"/>
      <c r="BT8658" s="258"/>
      <c r="BU8658" s="258"/>
      <c r="BV8658" s="258"/>
      <c r="BW8658" s="258"/>
      <c r="BX8658" s="258"/>
      <c r="BY8658" s="258"/>
      <c r="BZ8658" s="258"/>
      <c r="CA8658" s="258"/>
      <c r="CB8658" s="258"/>
      <c r="CC8658" s="258"/>
    </row>
    <row r="8659" spans="1:81" s="41" customFormat="1" x14ac:dyDescent="0.25">
      <c r="A8659" s="38"/>
      <c r="B8659" s="44"/>
      <c r="C8659" s="39"/>
      <c r="D8659" s="39"/>
      <c r="E8659" s="39"/>
      <c r="F8659" s="25"/>
      <c r="G8659" s="40"/>
      <c r="H8659" s="40"/>
      <c r="I8659" s="40"/>
      <c r="J8659" s="271"/>
      <c r="K8659" s="262"/>
      <c r="L8659" s="258"/>
      <c r="M8659" s="258"/>
      <c r="N8659" s="258"/>
      <c r="O8659" s="258"/>
      <c r="P8659" s="258"/>
      <c r="Q8659" s="258"/>
      <c r="R8659" s="258"/>
      <c r="S8659" s="258"/>
      <c r="T8659" s="258"/>
      <c r="U8659" s="258"/>
      <c r="V8659" s="258"/>
      <c r="W8659" s="258"/>
      <c r="X8659" s="258"/>
      <c r="Y8659" s="258"/>
      <c r="Z8659" s="258"/>
      <c r="AA8659" s="258"/>
      <c r="AB8659" s="258"/>
      <c r="AC8659" s="258"/>
      <c r="AD8659" s="258"/>
      <c r="AE8659" s="258"/>
      <c r="AF8659" s="258"/>
      <c r="AG8659" s="258"/>
      <c r="AH8659" s="258"/>
      <c r="AI8659" s="258"/>
      <c r="AJ8659" s="258"/>
      <c r="AK8659" s="258"/>
      <c r="AL8659" s="258"/>
      <c r="AM8659" s="258"/>
      <c r="AN8659" s="258"/>
      <c r="AO8659" s="258"/>
      <c r="AP8659" s="258"/>
      <c r="AQ8659" s="258"/>
      <c r="AR8659" s="258"/>
      <c r="AS8659" s="258"/>
      <c r="AT8659" s="258"/>
      <c r="AU8659" s="258"/>
      <c r="AV8659" s="258"/>
      <c r="AW8659" s="258"/>
      <c r="AX8659" s="258"/>
      <c r="AY8659" s="258"/>
      <c r="AZ8659" s="258"/>
      <c r="BA8659" s="258"/>
      <c r="BB8659" s="258"/>
      <c r="BC8659" s="258"/>
      <c r="BD8659" s="258"/>
      <c r="BE8659" s="258"/>
      <c r="BF8659" s="258"/>
      <c r="BG8659" s="258"/>
      <c r="BH8659" s="258"/>
      <c r="BI8659" s="258"/>
      <c r="BJ8659" s="258"/>
      <c r="BK8659" s="258"/>
      <c r="BL8659" s="258"/>
      <c r="BM8659" s="258"/>
      <c r="BN8659" s="258"/>
      <c r="BO8659" s="258"/>
      <c r="BP8659" s="258"/>
      <c r="BQ8659" s="258"/>
      <c r="BR8659" s="258"/>
      <c r="BS8659" s="258"/>
      <c r="BT8659" s="258"/>
      <c r="BU8659" s="258"/>
      <c r="BV8659" s="258"/>
      <c r="BW8659" s="258"/>
      <c r="BX8659" s="258"/>
      <c r="BY8659" s="258"/>
      <c r="BZ8659" s="258"/>
      <c r="CA8659" s="258"/>
      <c r="CB8659" s="258"/>
      <c r="CC8659" s="258"/>
    </row>
    <row r="8660" spans="1:81" s="41" customFormat="1" x14ac:dyDescent="0.25">
      <c r="A8660" s="38"/>
      <c r="B8660" s="44"/>
      <c r="C8660" s="39"/>
      <c r="D8660" s="39"/>
      <c r="E8660" s="39"/>
      <c r="F8660" s="25"/>
      <c r="G8660" s="40"/>
      <c r="H8660" s="40"/>
      <c r="I8660" s="40"/>
      <c r="J8660" s="271"/>
      <c r="K8660" s="262"/>
      <c r="L8660" s="258"/>
      <c r="M8660" s="258"/>
      <c r="N8660" s="258"/>
      <c r="O8660" s="258"/>
      <c r="P8660" s="258"/>
      <c r="Q8660" s="258"/>
      <c r="R8660" s="258"/>
      <c r="S8660" s="258"/>
      <c r="T8660" s="258"/>
      <c r="U8660" s="258"/>
      <c r="V8660" s="258"/>
      <c r="W8660" s="258"/>
      <c r="X8660" s="258"/>
      <c r="Y8660" s="258"/>
      <c r="Z8660" s="258"/>
      <c r="AA8660" s="258"/>
      <c r="AB8660" s="258"/>
      <c r="AC8660" s="258"/>
      <c r="AD8660" s="258"/>
      <c r="AE8660" s="258"/>
      <c r="AF8660" s="258"/>
      <c r="AG8660" s="258"/>
      <c r="AH8660" s="258"/>
      <c r="AI8660" s="258"/>
      <c r="AJ8660" s="258"/>
      <c r="AK8660" s="258"/>
      <c r="AL8660" s="258"/>
      <c r="AM8660" s="258"/>
      <c r="AN8660" s="258"/>
      <c r="AO8660" s="258"/>
      <c r="AP8660" s="258"/>
      <c r="AQ8660" s="258"/>
      <c r="AR8660" s="258"/>
      <c r="AS8660" s="258"/>
      <c r="AT8660" s="258"/>
      <c r="AU8660" s="258"/>
      <c r="AV8660" s="258"/>
      <c r="AW8660" s="258"/>
      <c r="AX8660" s="258"/>
      <c r="AY8660" s="258"/>
      <c r="AZ8660" s="258"/>
      <c r="BA8660" s="258"/>
      <c r="BB8660" s="258"/>
      <c r="BC8660" s="258"/>
      <c r="BD8660" s="258"/>
      <c r="BE8660" s="258"/>
      <c r="BF8660" s="258"/>
      <c r="BG8660" s="258"/>
      <c r="BH8660" s="258"/>
      <c r="BI8660" s="258"/>
      <c r="BJ8660" s="258"/>
      <c r="BK8660" s="258"/>
      <c r="BL8660" s="258"/>
      <c r="BM8660" s="258"/>
      <c r="BN8660" s="258"/>
      <c r="BO8660" s="258"/>
      <c r="BP8660" s="258"/>
      <c r="BQ8660" s="258"/>
      <c r="BR8660" s="258"/>
      <c r="BS8660" s="258"/>
      <c r="BT8660" s="258"/>
      <c r="BU8660" s="258"/>
      <c r="BV8660" s="258"/>
      <c r="BW8660" s="258"/>
      <c r="BX8660" s="258"/>
      <c r="BY8660" s="258"/>
      <c r="BZ8660" s="258"/>
      <c r="CA8660" s="258"/>
      <c r="CB8660" s="258"/>
      <c r="CC8660" s="258"/>
    </row>
    <row r="8661" spans="1:81" s="41" customFormat="1" x14ac:dyDescent="0.25">
      <c r="A8661" s="38"/>
      <c r="B8661" s="44"/>
      <c r="C8661" s="39"/>
      <c r="D8661" s="39"/>
      <c r="E8661" s="39"/>
      <c r="F8661" s="25"/>
      <c r="G8661" s="40"/>
      <c r="H8661" s="40"/>
      <c r="I8661" s="40"/>
      <c r="J8661" s="271"/>
      <c r="K8661" s="262"/>
      <c r="L8661" s="258"/>
      <c r="M8661" s="258"/>
      <c r="N8661" s="258"/>
      <c r="O8661" s="258"/>
      <c r="P8661" s="258"/>
      <c r="Q8661" s="258"/>
      <c r="R8661" s="258"/>
      <c r="S8661" s="258"/>
      <c r="T8661" s="258"/>
      <c r="U8661" s="258"/>
      <c r="V8661" s="258"/>
      <c r="W8661" s="258"/>
      <c r="X8661" s="258"/>
      <c r="Y8661" s="258"/>
      <c r="Z8661" s="258"/>
      <c r="AA8661" s="258"/>
      <c r="AB8661" s="258"/>
      <c r="AC8661" s="258"/>
      <c r="AD8661" s="258"/>
      <c r="AE8661" s="258"/>
      <c r="AF8661" s="258"/>
      <c r="AG8661" s="258"/>
      <c r="AH8661" s="258"/>
      <c r="AI8661" s="258"/>
      <c r="AJ8661" s="258"/>
      <c r="AK8661" s="258"/>
      <c r="AL8661" s="258"/>
      <c r="AM8661" s="258"/>
      <c r="AN8661" s="258"/>
      <c r="AO8661" s="258"/>
      <c r="AP8661" s="258"/>
      <c r="AQ8661" s="258"/>
      <c r="AR8661" s="258"/>
      <c r="AS8661" s="258"/>
      <c r="AT8661" s="258"/>
      <c r="AU8661" s="258"/>
      <c r="AV8661" s="258"/>
      <c r="AW8661" s="258"/>
      <c r="AX8661" s="258"/>
      <c r="AY8661" s="258"/>
      <c r="AZ8661" s="258"/>
      <c r="BA8661" s="258"/>
      <c r="BB8661" s="258"/>
      <c r="BC8661" s="258"/>
      <c r="BD8661" s="258"/>
      <c r="BE8661" s="258"/>
      <c r="BF8661" s="258"/>
      <c r="BG8661" s="258"/>
      <c r="BH8661" s="258"/>
      <c r="BI8661" s="258"/>
      <c r="BJ8661" s="258"/>
      <c r="BK8661" s="258"/>
      <c r="BL8661" s="258"/>
      <c r="BM8661" s="258"/>
      <c r="BN8661" s="258"/>
      <c r="BO8661" s="258"/>
      <c r="BP8661" s="258"/>
      <c r="BQ8661" s="258"/>
      <c r="BR8661" s="258"/>
      <c r="BS8661" s="258"/>
      <c r="BT8661" s="258"/>
      <c r="BU8661" s="258"/>
      <c r="BV8661" s="258"/>
      <c r="BW8661" s="258"/>
      <c r="BX8661" s="258"/>
      <c r="BY8661" s="258"/>
      <c r="BZ8661" s="258"/>
      <c r="CA8661" s="258"/>
      <c r="CB8661" s="258"/>
      <c r="CC8661" s="258"/>
    </row>
    <row r="8662" spans="1:81" s="41" customFormat="1" x14ac:dyDescent="0.25">
      <c r="A8662" s="38"/>
      <c r="B8662" s="44"/>
      <c r="C8662" s="39"/>
      <c r="D8662" s="39"/>
      <c r="E8662" s="39"/>
      <c r="F8662" s="25"/>
      <c r="G8662" s="40"/>
      <c r="H8662" s="40"/>
      <c r="I8662" s="40"/>
      <c r="J8662" s="271"/>
      <c r="K8662" s="262"/>
      <c r="L8662" s="258"/>
      <c r="M8662" s="258"/>
      <c r="N8662" s="258"/>
      <c r="O8662" s="258"/>
      <c r="P8662" s="258"/>
      <c r="Q8662" s="258"/>
      <c r="R8662" s="258"/>
      <c r="S8662" s="258"/>
      <c r="T8662" s="258"/>
      <c r="U8662" s="258"/>
      <c r="V8662" s="258"/>
      <c r="W8662" s="258"/>
      <c r="X8662" s="258"/>
      <c r="Y8662" s="258"/>
      <c r="Z8662" s="258"/>
      <c r="AA8662" s="258"/>
      <c r="AB8662" s="258"/>
      <c r="AC8662" s="258"/>
      <c r="AD8662" s="258"/>
      <c r="AE8662" s="258"/>
      <c r="AF8662" s="258"/>
      <c r="AG8662" s="258"/>
      <c r="AH8662" s="258"/>
      <c r="AI8662" s="258"/>
      <c r="AJ8662" s="258"/>
      <c r="AK8662" s="258"/>
      <c r="AL8662" s="258"/>
      <c r="AM8662" s="258"/>
      <c r="AN8662" s="258"/>
      <c r="AO8662" s="258"/>
      <c r="AP8662" s="258"/>
      <c r="AQ8662" s="258"/>
      <c r="AR8662" s="258"/>
      <c r="AS8662" s="258"/>
      <c r="AT8662" s="258"/>
      <c r="AU8662" s="258"/>
      <c r="AV8662" s="258"/>
      <c r="AW8662" s="258"/>
      <c r="AX8662" s="258"/>
      <c r="AY8662" s="258"/>
      <c r="AZ8662" s="258"/>
      <c r="BA8662" s="258"/>
      <c r="BB8662" s="258"/>
      <c r="BC8662" s="258"/>
      <c r="BD8662" s="258"/>
      <c r="BE8662" s="258"/>
      <c r="BF8662" s="258"/>
      <c r="BG8662" s="258"/>
      <c r="BH8662" s="258"/>
      <c r="BI8662" s="258"/>
      <c r="BJ8662" s="258"/>
      <c r="BK8662" s="258"/>
      <c r="BL8662" s="258"/>
      <c r="BM8662" s="258"/>
      <c r="BN8662" s="258"/>
      <c r="BO8662" s="258"/>
      <c r="BP8662" s="258"/>
      <c r="BQ8662" s="258"/>
      <c r="BR8662" s="258"/>
      <c r="BS8662" s="258"/>
      <c r="BT8662" s="258"/>
      <c r="BU8662" s="258"/>
      <c r="BV8662" s="258"/>
      <c r="BW8662" s="258"/>
      <c r="BX8662" s="258"/>
      <c r="BY8662" s="258"/>
      <c r="BZ8662" s="258"/>
      <c r="CA8662" s="258"/>
      <c r="CB8662" s="258"/>
      <c r="CC8662" s="258"/>
    </row>
    <row r="8663" spans="1:81" s="41" customFormat="1" x14ac:dyDescent="0.25">
      <c r="A8663" s="38"/>
      <c r="B8663" s="44"/>
      <c r="C8663" s="39"/>
      <c r="D8663" s="39"/>
      <c r="E8663" s="39"/>
      <c r="F8663" s="25"/>
      <c r="G8663" s="40"/>
      <c r="H8663" s="40"/>
      <c r="I8663" s="40"/>
      <c r="J8663" s="271"/>
      <c r="K8663" s="262"/>
      <c r="L8663" s="258"/>
      <c r="M8663" s="258"/>
      <c r="N8663" s="258"/>
      <c r="O8663" s="258"/>
      <c r="P8663" s="258"/>
      <c r="Q8663" s="258"/>
      <c r="R8663" s="258"/>
      <c r="S8663" s="258"/>
      <c r="T8663" s="258"/>
      <c r="U8663" s="258"/>
      <c r="V8663" s="258"/>
      <c r="W8663" s="258"/>
      <c r="X8663" s="258"/>
      <c r="Y8663" s="258"/>
      <c r="Z8663" s="258"/>
      <c r="AA8663" s="258"/>
      <c r="AB8663" s="258"/>
      <c r="AC8663" s="258"/>
      <c r="AD8663" s="258"/>
      <c r="AE8663" s="258"/>
      <c r="AF8663" s="258"/>
      <c r="AG8663" s="258"/>
      <c r="AH8663" s="258"/>
      <c r="AI8663" s="258"/>
      <c r="AJ8663" s="258"/>
      <c r="AK8663" s="258"/>
      <c r="AL8663" s="258"/>
      <c r="AM8663" s="258"/>
      <c r="AN8663" s="258"/>
      <c r="AO8663" s="258"/>
      <c r="AP8663" s="258"/>
      <c r="AQ8663" s="258"/>
      <c r="AR8663" s="258"/>
      <c r="AS8663" s="258"/>
      <c r="AT8663" s="258"/>
      <c r="AU8663" s="258"/>
      <c r="AV8663" s="258"/>
      <c r="AW8663" s="258"/>
      <c r="AX8663" s="258"/>
      <c r="AY8663" s="258"/>
      <c r="AZ8663" s="258"/>
      <c r="BA8663" s="258"/>
      <c r="BB8663" s="258"/>
      <c r="BC8663" s="258"/>
      <c r="BD8663" s="258"/>
      <c r="BE8663" s="258"/>
      <c r="BF8663" s="258"/>
      <c r="BG8663" s="258"/>
      <c r="BH8663" s="258"/>
      <c r="BI8663" s="258"/>
      <c r="BJ8663" s="258"/>
      <c r="BK8663" s="258"/>
      <c r="BL8663" s="258"/>
      <c r="BM8663" s="258"/>
      <c r="BN8663" s="258"/>
      <c r="BO8663" s="258"/>
      <c r="BP8663" s="258"/>
      <c r="BQ8663" s="258"/>
      <c r="BR8663" s="258"/>
      <c r="BS8663" s="258"/>
      <c r="BT8663" s="258"/>
      <c r="BU8663" s="258"/>
      <c r="BV8663" s="258"/>
      <c r="BW8663" s="258"/>
      <c r="BX8663" s="258"/>
      <c r="BY8663" s="258"/>
      <c r="BZ8663" s="258"/>
      <c r="CA8663" s="258"/>
      <c r="CB8663" s="258"/>
      <c r="CC8663" s="258"/>
    </row>
    <row r="8664" spans="1:81" s="41" customFormat="1" x14ac:dyDescent="0.25">
      <c r="A8664" s="38"/>
      <c r="B8664" s="44"/>
      <c r="C8664" s="39"/>
      <c r="D8664" s="39"/>
      <c r="E8664" s="39"/>
      <c r="F8664" s="25"/>
      <c r="G8664" s="40"/>
      <c r="H8664" s="40"/>
      <c r="I8664" s="40"/>
      <c r="J8664" s="271"/>
      <c r="K8664" s="262"/>
      <c r="L8664" s="258"/>
      <c r="M8664" s="258"/>
      <c r="N8664" s="258"/>
      <c r="O8664" s="258"/>
      <c r="P8664" s="258"/>
      <c r="Q8664" s="258"/>
      <c r="R8664" s="258"/>
      <c r="S8664" s="258"/>
      <c r="T8664" s="258"/>
      <c r="U8664" s="258"/>
      <c r="V8664" s="258"/>
      <c r="W8664" s="258"/>
      <c r="X8664" s="258"/>
      <c r="Y8664" s="258"/>
      <c r="Z8664" s="258"/>
      <c r="AA8664" s="258"/>
      <c r="AB8664" s="258"/>
      <c r="AC8664" s="258"/>
      <c r="AD8664" s="258"/>
      <c r="AE8664" s="258"/>
      <c r="AF8664" s="258"/>
      <c r="AG8664" s="258"/>
      <c r="AH8664" s="258"/>
      <c r="AI8664" s="258"/>
      <c r="AJ8664" s="258"/>
      <c r="AK8664" s="258"/>
      <c r="AL8664" s="258"/>
      <c r="AM8664" s="258"/>
      <c r="AN8664" s="258"/>
      <c r="AO8664" s="258"/>
      <c r="AP8664" s="258"/>
      <c r="AQ8664" s="258"/>
      <c r="AR8664" s="258"/>
      <c r="AS8664" s="258"/>
      <c r="AT8664" s="258"/>
      <c r="AU8664" s="258"/>
      <c r="AV8664" s="258"/>
      <c r="AW8664" s="258"/>
      <c r="AX8664" s="258"/>
      <c r="AY8664" s="258"/>
      <c r="AZ8664" s="258"/>
      <c r="BA8664" s="258"/>
      <c r="BB8664" s="258"/>
      <c r="BC8664" s="258"/>
      <c r="BD8664" s="258"/>
      <c r="BE8664" s="258"/>
      <c r="BF8664" s="258"/>
      <c r="BG8664" s="258"/>
      <c r="BH8664" s="258"/>
      <c r="BI8664" s="258"/>
      <c r="BJ8664" s="258"/>
      <c r="BK8664" s="258"/>
      <c r="BL8664" s="258"/>
      <c r="BM8664" s="258"/>
      <c r="BN8664" s="258"/>
      <c r="BO8664" s="258"/>
      <c r="BP8664" s="258"/>
      <c r="BQ8664" s="258"/>
      <c r="BR8664" s="258"/>
      <c r="BS8664" s="258"/>
      <c r="BT8664" s="258"/>
      <c r="BU8664" s="258"/>
      <c r="BV8664" s="258"/>
      <c r="BW8664" s="258"/>
      <c r="BX8664" s="258"/>
      <c r="BY8664" s="258"/>
      <c r="BZ8664" s="258"/>
      <c r="CA8664" s="258"/>
      <c r="CB8664" s="258"/>
      <c r="CC8664" s="258"/>
    </row>
    <row r="8665" spans="1:81" s="41" customFormat="1" x14ac:dyDescent="0.25">
      <c r="A8665" s="38"/>
      <c r="B8665" s="44"/>
      <c r="C8665" s="39"/>
      <c r="D8665" s="39"/>
      <c r="E8665" s="39"/>
      <c r="F8665" s="25"/>
      <c r="G8665" s="40"/>
      <c r="H8665" s="40"/>
      <c r="I8665" s="40"/>
      <c r="J8665" s="271"/>
      <c r="K8665" s="262"/>
      <c r="L8665" s="258"/>
      <c r="M8665" s="258"/>
      <c r="N8665" s="258"/>
      <c r="O8665" s="258"/>
      <c r="P8665" s="258"/>
      <c r="Q8665" s="258"/>
      <c r="R8665" s="258"/>
      <c r="S8665" s="258"/>
      <c r="T8665" s="258"/>
      <c r="U8665" s="258"/>
      <c r="V8665" s="258"/>
      <c r="W8665" s="258"/>
      <c r="X8665" s="258"/>
      <c r="Y8665" s="258"/>
      <c r="Z8665" s="258"/>
      <c r="AA8665" s="258"/>
      <c r="AB8665" s="258"/>
      <c r="AC8665" s="258"/>
      <c r="AD8665" s="258"/>
      <c r="AE8665" s="258"/>
      <c r="AF8665" s="258"/>
      <c r="AG8665" s="258"/>
      <c r="AH8665" s="258"/>
      <c r="AI8665" s="258"/>
      <c r="AJ8665" s="258"/>
      <c r="AK8665" s="258"/>
      <c r="AL8665" s="258"/>
      <c r="AM8665" s="258"/>
      <c r="AN8665" s="258"/>
      <c r="AO8665" s="258"/>
      <c r="AP8665" s="258"/>
      <c r="AQ8665" s="258"/>
      <c r="AR8665" s="258"/>
      <c r="AS8665" s="258"/>
      <c r="AT8665" s="258"/>
      <c r="AU8665" s="258"/>
      <c r="AV8665" s="258"/>
      <c r="AW8665" s="258"/>
      <c r="AX8665" s="258"/>
      <c r="AY8665" s="258"/>
      <c r="AZ8665" s="258"/>
      <c r="BA8665" s="258"/>
      <c r="BB8665" s="258"/>
      <c r="BC8665" s="258"/>
      <c r="BD8665" s="258"/>
      <c r="BE8665" s="258"/>
      <c r="BF8665" s="258"/>
      <c r="BG8665" s="258"/>
      <c r="BH8665" s="258"/>
      <c r="BI8665" s="258"/>
      <c r="BJ8665" s="258"/>
      <c r="BK8665" s="258"/>
      <c r="BL8665" s="258"/>
      <c r="BM8665" s="258"/>
      <c r="BN8665" s="258"/>
      <c r="BO8665" s="258"/>
      <c r="BP8665" s="258"/>
      <c r="BQ8665" s="258"/>
      <c r="BR8665" s="258"/>
      <c r="BS8665" s="258"/>
      <c r="BT8665" s="258"/>
      <c r="BU8665" s="258"/>
      <c r="BV8665" s="258"/>
      <c r="BW8665" s="258"/>
      <c r="BX8665" s="258"/>
      <c r="BY8665" s="258"/>
      <c r="BZ8665" s="258"/>
      <c r="CA8665" s="258"/>
      <c r="CB8665" s="258"/>
      <c r="CC8665" s="258"/>
    </row>
    <row r="8666" spans="1:81" s="41" customFormat="1" x14ac:dyDescent="0.25">
      <c r="A8666" s="38"/>
      <c r="B8666" s="44"/>
      <c r="C8666" s="39"/>
      <c r="D8666" s="39"/>
      <c r="E8666" s="39"/>
      <c r="F8666" s="25"/>
      <c r="G8666" s="40"/>
      <c r="H8666" s="40"/>
      <c r="I8666" s="40"/>
      <c r="J8666" s="271"/>
      <c r="K8666" s="262"/>
      <c r="L8666" s="258"/>
      <c r="M8666" s="258"/>
      <c r="N8666" s="258"/>
      <c r="O8666" s="258"/>
      <c r="P8666" s="258"/>
      <c r="Q8666" s="258"/>
      <c r="R8666" s="258"/>
      <c r="S8666" s="258"/>
      <c r="T8666" s="258"/>
      <c r="U8666" s="258"/>
      <c r="V8666" s="258"/>
      <c r="W8666" s="258"/>
      <c r="X8666" s="258"/>
      <c r="Y8666" s="258"/>
      <c r="Z8666" s="258"/>
      <c r="AA8666" s="258"/>
      <c r="AB8666" s="258"/>
      <c r="AC8666" s="258"/>
      <c r="AD8666" s="258"/>
      <c r="AE8666" s="258"/>
      <c r="AF8666" s="258"/>
      <c r="AG8666" s="258"/>
      <c r="AH8666" s="258"/>
      <c r="AI8666" s="258"/>
      <c r="AJ8666" s="258"/>
      <c r="AK8666" s="258"/>
      <c r="AL8666" s="258"/>
      <c r="AM8666" s="258"/>
      <c r="AN8666" s="258"/>
      <c r="AO8666" s="258"/>
      <c r="AP8666" s="258"/>
      <c r="AQ8666" s="258"/>
      <c r="AR8666" s="258"/>
      <c r="AS8666" s="258"/>
      <c r="AT8666" s="258"/>
      <c r="AU8666" s="258"/>
      <c r="AV8666" s="258"/>
      <c r="AW8666" s="258"/>
      <c r="AX8666" s="258"/>
      <c r="AY8666" s="258"/>
      <c r="AZ8666" s="258"/>
      <c r="BA8666" s="258"/>
      <c r="BB8666" s="258"/>
      <c r="BC8666" s="258"/>
      <c r="BD8666" s="258"/>
      <c r="BE8666" s="258"/>
      <c r="BF8666" s="258"/>
      <c r="BG8666" s="258"/>
      <c r="BH8666" s="258"/>
      <c r="BI8666" s="258"/>
      <c r="BJ8666" s="258"/>
      <c r="BK8666" s="258"/>
      <c r="BL8666" s="258"/>
      <c r="BM8666" s="258"/>
      <c r="BN8666" s="258"/>
      <c r="BO8666" s="258"/>
      <c r="BP8666" s="258"/>
      <c r="BQ8666" s="258"/>
      <c r="BR8666" s="258"/>
      <c r="BS8666" s="258"/>
      <c r="BT8666" s="258"/>
      <c r="BU8666" s="258"/>
      <c r="BV8666" s="258"/>
      <c r="BW8666" s="258"/>
      <c r="BX8666" s="258"/>
      <c r="BY8666" s="258"/>
      <c r="BZ8666" s="258"/>
      <c r="CA8666" s="258"/>
      <c r="CB8666" s="258"/>
      <c r="CC8666" s="258"/>
    </row>
    <row r="8667" spans="1:81" s="41" customFormat="1" x14ac:dyDescent="0.25">
      <c r="A8667" s="38"/>
      <c r="B8667" s="44"/>
      <c r="C8667" s="39"/>
      <c r="D8667" s="39"/>
      <c r="E8667" s="39"/>
      <c r="F8667" s="25"/>
      <c r="G8667" s="40"/>
      <c r="H8667" s="40"/>
      <c r="I8667" s="40"/>
      <c r="J8667" s="271"/>
      <c r="K8667" s="262"/>
      <c r="L8667" s="258"/>
      <c r="M8667" s="258"/>
      <c r="N8667" s="258"/>
      <c r="O8667" s="258"/>
      <c r="P8667" s="258"/>
      <c r="Q8667" s="258"/>
      <c r="R8667" s="258"/>
      <c r="S8667" s="258"/>
      <c r="T8667" s="258"/>
      <c r="U8667" s="258"/>
      <c r="V8667" s="258"/>
      <c r="W8667" s="258"/>
      <c r="X8667" s="258"/>
      <c r="Y8667" s="258"/>
      <c r="Z8667" s="258"/>
      <c r="AA8667" s="258"/>
      <c r="AB8667" s="258"/>
      <c r="AC8667" s="258"/>
      <c r="AD8667" s="258"/>
      <c r="AE8667" s="258"/>
      <c r="AF8667" s="258"/>
      <c r="AG8667" s="258"/>
      <c r="AH8667" s="258"/>
      <c r="AI8667" s="258"/>
      <c r="AJ8667" s="258"/>
      <c r="AK8667" s="258"/>
      <c r="AL8667" s="258"/>
      <c r="AM8667" s="258"/>
      <c r="AN8667" s="258"/>
      <c r="AO8667" s="258"/>
      <c r="AP8667" s="258"/>
      <c r="AQ8667" s="258"/>
      <c r="AR8667" s="258"/>
      <c r="AS8667" s="258"/>
      <c r="AT8667" s="258"/>
      <c r="AU8667" s="258"/>
      <c r="AV8667" s="258"/>
      <c r="AW8667" s="258"/>
      <c r="AX8667" s="258"/>
      <c r="AY8667" s="258"/>
      <c r="AZ8667" s="258"/>
      <c r="BA8667" s="258"/>
      <c r="BB8667" s="258"/>
      <c r="BC8667" s="258"/>
      <c r="BD8667" s="258"/>
      <c r="BE8667" s="258"/>
      <c r="BF8667" s="258"/>
      <c r="BG8667" s="258"/>
      <c r="BH8667" s="258"/>
      <c r="BI8667" s="258"/>
      <c r="BJ8667" s="258"/>
      <c r="BK8667" s="258"/>
      <c r="BL8667" s="258"/>
      <c r="BM8667" s="258"/>
      <c r="BN8667" s="258"/>
      <c r="BO8667" s="258"/>
      <c r="BP8667" s="258"/>
      <c r="BQ8667" s="258"/>
      <c r="BR8667" s="258"/>
      <c r="BS8667" s="258"/>
      <c r="BT8667" s="258"/>
      <c r="BU8667" s="258"/>
      <c r="BV8667" s="258"/>
      <c r="BW8667" s="258"/>
      <c r="BX8667" s="258"/>
      <c r="BY8667" s="258"/>
      <c r="BZ8667" s="258"/>
      <c r="CA8667" s="258"/>
      <c r="CB8667" s="258"/>
      <c r="CC8667" s="258"/>
    </row>
    <row r="8668" spans="1:81" s="41" customFormat="1" x14ac:dyDescent="0.25">
      <c r="A8668" s="38"/>
      <c r="B8668" s="44"/>
      <c r="C8668" s="39"/>
      <c r="D8668" s="39"/>
      <c r="E8668" s="39"/>
      <c r="F8668" s="25"/>
      <c r="G8668" s="40"/>
      <c r="H8668" s="40"/>
      <c r="I8668" s="40"/>
      <c r="J8668" s="271"/>
      <c r="K8668" s="262"/>
      <c r="L8668" s="258"/>
      <c r="M8668" s="258"/>
      <c r="N8668" s="258"/>
      <c r="O8668" s="258"/>
      <c r="P8668" s="258"/>
      <c r="Q8668" s="258"/>
      <c r="R8668" s="258"/>
      <c r="S8668" s="258"/>
      <c r="T8668" s="258"/>
      <c r="U8668" s="258"/>
      <c r="V8668" s="258"/>
      <c r="W8668" s="258"/>
      <c r="X8668" s="258"/>
      <c r="Y8668" s="258"/>
      <c r="Z8668" s="258"/>
      <c r="AA8668" s="258"/>
      <c r="AB8668" s="258"/>
      <c r="AC8668" s="258"/>
      <c r="AD8668" s="258"/>
      <c r="AE8668" s="258"/>
      <c r="AF8668" s="258"/>
      <c r="AG8668" s="258"/>
      <c r="AH8668" s="258"/>
      <c r="AI8668" s="258"/>
      <c r="AJ8668" s="258"/>
      <c r="AK8668" s="258"/>
      <c r="AL8668" s="258"/>
      <c r="AM8668" s="258"/>
      <c r="AN8668" s="258"/>
      <c r="AO8668" s="258"/>
      <c r="AP8668" s="258"/>
      <c r="AQ8668" s="258"/>
      <c r="AR8668" s="258"/>
      <c r="AS8668" s="258"/>
      <c r="AT8668" s="258"/>
      <c r="AU8668" s="258"/>
      <c r="AV8668" s="258"/>
      <c r="AW8668" s="258"/>
      <c r="AX8668" s="258"/>
      <c r="AY8668" s="258"/>
      <c r="AZ8668" s="258"/>
      <c r="BA8668" s="258"/>
      <c r="BB8668" s="258"/>
      <c r="BC8668" s="258"/>
      <c r="BD8668" s="258"/>
      <c r="BE8668" s="258"/>
      <c r="BF8668" s="258"/>
      <c r="BG8668" s="258"/>
      <c r="BH8668" s="258"/>
      <c r="BI8668" s="258"/>
      <c r="BJ8668" s="258"/>
      <c r="BK8668" s="258"/>
      <c r="BL8668" s="258"/>
      <c r="BM8668" s="258"/>
      <c r="BN8668" s="258"/>
      <c r="BO8668" s="258"/>
      <c r="BP8668" s="258"/>
      <c r="BQ8668" s="258"/>
      <c r="BR8668" s="258"/>
      <c r="BS8668" s="258"/>
      <c r="BT8668" s="258"/>
      <c r="BU8668" s="258"/>
      <c r="BV8668" s="258"/>
      <c r="BW8668" s="258"/>
      <c r="BX8668" s="258"/>
      <c r="BY8668" s="258"/>
      <c r="BZ8668" s="258"/>
      <c r="CA8668" s="258"/>
      <c r="CB8668" s="258"/>
      <c r="CC8668" s="258"/>
    </row>
    <row r="8669" spans="1:81" s="41" customFormat="1" x14ac:dyDescent="0.25">
      <c r="A8669" s="38"/>
      <c r="B8669" s="44"/>
      <c r="C8669" s="39"/>
      <c r="D8669" s="39"/>
      <c r="E8669" s="39"/>
      <c r="F8669" s="25"/>
      <c r="G8669" s="40"/>
      <c r="H8669" s="40"/>
      <c r="I8669" s="40"/>
      <c r="J8669" s="271"/>
      <c r="K8669" s="262"/>
      <c r="L8669" s="258"/>
      <c r="M8669" s="258"/>
      <c r="N8669" s="258"/>
      <c r="O8669" s="258"/>
      <c r="P8669" s="258"/>
      <c r="Q8669" s="258"/>
      <c r="R8669" s="258"/>
      <c r="S8669" s="258"/>
      <c r="T8669" s="258"/>
      <c r="U8669" s="258"/>
      <c r="V8669" s="258"/>
      <c r="W8669" s="258"/>
      <c r="X8669" s="258"/>
      <c r="Y8669" s="258"/>
      <c r="Z8669" s="258"/>
      <c r="AA8669" s="258"/>
      <c r="AB8669" s="258"/>
      <c r="AC8669" s="258"/>
      <c r="AD8669" s="258"/>
      <c r="AE8669" s="258"/>
      <c r="AF8669" s="258"/>
      <c r="AG8669" s="258"/>
      <c r="AH8669" s="258"/>
      <c r="AI8669" s="258"/>
      <c r="AJ8669" s="258"/>
      <c r="AK8669" s="258"/>
      <c r="AL8669" s="258"/>
      <c r="AM8669" s="258"/>
      <c r="AN8669" s="258"/>
      <c r="AO8669" s="258"/>
      <c r="AP8669" s="258"/>
      <c r="AQ8669" s="258"/>
      <c r="AR8669" s="258"/>
      <c r="AS8669" s="258"/>
      <c r="AT8669" s="258"/>
      <c r="AU8669" s="258"/>
      <c r="AV8669" s="258"/>
      <c r="AW8669" s="258"/>
      <c r="AX8669" s="258"/>
      <c r="AY8669" s="258"/>
      <c r="AZ8669" s="258"/>
      <c r="BA8669" s="258"/>
      <c r="BB8669" s="258"/>
      <c r="BC8669" s="258"/>
      <c r="BD8669" s="258"/>
      <c r="BE8669" s="258"/>
      <c r="BF8669" s="258"/>
      <c r="BG8669" s="258"/>
      <c r="BH8669" s="258"/>
      <c r="BI8669" s="258"/>
      <c r="BJ8669" s="258"/>
      <c r="BK8669" s="258"/>
      <c r="BL8669" s="258"/>
      <c r="BM8669" s="258"/>
      <c r="BN8669" s="258"/>
      <c r="BO8669" s="258"/>
      <c r="BP8669" s="258"/>
      <c r="BQ8669" s="258"/>
      <c r="BR8669" s="258"/>
      <c r="BS8669" s="258"/>
      <c r="BT8669" s="258"/>
      <c r="BU8669" s="258"/>
      <c r="BV8669" s="258"/>
      <c r="BW8669" s="258"/>
      <c r="BX8669" s="258"/>
      <c r="BY8669" s="258"/>
      <c r="BZ8669" s="258"/>
      <c r="CA8669" s="258"/>
      <c r="CB8669" s="258"/>
      <c r="CC8669" s="258"/>
    </row>
    <row r="8670" spans="1:81" s="41" customFormat="1" x14ac:dyDescent="0.25">
      <c r="A8670" s="38"/>
      <c r="B8670" s="44"/>
      <c r="C8670" s="39"/>
      <c r="D8670" s="39"/>
      <c r="E8670" s="39"/>
      <c r="F8670" s="25"/>
      <c r="G8670" s="40"/>
      <c r="H8670" s="40"/>
      <c r="I8670" s="40"/>
      <c r="J8670" s="271"/>
      <c r="K8670" s="262"/>
      <c r="L8670" s="258"/>
      <c r="M8670" s="258"/>
      <c r="N8670" s="258"/>
      <c r="O8670" s="258"/>
      <c r="P8670" s="258"/>
      <c r="Q8670" s="258"/>
      <c r="R8670" s="258"/>
      <c r="S8670" s="258"/>
      <c r="T8670" s="258"/>
      <c r="U8670" s="258"/>
      <c r="V8670" s="258"/>
      <c r="W8670" s="258"/>
      <c r="X8670" s="258"/>
      <c r="Y8670" s="258"/>
      <c r="Z8670" s="258"/>
      <c r="AA8670" s="258"/>
      <c r="AB8670" s="258"/>
      <c r="AC8670" s="258"/>
      <c r="AD8670" s="258"/>
      <c r="AE8670" s="258"/>
      <c r="AF8670" s="258"/>
      <c r="AG8670" s="258"/>
      <c r="AH8670" s="258"/>
      <c r="AI8670" s="258"/>
      <c r="AJ8670" s="258"/>
      <c r="AK8670" s="258"/>
      <c r="AL8670" s="258"/>
      <c r="AM8670" s="258"/>
      <c r="AN8670" s="258"/>
      <c r="AO8670" s="258"/>
      <c r="AP8670" s="258"/>
      <c r="AQ8670" s="258"/>
      <c r="AR8670" s="258"/>
      <c r="AS8670" s="258"/>
      <c r="AT8670" s="258"/>
      <c r="AU8670" s="258"/>
      <c r="AV8670" s="258"/>
      <c r="AW8670" s="258"/>
      <c r="AX8670" s="258"/>
      <c r="AY8670" s="258"/>
      <c r="AZ8670" s="258"/>
      <c r="BA8670" s="258"/>
      <c r="BB8670" s="258"/>
      <c r="BC8670" s="258"/>
      <c r="BD8670" s="258"/>
      <c r="BE8670" s="258"/>
      <c r="BF8670" s="258"/>
      <c r="BG8670" s="258"/>
      <c r="BH8670" s="258"/>
      <c r="BI8670" s="258"/>
      <c r="BJ8670" s="258"/>
      <c r="BK8670" s="258"/>
      <c r="BL8670" s="258"/>
      <c r="BM8670" s="258"/>
      <c r="BN8670" s="258"/>
      <c r="BO8670" s="258"/>
      <c r="BP8670" s="258"/>
      <c r="BQ8670" s="258"/>
      <c r="BR8670" s="258"/>
      <c r="BS8670" s="258"/>
      <c r="BT8670" s="258"/>
      <c r="BU8670" s="258"/>
      <c r="BV8670" s="258"/>
      <c r="BW8670" s="258"/>
      <c r="BX8670" s="258"/>
      <c r="BY8670" s="258"/>
      <c r="BZ8670" s="258"/>
      <c r="CA8670" s="258"/>
      <c r="CB8670" s="258"/>
      <c r="CC8670" s="258"/>
    </row>
    <row r="8671" spans="1:81" s="41" customFormat="1" x14ac:dyDescent="0.25">
      <c r="A8671" s="38"/>
      <c r="B8671" s="44"/>
      <c r="C8671" s="39"/>
      <c r="D8671" s="39"/>
      <c r="E8671" s="39"/>
      <c r="F8671" s="25"/>
      <c r="G8671" s="40"/>
      <c r="H8671" s="40"/>
      <c r="I8671" s="40"/>
      <c r="J8671" s="271"/>
      <c r="K8671" s="262"/>
      <c r="L8671" s="258"/>
      <c r="M8671" s="258"/>
      <c r="N8671" s="258"/>
      <c r="O8671" s="258"/>
      <c r="P8671" s="258"/>
      <c r="Q8671" s="258"/>
      <c r="R8671" s="258"/>
      <c r="S8671" s="258"/>
      <c r="T8671" s="258"/>
      <c r="U8671" s="258"/>
      <c r="V8671" s="258"/>
      <c r="W8671" s="258"/>
      <c r="X8671" s="258"/>
      <c r="Y8671" s="258"/>
      <c r="Z8671" s="258"/>
      <c r="AA8671" s="258"/>
      <c r="AB8671" s="258"/>
      <c r="AC8671" s="258"/>
      <c r="AD8671" s="258"/>
      <c r="AE8671" s="258"/>
      <c r="AF8671" s="258"/>
      <c r="AG8671" s="258"/>
      <c r="AH8671" s="258"/>
      <c r="AI8671" s="258"/>
      <c r="AJ8671" s="258"/>
      <c r="AK8671" s="258"/>
      <c r="AL8671" s="258"/>
      <c r="AM8671" s="258"/>
      <c r="AN8671" s="258"/>
      <c r="AO8671" s="258"/>
      <c r="AP8671" s="258"/>
      <c r="AQ8671" s="258"/>
      <c r="AR8671" s="258"/>
      <c r="AS8671" s="258"/>
      <c r="AT8671" s="258"/>
      <c r="AU8671" s="258"/>
      <c r="AV8671" s="258"/>
      <c r="AW8671" s="258"/>
      <c r="AX8671" s="258"/>
      <c r="AY8671" s="258"/>
      <c r="AZ8671" s="258"/>
      <c r="BA8671" s="258"/>
      <c r="BB8671" s="258"/>
      <c r="BC8671" s="258"/>
      <c r="BD8671" s="258"/>
      <c r="BE8671" s="258"/>
      <c r="BF8671" s="258"/>
      <c r="BG8671" s="258"/>
      <c r="BH8671" s="258"/>
      <c r="BI8671" s="258"/>
      <c r="BJ8671" s="258"/>
      <c r="BK8671" s="258"/>
      <c r="BL8671" s="258"/>
      <c r="BM8671" s="258"/>
      <c r="BN8671" s="258"/>
      <c r="BO8671" s="258"/>
      <c r="BP8671" s="258"/>
      <c r="BQ8671" s="258"/>
      <c r="BR8671" s="258"/>
      <c r="BS8671" s="258"/>
      <c r="BT8671" s="258"/>
      <c r="BU8671" s="258"/>
      <c r="BV8671" s="258"/>
      <c r="BW8671" s="258"/>
      <c r="BX8671" s="258"/>
      <c r="BY8671" s="258"/>
      <c r="BZ8671" s="258"/>
      <c r="CA8671" s="258"/>
      <c r="CB8671" s="258"/>
      <c r="CC8671" s="258"/>
    </row>
    <row r="8672" spans="1:81" s="41" customFormat="1" x14ac:dyDescent="0.25">
      <c r="A8672" s="38"/>
      <c r="B8672" s="44"/>
      <c r="C8672" s="39"/>
      <c r="D8672" s="39"/>
      <c r="E8672" s="39"/>
      <c r="F8672" s="25"/>
      <c r="G8672" s="40"/>
      <c r="H8672" s="40"/>
      <c r="I8672" s="40"/>
      <c r="J8672" s="271"/>
      <c r="K8672" s="262"/>
      <c r="L8672" s="258"/>
      <c r="M8672" s="258"/>
      <c r="N8672" s="258"/>
      <c r="O8672" s="258"/>
      <c r="P8672" s="258"/>
      <c r="Q8672" s="258"/>
      <c r="R8672" s="258"/>
      <c r="S8672" s="258"/>
      <c r="T8672" s="258"/>
      <c r="U8672" s="258"/>
      <c r="V8672" s="258"/>
      <c r="W8672" s="258"/>
      <c r="X8672" s="258"/>
      <c r="Y8672" s="258"/>
      <c r="Z8672" s="258"/>
      <c r="AA8672" s="258"/>
      <c r="AB8672" s="258"/>
      <c r="AC8672" s="258"/>
      <c r="AD8672" s="258"/>
      <c r="AE8672" s="258"/>
      <c r="AF8672" s="258"/>
      <c r="AG8672" s="258"/>
      <c r="AH8672" s="258"/>
      <c r="AI8672" s="258"/>
      <c r="AJ8672" s="258"/>
      <c r="AK8672" s="258"/>
      <c r="AL8672" s="258"/>
      <c r="AM8672" s="258"/>
      <c r="AN8672" s="258"/>
      <c r="AO8672" s="258"/>
      <c r="AP8672" s="258"/>
      <c r="AQ8672" s="258"/>
      <c r="AR8672" s="258"/>
      <c r="AS8672" s="258"/>
      <c r="AT8672" s="258"/>
      <c r="AU8672" s="258"/>
      <c r="AV8672" s="258"/>
      <c r="AW8672" s="258"/>
      <c r="AX8672" s="258"/>
      <c r="AY8672" s="258"/>
      <c r="AZ8672" s="258"/>
      <c r="BA8672" s="258"/>
      <c r="BB8672" s="258"/>
      <c r="BC8672" s="258"/>
      <c r="BD8672" s="258"/>
      <c r="BE8672" s="258"/>
      <c r="BF8672" s="258"/>
      <c r="BG8672" s="258"/>
      <c r="BH8672" s="258"/>
      <c r="BI8672" s="258"/>
      <c r="BJ8672" s="258"/>
      <c r="BK8672" s="258"/>
      <c r="BL8672" s="258"/>
      <c r="BM8672" s="258"/>
      <c r="BN8672" s="258"/>
      <c r="BO8672" s="258"/>
      <c r="BP8672" s="258"/>
      <c r="BQ8672" s="258"/>
      <c r="BR8672" s="258"/>
      <c r="BS8672" s="258"/>
      <c r="BT8672" s="258"/>
      <c r="BU8672" s="258"/>
      <c r="BV8672" s="258"/>
      <c r="BW8672" s="258"/>
      <c r="BX8672" s="258"/>
      <c r="BY8672" s="258"/>
      <c r="BZ8672" s="258"/>
      <c r="CA8672" s="258"/>
      <c r="CB8672" s="258"/>
      <c r="CC8672" s="258"/>
    </row>
    <row r="8673" spans="1:81" s="41" customFormat="1" x14ac:dyDescent="0.25">
      <c r="A8673" s="38"/>
      <c r="B8673" s="44"/>
      <c r="C8673" s="39"/>
      <c r="D8673" s="39"/>
      <c r="E8673" s="39"/>
      <c r="F8673" s="25"/>
      <c r="G8673" s="40"/>
      <c r="H8673" s="40"/>
      <c r="I8673" s="40"/>
      <c r="J8673" s="271"/>
      <c r="K8673" s="262"/>
      <c r="L8673" s="258"/>
      <c r="M8673" s="258"/>
      <c r="N8673" s="258"/>
      <c r="O8673" s="258"/>
      <c r="P8673" s="258"/>
      <c r="Q8673" s="258"/>
      <c r="R8673" s="258"/>
      <c r="S8673" s="258"/>
      <c r="T8673" s="258"/>
      <c r="U8673" s="258"/>
      <c r="V8673" s="258"/>
      <c r="W8673" s="258"/>
      <c r="X8673" s="258"/>
      <c r="Y8673" s="258"/>
      <c r="Z8673" s="258"/>
      <c r="AA8673" s="258"/>
      <c r="AB8673" s="258"/>
      <c r="AC8673" s="258"/>
      <c r="AD8673" s="258"/>
      <c r="AE8673" s="258"/>
      <c r="AF8673" s="258"/>
      <c r="AG8673" s="258"/>
      <c r="AH8673" s="258"/>
      <c r="AI8673" s="258"/>
      <c r="AJ8673" s="258"/>
      <c r="AK8673" s="258"/>
      <c r="AL8673" s="258"/>
      <c r="AM8673" s="258"/>
      <c r="AN8673" s="258"/>
      <c r="AO8673" s="258"/>
      <c r="AP8673" s="258"/>
      <c r="AQ8673" s="258"/>
      <c r="AR8673" s="258"/>
      <c r="AS8673" s="258"/>
      <c r="AT8673" s="258"/>
      <c r="AU8673" s="258"/>
      <c r="AV8673" s="258"/>
      <c r="AW8673" s="258"/>
      <c r="AX8673" s="258"/>
      <c r="AY8673" s="258"/>
      <c r="AZ8673" s="258"/>
      <c r="BA8673" s="258"/>
      <c r="BB8673" s="258"/>
      <c r="BC8673" s="258"/>
      <c r="BD8673" s="258"/>
      <c r="BE8673" s="258"/>
      <c r="BF8673" s="258"/>
      <c r="BG8673" s="258"/>
      <c r="BH8673" s="258"/>
      <c r="BI8673" s="258"/>
      <c r="BJ8673" s="258"/>
      <c r="BK8673" s="258"/>
      <c r="BL8673" s="258"/>
      <c r="BM8673" s="258"/>
      <c r="BN8673" s="258"/>
      <c r="BO8673" s="258"/>
      <c r="BP8673" s="258"/>
      <c r="BQ8673" s="258"/>
      <c r="BR8673" s="258"/>
      <c r="BS8673" s="258"/>
      <c r="BT8673" s="258"/>
      <c r="BU8673" s="258"/>
      <c r="BV8673" s="258"/>
      <c r="BW8673" s="258"/>
      <c r="BX8673" s="258"/>
      <c r="BY8673" s="258"/>
      <c r="BZ8673" s="258"/>
      <c r="CA8673" s="258"/>
      <c r="CB8673" s="258"/>
      <c r="CC8673" s="258"/>
    </row>
    <row r="8674" spans="1:81" s="41" customFormat="1" x14ac:dyDescent="0.25">
      <c r="A8674" s="38"/>
      <c r="B8674" s="44"/>
      <c r="C8674" s="39"/>
      <c r="D8674" s="39"/>
      <c r="E8674" s="39"/>
      <c r="F8674" s="25"/>
      <c r="G8674" s="40"/>
      <c r="H8674" s="40"/>
      <c r="I8674" s="40"/>
      <c r="J8674" s="271"/>
      <c r="K8674" s="262"/>
      <c r="L8674" s="258"/>
      <c r="M8674" s="258"/>
      <c r="N8674" s="258"/>
      <c r="O8674" s="258"/>
      <c r="P8674" s="258"/>
      <c r="Q8674" s="258"/>
      <c r="R8674" s="258"/>
      <c r="S8674" s="258"/>
      <c r="T8674" s="258"/>
      <c r="U8674" s="258"/>
      <c r="V8674" s="258"/>
      <c r="W8674" s="258"/>
      <c r="X8674" s="258"/>
      <c r="Y8674" s="258"/>
      <c r="Z8674" s="258"/>
      <c r="AA8674" s="258"/>
      <c r="AB8674" s="258"/>
      <c r="AC8674" s="258"/>
      <c r="AD8674" s="258"/>
      <c r="AE8674" s="258"/>
      <c r="AF8674" s="258"/>
      <c r="AG8674" s="258"/>
      <c r="AH8674" s="258"/>
      <c r="AI8674" s="258"/>
      <c r="AJ8674" s="258"/>
      <c r="AK8674" s="258"/>
      <c r="AL8674" s="258"/>
      <c r="AM8674" s="258"/>
      <c r="AN8674" s="258"/>
      <c r="AO8674" s="258"/>
      <c r="AP8674" s="258"/>
      <c r="AQ8674" s="258"/>
      <c r="AR8674" s="258"/>
      <c r="AS8674" s="258"/>
      <c r="AT8674" s="258"/>
      <c r="AU8674" s="258"/>
      <c r="AV8674" s="258"/>
      <c r="AW8674" s="258"/>
      <c r="AX8674" s="258"/>
      <c r="AY8674" s="258"/>
      <c r="AZ8674" s="258"/>
      <c r="BA8674" s="258"/>
      <c r="BB8674" s="258"/>
      <c r="BC8674" s="258"/>
      <c r="BD8674" s="258"/>
      <c r="BE8674" s="258"/>
      <c r="BF8674" s="258"/>
      <c r="BG8674" s="258"/>
      <c r="BH8674" s="258"/>
      <c r="BI8674" s="258"/>
      <c r="BJ8674" s="258"/>
      <c r="BK8674" s="258"/>
      <c r="BL8674" s="258"/>
      <c r="BM8674" s="258"/>
      <c r="BN8674" s="258"/>
      <c r="BO8674" s="258"/>
      <c r="BP8674" s="258"/>
      <c r="BQ8674" s="258"/>
      <c r="BR8674" s="258"/>
      <c r="BS8674" s="258"/>
      <c r="BT8674" s="258"/>
      <c r="BU8674" s="258"/>
      <c r="BV8674" s="258"/>
      <c r="BW8674" s="258"/>
      <c r="BX8674" s="258"/>
      <c r="BY8674" s="258"/>
      <c r="BZ8674" s="258"/>
      <c r="CA8674" s="258"/>
      <c r="CB8674" s="258"/>
      <c r="CC8674" s="258"/>
    </row>
    <row r="8675" spans="1:81" s="41" customFormat="1" x14ac:dyDescent="0.25">
      <c r="A8675" s="38"/>
      <c r="B8675" s="44"/>
      <c r="C8675" s="39"/>
      <c r="D8675" s="39"/>
      <c r="E8675" s="39"/>
      <c r="F8675" s="25"/>
      <c r="G8675" s="40"/>
      <c r="H8675" s="40"/>
      <c r="I8675" s="40"/>
      <c r="J8675" s="271"/>
      <c r="K8675" s="262"/>
      <c r="L8675" s="258"/>
      <c r="M8675" s="258"/>
      <c r="N8675" s="258"/>
      <c r="O8675" s="258"/>
      <c r="P8675" s="258"/>
      <c r="Q8675" s="258"/>
      <c r="R8675" s="258"/>
      <c r="S8675" s="258"/>
      <c r="T8675" s="258"/>
      <c r="U8675" s="258"/>
      <c r="V8675" s="258"/>
      <c r="W8675" s="258"/>
      <c r="X8675" s="258"/>
      <c r="Y8675" s="258"/>
      <c r="Z8675" s="258"/>
      <c r="AA8675" s="258"/>
      <c r="AB8675" s="258"/>
      <c r="AC8675" s="258"/>
      <c r="AD8675" s="258"/>
      <c r="AE8675" s="258"/>
      <c r="AF8675" s="258"/>
      <c r="AG8675" s="258"/>
      <c r="AH8675" s="258"/>
      <c r="AI8675" s="258"/>
      <c r="AJ8675" s="258"/>
      <c r="AK8675" s="258"/>
      <c r="AL8675" s="258"/>
      <c r="AM8675" s="258"/>
      <c r="AN8675" s="258"/>
      <c r="AO8675" s="258"/>
      <c r="AP8675" s="258"/>
      <c r="AQ8675" s="258"/>
      <c r="AR8675" s="258"/>
      <c r="AS8675" s="258"/>
      <c r="AT8675" s="258"/>
      <c r="AU8675" s="258"/>
      <c r="AV8675" s="258"/>
      <c r="AW8675" s="258"/>
      <c r="AX8675" s="258"/>
      <c r="AY8675" s="258"/>
      <c r="AZ8675" s="258"/>
      <c r="BA8675" s="258"/>
      <c r="BB8675" s="258"/>
      <c r="BC8675" s="258"/>
      <c r="BD8675" s="258"/>
      <c r="BE8675" s="258"/>
      <c r="BF8675" s="258"/>
      <c r="BG8675" s="258"/>
      <c r="BH8675" s="258"/>
      <c r="BI8675" s="258"/>
      <c r="BJ8675" s="258"/>
      <c r="BK8675" s="258"/>
      <c r="BL8675" s="258"/>
      <c r="BM8675" s="258"/>
      <c r="BN8675" s="258"/>
      <c r="BO8675" s="258"/>
      <c r="BP8675" s="258"/>
      <c r="BQ8675" s="258"/>
      <c r="BR8675" s="258"/>
      <c r="BS8675" s="258"/>
      <c r="BT8675" s="258"/>
      <c r="BU8675" s="258"/>
      <c r="BV8675" s="258"/>
      <c r="BW8675" s="258"/>
      <c r="BX8675" s="258"/>
      <c r="BY8675" s="258"/>
      <c r="BZ8675" s="258"/>
      <c r="CA8675" s="258"/>
      <c r="CB8675" s="258"/>
      <c r="CC8675" s="258"/>
    </row>
    <row r="8676" spans="1:81" s="41" customFormat="1" x14ac:dyDescent="0.25">
      <c r="A8676" s="38"/>
      <c r="B8676" s="44"/>
      <c r="C8676" s="39"/>
      <c r="D8676" s="39"/>
      <c r="E8676" s="39"/>
      <c r="F8676" s="25"/>
      <c r="G8676" s="40"/>
      <c r="H8676" s="40"/>
      <c r="I8676" s="40"/>
      <c r="J8676" s="271"/>
      <c r="K8676" s="262"/>
      <c r="L8676" s="258"/>
      <c r="M8676" s="258"/>
      <c r="N8676" s="258"/>
      <c r="O8676" s="258"/>
      <c r="P8676" s="258"/>
      <c r="Q8676" s="258"/>
      <c r="R8676" s="258"/>
      <c r="S8676" s="258"/>
      <c r="T8676" s="258"/>
      <c r="U8676" s="258"/>
      <c r="V8676" s="258"/>
      <c r="W8676" s="258"/>
      <c r="X8676" s="258"/>
      <c r="Y8676" s="258"/>
      <c r="Z8676" s="258"/>
      <c r="AA8676" s="258"/>
      <c r="AB8676" s="258"/>
      <c r="AC8676" s="258"/>
      <c r="AD8676" s="258"/>
      <c r="AE8676" s="258"/>
      <c r="AF8676" s="258"/>
      <c r="AG8676" s="258"/>
      <c r="AH8676" s="258"/>
      <c r="AI8676" s="258"/>
      <c r="AJ8676" s="258"/>
      <c r="AK8676" s="258"/>
      <c r="AL8676" s="258"/>
      <c r="AM8676" s="258"/>
      <c r="AN8676" s="258"/>
      <c r="AO8676" s="258"/>
      <c r="AP8676" s="258"/>
      <c r="AQ8676" s="258"/>
      <c r="AR8676" s="258"/>
      <c r="AS8676" s="258"/>
      <c r="AT8676" s="258"/>
      <c r="AU8676" s="258"/>
      <c r="AV8676" s="258"/>
      <c r="AW8676" s="258"/>
      <c r="AX8676" s="258"/>
      <c r="AY8676" s="258"/>
      <c r="AZ8676" s="258"/>
      <c r="BA8676" s="258"/>
      <c r="BB8676" s="258"/>
      <c r="BC8676" s="258"/>
      <c r="BD8676" s="258"/>
      <c r="BE8676" s="258"/>
      <c r="BF8676" s="258"/>
      <c r="BG8676" s="258"/>
      <c r="BH8676" s="258"/>
      <c r="BI8676" s="258"/>
      <c r="BJ8676" s="258"/>
      <c r="BK8676" s="258"/>
      <c r="BL8676" s="258"/>
      <c r="BM8676" s="258"/>
      <c r="BN8676" s="258"/>
      <c r="BO8676" s="258"/>
      <c r="BP8676" s="258"/>
      <c r="BQ8676" s="258"/>
      <c r="BR8676" s="258"/>
      <c r="BS8676" s="258"/>
      <c r="BT8676" s="258"/>
      <c r="BU8676" s="258"/>
      <c r="BV8676" s="258"/>
      <c r="BW8676" s="258"/>
      <c r="BX8676" s="258"/>
      <c r="BY8676" s="258"/>
      <c r="BZ8676" s="258"/>
      <c r="CA8676" s="258"/>
      <c r="CB8676" s="258"/>
      <c r="CC8676" s="258"/>
    </row>
    <row r="8677" spans="1:81" s="41" customFormat="1" x14ac:dyDescent="0.25">
      <c r="A8677" s="38"/>
      <c r="B8677" s="44"/>
      <c r="C8677" s="39"/>
      <c r="D8677" s="39"/>
      <c r="E8677" s="39"/>
      <c r="F8677" s="25"/>
      <c r="G8677" s="40"/>
      <c r="H8677" s="40"/>
      <c r="I8677" s="40"/>
      <c r="J8677" s="271"/>
      <c r="K8677" s="262"/>
      <c r="L8677" s="258"/>
      <c r="M8677" s="258"/>
      <c r="N8677" s="258"/>
      <c r="O8677" s="258"/>
      <c r="P8677" s="258"/>
      <c r="Q8677" s="258"/>
      <c r="R8677" s="258"/>
      <c r="S8677" s="258"/>
      <c r="T8677" s="258"/>
      <c r="U8677" s="258"/>
      <c r="V8677" s="258"/>
      <c r="W8677" s="258"/>
      <c r="X8677" s="258"/>
      <c r="Y8677" s="258"/>
      <c r="Z8677" s="258"/>
      <c r="AA8677" s="258"/>
      <c r="AB8677" s="258"/>
      <c r="AC8677" s="258"/>
      <c r="AD8677" s="258"/>
      <c r="AE8677" s="258"/>
      <c r="AF8677" s="258"/>
      <c r="AG8677" s="258"/>
      <c r="AH8677" s="258"/>
      <c r="AI8677" s="258"/>
      <c r="AJ8677" s="258"/>
      <c r="AK8677" s="258"/>
      <c r="AL8677" s="258"/>
      <c r="AM8677" s="258"/>
      <c r="AN8677" s="258"/>
      <c r="AO8677" s="258"/>
      <c r="AP8677" s="258"/>
      <c r="AQ8677" s="258"/>
      <c r="AR8677" s="258"/>
      <c r="AS8677" s="258"/>
      <c r="AT8677" s="258"/>
      <c r="AU8677" s="258"/>
      <c r="AV8677" s="258"/>
      <c r="AW8677" s="258"/>
      <c r="AX8677" s="258"/>
      <c r="AY8677" s="258"/>
      <c r="AZ8677" s="258"/>
      <c r="BA8677" s="258"/>
      <c r="BB8677" s="258"/>
      <c r="BC8677" s="258"/>
      <c r="BD8677" s="258"/>
      <c r="BE8677" s="258"/>
      <c r="BF8677" s="258"/>
      <c r="BG8677" s="258"/>
      <c r="BH8677" s="258"/>
      <c r="BI8677" s="258"/>
      <c r="BJ8677" s="258"/>
      <c r="BK8677" s="258"/>
      <c r="BL8677" s="258"/>
      <c r="BM8677" s="258"/>
      <c r="BN8677" s="258"/>
      <c r="BO8677" s="258"/>
      <c r="BP8677" s="258"/>
      <c r="BQ8677" s="258"/>
      <c r="BR8677" s="258"/>
      <c r="BS8677" s="258"/>
      <c r="BT8677" s="258"/>
      <c r="BU8677" s="258"/>
      <c r="BV8677" s="258"/>
      <c r="BW8677" s="258"/>
      <c r="BX8677" s="258"/>
      <c r="BY8677" s="258"/>
      <c r="BZ8677" s="258"/>
      <c r="CA8677" s="258"/>
      <c r="CB8677" s="258"/>
      <c r="CC8677" s="258"/>
    </row>
    <row r="8678" spans="1:81" s="41" customFormat="1" x14ac:dyDescent="0.25">
      <c r="A8678" s="38"/>
      <c r="B8678" s="44"/>
      <c r="C8678" s="39"/>
      <c r="D8678" s="39"/>
      <c r="E8678" s="39"/>
      <c r="F8678" s="25"/>
      <c r="G8678" s="40"/>
      <c r="H8678" s="40"/>
      <c r="I8678" s="40"/>
      <c r="J8678" s="271"/>
      <c r="K8678" s="262"/>
      <c r="L8678" s="258"/>
      <c r="M8678" s="258"/>
      <c r="N8678" s="258"/>
      <c r="O8678" s="258"/>
      <c r="P8678" s="258"/>
      <c r="Q8678" s="258"/>
      <c r="R8678" s="258"/>
      <c r="S8678" s="258"/>
      <c r="T8678" s="258"/>
      <c r="U8678" s="258"/>
      <c r="V8678" s="258"/>
      <c r="W8678" s="258"/>
      <c r="X8678" s="258"/>
      <c r="Y8678" s="258"/>
      <c r="Z8678" s="258"/>
      <c r="AA8678" s="258"/>
      <c r="AB8678" s="258"/>
      <c r="AC8678" s="258"/>
      <c r="AD8678" s="258"/>
      <c r="AE8678" s="258"/>
      <c r="AF8678" s="258"/>
      <c r="AG8678" s="258"/>
      <c r="AH8678" s="258"/>
      <c r="AI8678" s="258"/>
      <c r="AJ8678" s="258"/>
      <c r="AK8678" s="258"/>
      <c r="AL8678" s="258"/>
      <c r="AM8678" s="258"/>
      <c r="AN8678" s="258"/>
      <c r="AO8678" s="258"/>
      <c r="AP8678" s="258"/>
      <c r="AQ8678" s="258"/>
      <c r="AR8678" s="258"/>
      <c r="AS8678" s="258"/>
      <c r="AT8678" s="258"/>
      <c r="AU8678" s="258"/>
      <c r="AV8678" s="258"/>
      <c r="AW8678" s="258"/>
      <c r="AX8678" s="258"/>
      <c r="AY8678" s="258"/>
      <c r="AZ8678" s="258"/>
      <c r="BA8678" s="258"/>
      <c r="BB8678" s="258"/>
      <c r="BC8678" s="258"/>
      <c r="BD8678" s="258"/>
      <c r="BE8678" s="258"/>
      <c r="BF8678" s="258"/>
      <c r="BG8678" s="258"/>
      <c r="BH8678" s="258"/>
      <c r="BI8678" s="258"/>
      <c r="BJ8678" s="258"/>
      <c r="BK8678" s="258"/>
      <c r="BL8678" s="258"/>
      <c r="BM8678" s="258"/>
      <c r="BN8678" s="258"/>
      <c r="BO8678" s="258"/>
      <c r="BP8678" s="258"/>
      <c r="BQ8678" s="258"/>
      <c r="BR8678" s="258"/>
      <c r="BS8678" s="258"/>
      <c r="BT8678" s="258"/>
      <c r="BU8678" s="258"/>
      <c r="BV8678" s="258"/>
      <c r="BW8678" s="258"/>
      <c r="BX8678" s="258"/>
      <c r="BY8678" s="258"/>
      <c r="BZ8678" s="258"/>
      <c r="CA8678" s="258"/>
      <c r="CB8678" s="258"/>
      <c r="CC8678" s="258"/>
    </row>
    <row r="8679" spans="1:81" s="41" customFormat="1" x14ac:dyDescent="0.25">
      <c r="A8679" s="38"/>
      <c r="B8679" s="44"/>
      <c r="C8679" s="39"/>
      <c r="D8679" s="39"/>
      <c r="E8679" s="39"/>
      <c r="F8679" s="25"/>
      <c r="G8679" s="40"/>
      <c r="H8679" s="40"/>
      <c r="I8679" s="40"/>
      <c r="J8679" s="271"/>
      <c r="K8679" s="262"/>
      <c r="L8679" s="258"/>
      <c r="M8679" s="258"/>
      <c r="N8679" s="258"/>
      <c r="O8679" s="258"/>
      <c r="P8679" s="258"/>
      <c r="Q8679" s="258"/>
      <c r="R8679" s="258"/>
      <c r="S8679" s="258"/>
      <c r="T8679" s="258"/>
      <c r="U8679" s="258"/>
      <c r="V8679" s="258"/>
      <c r="W8679" s="258"/>
      <c r="X8679" s="258"/>
      <c r="Y8679" s="258"/>
      <c r="Z8679" s="258"/>
      <c r="AA8679" s="258"/>
      <c r="AB8679" s="258"/>
      <c r="AC8679" s="258"/>
      <c r="AD8679" s="258"/>
      <c r="AE8679" s="258"/>
      <c r="AF8679" s="258"/>
      <c r="AG8679" s="258"/>
      <c r="AH8679" s="258"/>
      <c r="AI8679" s="258"/>
      <c r="AJ8679" s="258"/>
      <c r="AK8679" s="258"/>
      <c r="AL8679" s="258"/>
      <c r="AM8679" s="258"/>
      <c r="AN8679" s="258"/>
      <c r="AO8679" s="258"/>
      <c r="AP8679" s="258"/>
      <c r="AQ8679" s="258"/>
      <c r="AR8679" s="258"/>
      <c r="AS8679" s="258"/>
      <c r="AT8679" s="258"/>
      <c r="AU8679" s="258"/>
      <c r="AV8679" s="258"/>
      <c r="AW8679" s="258"/>
      <c r="AX8679" s="258"/>
      <c r="AY8679" s="258"/>
      <c r="AZ8679" s="258"/>
      <c r="BA8679" s="258"/>
      <c r="BB8679" s="258"/>
      <c r="BC8679" s="258"/>
      <c r="BD8679" s="258"/>
      <c r="BE8679" s="258"/>
      <c r="BF8679" s="258"/>
      <c r="BG8679" s="258"/>
      <c r="BH8679" s="258"/>
      <c r="BI8679" s="258"/>
      <c r="BJ8679" s="258"/>
      <c r="BK8679" s="258"/>
      <c r="BL8679" s="258"/>
      <c r="BM8679" s="258"/>
      <c r="BN8679" s="258"/>
      <c r="BO8679" s="258"/>
      <c r="BP8679" s="258"/>
      <c r="BQ8679" s="258"/>
      <c r="BR8679" s="258"/>
      <c r="BS8679" s="258"/>
      <c r="BT8679" s="258"/>
      <c r="BU8679" s="258"/>
      <c r="BV8679" s="258"/>
      <c r="BW8679" s="258"/>
      <c r="BX8679" s="258"/>
      <c r="BY8679" s="258"/>
      <c r="BZ8679" s="258"/>
      <c r="CA8679" s="258"/>
      <c r="CB8679" s="258"/>
      <c r="CC8679" s="258"/>
    </row>
    <row r="8680" spans="1:81" s="41" customFormat="1" x14ac:dyDescent="0.25">
      <c r="A8680" s="38"/>
      <c r="B8680" s="44"/>
      <c r="C8680" s="39"/>
      <c r="D8680" s="39"/>
      <c r="E8680" s="39"/>
      <c r="F8680" s="25"/>
      <c r="G8680" s="40"/>
      <c r="H8680" s="40"/>
      <c r="I8680" s="40"/>
      <c r="J8680" s="271"/>
      <c r="K8680" s="262"/>
      <c r="L8680" s="258"/>
      <c r="M8680" s="258"/>
      <c r="N8680" s="258"/>
      <c r="O8680" s="258"/>
      <c r="P8680" s="258"/>
      <c r="Q8680" s="258"/>
      <c r="R8680" s="258"/>
      <c r="S8680" s="258"/>
      <c r="T8680" s="258"/>
      <c r="U8680" s="258"/>
      <c r="V8680" s="258"/>
      <c r="W8680" s="258"/>
      <c r="X8680" s="258"/>
      <c r="Y8680" s="258"/>
      <c r="Z8680" s="258"/>
      <c r="AA8680" s="258"/>
      <c r="AB8680" s="258"/>
      <c r="AC8680" s="258"/>
      <c r="AD8680" s="258"/>
      <c r="AE8680" s="258"/>
      <c r="AF8680" s="258"/>
      <c r="AG8680" s="258"/>
      <c r="AH8680" s="258"/>
      <c r="AI8680" s="258"/>
      <c r="AJ8680" s="258"/>
      <c r="AK8680" s="258"/>
      <c r="AL8680" s="258"/>
      <c r="AM8680" s="258"/>
      <c r="AN8680" s="258"/>
      <c r="AO8680" s="258"/>
      <c r="AP8680" s="258"/>
      <c r="AQ8680" s="258"/>
      <c r="AR8680" s="258"/>
      <c r="AS8680" s="258"/>
      <c r="AT8680" s="258"/>
      <c r="AU8680" s="258"/>
      <c r="AV8680" s="258"/>
      <c r="AW8680" s="258"/>
      <c r="AX8680" s="258"/>
      <c r="AY8680" s="258"/>
      <c r="AZ8680" s="258"/>
      <c r="BA8680" s="258"/>
      <c r="BB8680" s="258"/>
      <c r="BC8680" s="258"/>
      <c r="BD8680" s="258"/>
      <c r="BE8680" s="258"/>
      <c r="BF8680" s="258"/>
      <c r="BG8680" s="258"/>
      <c r="BH8680" s="258"/>
      <c r="BI8680" s="258"/>
      <c r="BJ8680" s="258"/>
      <c r="BK8680" s="258"/>
      <c r="BL8680" s="258"/>
      <c r="BM8680" s="258"/>
      <c r="BN8680" s="258"/>
      <c r="BO8680" s="258"/>
      <c r="BP8680" s="258"/>
      <c r="BQ8680" s="258"/>
      <c r="BR8680" s="258"/>
      <c r="BS8680" s="258"/>
      <c r="BT8680" s="258"/>
      <c r="BU8680" s="258"/>
      <c r="BV8680" s="258"/>
      <c r="BW8680" s="258"/>
      <c r="BX8680" s="258"/>
      <c r="BY8680" s="258"/>
      <c r="BZ8680" s="258"/>
      <c r="CA8680" s="258"/>
      <c r="CB8680" s="258"/>
      <c r="CC8680" s="258"/>
    </row>
    <row r="8681" spans="1:81" s="41" customFormat="1" x14ac:dyDescent="0.25">
      <c r="A8681" s="38"/>
      <c r="B8681" s="44"/>
      <c r="C8681" s="39"/>
      <c r="D8681" s="39"/>
      <c r="E8681" s="39"/>
      <c r="F8681" s="25"/>
      <c r="G8681" s="40"/>
      <c r="H8681" s="40"/>
      <c r="I8681" s="40"/>
      <c r="J8681" s="271"/>
      <c r="K8681" s="262"/>
      <c r="L8681" s="258"/>
      <c r="M8681" s="258"/>
      <c r="N8681" s="258"/>
      <c r="O8681" s="258"/>
      <c r="P8681" s="258"/>
      <c r="Q8681" s="258"/>
      <c r="R8681" s="258"/>
      <c r="S8681" s="258"/>
      <c r="T8681" s="258"/>
      <c r="U8681" s="258"/>
      <c r="V8681" s="258"/>
      <c r="W8681" s="258"/>
      <c r="X8681" s="258"/>
      <c r="Y8681" s="258"/>
      <c r="Z8681" s="258"/>
      <c r="AA8681" s="258"/>
      <c r="AB8681" s="258"/>
      <c r="AC8681" s="258"/>
      <c r="AD8681" s="258"/>
      <c r="AE8681" s="258"/>
      <c r="AF8681" s="258"/>
      <c r="AG8681" s="258"/>
      <c r="AH8681" s="258"/>
      <c r="AI8681" s="258"/>
      <c r="AJ8681" s="258"/>
      <c r="AK8681" s="258"/>
      <c r="AL8681" s="258"/>
      <c r="AM8681" s="258"/>
      <c r="AN8681" s="258"/>
      <c r="AO8681" s="258"/>
      <c r="AP8681" s="258"/>
      <c r="AQ8681" s="258"/>
      <c r="AR8681" s="258"/>
      <c r="AS8681" s="258"/>
      <c r="AT8681" s="258"/>
      <c r="AU8681" s="258"/>
      <c r="AV8681" s="258"/>
      <c r="AW8681" s="258"/>
      <c r="AX8681" s="258"/>
      <c r="AY8681" s="258"/>
      <c r="AZ8681" s="258"/>
      <c r="BA8681" s="258"/>
      <c r="BB8681" s="258"/>
      <c r="BC8681" s="258"/>
      <c r="BD8681" s="258"/>
      <c r="BE8681" s="258"/>
      <c r="BF8681" s="258"/>
      <c r="BG8681" s="258"/>
      <c r="BH8681" s="258"/>
      <c r="BI8681" s="258"/>
      <c r="BJ8681" s="258"/>
      <c r="BK8681" s="258"/>
      <c r="BL8681" s="258"/>
      <c r="BM8681" s="258"/>
      <c r="BN8681" s="258"/>
      <c r="BO8681" s="258"/>
      <c r="BP8681" s="258"/>
      <c r="BQ8681" s="258"/>
      <c r="BR8681" s="258"/>
      <c r="BS8681" s="258"/>
      <c r="BT8681" s="258"/>
      <c r="BU8681" s="258"/>
      <c r="BV8681" s="258"/>
      <c r="BW8681" s="258"/>
      <c r="BX8681" s="258"/>
      <c r="BY8681" s="258"/>
      <c r="BZ8681" s="258"/>
      <c r="CA8681" s="258"/>
      <c r="CB8681" s="258"/>
      <c r="CC8681" s="258"/>
    </row>
    <row r="8682" spans="1:81" s="41" customFormat="1" x14ac:dyDescent="0.25">
      <c r="A8682" s="38"/>
      <c r="B8682" s="44"/>
      <c r="C8682" s="39"/>
      <c r="D8682" s="39"/>
      <c r="E8682" s="39"/>
      <c r="F8682" s="25"/>
      <c r="G8682" s="40"/>
      <c r="H8682" s="40"/>
      <c r="I8682" s="40"/>
      <c r="J8682" s="271"/>
      <c r="K8682" s="262"/>
      <c r="L8682" s="258"/>
      <c r="M8682" s="258"/>
      <c r="N8682" s="258"/>
      <c r="O8682" s="258"/>
      <c r="P8682" s="258"/>
      <c r="Q8682" s="258"/>
      <c r="R8682" s="258"/>
      <c r="S8682" s="258"/>
      <c r="T8682" s="258"/>
      <c r="U8682" s="258"/>
      <c r="V8682" s="258"/>
      <c r="W8682" s="258"/>
      <c r="X8682" s="258"/>
      <c r="Y8682" s="258"/>
      <c r="Z8682" s="258"/>
      <c r="AA8682" s="258"/>
      <c r="AB8682" s="258"/>
      <c r="AC8682" s="258"/>
      <c r="AD8682" s="258"/>
      <c r="AE8682" s="258"/>
      <c r="AF8682" s="258"/>
      <c r="AG8682" s="258"/>
      <c r="AH8682" s="258"/>
      <c r="AI8682" s="258"/>
      <c r="AJ8682" s="258"/>
      <c r="AK8682" s="258"/>
      <c r="AL8682" s="258"/>
      <c r="AM8682" s="258"/>
      <c r="AN8682" s="258"/>
      <c r="AO8682" s="258"/>
      <c r="AP8682" s="258"/>
      <c r="AQ8682" s="258"/>
      <c r="AR8682" s="258"/>
      <c r="AS8682" s="258"/>
      <c r="AT8682" s="258"/>
      <c r="AU8682" s="258"/>
      <c r="AV8682" s="258"/>
      <c r="AW8682" s="258"/>
      <c r="AX8682" s="258"/>
      <c r="AY8682" s="258"/>
      <c r="AZ8682" s="258"/>
      <c r="BA8682" s="258"/>
      <c r="BB8682" s="258"/>
      <c r="BC8682" s="258"/>
      <c r="BD8682" s="258"/>
      <c r="BE8682" s="258"/>
      <c r="BF8682" s="258"/>
      <c r="BG8682" s="258"/>
      <c r="BH8682" s="258"/>
      <c r="BI8682" s="258"/>
      <c r="BJ8682" s="258"/>
      <c r="BK8682" s="258"/>
      <c r="BL8682" s="258"/>
      <c r="BM8682" s="258"/>
      <c r="BN8682" s="258"/>
      <c r="BO8682" s="258"/>
      <c r="BP8682" s="258"/>
      <c r="BQ8682" s="258"/>
      <c r="BR8682" s="258"/>
      <c r="BS8682" s="258"/>
      <c r="BT8682" s="258"/>
      <c r="BU8682" s="258"/>
      <c r="BV8682" s="258"/>
      <c r="BW8682" s="258"/>
      <c r="BX8682" s="258"/>
      <c r="BY8682" s="258"/>
      <c r="BZ8682" s="258"/>
      <c r="CA8682" s="258"/>
      <c r="CB8682" s="258"/>
      <c r="CC8682" s="258"/>
    </row>
    <row r="8683" spans="1:81" s="41" customFormat="1" x14ac:dyDescent="0.25">
      <c r="A8683" s="38"/>
      <c r="B8683" s="44"/>
      <c r="C8683" s="39"/>
      <c r="D8683" s="39"/>
      <c r="E8683" s="39"/>
      <c r="F8683" s="25"/>
      <c r="G8683" s="40"/>
      <c r="H8683" s="40"/>
      <c r="I8683" s="40"/>
      <c r="J8683" s="271"/>
      <c r="K8683" s="262"/>
      <c r="L8683" s="258"/>
      <c r="M8683" s="258"/>
      <c r="N8683" s="258"/>
      <c r="O8683" s="258"/>
      <c r="P8683" s="258"/>
      <c r="Q8683" s="258"/>
      <c r="R8683" s="258"/>
      <c r="S8683" s="258"/>
      <c r="T8683" s="258"/>
      <c r="U8683" s="258"/>
      <c r="V8683" s="258"/>
      <c r="W8683" s="258"/>
      <c r="X8683" s="258"/>
      <c r="Y8683" s="258"/>
      <c r="Z8683" s="258"/>
      <c r="AA8683" s="258"/>
      <c r="AB8683" s="258"/>
      <c r="AC8683" s="258"/>
      <c r="AD8683" s="258"/>
      <c r="AE8683" s="258"/>
      <c r="AF8683" s="258"/>
      <c r="AG8683" s="258"/>
      <c r="AH8683" s="258"/>
      <c r="AI8683" s="258"/>
      <c r="AJ8683" s="258"/>
      <c r="AK8683" s="258"/>
      <c r="AL8683" s="258"/>
      <c r="AM8683" s="258"/>
      <c r="AN8683" s="258"/>
      <c r="AO8683" s="258"/>
      <c r="AP8683" s="258"/>
      <c r="AQ8683" s="258"/>
      <c r="AR8683" s="258"/>
      <c r="AS8683" s="258"/>
      <c r="AT8683" s="258"/>
      <c r="AU8683" s="258"/>
      <c r="AV8683" s="258"/>
      <c r="AW8683" s="258"/>
      <c r="AX8683" s="258"/>
      <c r="AY8683" s="258"/>
      <c r="AZ8683" s="258"/>
      <c r="BA8683" s="258"/>
      <c r="BB8683" s="258"/>
      <c r="BC8683" s="258"/>
      <c r="BD8683" s="258"/>
      <c r="BE8683" s="258"/>
      <c r="BF8683" s="258"/>
      <c r="BG8683" s="258"/>
      <c r="BH8683" s="258"/>
      <c r="BI8683" s="258"/>
      <c r="BJ8683" s="258"/>
      <c r="BK8683" s="258"/>
      <c r="BL8683" s="258"/>
      <c r="BM8683" s="258"/>
      <c r="BN8683" s="258"/>
      <c r="BO8683" s="258"/>
      <c r="BP8683" s="258"/>
      <c r="BQ8683" s="258"/>
      <c r="BR8683" s="258"/>
      <c r="BS8683" s="258"/>
      <c r="BT8683" s="258"/>
      <c r="BU8683" s="258"/>
      <c r="BV8683" s="258"/>
      <c r="BW8683" s="258"/>
      <c r="BX8683" s="258"/>
      <c r="BY8683" s="258"/>
      <c r="BZ8683" s="258"/>
      <c r="CA8683" s="258"/>
      <c r="CB8683" s="258"/>
      <c r="CC8683" s="258"/>
    </row>
    <row r="8684" spans="1:81" s="41" customFormat="1" x14ac:dyDescent="0.25">
      <c r="A8684" s="38"/>
      <c r="B8684" s="44"/>
      <c r="C8684" s="39"/>
      <c r="D8684" s="39"/>
      <c r="E8684" s="39"/>
      <c r="F8684" s="25"/>
      <c r="G8684" s="40"/>
      <c r="H8684" s="40"/>
      <c r="I8684" s="40"/>
      <c r="J8684" s="271"/>
      <c r="K8684" s="262"/>
      <c r="L8684" s="258"/>
      <c r="M8684" s="258"/>
      <c r="N8684" s="258"/>
      <c r="O8684" s="258"/>
      <c r="P8684" s="258"/>
      <c r="Q8684" s="258"/>
      <c r="R8684" s="258"/>
      <c r="S8684" s="258"/>
      <c r="T8684" s="258"/>
      <c r="U8684" s="258"/>
      <c r="V8684" s="258"/>
      <c r="W8684" s="258"/>
      <c r="X8684" s="258"/>
      <c r="Y8684" s="258"/>
      <c r="Z8684" s="258"/>
      <c r="AA8684" s="258"/>
      <c r="AB8684" s="258"/>
      <c r="AC8684" s="258"/>
      <c r="AD8684" s="258"/>
      <c r="AE8684" s="258"/>
      <c r="AF8684" s="258"/>
      <c r="AG8684" s="258"/>
      <c r="AH8684" s="258"/>
      <c r="AI8684" s="258"/>
      <c r="AJ8684" s="258"/>
      <c r="AK8684" s="258"/>
      <c r="AL8684" s="258"/>
      <c r="AM8684" s="258"/>
      <c r="AN8684" s="258"/>
      <c r="AO8684" s="258"/>
      <c r="AP8684" s="258"/>
      <c r="AQ8684" s="258"/>
      <c r="AR8684" s="258"/>
      <c r="AS8684" s="258"/>
      <c r="AT8684" s="258"/>
      <c r="AU8684" s="258"/>
      <c r="AV8684" s="258"/>
      <c r="AW8684" s="258"/>
      <c r="AX8684" s="258"/>
      <c r="AY8684" s="258"/>
      <c r="AZ8684" s="258"/>
      <c r="BA8684" s="258"/>
      <c r="BB8684" s="258"/>
      <c r="BC8684" s="258"/>
      <c r="BD8684" s="258"/>
      <c r="BE8684" s="258"/>
      <c r="BF8684" s="258"/>
      <c r="BG8684" s="258"/>
      <c r="BH8684" s="258"/>
      <c r="BI8684" s="258"/>
      <c r="BJ8684" s="258"/>
      <c r="BK8684" s="258"/>
      <c r="BL8684" s="258"/>
      <c r="BM8684" s="258"/>
      <c r="BN8684" s="258"/>
      <c r="BO8684" s="258"/>
      <c r="BP8684" s="258"/>
      <c r="BQ8684" s="258"/>
      <c r="BR8684" s="258"/>
      <c r="BS8684" s="258"/>
      <c r="BT8684" s="258"/>
      <c r="BU8684" s="258"/>
      <c r="BV8684" s="258"/>
      <c r="BW8684" s="258"/>
      <c r="BX8684" s="258"/>
      <c r="BY8684" s="258"/>
      <c r="BZ8684" s="258"/>
      <c r="CA8684" s="258"/>
      <c r="CB8684" s="258"/>
      <c r="CC8684" s="258"/>
    </row>
    <row r="8685" spans="1:81" s="41" customFormat="1" x14ac:dyDescent="0.25">
      <c r="A8685" s="38"/>
      <c r="B8685" s="44"/>
      <c r="C8685" s="39"/>
      <c r="D8685" s="39"/>
      <c r="E8685" s="39"/>
      <c r="F8685" s="25"/>
      <c r="G8685" s="40"/>
      <c r="H8685" s="40"/>
      <c r="I8685" s="40"/>
      <c r="J8685" s="271"/>
      <c r="K8685" s="262"/>
      <c r="L8685" s="258"/>
      <c r="M8685" s="258"/>
      <c r="N8685" s="258"/>
      <c r="O8685" s="258"/>
      <c r="P8685" s="258"/>
      <c r="Q8685" s="258"/>
      <c r="R8685" s="258"/>
      <c r="S8685" s="258"/>
      <c r="T8685" s="258"/>
      <c r="U8685" s="258"/>
      <c r="V8685" s="258"/>
      <c r="W8685" s="258"/>
      <c r="X8685" s="258"/>
      <c r="Y8685" s="258"/>
      <c r="Z8685" s="258"/>
      <c r="AA8685" s="258"/>
      <c r="AB8685" s="258"/>
      <c r="AC8685" s="258"/>
      <c r="AD8685" s="258"/>
      <c r="AE8685" s="258"/>
      <c r="AF8685" s="258"/>
      <c r="AG8685" s="258"/>
      <c r="AH8685" s="258"/>
      <c r="AI8685" s="258"/>
      <c r="AJ8685" s="258"/>
      <c r="AK8685" s="258"/>
      <c r="AL8685" s="258"/>
      <c r="AM8685" s="258"/>
      <c r="AN8685" s="258"/>
      <c r="AO8685" s="258"/>
      <c r="AP8685" s="258"/>
      <c r="AQ8685" s="258"/>
      <c r="AR8685" s="258"/>
      <c r="AS8685" s="258"/>
      <c r="AT8685" s="258"/>
      <c r="AU8685" s="258"/>
      <c r="AV8685" s="258"/>
      <c r="AW8685" s="258"/>
      <c r="AX8685" s="258"/>
      <c r="AY8685" s="258"/>
      <c r="AZ8685" s="258"/>
      <c r="BA8685" s="258"/>
      <c r="BB8685" s="258"/>
      <c r="BC8685" s="258"/>
      <c r="BD8685" s="258"/>
      <c r="BE8685" s="258"/>
      <c r="BF8685" s="258"/>
      <c r="BG8685" s="258"/>
      <c r="BH8685" s="258"/>
      <c r="BI8685" s="258"/>
      <c r="BJ8685" s="258"/>
      <c r="BK8685" s="258"/>
      <c r="BL8685" s="258"/>
      <c r="BM8685" s="258"/>
      <c r="BN8685" s="258"/>
      <c r="BO8685" s="258"/>
      <c r="BP8685" s="258"/>
      <c r="BQ8685" s="258"/>
      <c r="BR8685" s="258"/>
      <c r="BS8685" s="258"/>
      <c r="BT8685" s="258"/>
      <c r="BU8685" s="258"/>
      <c r="BV8685" s="258"/>
      <c r="BW8685" s="258"/>
      <c r="BX8685" s="258"/>
      <c r="BY8685" s="258"/>
      <c r="BZ8685" s="258"/>
      <c r="CA8685" s="258"/>
      <c r="CB8685" s="258"/>
      <c r="CC8685" s="258"/>
    </row>
    <row r="8686" spans="1:81" s="41" customFormat="1" x14ac:dyDescent="0.25">
      <c r="A8686" s="38"/>
      <c r="B8686" s="44"/>
      <c r="C8686" s="39"/>
      <c r="D8686" s="39"/>
      <c r="E8686" s="39"/>
      <c r="F8686" s="25"/>
      <c r="G8686" s="40"/>
      <c r="H8686" s="40"/>
      <c r="I8686" s="40"/>
      <c r="J8686" s="271"/>
      <c r="K8686" s="262"/>
      <c r="L8686" s="258"/>
      <c r="M8686" s="258"/>
      <c r="N8686" s="258"/>
      <c r="O8686" s="258"/>
      <c r="P8686" s="258"/>
      <c r="Q8686" s="258"/>
      <c r="R8686" s="258"/>
      <c r="S8686" s="258"/>
      <c r="T8686" s="258"/>
      <c r="U8686" s="258"/>
      <c r="V8686" s="258"/>
      <c r="W8686" s="258"/>
      <c r="X8686" s="258"/>
      <c r="Y8686" s="258"/>
      <c r="Z8686" s="258"/>
      <c r="AA8686" s="258"/>
      <c r="AB8686" s="258"/>
      <c r="AC8686" s="258"/>
      <c r="AD8686" s="258"/>
      <c r="AE8686" s="258"/>
      <c r="AF8686" s="258"/>
      <c r="AG8686" s="258"/>
      <c r="AH8686" s="258"/>
      <c r="AI8686" s="258"/>
      <c r="AJ8686" s="258"/>
      <c r="AK8686" s="258"/>
      <c r="AL8686" s="258"/>
      <c r="AM8686" s="258"/>
      <c r="AN8686" s="258"/>
      <c r="AO8686" s="258"/>
      <c r="AP8686" s="258"/>
      <c r="AQ8686" s="258"/>
      <c r="AR8686" s="258"/>
      <c r="AS8686" s="258"/>
      <c r="AT8686" s="258"/>
      <c r="AU8686" s="258"/>
      <c r="AV8686" s="258"/>
      <c r="AW8686" s="258"/>
      <c r="AX8686" s="258"/>
      <c r="AY8686" s="258"/>
      <c r="AZ8686" s="258"/>
      <c r="BA8686" s="258"/>
      <c r="BB8686" s="258"/>
      <c r="BC8686" s="258"/>
      <c r="BD8686" s="258"/>
      <c r="BE8686" s="258"/>
      <c r="BF8686" s="258"/>
      <c r="BG8686" s="258"/>
      <c r="BH8686" s="258"/>
      <c r="BI8686" s="258"/>
      <c r="BJ8686" s="258"/>
      <c r="BK8686" s="258"/>
      <c r="BL8686" s="258"/>
      <c r="BM8686" s="258"/>
      <c r="BN8686" s="258"/>
      <c r="BO8686" s="258"/>
      <c r="BP8686" s="258"/>
      <c r="BQ8686" s="258"/>
      <c r="BR8686" s="258"/>
      <c r="BS8686" s="258"/>
      <c r="BT8686" s="258"/>
      <c r="BU8686" s="258"/>
      <c r="BV8686" s="258"/>
      <c r="BW8686" s="258"/>
      <c r="BX8686" s="258"/>
      <c r="BY8686" s="258"/>
      <c r="BZ8686" s="258"/>
      <c r="CA8686" s="258"/>
      <c r="CB8686" s="258"/>
      <c r="CC8686" s="258"/>
    </row>
    <row r="8687" spans="1:81" s="41" customFormat="1" x14ac:dyDescent="0.25">
      <c r="A8687" s="38"/>
      <c r="B8687" s="44"/>
      <c r="C8687" s="39"/>
      <c r="D8687" s="39"/>
      <c r="E8687" s="39"/>
      <c r="F8687" s="25"/>
      <c r="G8687" s="40"/>
      <c r="H8687" s="40"/>
      <c r="I8687" s="40"/>
      <c r="J8687" s="271"/>
      <c r="K8687" s="262"/>
      <c r="L8687" s="258"/>
      <c r="M8687" s="258"/>
      <c r="N8687" s="258"/>
      <c r="O8687" s="258"/>
      <c r="P8687" s="258"/>
      <c r="Q8687" s="258"/>
      <c r="R8687" s="258"/>
      <c r="S8687" s="258"/>
      <c r="T8687" s="258"/>
      <c r="U8687" s="258"/>
      <c r="V8687" s="258"/>
      <c r="W8687" s="258"/>
      <c r="X8687" s="258"/>
      <c r="Y8687" s="258"/>
      <c r="Z8687" s="258"/>
      <c r="AA8687" s="258"/>
      <c r="AB8687" s="258"/>
      <c r="AC8687" s="258"/>
      <c r="AD8687" s="258"/>
      <c r="AE8687" s="258"/>
      <c r="AF8687" s="258"/>
      <c r="AG8687" s="258"/>
      <c r="AH8687" s="258"/>
      <c r="AI8687" s="258"/>
      <c r="AJ8687" s="258"/>
      <c r="AK8687" s="258"/>
      <c r="AL8687" s="258"/>
      <c r="AM8687" s="258"/>
      <c r="AN8687" s="258"/>
      <c r="AO8687" s="258"/>
      <c r="AP8687" s="258"/>
      <c r="AQ8687" s="258"/>
      <c r="AR8687" s="258"/>
      <c r="AS8687" s="258"/>
      <c r="AT8687" s="258"/>
      <c r="AU8687" s="258"/>
      <c r="AV8687" s="258"/>
      <c r="AW8687" s="258"/>
      <c r="AX8687" s="258"/>
      <c r="AY8687" s="258"/>
      <c r="AZ8687" s="258"/>
      <c r="BA8687" s="258"/>
      <c r="BB8687" s="258"/>
      <c r="BC8687" s="258"/>
      <c r="BD8687" s="258"/>
      <c r="BE8687" s="258"/>
      <c r="BF8687" s="258"/>
      <c r="BG8687" s="258"/>
      <c r="BH8687" s="258"/>
      <c r="BI8687" s="258"/>
      <c r="BJ8687" s="258"/>
      <c r="BK8687" s="258"/>
      <c r="BL8687" s="258"/>
      <c r="BM8687" s="258"/>
      <c r="BN8687" s="258"/>
      <c r="BO8687" s="258"/>
      <c r="BP8687" s="258"/>
      <c r="BQ8687" s="258"/>
      <c r="BR8687" s="258"/>
      <c r="BS8687" s="258"/>
      <c r="BT8687" s="258"/>
      <c r="BU8687" s="258"/>
      <c r="BV8687" s="258"/>
      <c r="BW8687" s="258"/>
      <c r="BX8687" s="258"/>
      <c r="BY8687" s="258"/>
      <c r="BZ8687" s="258"/>
      <c r="CA8687" s="258"/>
      <c r="CB8687" s="258"/>
      <c r="CC8687" s="258"/>
    </row>
    <row r="8688" spans="1:81" s="41" customFormat="1" x14ac:dyDescent="0.25">
      <c r="A8688" s="38"/>
      <c r="B8688" s="44"/>
      <c r="C8688" s="39"/>
      <c r="D8688" s="39"/>
      <c r="E8688" s="39"/>
      <c r="F8688" s="25"/>
      <c r="G8688" s="40"/>
      <c r="H8688" s="40"/>
      <c r="I8688" s="40"/>
      <c r="J8688" s="271"/>
      <c r="K8688" s="262"/>
      <c r="L8688" s="258"/>
      <c r="M8688" s="258"/>
      <c r="N8688" s="258"/>
      <c r="O8688" s="258"/>
      <c r="P8688" s="258"/>
      <c r="Q8688" s="258"/>
      <c r="R8688" s="258"/>
      <c r="S8688" s="258"/>
      <c r="T8688" s="258"/>
      <c r="U8688" s="258"/>
      <c r="V8688" s="258"/>
      <c r="W8688" s="258"/>
      <c r="X8688" s="258"/>
      <c r="Y8688" s="258"/>
      <c r="Z8688" s="258"/>
      <c r="AA8688" s="258"/>
      <c r="AB8688" s="258"/>
      <c r="AC8688" s="258"/>
      <c r="AD8688" s="258"/>
      <c r="AE8688" s="258"/>
      <c r="AF8688" s="258"/>
      <c r="AG8688" s="258"/>
      <c r="AH8688" s="258"/>
      <c r="AI8688" s="258"/>
      <c r="AJ8688" s="258"/>
      <c r="AK8688" s="258"/>
      <c r="AL8688" s="258"/>
      <c r="AM8688" s="258"/>
      <c r="AN8688" s="258"/>
      <c r="AO8688" s="258"/>
      <c r="AP8688" s="258"/>
      <c r="AQ8688" s="258"/>
      <c r="AR8688" s="258"/>
      <c r="AS8688" s="258"/>
      <c r="AT8688" s="258"/>
      <c r="AU8688" s="258"/>
      <c r="AV8688" s="258"/>
      <c r="AW8688" s="258"/>
      <c r="AX8688" s="258"/>
      <c r="AY8688" s="258"/>
      <c r="AZ8688" s="258"/>
      <c r="BA8688" s="258"/>
      <c r="BB8688" s="258"/>
      <c r="BC8688" s="258"/>
      <c r="BD8688" s="258"/>
      <c r="BE8688" s="258"/>
      <c r="BF8688" s="258"/>
      <c r="BG8688" s="258"/>
      <c r="BH8688" s="258"/>
      <c r="BI8688" s="258"/>
      <c r="BJ8688" s="258"/>
      <c r="BK8688" s="258"/>
      <c r="BL8688" s="258"/>
      <c r="BM8688" s="258"/>
      <c r="BN8688" s="258"/>
      <c r="BO8688" s="258"/>
      <c r="BP8688" s="258"/>
      <c r="BQ8688" s="258"/>
      <c r="BR8688" s="258"/>
      <c r="BS8688" s="258"/>
      <c r="BT8688" s="258"/>
      <c r="BU8688" s="258"/>
      <c r="BV8688" s="258"/>
      <c r="BW8688" s="258"/>
      <c r="BX8688" s="258"/>
      <c r="BY8688" s="258"/>
      <c r="BZ8688" s="258"/>
      <c r="CA8688" s="258"/>
      <c r="CB8688" s="258"/>
      <c r="CC8688" s="258"/>
    </row>
    <row r="8689" spans="1:81" s="41" customFormat="1" x14ac:dyDescent="0.25">
      <c r="A8689" s="38"/>
      <c r="B8689" s="44"/>
      <c r="C8689" s="39"/>
      <c r="D8689" s="39"/>
      <c r="E8689" s="39"/>
      <c r="F8689" s="25"/>
      <c r="G8689" s="40"/>
      <c r="H8689" s="40"/>
      <c r="I8689" s="40"/>
      <c r="J8689" s="271"/>
      <c r="K8689" s="262"/>
      <c r="L8689" s="258"/>
      <c r="M8689" s="258"/>
      <c r="N8689" s="258"/>
      <c r="O8689" s="258"/>
      <c r="P8689" s="258"/>
      <c r="Q8689" s="258"/>
      <c r="R8689" s="258"/>
      <c r="S8689" s="258"/>
      <c r="T8689" s="258"/>
      <c r="U8689" s="258"/>
      <c r="V8689" s="258"/>
      <c r="W8689" s="258"/>
      <c r="X8689" s="258"/>
      <c r="Y8689" s="258"/>
      <c r="Z8689" s="258"/>
      <c r="AA8689" s="258"/>
      <c r="AB8689" s="258"/>
      <c r="AC8689" s="258"/>
      <c r="AD8689" s="258"/>
      <c r="AE8689" s="258"/>
      <c r="AF8689" s="258"/>
      <c r="AG8689" s="258"/>
      <c r="AH8689" s="258"/>
      <c r="AI8689" s="258"/>
      <c r="AJ8689" s="258"/>
      <c r="AK8689" s="258"/>
      <c r="AL8689" s="258"/>
      <c r="AM8689" s="258"/>
      <c r="AN8689" s="258"/>
      <c r="AO8689" s="258"/>
      <c r="AP8689" s="258"/>
      <c r="AQ8689" s="258"/>
      <c r="AR8689" s="258"/>
      <c r="AS8689" s="258"/>
      <c r="AT8689" s="258"/>
      <c r="AU8689" s="258"/>
      <c r="AV8689" s="258"/>
      <c r="AW8689" s="258"/>
      <c r="AX8689" s="258"/>
      <c r="AY8689" s="258"/>
      <c r="AZ8689" s="258"/>
      <c r="BA8689" s="258"/>
      <c r="BB8689" s="258"/>
      <c r="BC8689" s="258"/>
      <c r="BD8689" s="258"/>
      <c r="BE8689" s="258"/>
      <c r="BF8689" s="258"/>
      <c r="BG8689" s="258"/>
      <c r="BH8689" s="258"/>
      <c r="BI8689" s="258"/>
      <c r="BJ8689" s="258"/>
      <c r="BK8689" s="258"/>
      <c r="BL8689" s="258"/>
      <c r="BM8689" s="258"/>
      <c r="BN8689" s="258"/>
      <c r="BO8689" s="258"/>
      <c r="BP8689" s="258"/>
      <c r="BQ8689" s="258"/>
      <c r="BR8689" s="258"/>
      <c r="BS8689" s="258"/>
      <c r="BT8689" s="258"/>
      <c r="BU8689" s="258"/>
      <c r="BV8689" s="258"/>
      <c r="BW8689" s="258"/>
      <c r="BX8689" s="258"/>
      <c r="BY8689" s="258"/>
      <c r="BZ8689" s="258"/>
      <c r="CA8689" s="258"/>
      <c r="CB8689" s="258"/>
      <c r="CC8689" s="258"/>
    </row>
    <row r="8690" spans="1:81" s="41" customFormat="1" x14ac:dyDescent="0.25">
      <c r="A8690" s="38"/>
      <c r="B8690" s="44"/>
      <c r="C8690" s="39"/>
      <c r="D8690" s="39"/>
      <c r="E8690" s="39"/>
      <c r="F8690" s="25"/>
      <c r="G8690" s="40"/>
      <c r="H8690" s="40"/>
      <c r="I8690" s="40"/>
      <c r="J8690" s="271"/>
      <c r="K8690" s="262"/>
      <c r="L8690" s="258"/>
      <c r="M8690" s="258"/>
      <c r="N8690" s="258"/>
      <c r="O8690" s="258"/>
      <c r="P8690" s="258"/>
      <c r="Q8690" s="258"/>
      <c r="R8690" s="258"/>
      <c r="S8690" s="258"/>
      <c r="T8690" s="258"/>
      <c r="U8690" s="258"/>
      <c r="V8690" s="258"/>
      <c r="W8690" s="258"/>
      <c r="X8690" s="258"/>
      <c r="Y8690" s="258"/>
      <c r="Z8690" s="258"/>
      <c r="AA8690" s="258"/>
      <c r="AB8690" s="258"/>
      <c r="AC8690" s="258"/>
      <c r="AD8690" s="258"/>
      <c r="AE8690" s="258"/>
      <c r="AF8690" s="258"/>
      <c r="AG8690" s="258"/>
      <c r="AH8690" s="258"/>
      <c r="AI8690" s="258"/>
      <c r="AJ8690" s="258"/>
      <c r="AK8690" s="258"/>
      <c r="AL8690" s="258"/>
      <c r="AM8690" s="258"/>
      <c r="AN8690" s="258"/>
      <c r="AO8690" s="258"/>
      <c r="AP8690" s="258"/>
      <c r="AQ8690" s="258"/>
      <c r="AR8690" s="258"/>
      <c r="AS8690" s="258"/>
      <c r="AT8690" s="258"/>
      <c r="AU8690" s="258"/>
      <c r="AV8690" s="258"/>
      <c r="AW8690" s="258"/>
      <c r="AX8690" s="258"/>
      <c r="AY8690" s="258"/>
      <c r="AZ8690" s="258"/>
      <c r="BA8690" s="258"/>
      <c r="BB8690" s="258"/>
      <c r="BC8690" s="258"/>
      <c r="BD8690" s="258"/>
      <c r="BE8690" s="258"/>
      <c r="BF8690" s="258"/>
      <c r="BG8690" s="258"/>
      <c r="BH8690" s="258"/>
      <c r="BI8690" s="258"/>
      <c r="BJ8690" s="258"/>
      <c r="BK8690" s="258"/>
      <c r="BL8690" s="258"/>
      <c r="BM8690" s="258"/>
      <c r="BN8690" s="258"/>
      <c r="BO8690" s="258"/>
      <c r="BP8690" s="258"/>
      <c r="BQ8690" s="258"/>
      <c r="BR8690" s="258"/>
      <c r="BS8690" s="258"/>
      <c r="BT8690" s="258"/>
      <c r="BU8690" s="258"/>
      <c r="BV8690" s="258"/>
      <c r="BW8690" s="258"/>
      <c r="BX8690" s="258"/>
      <c r="BY8690" s="258"/>
      <c r="BZ8690" s="258"/>
      <c r="CA8690" s="258"/>
      <c r="CB8690" s="258"/>
      <c r="CC8690" s="258"/>
    </row>
    <row r="8691" spans="1:81" s="41" customFormat="1" x14ac:dyDescent="0.25">
      <c r="A8691" s="38"/>
      <c r="B8691" s="44"/>
      <c r="C8691" s="39"/>
      <c r="D8691" s="39"/>
      <c r="E8691" s="39"/>
      <c r="F8691" s="25"/>
      <c r="G8691" s="40"/>
      <c r="H8691" s="40"/>
      <c r="I8691" s="40"/>
      <c r="J8691" s="271"/>
      <c r="K8691" s="262"/>
      <c r="L8691" s="258"/>
      <c r="M8691" s="258"/>
      <c r="N8691" s="258"/>
      <c r="O8691" s="258"/>
      <c r="P8691" s="258"/>
      <c r="Q8691" s="258"/>
      <c r="R8691" s="258"/>
      <c r="S8691" s="258"/>
      <c r="T8691" s="258"/>
      <c r="U8691" s="258"/>
      <c r="V8691" s="258"/>
      <c r="W8691" s="258"/>
      <c r="X8691" s="258"/>
      <c r="Y8691" s="258"/>
      <c r="Z8691" s="258"/>
      <c r="AA8691" s="258"/>
      <c r="AB8691" s="258"/>
      <c r="AC8691" s="258"/>
      <c r="AD8691" s="258"/>
      <c r="AE8691" s="258"/>
      <c r="AF8691" s="258"/>
      <c r="AG8691" s="258"/>
      <c r="AH8691" s="258"/>
      <c r="AI8691" s="258"/>
      <c r="AJ8691" s="258"/>
      <c r="AK8691" s="258"/>
      <c r="AL8691" s="258"/>
      <c r="AM8691" s="258"/>
      <c r="AN8691" s="258"/>
      <c r="AO8691" s="258"/>
      <c r="AP8691" s="258"/>
      <c r="AQ8691" s="258"/>
      <c r="AR8691" s="258"/>
      <c r="AS8691" s="258"/>
      <c r="AT8691" s="258"/>
      <c r="AU8691" s="258"/>
      <c r="AV8691" s="258"/>
      <c r="AW8691" s="258"/>
      <c r="AX8691" s="258"/>
      <c r="AY8691" s="258"/>
      <c r="AZ8691" s="258"/>
      <c r="BA8691" s="258"/>
      <c r="BB8691" s="258"/>
      <c r="BC8691" s="258"/>
      <c r="BD8691" s="258"/>
      <c r="BE8691" s="258"/>
      <c r="BF8691" s="258"/>
      <c r="BG8691" s="258"/>
      <c r="BH8691" s="258"/>
      <c r="BI8691" s="258"/>
      <c r="BJ8691" s="258"/>
      <c r="BK8691" s="258"/>
      <c r="BL8691" s="258"/>
      <c r="BM8691" s="258"/>
      <c r="BN8691" s="258"/>
      <c r="BO8691" s="258"/>
      <c r="BP8691" s="258"/>
      <c r="BQ8691" s="258"/>
      <c r="BR8691" s="258"/>
      <c r="BS8691" s="258"/>
      <c r="BT8691" s="258"/>
      <c r="BU8691" s="258"/>
      <c r="BV8691" s="258"/>
      <c r="BW8691" s="258"/>
      <c r="BX8691" s="258"/>
      <c r="BY8691" s="258"/>
      <c r="BZ8691" s="258"/>
      <c r="CA8691" s="258"/>
      <c r="CB8691" s="258"/>
      <c r="CC8691" s="258"/>
    </row>
    <row r="8692" spans="1:81" s="41" customFormat="1" x14ac:dyDescent="0.25">
      <c r="A8692" s="38"/>
      <c r="B8692" s="44"/>
      <c r="C8692" s="39"/>
      <c r="D8692" s="39"/>
      <c r="E8692" s="39"/>
      <c r="F8692" s="25"/>
      <c r="G8692" s="40"/>
      <c r="H8692" s="40"/>
      <c r="I8692" s="40"/>
      <c r="J8692" s="271"/>
      <c r="K8692" s="262"/>
      <c r="L8692" s="258"/>
      <c r="M8692" s="258"/>
      <c r="N8692" s="258"/>
      <c r="O8692" s="258"/>
      <c r="P8692" s="258"/>
      <c r="Q8692" s="258"/>
      <c r="R8692" s="258"/>
      <c r="S8692" s="258"/>
      <c r="T8692" s="258"/>
      <c r="U8692" s="258"/>
      <c r="V8692" s="258"/>
      <c r="W8692" s="258"/>
      <c r="X8692" s="258"/>
      <c r="Y8692" s="258"/>
      <c r="Z8692" s="258"/>
      <c r="AA8692" s="258"/>
      <c r="AB8692" s="258"/>
      <c r="AC8692" s="258"/>
      <c r="AD8692" s="258"/>
      <c r="AE8692" s="258"/>
      <c r="AF8692" s="258"/>
      <c r="AG8692" s="258"/>
      <c r="AH8692" s="258"/>
      <c r="AI8692" s="258"/>
      <c r="AJ8692" s="258"/>
      <c r="AK8692" s="258"/>
      <c r="AL8692" s="258"/>
      <c r="AM8692" s="258"/>
      <c r="AN8692" s="258"/>
      <c r="AO8692" s="258"/>
      <c r="AP8692" s="258"/>
      <c r="AQ8692" s="258"/>
      <c r="AR8692" s="258"/>
      <c r="AS8692" s="258"/>
      <c r="AT8692" s="258"/>
      <c r="AU8692" s="258"/>
      <c r="AV8692" s="258"/>
      <c r="AW8692" s="258"/>
      <c r="AX8692" s="258"/>
      <c r="AY8692" s="258"/>
      <c r="AZ8692" s="258"/>
      <c r="BA8692" s="258"/>
      <c r="BB8692" s="258"/>
      <c r="BC8692" s="258"/>
      <c r="BD8692" s="258"/>
      <c r="BE8692" s="258"/>
      <c r="BF8692" s="258"/>
      <c r="BG8692" s="258"/>
      <c r="BH8692" s="258"/>
      <c r="BI8692" s="258"/>
      <c r="BJ8692" s="258"/>
      <c r="BK8692" s="258"/>
      <c r="BL8692" s="258"/>
      <c r="BM8692" s="258"/>
      <c r="BN8692" s="258"/>
      <c r="BO8692" s="258"/>
      <c r="BP8692" s="258"/>
      <c r="BQ8692" s="258"/>
      <c r="BR8692" s="258"/>
      <c r="BS8692" s="258"/>
      <c r="BT8692" s="258"/>
      <c r="BU8692" s="258"/>
      <c r="BV8692" s="258"/>
      <c r="BW8692" s="258"/>
      <c r="BX8692" s="258"/>
      <c r="BY8692" s="258"/>
      <c r="BZ8692" s="258"/>
      <c r="CA8692" s="258"/>
      <c r="CB8692" s="258"/>
      <c r="CC8692" s="258"/>
    </row>
    <row r="8693" spans="1:81" s="41" customFormat="1" x14ac:dyDescent="0.25">
      <c r="A8693" s="38"/>
      <c r="B8693" s="44"/>
      <c r="C8693" s="39"/>
      <c r="D8693" s="39"/>
      <c r="E8693" s="39"/>
      <c r="F8693" s="25"/>
      <c r="G8693" s="40"/>
      <c r="H8693" s="40"/>
      <c r="I8693" s="40"/>
      <c r="J8693" s="271"/>
      <c r="K8693" s="262"/>
      <c r="L8693" s="258"/>
      <c r="M8693" s="258"/>
      <c r="N8693" s="258"/>
      <c r="O8693" s="258"/>
      <c r="P8693" s="258"/>
      <c r="Q8693" s="258"/>
      <c r="R8693" s="258"/>
      <c r="S8693" s="258"/>
      <c r="T8693" s="258"/>
      <c r="U8693" s="258"/>
      <c r="V8693" s="258"/>
      <c r="W8693" s="258"/>
      <c r="X8693" s="258"/>
      <c r="Y8693" s="258"/>
      <c r="Z8693" s="258"/>
      <c r="AA8693" s="258"/>
      <c r="AB8693" s="258"/>
      <c r="AC8693" s="258"/>
      <c r="AD8693" s="258"/>
      <c r="AE8693" s="258"/>
      <c r="AF8693" s="258"/>
      <c r="AG8693" s="258"/>
      <c r="AH8693" s="258"/>
      <c r="AI8693" s="258"/>
      <c r="AJ8693" s="258"/>
      <c r="AK8693" s="258"/>
      <c r="AL8693" s="258"/>
      <c r="AM8693" s="258"/>
      <c r="AN8693" s="258"/>
      <c r="AO8693" s="258"/>
      <c r="AP8693" s="258"/>
      <c r="AQ8693" s="258"/>
      <c r="AR8693" s="258"/>
      <c r="AS8693" s="258"/>
      <c r="AT8693" s="258"/>
      <c r="AU8693" s="258"/>
      <c r="AV8693" s="258"/>
      <c r="AW8693" s="258"/>
      <c r="AX8693" s="258"/>
      <c r="AY8693" s="258"/>
      <c r="AZ8693" s="258"/>
      <c r="BA8693" s="258"/>
      <c r="BB8693" s="258"/>
      <c r="BC8693" s="258"/>
      <c r="BD8693" s="258"/>
      <c r="BE8693" s="258"/>
      <c r="BF8693" s="258"/>
      <c r="BG8693" s="258"/>
      <c r="BH8693" s="258"/>
      <c r="BI8693" s="258"/>
      <c r="BJ8693" s="258"/>
      <c r="BK8693" s="258"/>
      <c r="BL8693" s="258"/>
      <c r="BM8693" s="258"/>
      <c r="BN8693" s="258"/>
      <c r="BO8693" s="258"/>
      <c r="BP8693" s="258"/>
      <c r="BQ8693" s="258"/>
      <c r="BR8693" s="258"/>
      <c r="BS8693" s="258"/>
      <c r="BT8693" s="258"/>
      <c r="BU8693" s="258"/>
      <c r="BV8693" s="258"/>
      <c r="BW8693" s="258"/>
      <c r="BX8693" s="258"/>
      <c r="BY8693" s="258"/>
      <c r="BZ8693" s="258"/>
      <c r="CA8693" s="258"/>
      <c r="CB8693" s="258"/>
      <c r="CC8693" s="258"/>
    </row>
    <row r="8694" spans="1:81" s="41" customFormat="1" x14ac:dyDescent="0.25">
      <c r="A8694" s="38"/>
      <c r="B8694" s="44"/>
      <c r="C8694" s="39"/>
      <c r="D8694" s="39"/>
      <c r="E8694" s="39"/>
      <c r="F8694" s="25"/>
      <c r="G8694" s="40"/>
      <c r="H8694" s="40"/>
      <c r="I8694" s="40"/>
      <c r="J8694" s="271"/>
      <c r="K8694" s="262"/>
      <c r="L8694" s="258"/>
      <c r="M8694" s="258"/>
      <c r="N8694" s="258"/>
      <c r="O8694" s="258"/>
      <c r="P8694" s="258"/>
      <c r="Q8694" s="258"/>
      <c r="R8694" s="258"/>
      <c r="S8694" s="258"/>
      <c r="T8694" s="258"/>
      <c r="U8694" s="258"/>
      <c r="V8694" s="258"/>
      <c r="W8694" s="258"/>
      <c r="X8694" s="258"/>
      <c r="Y8694" s="258"/>
      <c r="Z8694" s="258"/>
      <c r="AA8694" s="258"/>
      <c r="AB8694" s="258"/>
      <c r="AC8694" s="258"/>
      <c r="AD8694" s="258"/>
      <c r="AE8694" s="258"/>
      <c r="AF8694" s="258"/>
      <c r="AG8694" s="258"/>
      <c r="AH8694" s="258"/>
      <c r="AI8694" s="258"/>
      <c r="AJ8694" s="258"/>
      <c r="AK8694" s="258"/>
      <c r="AL8694" s="258"/>
      <c r="AM8694" s="258"/>
      <c r="AN8694" s="258"/>
      <c r="AO8694" s="258"/>
      <c r="AP8694" s="258"/>
      <c r="AQ8694" s="258"/>
      <c r="AR8694" s="258"/>
      <c r="AS8694" s="258"/>
      <c r="AT8694" s="258"/>
      <c r="AU8694" s="258"/>
      <c r="AV8694" s="258"/>
      <c r="AW8694" s="258"/>
      <c r="AX8694" s="258"/>
      <c r="AY8694" s="258"/>
      <c r="AZ8694" s="258"/>
      <c r="BA8694" s="258"/>
      <c r="BB8694" s="258"/>
      <c r="BC8694" s="258"/>
      <c r="BD8694" s="258"/>
      <c r="BE8694" s="258"/>
      <c r="BF8694" s="258"/>
      <c r="BG8694" s="258"/>
      <c r="BH8694" s="258"/>
      <c r="BI8694" s="258"/>
      <c r="BJ8694" s="258"/>
      <c r="BK8694" s="258"/>
      <c r="BL8694" s="258"/>
      <c r="BM8694" s="258"/>
      <c r="BN8694" s="258"/>
      <c r="BO8694" s="258"/>
      <c r="BP8694" s="258"/>
      <c r="BQ8694" s="258"/>
      <c r="BR8694" s="258"/>
      <c r="BS8694" s="258"/>
      <c r="BT8694" s="258"/>
      <c r="BU8694" s="258"/>
      <c r="BV8694" s="258"/>
      <c r="BW8694" s="258"/>
      <c r="BX8694" s="258"/>
      <c r="BY8694" s="258"/>
      <c r="BZ8694" s="258"/>
      <c r="CA8694" s="258"/>
      <c r="CB8694" s="258"/>
      <c r="CC8694" s="258"/>
    </row>
    <row r="8695" spans="1:81" s="41" customFormat="1" x14ac:dyDescent="0.25">
      <c r="A8695" s="38"/>
      <c r="B8695" s="44"/>
      <c r="C8695" s="39"/>
      <c r="D8695" s="39"/>
      <c r="E8695" s="39"/>
      <c r="F8695" s="25"/>
      <c r="G8695" s="40"/>
      <c r="H8695" s="40"/>
      <c r="I8695" s="40"/>
      <c r="J8695" s="271"/>
      <c r="K8695" s="262"/>
      <c r="L8695" s="258"/>
      <c r="M8695" s="258"/>
      <c r="N8695" s="258"/>
      <c r="O8695" s="258"/>
      <c r="P8695" s="258"/>
      <c r="Q8695" s="258"/>
      <c r="R8695" s="258"/>
      <c r="S8695" s="258"/>
      <c r="T8695" s="258"/>
      <c r="U8695" s="258"/>
      <c r="V8695" s="258"/>
      <c r="W8695" s="258"/>
      <c r="X8695" s="258"/>
      <c r="Y8695" s="258"/>
      <c r="Z8695" s="258"/>
      <c r="AA8695" s="258"/>
      <c r="AB8695" s="258"/>
      <c r="AC8695" s="258"/>
      <c r="AD8695" s="258"/>
      <c r="AE8695" s="258"/>
      <c r="AF8695" s="258"/>
      <c r="AG8695" s="258"/>
      <c r="AH8695" s="258"/>
      <c r="AI8695" s="258"/>
      <c r="AJ8695" s="258"/>
      <c r="AK8695" s="258"/>
      <c r="AL8695" s="258"/>
      <c r="AM8695" s="258"/>
      <c r="AN8695" s="258"/>
      <c r="AO8695" s="258"/>
      <c r="AP8695" s="258"/>
      <c r="AQ8695" s="258"/>
      <c r="AR8695" s="258"/>
      <c r="AS8695" s="258"/>
      <c r="AT8695" s="258"/>
      <c r="AU8695" s="258"/>
      <c r="AV8695" s="258"/>
      <c r="AW8695" s="258"/>
      <c r="AX8695" s="258"/>
      <c r="AY8695" s="258"/>
      <c r="AZ8695" s="258"/>
      <c r="BA8695" s="258"/>
      <c r="BB8695" s="258"/>
      <c r="BC8695" s="258"/>
      <c r="BD8695" s="258"/>
      <c r="BE8695" s="258"/>
      <c r="BF8695" s="258"/>
      <c r="BG8695" s="258"/>
      <c r="BH8695" s="258"/>
      <c r="BI8695" s="258"/>
      <c r="BJ8695" s="258"/>
      <c r="BK8695" s="258"/>
      <c r="BL8695" s="258"/>
      <c r="BM8695" s="258"/>
      <c r="BN8695" s="258"/>
      <c r="BO8695" s="258"/>
      <c r="BP8695" s="258"/>
      <c r="BQ8695" s="258"/>
      <c r="BR8695" s="258"/>
      <c r="BS8695" s="258"/>
      <c r="BT8695" s="258"/>
      <c r="BU8695" s="258"/>
      <c r="BV8695" s="258"/>
      <c r="BW8695" s="258"/>
      <c r="BX8695" s="258"/>
      <c r="BY8695" s="258"/>
      <c r="BZ8695" s="258"/>
      <c r="CA8695" s="258"/>
      <c r="CB8695" s="258"/>
      <c r="CC8695" s="258"/>
    </row>
    <row r="8696" spans="1:81" s="41" customFormat="1" x14ac:dyDescent="0.25">
      <c r="A8696" s="38"/>
      <c r="B8696" s="44"/>
      <c r="C8696" s="39"/>
      <c r="D8696" s="39"/>
      <c r="E8696" s="39"/>
      <c r="F8696" s="25"/>
      <c r="G8696" s="40"/>
      <c r="H8696" s="40"/>
      <c r="I8696" s="40"/>
      <c r="J8696" s="271"/>
      <c r="K8696" s="262"/>
      <c r="L8696" s="258"/>
      <c r="M8696" s="258"/>
      <c r="N8696" s="258"/>
      <c r="O8696" s="258"/>
      <c r="P8696" s="258"/>
      <c r="Q8696" s="258"/>
      <c r="R8696" s="258"/>
      <c r="S8696" s="258"/>
      <c r="T8696" s="258"/>
      <c r="U8696" s="258"/>
      <c r="V8696" s="258"/>
      <c r="W8696" s="258"/>
      <c r="X8696" s="258"/>
      <c r="Y8696" s="258"/>
      <c r="Z8696" s="258"/>
      <c r="AA8696" s="258"/>
      <c r="AB8696" s="258"/>
      <c r="AC8696" s="258"/>
      <c r="AD8696" s="258"/>
      <c r="AE8696" s="258"/>
      <c r="AF8696" s="258"/>
      <c r="AG8696" s="258"/>
      <c r="AH8696" s="258"/>
      <c r="AI8696" s="258"/>
      <c r="AJ8696" s="258"/>
      <c r="AK8696" s="258"/>
      <c r="AL8696" s="258"/>
      <c r="AM8696" s="258"/>
      <c r="AN8696" s="258"/>
      <c r="AO8696" s="258"/>
      <c r="AP8696" s="258"/>
      <c r="AQ8696" s="258"/>
      <c r="AR8696" s="258"/>
      <c r="AS8696" s="258"/>
      <c r="AT8696" s="258"/>
      <c r="AU8696" s="258"/>
      <c r="AV8696" s="258"/>
      <c r="AW8696" s="258"/>
      <c r="AX8696" s="258"/>
      <c r="AY8696" s="258"/>
      <c r="AZ8696" s="258"/>
      <c r="BA8696" s="258"/>
      <c r="BB8696" s="258"/>
      <c r="BC8696" s="258"/>
      <c r="BD8696" s="258"/>
      <c r="BE8696" s="258"/>
      <c r="BF8696" s="258"/>
      <c r="BG8696" s="258"/>
      <c r="BH8696" s="258"/>
      <c r="BI8696" s="258"/>
      <c r="BJ8696" s="258"/>
      <c r="BK8696" s="258"/>
      <c r="BL8696" s="258"/>
      <c r="BM8696" s="258"/>
      <c r="BN8696" s="258"/>
      <c r="BO8696" s="258"/>
      <c r="BP8696" s="258"/>
      <c r="BQ8696" s="258"/>
      <c r="BR8696" s="258"/>
      <c r="BS8696" s="258"/>
      <c r="BT8696" s="258"/>
      <c r="BU8696" s="258"/>
      <c r="BV8696" s="258"/>
      <c r="BW8696" s="258"/>
      <c r="BX8696" s="258"/>
      <c r="BY8696" s="258"/>
      <c r="BZ8696" s="258"/>
      <c r="CA8696" s="258"/>
      <c r="CB8696" s="258"/>
      <c r="CC8696" s="258"/>
    </row>
    <row r="8697" spans="1:81" s="41" customFormat="1" x14ac:dyDescent="0.25">
      <c r="A8697" s="38"/>
      <c r="B8697" s="44"/>
      <c r="C8697" s="39"/>
      <c r="D8697" s="39"/>
      <c r="E8697" s="39"/>
      <c r="F8697" s="25"/>
      <c r="G8697" s="40"/>
      <c r="H8697" s="40"/>
      <c r="I8697" s="40"/>
      <c r="J8697" s="271"/>
      <c r="K8697" s="262"/>
      <c r="L8697" s="258"/>
      <c r="M8697" s="258"/>
      <c r="N8697" s="258"/>
      <c r="O8697" s="258"/>
      <c r="P8697" s="258"/>
      <c r="Q8697" s="258"/>
      <c r="R8697" s="258"/>
      <c r="S8697" s="258"/>
      <c r="T8697" s="258"/>
      <c r="U8697" s="258"/>
      <c r="V8697" s="258"/>
      <c r="W8697" s="258"/>
      <c r="X8697" s="258"/>
      <c r="Y8697" s="258"/>
      <c r="Z8697" s="258"/>
      <c r="AA8697" s="258"/>
      <c r="AB8697" s="258"/>
      <c r="AC8697" s="258"/>
      <c r="AD8697" s="258"/>
      <c r="AE8697" s="258"/>
      <c r="AF8697" s="258"/>
      <c r="AG8697" s="258"/>
      <c r="AH8697" s="258"/>
      <c r="AI8697" s="258"/>
      <c r="AJ8697" s="258"/>
      <c r="AK8697" s="258"/>
      <c r="AL8697" s="258"/>
      <c r="AM8697" s="258"/>
      <c r="AN8697" s="258"/>
      <c r="AO8697" s="258"/>
      <c r="AP8697" s="258"/>
      <c r="AQ8697" s="258"/>
      <c r="AR8697" s="258"/>
      <c r="AS8697" s="258"/>
      <c r="AT8697" s="258"/>
      <c r="AU8697" s="258"/>
      <c r="AV8697" s="258"/>
      <c r="AW8697" s="258"/>
      <c r="AX8697" s="258"/>
      <c r="AY8697" s="258"/>
      <c r="AZ8697" s="258"/>
      <c r="BA8697" s="258"/>
      <c r="BB8697" s="258"/>
      <c r="BC8697" s="258"/>
      <c r="BD8697" s="258"/>
      <c r="BE8697" s="258"/>
      <c r="BF8697" s="258"/>
      <c r="BG8697" s="258"/>
      <c r="BH8697" s="258"/>
      <c r="BI8697" s="258"/>
      <c r="BJ8697" s="258"/>
      <c r="BK8697" s="258"/>
      <c r="BL8697" s="258"/>
      <c r="BM8697" s="258"/>
      <c r="BN8697" s="258"/>
      <c r="BO8697" s="258"/>
      <c r="BP8697" s="258"/>
      <c r="BQ8697" s="258"/>
      <c r="BR8697" s="258"/>
      <c r="BS8697" s="258"/>
      <c r="BT8697" s="258"/>
      <c r="BU8697" s="258"/>
      <c r="BV8697" s="258"/>
      <c r="BW8697" s="258"/>
      <c r="BX8697" s="258"/>
      <c r="BY8697" s="258"/>
      <c r="BZ8697" s="258"/>
      <c r="CA8697" s="258"/>
      <c r="CB8697" s="258"/>
      <c r="CC8697" s="258"/>
    </row>
    <row r="8698" spans="1:81" s="41" customFormat="1" x14ac:dyDescent="0.25">
      <c r="A8698" s="38"/>
      <c r="B8698" s="44"/>
      <c r="C8698" s="39"/>
      <c r="D8698" s="39"/>
      <c r="E8698" s="39"/>
      <c r="F8698" s="25"/>
      <c r="G8698" s="40"/>
      <c r="H8698" s="40"/>
      <c r="I8698" s="40"/>
      <c r="J8698" s="271"/>
      <c r="K8698" s="262"/>
      <c r="L8698" s="258"/>
      <c r="M8698" s="258"/>
      <c r="N8698" s="258"/>
      <c r="O8698" s="258"/>
      <c r="P8698" s="258"/>
      <c r="Q8698" s="258"/>
      <c r="R8698" s="258"/>
      <c r="S8698" s="258"/>
      <c r="T8698" s="258"/>
      <c r="U8698" s="258"/>
      <c r="V8698" s="258"/>
      <c r="W8698" s="258"/>
      <c r="X8698" s="258"/>
      <c r="Y8698" s="258"/>
      <c r="Z8698" s="258"/>
      <c r="AA8698" s="258"/>
      <c r="AB8698" s="258"/>
      <c r="AC8698" s="258"/>
      <c r="AD8698" s="258"/>
      <c r="AE8698" s="258"/>
      <c r="AF8698" s="258"/>
      <c r="AG8698" s="258"/>
      <c r="AH8698" s="258"/>
      <c r="AI8698" s="258"/>
      <c r="AJ8698" s="258"/>
      <c r="AK8698" s="258"/>
      <c r="AL8698" s="258"/>
      <c r="AM8698" s="258"/>
      <c r="AN8698" s="258"/>
      <c r="AO8698" s="258"/>
      <c r="AP8698" s="258"/>
      <c r="AQ8698" s="258"/>
      <c r="AR8698" s="258"/>
      <c r="AS8698" s="258"/>
      <c r="AT8698" s="258"/>
      <c r="AU8698" s="258"/>
      <c r="AV8698" s="258"/>
      <c r="AW8698" s="258"/>
      <c r="AX8698" s="258"/>
      <c r="AY8698" s="258"/>
      <c r="AZ8698" s="258"/>
      <c r="BA8698" s="258"/>
      <c r="BB8698" s="258"/>
      <c r="BC8698" s="258"/>
      <c r="BD8698" s="258"/>
      <c r="BE8698" s="258"/>
      <c r="BF8698" s="258"/>
      <c r="BG8698" s="258"/>
      <c r="BH8698" s="258"/>
      <c r="BI8698" s="258"/>
      <c r="BJ8698" s="258"/>
      <c r="BK8698" s="258"/>
      <c r="BL8698" s="258"/>
      <c r="BM8698" s="258"/>
      <c r="BN8698" s="258"/>
      <c r="BO8698" s="258"/>
      <c r="BP8698" s="258"/>
      <c r="BQ8698" s="258"/>
      <c r="BR8698" s="258"/>
      <c r="BS8698" s="258"/>
      <c r="BT8698" s="258"/>
      <c r="BU8698" s="258"/>
      <c r="BV8698" s="258"/>
      <c r="BW8698" s="258"/>
      <c r="BX8698" s="258"/>
      <c r="BY8698" s="258"/>
      <c r="BZ8698" s="258"/>
      <c r="CA8698" s="258"/>
      <c r="CB8698" s="258"/>
      <c r="CC8698" s="258"/>
    </row>
    <row r="8699" spans="1:81" s="41" customFormat="1" x14ac:dyDescent="0.25">
      <c r="A8699" s="38"/>
      <c r="B8699" s="44"/>
      <c r="C8699" s="39"/>
      <c r="D8699" s="39"/>
      <c r="E8699" s="39"/>
      <c r="F8699" s="25"/>
      <c r="G8699" s="40"/>
      <c r="H8699" s="40"/>
      <c r="I8699" s="40"/>
      <c r="J8699" s="271"/>
      <c r="K8699" s="262"/>
      <c r="L8699" s="258"/>
      <c r="M8699" s="258"/>
      <c r="N8699" s="258"/>
      <c r="O8699" s="258"/>
      <c r="P8699" s="258"/>
      <c r="Q8699" s="258"/>
      <c r="R8699" s="258"/>
      <c r="S8699" s="258"/>
      <c r="T8699" s="258"/>
      <c r="U8699" s="258"/>
      <c r="V8699" s="258"/>
      <c r="W8699" s="258"/>
      <c r="X8699" s="258"/>
      <c r="Y8699" s="258"/>
      <c r="Z8699" s="258"/>
      <c r="AA8699" s="258"/>
      <c r="AB8699" s="258"/>
      <c r="AC8699" s="258"/>
      <c r="AD8699" s="258"/>
      <c r="AE8699" s="258"/>
      <c r="AF8699" s="258"/>
      <c r="AG8699" s="258"/>
      <c r="AH8699" s="258"/>
      <c r="AI8699" s="258"/>
      <c r="AJ8699" s="258"/>
      <c r="AK8699" s="258"/>
      <c r="AL8699" s="258"/>
      <c r="AM8699" s="258"/>
      <c r="AN8699" s="258"/>
      <c r="AO8699" s="258"/>
      <c r="AP8699" s="258"/>
      <c r="AQ8699" s="258"/>
      <c r="AR8699" s="258"/>
      <c r="AS8699" s="258"/>
      <c r="AT8699" s="258"/>
      <c r="AU8699" s="258"/>
      <c r="AV8699" s="258"/>
      <c r="AW8699" s="258"/>
      <c r="AX8699" s="258"/>
      <c r="AY8699" s="258"/>
      <c r="AZ8699" s="258"/>
      <c r="BA8699" s="258"/>
      <c r="BB8699" s="258"/>
      <c r="BC8699" s="258"/>
      <c r="BD8699" s="258"/>
      <c r="BE8699" s="258"/>
      <c r="BF8699" s="258"/>
      <c r="BG8699" s="258"/>
      <c r="BH8699" s="258"/>
      <c r="BI8699" s="258"/>
      <c r="BJ8699" s="258"/>
      <c r="BK8699" s="258"/>
      <c r="BL8699" s="258"/>
      <c r="BM8699" s="258"/>
      <c r="BN8699" s="258"/>
      <c r="BO8699" s="258"/>
      <c r="BP8699" s="258"/>
      <c r="BQ8699" s="258"/>
      <c r="BR8699" s="258"/>
      <c r="BS8699" s="258"/>
      <c r="BT8699" s="258"/>
      <c r="BU8699" s="258"/>
      <c r="BV8699" s="258"/>
      <c r="BW8699" s="258"/>
      <c r="BX8699" s="258"/>
      <c r="BY8699" s="258"/>
      <c r="BZ8699" s="258"/>
      <c r="CA8699" s="258"/>
      <c r="CB8699" s="258"/>
      <c r="CC8699" s="258"/>
    </row>
    <row r="8700" spans="1:81" s="41" customFormat="1" x14ac:dyDescent="0.25">
      <c r="A8700" s="38"/>
      <c r="B8700" s="44"/>
      <c r="C8700" s="39"/>
      <c r="D8700" s="39"/>
      <c r="E8700" s="39"/>
      <c r="F8700" s="25"/>
      <c r="G8700" s="40"/>
      <c r="H8700" s="40"/>
      <c r="I8700" s="40"/>
      <c r="J8700" s="271"/>
      <c r="K8700" s="262"/>
      <c r="L8700" s="258"/>
      <c r="M8700" s="258"/>
      <c r="N8700" s="258"/>
      <c r="O8700" s="258"/>
      <c r="P8700" s="258"/>
      <c r="Q8700" s="258"/>
      <c r="R8700" s="258"/>
      <c r="S8700" s="258"/>
      <c r="T8700" s="258"/>
      <c r="U8700" s="258"/>
      <c r="V8700" s="258"/>
      <c r="W8700" s="258"/>
      <c r="X8700" s="258"/>
      <c r="Y8700" s="258"/>
      <c r="Z8700" s="258"/>
      <c r="AA8700" s="258"/>
      <c r="AB8700" s="258"/>
      <c r="AC8700" s="258"/>
      <c r="AD8700" s="258"/>
      <c r="AE8700" s="258"/>
      <c r="AF8700" s="258"/>
      <c r="AG8700" s="258"/>
      <c r="AH8700" s="258"/>
      <c r="AI8700" s="258"/>
      <c r="AJ8700" s="258"/>
      <c r="AK8700" s="258"/>
      <c r="AL8700" s="258"/>
      <c r="AM8700" s="258"/>
      <c r="AN8700" s="258"/>
      <c r="AO8700" s="258"/>
      <c r="AP8700" s="258"/>
      <c r="AQ8700" s="258"/>
      <c r="AR8700" s="258"/>
      <c r="AS8700" s="258"/>
      <c r="AT8700" s="258"/>
      <c r="AU8700" s="258"/>
      <c r="AV8700" s="258"/>
      <c r="AW8700" s="258"/>
      <c r="AX8700" s="258"/>
      <c r="AY8700" s="258"/>
      <c r="AZ8700" s="258"/>
      <c r="BA8700" s="258"/>
      <c r="BB8700" s="258"/>
      <c r="BC8700" s="258"/>
      <c r="BD8700" s="258"/>
      <c r="BE8700" s="258"/>
      <c r="BF8700" s="258"/>
      <c r="BG8700" s="258"/>
      <c r="BH8700" s="258"/>
      <c r="BI8700" s="258"/>
      <c r="BJ8700" s="258"/>
      <c r="BK8700" s="258"/>
      <c r="BL8700" s="258"/>
      <c r="BM8700" s="258"/>
      <c r="BN8700" s="258"/>
      <c r="BO8700" s="258"/>
      <c r="BP8700" s="258"/>
      <c r="BQ8700" s="258"/>
      <c r="BR8700" s="258"/>
      <c r="BS8700" s="258"/>
      <c r="BT8700" s="258"/>
      <c r="BU8700" s="258"/>
      <c r="BV8700" s="258"/>
      <c r="BW8700" s="258"/>
      <c r="BX8700" s="258"/>
      <c r="BY8700" s="258"/>
      <c r="BZ8700" s="258"/>
      <c r="CA8700" s="258"/>
      <c r="CB8700" s="258"/>
      <c r="CC8700" s="258"/>
    </row>
    <row r="8701" spans="1:81" s="41" customFormat="1" x14ac:dyDescent="0.25">
      <c r="A8701" s="38"/>
      <c r="B8701" s="44"/>
      <c r="C8701" s="39"/>
      <c r="D8701" s="39"/>
      <c r="E8701" s="39"/>
      <c r="F8701" s="25"/>
      <c r="G8701" s="40"/>
      <c r="H8701" s="40"/>
      <c r="I8701" s="40"/>
      <c r="J8701" s="271"/>
      <c r="K8701" s="262"/>
      <c r="L8701" s="258"/>
      <c r="M8701" s="258"/>
      <c r="N8701" s="258"/>
      <c r="O8701" s="258"/>
      <c r="P8701" s="258"/>
      <c r="Q8701" s="258"/>
      <c r="R8701" s="258"/>
      <c r="S8701" s="258"/>
      <c r="T8701" s="258"/>
      <c r="U8701" s="258"/>
      <c r="V8701" s="258"/>
      <c r="W8701" s="258"/>
      <c r="X8701" s="258"/>
      <c r="Y8701" s="258"/>
      <c r="Z8701" s="258"/>
      <c r="AA8701" s="258"/>
      <c r="AB8701" s="258"/>
      <c r="AC8701" s="258"/>
      <c r="AD8701" s="258"/>
      <c r="AE8701" s="258"/>
      <c r="AF8701" s="258"/>
      <c r="AG8701" s="258"/>
      <c r="AH8701" s="258"/>
      <c r="AI8701" s="258"/>
      <c r="AJ8701" s="258"/>
      <c r="AK8701" s="258"/>
      <c r="AL8701" s="258"/>
      <c r="AM8701" s="258"/>
      <c r="AN8701" s="258"/>
      <c r="AO8701" s="258"/>
      <c r="AP8701" s="258"/>
      <c r="AQ8701" s="258"/>
      <c r="AR8701" s="258"/>
      <c r="AS8701" s="258"/>
      <c r="AT8701" s="258"/>
      <c r="AU8701" s="258"/>
      <c r="AV8701" s="258"/>
      <c r="AW8701" s="258"/>
      <c r="AX8701" s="258"/>
      <c r="AY8701" s="258"/>
      <c r="AZ8701" s="258"/>
      <c r="BA8701" s="258"/>
      <c r="BB8701" s="258"/>
      <c r="BC8701" s="258"/>
      <c r="BD8701" s="258"/>
      <c r="BE8701" s="258"/>
      <c r="BF8701" s="258"/>
      <c r="BG8701" s="258"/>
      <c r="BH8701" s="258"/>
      <c r="BI8701" s="258"/>
      <c r="BJ8701" s="258"/>
      <c r="BK8701" s="258"/>
      <c r="BL8701" s="258"/>
      <c r="BM8701" s="258"/>
      <c r="BN8701" s="258"/>
      <c r="BO8701" s="258"/>
      <c r="BP8701" s="258"/>
      <c r="BQ8701" s="258"/>
      <c r="BR8701" s="258"/>
      <c r="BS8701" s="258"/>
      <c r="BT8701" s="258"/>
      <c r="BU8701" s="258"/>
      <c r="BV8701" s="258"/>
      <c r="BW8701" s="258"/>
      <c r="BX8701" s="258"/>
      <c r="BY8701" s="258"/>
      <c r="BZ8701" s="258"/>
      <c r="CA8701" s="258"/>
      <c r="CB8701" s="258"/>
      <c r="CC8701" s="258"/>
    </row>
    <row r="8702" spans="1:81" s="41" customFormat="1" x14ac:dyDescent="0.25">
      <c r="A8702" s="38"/>
      <c r="B8702" s="44"/>
      <c r="C8702" s="39"/>
      <c r="D8702" s="39"/>
      <c r="E8702" s="39"/>
      <c r="F8702" s="25"/>
      <c r="G8702" s="40"/>
      <c r="H8702" s="40"/>
      <c r="I8702" s="40"/>
      <c r="J8702" s="271"/>
      <c r="K8702" s="262"/>
      <c r="L8702" s="258"/>
      <c r="M8702" s="258"/>
      <c r="N8702" s="258"/>
      <c r="O8702" s="258"/>
      <c r="P8702" s="258"/>
      <c r="Q8702" s="258"/>
      <c r="R8702" s="258"/>
      <c r="S8702" s="258"/>
      <c r="T8702" s="258"/>
      <c r="U8702" s="258"/>
      <c r="V8702" s="258"/>
      <c r="W8702" s="258"/>
      <c r="X8702" s="258"/>
      <c r="Y8702" s="258"/>
      <c r="Z8702" s="258"/>
      <c r="AA8702" s="258"/>
      <c r="AB8702" s="258"/>
      <c r="AC8702" s="258"/>
      <c r="AD8702" s="258"/>
      <c r="AE8702" s="258"/>
      <c r="AF8702" s="258"/>
      <c r="AG8702" s="258"/>
      <c r="AH8702" s="258"/>
      <c r="AI8702" s="258"/>
      <c r="AJ8702" s="258"/>
      <c r="AK8702" s="258"/>
      <c r="AL8702" s="258"/>
      <c r="AM8702" s="258"/>
      <c r="AN8702" s="258"/>
      <c r="AO8702" s="258"/>
      <c r="AP8702" s="258"/>
      <c r="AQ8702" s="258"/>
      <c r="AR8702" s="258"/>
      <c r="AS8702" s="258"/>
      <c r="AT8702" s="258"/>
      <c r="AU8702" s="258"/>
      <c r="AV8702" s="258"/>
      <c r="AW8702" s="258"/>
      <c r="AX8702" s="258"/>
      <c r="AY8702" s="258"/>
      <c r="AZ8702" s="258"/>
      <c r="BA8702" s="258"/>
      <c r="BB8702" s="258"/>
      <c r="BC8702" s="258"/>
      <c r="BD8702" s="258"/>
      <c r="BE8702" s="258"/>
      <c r="BF8702" s="258"/>
      <c r="BG8702" s="258"/>
      <c r="BH8702" s="258"/>
      <c r="BI8702" s="258"/>
      <c r="BJ8702" s="258"/>
      <c r="BK8702" s="258"/>
      <c r="BL8702" s="258"/>
      <c r="BM8702" s="258"/>
      <c r="BN8702" s="258"/>
      <c r="BO8702" s="258"/>
      <c r="BP8702" s="258"/>
      <c r="BQ8702" s="258"/>
      <c r="BR8702" s="258"/>
      <c r="BS8702" s="258"/>
      <c r="BT8702" s="258"/>
      <c r="BU8702" s="258"/>
      <c r="BV8702" s="258"/>
      <c r="BW8702" s="258"/>
      <c r="BX8702" s="258"/>
      <c r="BY8702" s="258"/>
      <c r="BZ8702" s="258"/>
      <c r="CA8702" s="258"/>
      <c r="CB8702" s="258"/>
      <c r="CC8702" s="258"/>
    </row>
    <row r="8703" spans="1:81" s="41" customFormat="1" x14ac:dyDescent="0.25">
      <c r="A8703" s="38"/>
      <c r="B8703" s="44"/>
      <c r="C8703" s="39"/>
      <c r="D8703" s="39"/>
      <c r="E8703" s="39"/>
      <c r="F8703" s="25"/>
      <c r="G8703" s="40"/>
      <c r="H8703" s="40"/>
      <c r="I8703" s="40"/>
      <c r="J8703" s="271"/>
      <c r="K8703" s="262"/>
      <c r="L8703" s="258"/>
      <c r="M8703" s="258"/>
      <c r="N8703" s="258"/>
      <c r="O8703" s="258"/>
      <c r="P8703" s="258"/>
      <c r="Q8703" s="258"/>
      <c r="R8703" s="258"/>
      <c r="S8703" s="258"/>
      <c r="T8703" s="258"/>
      <c r="U8703" s="258"/>
      <c r="V8703" s="258"/>
      <c r="W8703" s="258"/>
      <c r="X8703" s="258"/>
      <c r="Y8703" s="258"/>
      <c r="Z8703" s="258"/>
      <c r="AA8703" s="258"/>
      <c r="AB8703" s="258"/>
      <c r="AC8703" s="258"/>
      <c r="AD8703" s="258"/>
      <c r="AE8703" s="258"/>
      <c r="AF8703" s="258"/>
      <c r="AG8703" s="258"/>
      <c r="AH8703" s="258"/>
      <c r="AI8703" s="258"/>
      <c r="AJ8703" s="258"/>
      <c r="AK8703" s="258"/>
      <c r="AL8703" s="258"/>
      <c r="AM8703" s="258"/>
      <c r="AN8703" s="258"/>
      <c r="AO8703" s="258"/>
      <c r="AP8703" s="258"/>
      <c r="AQ8703" s="258"/>
      <c r="AR8703" s="258"/>
      <c r="AS8703" s="258"/>
      <c r="AT8703" s="258"/>
      <c r="AU8703" s="258"/>
      <c r="AV8703" s="258"/>
      <c r="AW8703" s="258"/>
      <c r="AX8703" s="258"/>
      <c r="AY8703" s="258"/>
      <c r="AZ8703" s="258"/>
      <c r="BA8703" s="258"/>
      <c r="BB8703" s="258"/>
      <c r="BC8703" s="258"/>
      <c r="BD8703" s="258"/>
      <c r="BE8703" s="258"/>
      <c r="BF8703" s="258"/>
      <c r="BG8703" s="258"/>
      <c r="BH8703" s="258"/>
      <c r="BI8703" s="258"/>
      <c r="BJ8703" s="258"/>
      <c r="BK8703" s="258"/>
      <c r="BL8703" s="258"/>
      <c r="BM8703" s="258"/>
      <c r="BN8703" s="258"/>
      <c r="BO8703" s="258"/>
      <c r="BP8703" s="258"/>
      <c r="BQ8703" s="258"/>
      <c r="BR8703" s="258"/>
      <c r="BS8703" s="258"/>
      <c r="BT8703" s="258"/>
      <c r="BU8703" s="258"/>
      <c r="BV8703" s="258"/>
      <c r="BW8703" s="258"/>
      <c r="BX8703" s="258"/>
      <c r="BY8703" s="258"/>
      <c r="BZ8703" s="258"/>
      <c r="CA8703" s="258"/>
      <c r="CB8703" s="258"/>
      <c r="CC8703" s="258"/>
    </row>
    <row r="8704" spans="1:81" s="41" customFormat="1" x14ac:dyDescent="0.25">
      <c r="A8704" s="38"/>
      <c r="B8704" s="44"/>
      <c r="C8704" s="39"/>
      <c r="D8704" s="39"/>
      <c r="E8704" s="39"/>
      <c r="F8704" s="25"/>
      <c r="G8704" s="40"/>
      <c r="H8704" s="40"/>
      <c r="I8704" s="40"/>
      <c r="J8704" s="271"/>
      <c r="K8704" s="262"/>
      <c r="L8704" s="258"/>
      <c r="M8704" s="258"/>
      <c r="N8704" s="258"/>
      <c r="O8704" s="258"/>
      <c r="P8704" s="258"/>
      <c r="Q8704" s="258"/>
      <c r="R8704" s="258"/>
      <c r="S8704" s="258"/>
      <c r="T8704" s="258"/>
      <c r="U8704" s="258"/>
      <c r="V8704" s="258"/>
      <c r="W8704" s="258"/>
      <c r="X8704" s="258"/>
      <c r="Y8704" s="258"/>
      <c r="Z8704" s="258"/>
      <c r="AA8704" s="258"/>
      <c r="AB8704" s="258"/>
      <c r="AC8704" s="258"/>
      <c r="AD8704" s="258"/>
      <c r="AE8704" s="258"/>
      <c r="AF8704" s="258"/>
      <c r="AG8704" s="258"/>
      <c r="AH8704" s="258"/>
      <c r="AI8704" s="258"/>
      <c r="AJ8704" s="258"/>
      <c r="AK8704" s="258"/>
      <c r="AL8704" s="258"/>
      <c r="AM8704" s="258"/>
      <c r="AN8704" s="258"/>
      <c r="AO8704" s="258"/>
      <c r="AP8704" s="258"/>
      <c r="AQ8704" s="258"/>
      <c r="AR8704" s="258"/>
      <c r="AS8704" s="258"/>
      <c r="AT8704" s="258"/>
      <c r="AU8704" s="258"/>
      <c r="AV8704" s="258"/>
      <c r="AW8704" s="258"/>
      <c r="AX8704" s="258"/>
      <c r="AY8704" s="258"/>
      <c r="AZ8704" s="258"/>
      <c r="BA8704" s="258"/>
      <c r="BB8704" s="258"/>
      <c r="BC8704" s="258"/>
      <c r="BD8704" s="258"/>
      <c r="BE8704" s="258"/>
      <c r="BF8704" s="258"/>
      <c r="BG8704" s="258"/>
      <c r="BH8704" s="258"/>
      <c r="BI8704" s="258"/>
      <c r="BJ8704" s="258"/>
      <c r="BK8704" s="258"/>
      <c r="BL8704" s="258"/>
      <c r="BM8704" s="258"/>
      <c r="BN8704" s="258"/>
      <c r="BO8704" s="258"/>
      <c r="BP8704" s="258"/>
      <c r="BQ8704" s="258"/>
      <c r="BR8704" s="258"/>
      <c r="BS8704" s="258"/>
      <c r="BT8704" s="258"/>
      <c r="BU8704" s="258"/>
      <c r="BV8704" s="258"/>
      <c r="BW8704" s="258"/>
      <c r="BX8704" s="258"/>
      <c r="BY8704" s="258"/>
      <c r="BZ8704" s="258"/>
      <c r="CA8704" s="258"/>
      <c r="CB8704" s="258"/>
      <c r="CC8704" s="258"/>
    </row>
    <row r="8705" spans="1:81" s="41" customFormat="1" x14ac:dyDescent="0.25">
      <c r="A8705" s="38"/>
      <c r="B8705" s="44"/>
      <c r="C8705" s="39"/>
      <c r="D8705" s="39"/>
      <c r="E8705" s="39"/>
      <c r="F8705" s="25"/>
      <c r="G8705" s="40"/>
      <c r="H8705" s="40"/>
      <c r="I8705" s="40"/>
      <c r="J8705" s="271"/>
      <c r="K8705" s="262"/>
      <c r="L8705" s="258"/>
      <c r="M8705" s="258"/>
      <c r="N8705" s="258"/>
      <c r="O8705" s="258"/>
      <c r="P8705" s="258"/>
      <c r="Q8705" s="258"/>
      <c r="R8705" s="258"/>
      <c r="S8705" s="258"/>
      <c r="T8705" s="258"/>
      <c r="U8705" s="258"/>
      <c r="V8705" s="258"/>
      <c r="W8705" s="258"/>
      <c r="X8705" s="258"/>
      <c r="Y8705" s="258"/>
      <c r="Z8705" s="258"/>
      <c r="AA8705" s="258"/>
      <c r="AB8705" s="258"/>
      <c r="AC8705" s="258"/>
      <c r="AD8705" s="258"/>
      <c r="AE8705" s="258"/>
      <c r="AF8705" s="258"/>
      <c r="AG8705" s="258"/>
      <c r="AH8705" s="258"/>
      <c r="AI8705" s="258"/>
      <c r="AJ8705" s="258"/>
      <c r="AK8705" s="258"/>
      <c r="AL8705" s="258"/>
      <c r="AM8705" s="258"/>
      <c r="AN8705" s="258"/>
      <c r="AO8705" s="258"/>
      <c r="AP8705" s="258"/>
      <c r="AQ8705" s="258"/>
      <c r="AR8705" s="258"/>
      <c r="AS8705" s="258"/>
      <c r="AT8705" s="258"/>
      <c r="AU8705" s="258"/>
      <c r="AV8705" s="258"/>
      <c r="AW8705" s="258"/>
      <c r="AX8705" s="258"/>
      <c r="AY8705" s="258"/>
      <c r="AZ8705" s="258"/>
      <c r="BA8705" s="258"/>
      <c r="BB8705" s="258"/>
      <c r="BC8705" s="258"/>
      <c r="BD8705" s="258"/>
      <c r="BE8705" s="258"/>
      <c r="BF8705" s="258"/>
      <c r="BG8705" s="258"/>
      <c r="BH8705" s="258"/>
      <c r="BI8705" s="258"/>
      <c r="BJ8705" s="258"/>
      <c r="BK8705" s="258"/>
      <c r="BL8705" s="258"/>
      <c r="BM8705" s="258"/>
      <c r="BN8705" s="258"/>
      <c r="BO8705" s="258"/>
      <c r="BP8705" s="258"/>
      <c r="BQ8705" s="258"/>
      <c r="BR8705" s="258"/>
      <c r="BS8705" s="258"/>
      <c r="BT8705" s="258"/>
      <c r="BU8705" s="258"/>
      <c r="BV8705" s="258"/>
      <c r="BW8705" s="258"/>
      <c r="BX8705" s="258"/>
      <c r="BY8705" s="258"/>
      <c r="BZ8705" s="258"/>
      <c r="CA8705" s="258"/>
      <c r="CB8705" s="258"/>
      <c r="CC8705" s="258"/>
    </row>
    <row r="8706" spans="1:81" s="41" customFormat="1" x14ac:dyDescent="0.25">
      <c r="A8706" s="38"/>
      <c r="B8706" s="44"/>
      <c r="C8706" s="39"/>
      <c r="D8706" s="39"/>
      <c r="E8706" s="39"/>
      <c r="F8706" s="25"/>
      <c r="G8706" s="40"/>
      <c r="H8706" s="40"/>
      <c r="I8706" s="40"/>
      <c r="J8706" s="271"/>
      <c r="K8706" s="262"/>
      <c r="L8706" s="258"/>
      <c r="M8706" s="258"/>
      <c r="N8706" s="258"/>
      <c r="O8706" s="258"/>
      <c r="P8706" s="258"/>
      <c r="Q8706" s="258"/>
      <c r="R8706" s="258"/>
      <c r="S8706" s="258"/>
      <c r="T8706" s="258"/>
      <c r="U8706" s="258"/>
      <c r="V8706" s="258"/>
      <c r="W8706" s="258"/>
      <c r="X8706" s="258"/>
      <c r="Y8706" s="258"/>
      <c r="Z8706" s="258"/>
      <c r="AA8706" s="258"/>
      <c r="AB8706" s="258"/>
      <c r="AC8706" s="258"/>
      <c r="AD8706" s="258"/>
      <c r="AE8706" s="258"/>
      <c r="AF8706" s="258"/>
      <c r="AG8706" s="258"/>
      <c r="AH8706" s="258"/>
      <c r="AI8706" s="258"/>
      <c r="AJ8706" s="258"/>
      <c r="AK8706" s="258"/>
      <c r="AL8706" s="258"/>
      <c r="AM8706" s="258"/>
      <c r="AN8706" s="258"/>
      <c r="AO8706" s="258"/>
      <c r="AP8706" s="258"/>
      <c r="AQ8706" s="258"/>
      <c r="AR8706" s="258"/>
      <c r="AS8706" s="258"/>
      <c r="AT8706" s="258"/>
      <c r="AU8706" s="258"/>
      <c r="AV8706" s="258"/>
      <c r="AW8706" s="258"/>
      <c r="AX8706" s="258"/>
      <c r="AY8706" s="258"/>
      <c r="AZ8706" s="258"/>
      <c r="BA8706" s="258"/>
      <c r="BB8706" s="258"/>
      <c r="BC8706" s="258"/>
      <c r="BD8706" s="258"/>
      <c r="BE8706" s="258"/>
      <c r="BF8706" s="258"/>
      <c r="BG8706" s="258"/>
      <c r="BH8706" s="258"/>
      <c r="BI8706" s="258"/>
      <c r="BJ8706" s="258"/>
      <c r="BK8706" s="258"/>
      <c r="BL8706" s="258"/>
      <c r="BM8706" s="258"/>
      <c r="BN8706" s="258"/>
      <c r="BO8706" s="258"/>
      <c r="BP8706" s="258"/>
      <c r="BQ8706" s="258"/>
      <c r="BR8706" s="258"/>
      <c r="BS8706" s="258"/>
      <c r="BT8706" s="258"/>
      <c r="BU8706" s="258"/>
      <c r="BV8706" s="258"/>
      <c r="BW8706" s="258"/>
      <c r="BX8706" s="258"/>
      <c r="BY8706" s="258"/>
      <c r="BZ8706" s="258"/>
      <c r="CA8706" s="258"/>
      <c r="CB8706" s="258"/>
      <c r="CC8706" s="258"/>
    </row>
    <row r="8707" spans="1:81" s="41" customFormat="1" x14ac:dyDescent="0.25">
      <c r="A8707" s="38"/>
      <c r="B8707" s="44"/>
      <c r="C8707" s="39"/>
      <c r="D8707" s="39"/>
      <c r="E8707" s="39"/>
      <c r="F8707" s="25"/>
      <c r="G8707" s="40"/>
      <c r="H8707" s="40"/>
      <c r="I8707" s="40"/>
      <c r="J8707" s="271"/>
      <c r="K8707" s="262"/>
      <c r="L8707" s="258"/>
      <c r="M8707" s="258"/>
      <c r="N8707" s="258"/>
      <c r="O8707" s="258"/>
      <c r="P8707" s="258"/>
      <c r="Q8707" s="258"/>
      <c r="R8707" s="258"/>
      <c r="S8707" s="258"/>
      <c r="T8707" s="258"/>
      <c r="U8707" s="258"/>
      <c r="V8707" s="258"/>
      <c r="W8707" s="258"/>
      <c r="X8707" s="258"/>
      <c r="Y8707" s="258"/>
      <c r="Z8707" s="258"/>
      <c r="AA8707" s="258"/>
      <c r="AB8707" s="258"/>
      <c r="AC8707" s="258"/>
      <c r="AD8707" s="258"/>
      <c r="AE8707" s="258"/>
      <c r="AF8707" s="258"/>
      <c r="AG8707" s="258"/>
      <c r="AH8707" s="258"/>
      <c r="AI8707" s="258"/>
      <c r="AJ8707" s="258"/>
      <c r="AK8707" s="258"/>
      <c r="AL8707" s="258"/>
      <c r="AM8707" s="258"/>
      <c r="AN8707" s="258"/>
      <c r="AO8707" s="258"/>
      <c r="AP8707" s="258"/>
      <c r="AQ8707" s="258"/>
      <c r="AR8707" s="258"/>
      <c r="AS8707" s="258"/>
      <c r="AT8707" s="258"/>
      <c r="AU8707" s="258"/>
      <c r="AV8707" s="258"/>
      <c r="AW8707" s="258"/>
      <c r="AX8707" s="258"/>
      <c r="AY8707" s="258"/>
      <c r="AZ8707" s="258"/>
      <c r="BA8707" s="258"/>
      <c r="BB8707" s="258"/>
      <c r="BC8707" s="258"/>
      <c r="BD8707" s="258"/>
      <c r="BE8707" s="258"/>
      <c r="BF8707" s="258"/>
      <c r="BG8707" s="258"/>
      <c r="BH8707" s="258"/>
      <c r="BI8707" s="258"/>
      <c r="BJ8707" s="258"/>
      <c r="BK8707" s="258"/>
      <c r="BL8707" s="258"/>
      <c r="BM8707" s="258"/>
      <c r="BN8707" s="258"/>
      <c r="BO8707" s="258"/>
      <c r="BP8707" s="258"/>
      <c r="BQ8707" s="258"/>
      <c r="BR8707" s="258"/>
      <c r="BS8707" s="258"/>
      <c r="BT8707" s="258"/>
      <c r="BU8707" s="258"/>
      <c r="BV8707" s="258"/>
      <c r="BW8707" s="258"/>
      <c r="BX8707" s="258"/>
      <c r="BY8707" s="258"/>
      <c r="BZ8707" s="258"/>
      <c r="CA8707" s="258"/>
      <c r="CB8707" s="258"/>
      <c r="CC8707" s="258"/>
    </row>
    <row r="8708" spans="1:81" s="41" customFormat="1" x14ac:dyDescent="0.25">
      <c r="A8708" s="38"/>
      <c r="B8708" s="44"/>
      <c r="C8708" s="39"/>
      <c r="D8708" s="39"/>
      <c r="E8708" s="39"/>
      <c r="F8708" s="25"/>
      <c r="G8708" s="40"/>
      <c r="H8708" s="40"/>
      <c r="I8708" s="40"/>
      <c r="J8708" s="271"/>
      <c r="K8708" s="262"/>
      <c r="L8708" s="258"/>
      <c r="M8708" s="258"/>
      <c r="N8708" s="258"/>
      <c r="O8708" s="258"/>
      <c r="P8708" s="258"/>
      <c r="Q8708" s="258"/>
      <c r="R8708" s="258"/>
      <c r="S8708" s="258"/>
      <c r="T8708" s="258"/>
      <c r="U8708" s="258"/>
      <c r="V8708" s="258"/>
      <c r="W8708" s="258"/>
      <c r="X8708" s="258"/>
      <c r="Y8708" s="258"/>
      <c r="Z8708" s="258"/>
      <c r="AA8708" s="258"/>
      <c r="AB8708" s="258"/>
      <c r="AC8708" s="258"/>
      <c r="AD8708" s="258"/>
      <c r="AE8708" s="258"/>
      <c r="AF8708" s="258"/>
      <c r="AG8708" s="258"/>
      <c r="AH8708" s="258"/>
      <c r="AI8708" s="258"/>
      <c r="AJ8708" s="258"/>
      <c r="AK8708" s="258"/>
      <c r="AL8708" s="258"/>
      <c r="AM8708" s="258"/>
      <c r="AN8708" s="258"/>
      <c r="AO8708" s="258"/>
      <c r="AP8708" s="258"/>
      <c r="AQ8708" s="258"/>
      <c r="AR8708" s="258"/>
      <c r="AS8708" s="258"/>
      <c r="AT8708" s="258"/>
      <c r="AU8708" s="258"/>
      <c r="AV8708" s="258"/>
      <c r="AW8708" s="258"/>
      <c r="AX8708" s="258"/>
      <c r="AY8708" s="258"/>
      <c r="AZ8708" s="258"/>
      <c r="BA8708" s="258"/>
      <c r="BB8708" s="258"/>
      <c r="BC8708" s="258"/>
      <c r="BD8708" s="258"/>
      <c r="BE8708" s="258"/>
      <c r="BF8708" s="258"/>
      <c r="BG8708" s="258"/>
      <c r="BH8708" s="258"/>
      <c r="BI8708" s="258"/>
      <c r="BJ8708" s="258"/>
      <c r="BK8708" s="258"/>
      <c r="BL8708" s="258"/>
      <c r="BM8708" s="258"/>
      <c r="BN8708" s="258"/>
      <c r="BO8708" s="258"/>
      <c r="BP8708" s="258"/>
      <c r="BQ8708" s="258"/>
      <c r="BR8708" s="258"/>
      <c r="BS8708" s="258"/>
      <c r="BT8708" s="258"/>
      <c r="BU8708" s="258"/>
      <c r="BV8708" s="258"/>
      <c r="BW8708" s="258"/>
      <c r="BX8708" s="258"/>
      <c r="BY8708" s="258"/>
      <c r="BZ8708" s="258"/>
      <c r="CA8708" s="258"/>
      <c r="CB8708" s="258"/>
      <c r="CC8708" s="258"/>
    </row>
    <row r="8709" spans="1:81" s="41" customFormat="1" x14ac:dyDescent="0.25">
      <c r="A8709" s="38"/>
      <c r="B8709" s="44"/>
      <c r="C8709" s="39"/>
      <c r="D8709" s="39"/>
      <c r="E8709" s="39"/>
      <c r="F8709" s="25"/>
      <c r="G8709" s="40"/>
      <c r="H8709" s="40"/>
      <c r="I8709" s="40"/>
      <c r="J8709" s="271"/>
      <c r="K8709" s="262"/>
      <c r="L8709" s="258"/>
      <c r="M8709" s="258"/>
      <c r="N8709" s="258"/>
      <c r="O8709" s="258"/>
      <c r="P8709" s="258"/>
      <c r="Q8709" s="258"/>
      <c r="R8709" s="258"/>
      <c r="S8709" s="258"/>
      <c r="T8709" s="258"/>
      <c r="U8709" s="258"/>
      <c r="V8709" s="258"/>
      <c r="W8709" s="258"/>
      <c r="X8709" s="258"/>
      <c r="Y8709" s="258"/>
      <c r="Z8709" s="258"/>
      <c r="AA8709" s="258"/>
      <c r="AB8709" s="258"/>
      <c r="AC8709" s="258"/>
      <c r="AD8709" s="258"/>
      <c r="AE8709" s="258"/>
      <c r="AF8709" s="258"/>
      <c r="AG8709" s="258"/>
      <c r="AH8709" s="258"/>
      <c r="AI8709" s="258"/>
      <c r="AJ8709" s="258"/>
      <c r="AK8709" s="258"/>
      <c r="AL8709" s="258"/>
      <c r="AM8709" s="258"/>
      <c r="AN8709" s="258"/>
      <c r="AO8709" s="258"/>
      <c r="AP8709" s="258"/>
      <c r="AQ8709" s="258"/>
      <c r="AR8709" s="258"/>
      <c r="AS8709" s="258"/>
      <c r="AT8709" s="258"/>
      <c r="AU8709" s="258"/>
      <c r="AV8709" s="258"/>
      <c r="AW8709" s="258"/>
      <c r="AX8709" s="258"/>
      <c r="AY8709" s="258"/>
      <c r="AZ8709" s="258"/>
      <c r="BA8709" s="258"/>
      <c r="BB8709" s="258"/>
      <c r="BC8709" s="258"/>
      <c r="BD8709" s="258"/>
      <c r="BE8709" s="258"/>
      <c r="BF8709" s="258"/>
      <c r="BG8709" s="258"/>
      <c r="BH8709" s="258"/>
      <c r="BI8709" s="258"/>
      <c r="BJ8709" s="258"/>
      <c r="BK8709" s="258"/>
      <c r="BL8709" s="258"/>
      <c r="BM8709" s="258"/>
      <c r="BN8709" s="258"/>
      <c r="BO8709" s="258"/>
      <c r="BP8709" s="258"/>
      <c r="BQ8709" s="258"/>
      <c r="BR8709" s="258"/>
      <c r="BS8709" s="258"/>
      <c r="BT8709" s="258"/>
      <c r="BU8709" s="258"/>
      <c r="BV8709" s="258"/>
      <c r="BW8709" s="258"/>
      <c r="BX8709" s="258"/>
      <c r="BY8709" s="258"/>
      <c r="BZ8709" s="258"/>
      <c r="CA8709" s="258"/>
      <c r="CB8709" s="258"/>
      <c r="CC8709" s="258"/>
    </row>
    <row r="8710" spans="1:81" s="41" customFormat="1" x14ac:dyDescent="0.25">
      <c r="A8710" s="38"/>
      <c r="B8710" s="44"/>
      <c r="C8710" s="39"/>
      <c r="D8710" s="39"/>
      <c r="E8710" s="39"/>
      <c r="F8710" s="25"/>
      <c r="G8710" s="40"/>
      <c r="H8710" s="40"/>
      <c r="I8710" s="40"/>
      <c r="J8710" s="271"/>
      <c r="K8710" s="262"/>
      <c r="L8710" s="258"/>
      <c r="M8710" s="258"/>
      <c r="N8710" s="258"/>
      <c r="O8710" s="258"/>
      <c r="P8710" s="258"/>
      <c r="Q8710" s="258"/>
      <c r="R8710" s="258"/>
      <c r="S8710" s="258"/>
      <c r="T8710" s="258"/>
      <c r="U8710" s="258"/>
      <c r="V8710" s="258"/>
      <c r="W8710" s="258"/>
      <c r="X8710" s="258"/>
      <c r="Y8710" s="258"/>
      <c r="Z8710" s="258"/>
      <c r="AA8710" s="258"/>
      <c r="AB8710" s="258"/>
      <c r="AC8710" s="258"/>
      <c r="AD8710" s="258"/>
      <c r="AE8710" s="258"/>
      <c r="AF8710" s="258"/>
      <c r="AG8710" s="258"/>
      <c r="AH8710" s="258"/>
      <c r="AI8710" s="258"/>
      <c r="AJ8710" s="258"/>
      <c r="AK8710" s="258"/>
      <c r="AL8710" s="258"/>
      <c r="AM8710" s="258"/>
      <c r="AN8710" s="258"/>
      <c r="AO8710" s="258"/>
      <c r="AP8710" s="258"/>
      <c r="AQ8710" s="258"/>
      <c r="AR8710" s="258"/>
      <c r="AS8710" s="258"/>
      <c r="AT8710" s="258"/>
      <c r="AU8710" s="258"/>
      <c r="AV8710" s="258"/>
      <c r="AW8710" s="258"/>
      <c r="AX8710" s="258"/>
      <c r="AY8710" s="258"/>
      <c r="AZ8710" s="258"/>
      <c r="BA8710" s="258"/>
      <c r="BB8710" s="258"/>
      <c r="BC8710" s="258"/>
      <c r="BD8710" s="258"/>
      <c r="BE8710" s="258"/>
      <c r="BF8710" s="258"/>
      <c r="BG8710" s="258"/>
      <c r="BH8710" s="258"/>
      <c r="BI8710" s="258"/>
      <c r="BJ8710" s="258"/>
      <c r="BK8710" s="258"/>
      <c r="BL8710" s="258"/>
      <c r="BM8710" s="258"/>
      <c r="BN8710" s="258"/>
      <c r="BO8710" s="258"/>
      <c r="BP8710" s="258"/>
      <c r="BQ8710" s="258"/>
      <c r="BR8710" s="258"/>
      <c r="BS8710" s="258"/>
      <c r="BT8710" s="258"/>
      <c r="BU8710" s="258"/>
      <c r="BV8710" s="258"/>
      <c r="BW8710" s="258"/>
      <c r="BX8710" s="258"/>
      <c r="BY8710" s="258"/>
      <c r="BZ8710" s="258"/>
      <c r="CA8710" s="258"/>
      <c r="CB8710" s="258"/>
      <c r="CC8710" s="258"/>
    </row>
    <row r="8711" spans="1:81" s="41" customFormat="1" x14ac:dyDescent="0.25">
      <c r="A8711" s="38"/>
      <c r="B8711" s="44"/>
      <c r="C8711" s="39"/>
      <c r="D8711" s="39"/>
      <c r="E8711" s="39"/>
      <c r="F8711" s="25"/>
      <c r="G8711" s="40"/>
      <c r="H8711" s="40"/>
      <c r="I8711" s="40"/>
      <c r="J8711" s="271"/>
      <c r="K8711" s="262"/>
      <c r="L8711" s="258"/>
      <c r="M8711" s="258"/>
      <c r="N8711" s="258"/>
      <c r="O8711" s="258"/>
      <c r="P8711" s="258"/>
      <c r="Q8711" s="258"/>
      <c r="R8711" s="258"/>
      <c r="S8711" s="258"/>
      <c r="T8711" s="258"/>
      <c r="U8711" s="258"/>
      <c r="V8711" s="258"/>
      <c r="W8711" s="258"/>
      <c r="X8711" s="258"/>
      <c r="Y8711" s="258"/>
      <c r="Z8711" s="258"/>
      <c r="AA8711" s="258"/>
      <c r="AB8711" s="258"/>
      <c r="AC8711" s="258"/>
      <c r="AD8711" s="258"/>
      <c r="AE8711" s="258"/>
      <c r="AF8711" s="258"/>
      <c r="AG8711" s="258"/>
      <c r="AH8711" s="258"/>
      <c r="AI8711" s="258"/>
      <c r="AJ8711" s="258"/>
      <c r="AK8711" s="258"/>
      <c r="AL8711" s="258"/>
      <c r="AM8711" s="258"/>
      <c r="AN8711" s="258"/>
      <c r="AO8711" s="258"/>
      <c r="AP8711" s="258"/>
      <c r="AQ8711" s="258"/>
      <c r="AR8711" s="258"/>
      <c r="AS8711" s="258"/>
      <c r="AT8711" s="258"/>
      <c r="AU8711" s="258"/>
      <c r="AV8711" s="258"/>
      <c r="AW8711" s="258"/>
      <c r="AX8711" s="258"/>
      <c r="AY8711" s="258"/>
      <c r="AZ8711" s="258"/>
      <c r="BA8711" s="258"/>
      <c r="BB8711" s="258"/>
      <c r="BC8711" s="258"/>
      <c r="BD8711" s="258"/>
      <c r="BE8711" s="258"/>
      <c r="BF8711" s="258"/>
      <c r="BG8711" s="258"/>
      <c r="BH8711" s="258"/>
      <c r="BI8711" s="258"/>
      <c r="BJ8711" s="258"/>
      <c r="BK8711" s="258"/>
      <c r="BL8711" s="258"/>
      <c r="BM8711" s="258"/>
      <c r="BN8711" s="258"/>
      <c r="BO8711" s="258"/>
      <c r="BP8711" s="258"/>
      <c r="BQ8711" s="258"/>
      <c r="BR8711" s="258"/>
      <c r="BS8711" s="258"/>
      <c r="BT8711" s="258"/>
      <c r="BU8711" s="258"/>
      <c r="BV8711" s="258"/>
      <c r="BW8711" s="258"/>
      <c r="BX8711" s="258"/>
      <c r="BY8711" s="258"/>
      <c r="BZ8711" s="258"/>
      <c r="CA8711" s="258"/>
      <c r="CB8711" s="258"/>
      <c r="CC8711" s="258"/>
    </row>
    <row r="8712" spans="1:81" s="41" customFormat="1" x14ac:dyDescent="0.25">
      <c r="A8712" s="38"/>
      <c r="B8712" s="44"/>
      <c r="C8712" s="39"/>
      <c r="D8712" s="39"/>
      <c r="E8712" s="39"/>
      <c r="F8712" s="25"/>
      <c r="G8712" s="40"/>
      <c r="H8712" s="40"/>
      <c r="I8712" s="40"/>
      <c r="J8712" s="271"/>
      <c r="K8712" s="262"/>
      <c r="L8712" s="258"/>
      <c r="M8712" s="258"/>
      <c r="N8712" s="258"/>
      <c r="O8712" s="258"/>
      <c r="P8712" s="258"/>
      <c r="Q8712" s="258"/>
      <c r="R8712" s="258"/>
      <c r="S8712" s="258"/>
      <c r="T8712" s="258"/>
      <c r="U8712" s="258"/>
      <c r="V8712" s="258"/>
      <c r="W8712" s="258"/>
      <c r="X8712" s="258"/>
      <c r="Y8712" s="258"/>
      <c r="Z8712" s="258"/>
      <c r="AA8712" s="258"/>
      <c r="AB8712" s="258"/>
      <c r="AC8712" s="258"/>
      <c r="AD8712" s="258"/>
      <c r="AE8712" s="258"/>
      <c r="AF8712" s="258"/>
      <c r="AG8712" s="258"/>
      <c r="AH8712" s="258"/>
      <c r="AI8712" s="258"/>
      <c r="AJ8712" s="258"/>
      <c r="AK8712" s="258"/>
      <c r="AL8712" s="258"/>
      <c r="AM8712" s="258"/>
      <c r="AN8712" s="258"/>
      <c r="AO8712" s="258"/>
      <c r="AP8712" s="258"/>
      <c r="AQ8712" s="258"/>
      <c r="AR8712" s="258"/>
      <c r="AS8712" s="258"/>
      <c r="AT8712" s="258"/>
      <c r="AU8712" s="258"/>
      <c r="AV8712" s="258"/>
      <c r="AW8712" s="258"/>
      <c r="AX8712" s="258"/>
      <c r="AY8712" s="258"/>
      <c r="AZ8712" s="258"/>
      <c r="BA8712" s="258"/>
      <c r="BB8712" s="258"/>
      <c r="BC8712" s="258"/>
      <c r="BD8712" s="258"/>
      <c r="BE8712" s="258"/>
      <c r="BF8712" s="258"/>
      <c r="BG8712" s="258"/>
      <c r="BH8712" s="258"/>
      <c r="BI8712" s="258"/>
      <c r="BJ8712" s="258"/>
      <c r="BK8712" s="258"/>
      <c r="BL8712" s="258"/>
      <c r="BM8712" s="258"/>
      <c r="BN8712" s="258"/>
      <c r="BO8712" s="258"/>
      <c r="BP8712" s="258"/>
      <c r="BQ8712" s="258"/>
      <c r="BR8712" s="258"/>
      <c r="BS8712" s="258"/>
      <c r="BT8712" s="258"/>
      <c r="BU8712" s="258"/>
      <c r="BV8712" s="258"/>
      <c r="BW8712" s="258"/>
      <c r="BX8712" s="258"/>
      <c r="BY8712" s="258"/>
      <c r="BZ8712" s="258"/>
      <c r="CA8712" s="258"/>
      <c r="CB8712" s="258"/>
      <c r="CC8712" s="258"/>
    </row>
    <row r="8713" spans="1:81" s="41" customFormat="1" x14ac:dyDescent="0.25">
      <c r="A8713" s="38"/>
      <c r="B8713" s="44"/>
      <c r="C8713" s="39"/>
      <c r="D8713" s="39"/>
      <c r="E8713" s="39"/>
      <c r="F8713" s="25"/>
      <c r="G8713" s="40"/>
      <c r="H8713" s="40"/>
      <c r="I8713" s="40"/>
      <c r="J8713" s="271"/>
      <c r="K8713" s="262"/>
      <c r="L8713" s="258"/>
      <c r="M8713" s="258"/>
      <c r="N8713" s="258"/>
      <c r="O8713" s="258"/>
      <c r="P8713" s="258"/>
      <c r="Q8713" s="258"/>
      <c r="R8713" s="258"/>
      <c r="S8713" s="258"/>
      <c r="T8713" s="258"/>
      <c r="U8713" s="258"/>
      <c r="V8713" s="258"/>
      <c r="W8713" s="258"/>
      <c r="X8713" s="258"/>
      <c r="Y8713" s="258"/>
      <c r="Z8713" s="258"/>
      <c r="AA8713" s="258"/>
      <c r="AB8713" s="258"/>
      <c r="AC8713" s="258"/>
      <c r="AD8713" s="258"/>
      <c r="AE8713" s="258"/>
      <c r="AF8713" s="258"/>
      <c r="AG8713" s="258"/>
      <c r="AH8713" s="258"/>
      <c r="AI8713" s="258"/>
      <c r="AJ8713" s="258"/>
      <c r="AK8713" s="258"/>
      <c r="AL8713" s="258"/>
      <c r="AM8713" s="258"/>
      <c r="AN8713" s="258"/>
      <c r="AO8713" s="258"/>
      <c r="AP8713" s="258"/>
      <c r="AQ8713" s="258"/>
      <c r="AR8713" s="258"/>
      <c r="AS8713" s="258"/>
      <c r="AT8713" s="258"/>
      <c r="AU8713" s="258"/>
      <c r="AV8713" s="258"/>
      <c r="AW8713" s="258"/>
      <c r="AX8713" s="258"/>
      <c r="AY8713" s="258"/>
      <c r="AZ8713" s="258"/>
      <c r="BA8713" s="258"/>
      <c r="BB8713" s="258"/>
      <c r="BC8713" s="258"/>
      <c r="BD8713" s="258"/>
      <c r="BE8713" s="258"/>
      <c r="BF8713" s="258"/>
      <c r="BG8713" s="258"/>
      <c r="BH8713" s="258"/>
      <c r="BI8713" s="258"/>
      <c r="BJ8713" s="258"/>
      <c r="BK8713" s="258"/>
      <c r="BL8713" s="258"/>
      <c r="BM8713" s="258"/>
      <c r="BN8713" s="258"/>
      <c r="BO8713" s="258"/>
      <c r="BP8713" s="258"/>
      <c r="BQ8713" s="258"/>
      <c r="BR8713" s="258"/>
      <c r="BS8713" s="258"/>
      <c r="BT8713" s="258"/>
      <c r="BU8713" s="258"/>
      <c r="BV8713" s="258"/>
      <c r="BW8713" s="258"/>
      <c r="BX8713" s="258"/>
      <c r="BY8713" s="258"/>
      <c r="BZ8713" s="258"/>
      <c r="CA8713" s="258"/>
      <c r="CB8713" s="258"/>
      <c r="CC8713" s="258"/>
    </row>
    <row r="8714" spans="1:81" s="41" customFormat="1" x14ac:dyDescent="0.25">
      <c r="A8714" s="38"/>
      <c r="B8714" s="44"/>
      <c r="C8714" s="39"/>
      <c r="D8714" s="39"/>
      <c r="E8714" s="39"/>
      <c r="F8714" s="25"/>
      <c r="G8714" s="40"/>
      <c r="H8714" s="40"/>
      <c r="I8714" s="40"/>
      <c r="J8714" s="271"/>
      <c r="K8714" s="262"/>
      <c r="L8714" s="258"/>
      <c r="M8714" s="258"/>
      <c r="N8714" s="258"/>
      <c r="O8714" s="258"/>
      <c r="P8714" s="258"/>
      <c r="Q8714" s="258"/>
      <c r="R8714" s="258"/>
      <c r="S8714" s="258"/>
      <c r="T8714" s="258"/>
      <c r="U8714" s="258"/>
      <c r="V8714" s="258"/>
      <c r="W8714" s="258"/>
      <c r="X8714" s="258"/>
      <c r="Y8714" s="258"/>
      <c r="Z8714" s="258"/>
      <c r="AA8714" s="258"/>
      <c r="AB8714" s="258"/>
      <c r="AC8714" s="258"/>
      <c r="AD8714" s="258"/>
      <c r="AE8714" s="258"/>
      <c r="AF8714" s="258"/>
      <c r="AG8714" s="258"/>
      <c r="AH8714" s="258"/>
      <c r="AI8714" s="258"/>
      <c r="AJ8714" s="258"/>
      <c r="AK8714" s="258"/>
      <c r="AL8714" s="258"/>
      <c r="AM8714" s="258"/>
      <c r="AN8714" s="258"/>
      <c r="AO8714" s="258"/>
      <c r="AP8714" s="258"/>
      <c r="AQ8714" s="258"/>
      <c r="AR8714" s="258"/>
      <c r="AS8714" s="258"/>
      <c r="AT8714" s="258"/>
      <c r="AU8714" s="258"/>
      <c r="AV8714" s="258"/>
      <c r="AW8714" s="258"/>
      <c r="AX8714" s="258"/>
      <c r="AY8714" s="258"/>
      <c r="AZ8714" s="258"/>
      <c r="BA8714" s="258"/>
      <c r="BB8714" s="258"/>
      <c r="BC8714" s="258"/>
      <c r="BD8714" s="258"/>
      <c r="BE8714" s="258"/>
      <c r="BF8714" s="258"/>
      <c r="BG8714" s="258"/>
      <c r="BH8714" s="258"/>
      <c r="BI8714" s="258"/>
      <c r="BJ8714" s="258"/>
      <c r="BK8714" s="258"/>
      <c r="BL8714" s="258"/>
      <c r="BM8714" s="258"/>
      <c r="BN8714" s="258"/>
      <c r="BO8714" s="258"/>
      <c r="BP8714" s="258"/>
      <c r="BQ8714" s="258"/>
      <c r="BR8714" s="258"/>
      <c r="BS8714" s="258"/>
      <c r="BT8714" s="258"/>
      <c r="BU8714" s="258"/>
      <c r="BV8714" s="258"/>
      <c r="BW8714" s="258"/>
      <c r="BX8714" s="258"/>
      <c r="BY8714" s="258"/>
      <c r="BZ8714" s="258"/>
      <c r="CA8714" s="258"/>
      <c r="CB8714" s="258"/>
      <c r="CC8714" s="258"/>
    </row>
    <row r="8715" spans="1:81" s="41" customFormat="1" x14ac:dyDescent="0.25">
      <c r="A8715" s="38"/>
      <c r="B8715" s="44"/>
      <c r="C8715" s="39"/>
      <c r="D8715" s="39"/>
      <c r="E8715" s="39"/>
      <c r="F8715" s="25"/>
      <c r="G8715" s="40"/>
      <c r="H8715" s="40"/>
      <c r="I8715" s="40"/>
      <c r="J8715" s="271"/>
      <c r="K8715" s="262"/>
      <c r="L8715" s="258"/>
      <c r="M8715" s="258"/>
      <c r="N8715" s="258"/>
      <c r="O8715" s="258"/>
      <c r="P8715" s="258"/>
      <c r="Q8715" s="258"/>
      <c r="R8715" s="258"/>
      <c r="S8715" s="258"/>
      <c r="T8715" s="258"/>
      <c r="U8715" s="258"/>
      <c r="V8715" s="258"/>
      <c r="W8715" s="258"/>
      <c r="X8715" s="258"/>
      <c r="Y8715" s="258"/>
      <c r="Z8715" s="258"/>
      <c r="AA8715" s="258"/>
      <c r="AB8715" s="258"/>
      <c r="AC8715" s="258"/>
      <c r="AD8715" s="258"/>
      <c r="AE8715" s="258"/>
      <c r="AF8715" s="258"/>
      <c r="AG8715" s="258"/>
      <c r="AH8715" s="258"/>
      <c r="AI8715" s="258"/>
      <c r="AJ8715" s="258"/>
      <c r="AK8715" s="258"/>
      <c r="AL8715" s="258"/>
      <c r="AM8715" s="258"/>
      <c r="AN8715" s="258"/>
      <c r="AO8715" s="258"/>
      <c r="AP8715" s="258"/>
      <c r="AQ8715" s="258"/>
      <c r="AR8715" s="258"/>
      <c r="AS8715" s="258"/>
      <c r="AT8715" s="258"/>
      <c r="AU8715" s="258"/>
      <c r="AV8715" s="258"/>
      <c r="AW8715" s="258"/>
      <c r="AX8715" s="258"/>
      <c r="AY8715" s="258"/>
      <c r="AZ8715" s="258"/>
      <c r="BA8715" s="258"/>
      <c r="BB8715" s="258"/>
      <c r="BC8715" s="258"/>
      <c r="BD8715" s="258"/>
      <c r="BE8715" s="258"/>
      <c r="BF8715" s="258"/>
      <c r="BG8715" s="258"/>
      <c r="BH8715" s="258"/>
      <c r="BI8715" s="258"/>
      <c r="BJ8715" s="258"/>
      <c r="BK8715" s="258"/>
      <c r="BL8715" s="258"/>
      <c r="BM8715" s="258"/>
      <c r="BN8715" s="258"/>
      <c r="BO8715" s="258"/>
      <c r="BP8715" s="258"/>
      <c r="BQ8715" s="258"/>
      <c r="BR8715" s="258"/>
      <c r="BS8715" s="258"/>
      <c r="BT8715" s="258"/>
      <c r="BU8715" s="258"/>
      <c r="BV8715" s="258"/>
      <c r="BW8715" s="258"/>
      <c r="BX8715" s="258"/>
      <c r="BY8715" s="258"/>
      <c r="BZ8715" s="258"/>
      <c r="CA8715" s="258"/>
      <c r="CB8715" s="258"/>
      <c r="CC8715" s="258"/>
    </row>
    <row r="8716" spans="1:81" s="41" customFormat="1" x14ac:dyDescent="0.25">
      <c r="A8716" s="38"/>
      <c r="B8716" s="44"/>
      <c r="C8716" s="39"/>
      <c r="D8716" s="39"/>
      <c r="E8716" s="39"/>
      <c r="F8716" s="25"/>
      <c r="G8716" s="40"/>
      <c r="H8716" s="40"/>
      <c r="I8716" s="40"/>
      <c r="J8716" s="271"/>
      <c r="K8716" s="262"/>
      <c r="L8716" s="258"/>
      <c r="M8716" s="258"/>
      <c r="N8716" s="258"/>
      <c r="O8716" s="258"/>
      <c r="P8716" s="258"/>
      <c r="Q8716" s="258"/>
      <c r="R8716" s="258"/>
      <c r="S8716" s="258"/>
      <c r="T8716" s="258"/>
      <c r="U8716" s="258"/>
      <c r="V8716" s="258"/>
      <c r="W8716" s="258"/>
      <c r="X8716" s="258"/>
      <c r="Y8716" s="258"/>
      <c r="Z8716" s="258"/>
      <c r="AA8716" s="258"/>
      <c r="AB8716" s="258"/>
      <c r="AC8716" s="258"/>
      <c r="AD8716" s="258"/>
      <c r="AE8716" s="258"/>
      <c r="AF8716" s="258"/>
      <c r="AG8716" s="258"/>
      <c r="AH8716" s="258"/>
      <c r="AI8716" s="258"/>
      <c r="AJ8716" s="258"/>
      <c r="AK8716" s="258"/>
      <c r="AL8716" s="258"/>
      <c r="AM8716" s="258"/>
      <c r="AN8716" s="258"/>
      <c r="AO8716" s="258"/>
      <c r="AP8716" s="258"/>
      <c r="AQ8716" s="258"/>
      <c r="AR8716" s="258"/>
      <c r="AS8716" s="258"/>
      <c r="AT8716" s="258"/>
      <c r="AU8716" s="258"/>
      <c r="AV8716" s="258"/>
      <c r="AW8716" s="258"/>
      <c r="AX8716" s="258"/>
      <c r="AY8716" s="258"/>
      <c r="AZ8716" s="258"/>
      <c r="BA8716" s="258"/>
      <c r="BB8716" s="258"/>
      <c r="BC8716" s="258"/>
      <c r="BD8716" s="258"/>
      <c r="BE8716" s="258"/>
      <c r="BF8716" s="258"/>
      <c r="BG8716" s="258"/>
      <c r="BH8716" s="258"/>
      <c r="BI8716" s="258"/>
      <c r="BJ8716" s="258"/>
      <c r="BK8716" s="258"/>
      <c r="BL8716" s="258"/>
      <c r="BM8716" s="258"/>
      <c r="BN8716" s="258"/>
      <c r="BO8716" s="258"/>
      <c r="BP8716" s="258"/>
      <c r="BQ8716" s="258"/>
      <c r="BR8716" s="258"/>
      <c r="BS8716" s="258"/>
      <c r="BT8716" s="258"/>
      <c r="BU8716" s="258"/>
      <c r="BV8716" s="258"/>
      <c r="BW8716" s="258"/>
      <c r="BX8716" s="258"/>
      <c r="BY8716" s="258"/>
      <c r="BZ8716" s="258"/>
      <c r="CA8716" s="258"/>
      <c r="CB8716" s="258"/>
      <c r="CC8716" s="258"/>
    </row>
    <row r="8717" spans="1:81" s="41" customFormat="1" x14ac:dyDescent="0.25">
      <c r="A8717" s="38"/>
      <c r="B8717" s="44"/>
      <c r="C8717" s="39"/>
      <c r="D8717" s="39"/>
      <c r="E8717" s="39"/>
      <c r="F8717" s="25"/>
      <c r="G8717" s="40"/>
      <c r="H8717" s="40"/>
      <c r="I8717" s="40"/>
      <c r="J8717" s="271"/>
      <c r="K8717" s="262"/>
      <c r="L8717" s="258"/>
      <c r="M8717" s="258"/>
      <c r="N8717" s="258"/>
      <c r="O8717" s="258"/>
      <c r="P8717" s="258"/>
      <c r="Q8717" s="258"/>
      <c r="R8717" s="258"/>
      <c r="S8717" s="258"/>
      <c r="T8717" s="258"/>
      <c r="U8717" s="258"/>
      <c r="V8717" s="258"/>
      <c r="W8717" s="258"/>
      <c r="X8717" s="258"/>
      <c r="Y8717" s="258"/>
      <c r="Z8717" s="258"/>
      <c r="AA8717" s="258"/>
      <c r="AB8717" s="258"/>
      <c r="AC8717" s="258"/>
      <c r="AD8717" s="258"/>
      <c r="AE8717" s="258"/>
      <c r="AF8717" s="258"/>
      <c r="AG8717" s="258"/>
      <c r="AH8717" s="258"/>
      <c r="AI8717" s="258"/>
      <c r="AJ8717" s="258"/>
      <c r="AK8717" s="258"/>
      <c r="AL8717" s="258"/>
      <c r="AM8717" s="258"/>
      <c r="AN8717" s="258"/>
      <c r="AO8717" s="258"/>
      <c r="AP8717" s="258"/>
      <c r="AQ8717" s="258"/>
      <c r="AR8717" s="258"/>
      <c r="AS8717" s="258"/>
      <c r="AT8717" s="258"/>
      <c r="AU8717" s="258"/>
      <c r="AV8717" s="258"/>
      <c r="AW8717" s="258"/>
      <c r="AX8717" s="258"/>
      <c r="AY8717" s="258"/>
      <c r="AZ8717" s="258"/>
      <c r="BA8717" s="258"/>
      <c r="BB8717" s="258"/>
      <c r="BC8717" s="258"/>
      <c r="BD8717" s="258"/>
      <c r="BE8717" s="258"/>
      <c r="BF8717" s="258"/>
      <c r="BG8717" s="258"/>
      <c r="BH8717" s="258"/>
      <c r="BI8717" s="258"/>
      <c r="BJ8717" s="258"/>
      <c r="BK8717" s="258"/>
      <c r="BL8717" s="258"/>
      <c r="BM8717" s="258"/>
      <c r="BN8717" s="258"/>
      <c r="BO8717" s="258"/>
      <c r="BP8717" s="258"/>
      <c r="BQ8717" s="258"/>
      <c r="BR8717" s="258"/>
      <c r="BS8717" s="258"/>
      <c r="BT8717" s="258"/>
      <c r="BU8717" s="258"/>
      <c r="BV8717" s="258"/>
      <c r="BW8717" s="258"/>
      <c r="BX8717" s="258"/>
      <c r="BY8717" s="258"/>
      <c r="BZ8717" s="258"/>
      <c r="CA8717" s="258"/>
      <c r="CB8717" s="258"/>
      <c r="CC8717" s="258"/>
    </row>
    <row r="8718" spans="1:81" s="41" customFormat="1" x14ac:dyDescent="0.25">
      <c r="A8718" s="38"/>
      <c r="B8718" s="44"/>
      <c r="C8718" s="39"/>
      <c r="D8718" s="39"/>
      <c r="E8718" s="39"/>
      <c r="F8718" s="25"/>
      <c r="G8718" s="40"/>
      <c r="H8718" s="40"/>
      <c r="I8718" s="40"/>
      <c r="J8718" s="271"/>
      <c r="K8718" s="262"/>
      <c r="L8718" s="258"/>
      <c r="M8718" s="258"/>
      <c r="N8718" s="258"/>
      <c r="O8718" s="258"/>
      <c r="P8718" s="258"/>
      <c r="Q8718" s="258"/>
      <c r="R8718" s="258"/>
      <c r="S8718" s="258"/>
      <c r="T8718" s="258"/>
      <c r="U8718" s="258"/>
      <c r="V8718" s="258"/>
      <c r="W8718" s="258"/>
      <c r="X8718" s="258"/>
      <c r="Y8718" s="258"/>
      <c r="Z8718" s="258"/>
      <c r="AA8718" s="258"/>
      <c r="AB8718" s="258"/>
      <c r="AC8718" s="258"/>
      <c r="AD8718" s="258"/>
      <c r="AE8718" s="258"/>
      <c r="AF8718" s="258"/>
      <c r="AG8718" s="258"/>
      <c r="AH8718" s="258"/>
      <c r="AI8718" s="258"/>
      <c r="AJ8718" s="258"/>
      <c r="AK8718" s="258"/>
      <c r="AL8718" s="258"/>
      <c r="AM8718" s="258"/>
      <c r="AN8718" s="258"/>
      <c r="AO8718" s="258"/>
      <c r="AP8718" s="258"/>
      <c r="AQ8718" s="258"/>
      <c r="AR8718" s="258"/>
      <c r="AS8718" s="258"/>
      <c r="AT8718" s="258"/>
      <c r="AU8718" s="258"/>
      <c r="AV8718" s="258"/>
      <c r="AW8718" s="258"/>
      <c r="AX8718" s="258"/>
      <c r="AY8718" s="258"/>
      <c r="AZ8718" s="258"/>
      <c r="BA8718" s="258"/>
      <c r="BB8718" s="258"/>
      <c r="BC8718" s="258"/>
      <c r="BD8718" s="258"/>
      <c r="BE8718" s="258"/>
      <c r="BF8718" s="258"/>
      <c r="BG8718" s="258"/>
      <c r="BH8718" s="258"/>
      <c r="BI8718" s="258"/>
      <c r="BJ8718" s="258"/>
      <c r="BK8718" s="258"/>
      <c r="BL8718" s="258"/>
      <c r="BM8718" s="258"/>
      <c r="BN8718" s="258"/>
      <c r="BO8718" s="258"/>
      <c r="BP8718" s="258"/>
      <c r="BQ8718" s="258"/>
      <c r="BR8718" s="258"/>
      <c r="BS8718" s="258"/>
      <c r="BT8718" s="258"/>
      <c r="BU8718" s="258"/>
      <c r="BV8718" s="258"/>
      <c r="BW8718" s="258"/>
      <c r="BX8718" s="258"/>
      <c r="BY8718" s="258"/>
      <c r="BZ8718" s="258"/>
      <c r="CA8718" s="258"/>
      <c r="CB8718" s="258"/>
      <c r="CC8718" s="258"/>
    </row>
    <row r="8719" spans="1:81" s="41" customFormat="1" x14ac:dyDescent="0.25">
      <c r="A8719" s="38"/>
      <c r="B8719" s="44"/>
      <c r="C8719" s="39"/>
      <c r="D8719" s="39"/>
      <c r="E8719" s="39"/>
      <c r="F8719" s="25"/>
      <c r="G8719" s="40"/>
      <c r="H8719" s="40"/>
      <c r="I8719" s="40"/>
      <c r="J8719" s="271"/>
      <c r="K8719" s="262"/>
      <c r="L8719" s="258"/>
      <c r="M8719" s="258"/>
      <c r="N8719" s="258"/>
      <c r="O8719" s="258"/>
      <c r="P8719" s="258"/>
      <c r="Q8719" s="258"/>
      <c r="R8719" s="258"/>
      <c r="S8719" s="258"/>
      <c r="T8719" s="258"/>
      <c r="U8719" s="258"/>
      <c r="V8719" s="258"/>
      <c r="W8719" s="258"/>
      <c r="X8719" s="258"/>
      <c r="Y8719" s="258"/>
      <c r="Z8719" s="258"/>
      <c r="AA8719" s="258"/>
      <c r="AB8719" s="258"/>
      <c r="AC8719" s="258"/>
      <c r="AD8719" s="258"/>
      <c r="AE8719" s="258"/>
      <c r="AF8719" s="258"/>
      <c r="AG8719" s="258"/>
      <c r="AH8719" s="258"/>
      <c r="AI8719" s="258"/>
      <c r="AJ8719" s="258"/>
      <c r="AK8719" s="258"/>
      <c r="AL8719" s="258"/>
      <c r="AM8719" s="258"/>
      <c r="AN8719" s="258"/>
      <c r="AO8719" s="258"/>
      <c r="AP8719" s="258"/>
      <c r="AQ8719" s="258"/>
      <c r="AR8719" s="258"/>
      <c r="AS8719" s="258"/>
      <c r="AT8719" s="258"/>
      <c r="AU8719" s="258"/>
      <c r="AV8719" s="258"/>
      <c r="AW8719" s="258"/>
      <c r="AX8719" s="258"/>
      <c r="AY8719" s="258"/>
      <c r="AZ8719" s="258"/>
      <c r="BA8719" s="258"/>
      <c r="BB8719" s="258"/>
      <c r="BC8719" s="258"/>
      <c r="BD8719" s="258"/>
      <c r="BE8719" s="258"/>
      <c r="BF8719" s="258"/>
      <c r="BG8719" s="258"/>
      <c r="BH8719" s="258"/>
      <c r="BI8719" s="258"/>
      <c r="BJ8719" s="258"/>
      <c r="BK8719" s="258"/>
      <c r="BL8719" s="258"/>
      <c r="BM8719" s="258"/>
      <c r="BN8719" s="258"/>
      <c r="BO8719" s="258"/>
      <c r="BP8719" s="258"/>
      <c r="BQ8719" s="258"/>
      <c r="BR8719" s="258"/>
      <c r="BS8719" s="258"/>
      <c r="BT8719" s="258"/>
      <c r="BU8719" s="258"/>
      <c r="BV8719" s="258"/>
      <c r="BW8719" s="258"/>
      <c r="BX8719" s="258"/>
      <c r="BY8719" s="258"/>
      <c r="BZ8719" s="258"/>
      <c r="CA8719" s="258"/>
      <c r="CB8719" s="258"/>
      <c r="CC8719" s="258"/>
    </row>
    <row r="8720" spans="1:81" s="41" customFormat="1" x14ac:dyDescent="0.25">
      <c r="A8720" s="38"/>
      <c r="B8720" s="44"/>
      <c r="C8720" s="39"/>
      <c r="D8720" s="39"/>
      <c r="E8720" s="39"/>
      <c r="F8720" s="25"/>
      <c r="G8720" s="40"/>
      <c r="H8720" s="40"/>
      <c r="I8720" s="40"/>
      <c r="J8720" s="271"/>
      <c r="K8720" s="262"/>
      <c r="L8720" s="258"/>
      <c r="M8720" s="258"/>
      <c r="N8720" s="258"/>
      <c r="O8720" s="258"/>
      <c r="P8720" s="258"/>
      <c r="Q8720" s="258"/>
      <c r="R8720" s="258"/>
      <c r="S8720" s="258"/>
      <c r="T8720" s="258"/>
      <c r="U8720" s="258"/>
      <c r="V8720" s="258"/>
      <c r="W8720" s="258"/>
      <c r="X8720" s="258"/>
      <c r="Y8720" s="258"/>
      <c r="Z8720" s="258"/>
      <c r="AA8720" s="258"/>
      <c r="AB8720" s="258"/>
      <c r="AC8720" s="258"/>
      <c r="AD8720" s="258"/>
      <c r="AE8720" s="258"/>
      <c r="AF8720" s="258"/>
      <c r="AG8720" s="258"/>
      <c r="AH8720" s="258"/>
      <c r="AI8720" s="258"/>
      <c r="AJ8720" s="258"/>
      <c r="AK8720" s="258"/>
      <c r="AL8720" s="258"/>
      <c r="AM8720" s="258"/>
      <c r="AN8720" s="258"/>
      <c r="AO8720" s="258"/>
      <c r="AP8720" s="258"/>
      <c r="AQ8720" s="258"/>
      <c r="AR8720" s="258"/>
      <c r="AS8720" s="258"/>
      <c r="AT8720" s="258"/>
      <c r="AU8720" s="258"/>
      <c r="AV8720" s="258"/>
      <c r="AW8720" s="258"/>
      <c r="AX8720" s="258"/>
      <c r="AY8720" s="258"/>
      <c r="AZ8720" s="258"/>
      <c r="BA8720" s="258"/>
      <c r="BB8720" s="258"/>
      <c r="BC8720" s="258"/>
      <c r="BD8720" s="258"/>
      <c r="BE8720" s="258"/>
      <c r="BF8720" s="258"/>
      <c r="BG8720" s="258"/>
      <c r="BH8720" s="258"/>
      <c r="BI8720" s="258"/>
      <c r="BJ8720" s="258"/>
      <c r="BK8720" s="258"/>
      <c r="BL8720" s="258"/>
      <c r="BM8720" s="258"/>
      <c r="BN8720" s="258"/>
      <c r="BO8720" s="258"/>
      <c r="BP8720" s="258"/>
      <c r="BQ8720" s="258"/>
      <c r="BR8720" s="258"/>
      <c r="BS8720" s="258"/>
      <c r="BT8720" s="258"/>
      <c r="BU8720" s="258"/>
      <c r="BV8720" s="258"/>
      <c r="BW8720" s="258"/>
      <c r="BX8720" s="258"/>
      <c r="BY8720" s="258"/>
      <c r="BZ8720" s="258"/>
      <c r="CA8720" s="258"/>
      <c r="CB8720" s="258"/>
      <c r="CC8720" s="258"/>
    </row>
    <row r="8721" spans="1:81" s="41" customFormat="1" x14ac:dyDescent="0.25">
      <c r="A8721" s="38"/>
      <c r="B8721" s="44"/>
      <c r="C8721" s="39"/>
      <c r="D8721" s="39"/>
      <c r="E8721" s="39"/>
      <c r="F8721" s="25"/>
      <c r="G8721" s="40"/>
      <c r="H8721" s="40"/>
      <c r="I8721" s="40"/>
      <c r="J8721" s="271"/>
      <c r="K8721" s="262"/>
      <c r="L8721" s="258"/>
      <c r="M8721" s="258"/>
      <c r="N8721" s="258"/>
      <c r="O8721" s="258"/>
      <c r="P8721" s="258"/>
      <c r="Q8721" s="258"/>
      <c r="R8721" s="258"/>
      <c r="S8721" s="258"/>
      <c r="T8721" s="258"/>
      <c r="U8721" s="258"/>
      <c r="V8721" s="258"/>
      <c r="W8721" s="258"/>
      <c r="X8721" s="258"/>
      <c r="Y8721" s="258"/>
      <c r="Z8721" s="258"/>
      <c r="AA8721" s="258"/>
      <c r="AB8721" s="258"/>
      <c r="AC8721" s="258"/>
      <c r="AD8721" s="258"/>
      <c r="AE8721" s="258"/>
      <c r="AF8721" s="258"/>
      <c r="AG8721" s="258"/>
      <c r="AH8721" s="258"/>
      <c r="AI8721" s="258"/>
      <c r="AJ8721" s="258"/>
      <c r="AK8721" s="258"/>
      <c r="AL8721" s="258"/>
      <c r="AM8721" s="258"/>
      <c r="AN8721" s="258"/>
      <c r="AO8721" s="258"/>
      <c r="AP8721" s="258"/>
      <c r="AQ8721" s="258"/>
      <c r="AR8721" s="258"/>
      <c r="AS8721" s="258"/>
      <c r="AT8721" s="258"/>
      <c r="AU8721" s="258"/>
      <c r="AV8721" s="258"/>
      <c r="AW8721" s="258"/>
      <c r="AX8721" s="258"/>
      <c r="AY8721" s="258"/>
      <c r="AZ8721" s="258"/>
      <c r="BA8721" s="258"/>
      <c r="BB8721" s="258"/>
      <c r="BC8721" s="258"/>
      <c r="BD8721" s="258"/>
      <c r="BE8721" s="258"/>
      <c r="BF8721" s="258"/>
      <c r="BG8721" s="258"/>
      <c r="BH8721" s="258"/>
      <c r="BI8721" s="258"/>
      <c r="BJ8721" s="258"/>
      <c r="BK8721" s="258"/>
      <c r="BL8721" s="258"/>
      <c r="BM8721" s="258"/>
      <c r="BN8721" s="258"/>
      <c r="BO8721" s="258"/>
      <c r="BP8721" s="258"/>
      <c r="BQ8721" s="258"/>
      <c r="BR8721" s="258"/>
      <c r="BS8721" s="258"/>
      <c r="BT8721" s="258"/>
      <c r="BU8721" s="258"/>
      <c r="BV8721" s="258"/>
      <c r="BW8721" s="258"/>
      <c r="BX8721" s="258"/>
      <c r="BY8721" s="258"/>
      <c r="BZ8721" s="258"/>
      <c r="CA8721" s="258"/>
      <c r="CB8721" s="258"/>
      <c r="CC8721" s="258"/>
    </row>
    <row r="8722" spans="1:81" s="41" customFormat="1" x14ac:dyDescent="0.25">
      <c r="A8722" s="38"/>
      <c r="B8722" s="44"/>
      <c r="C8722" s="39"/>
      <c r="D8722" s="39"/>
      <c r="E8722" s="39"/>
      <c r="F8722" s="25"/>
      <c r="G8722" s="40"/>
      <c r="H8722" s="40"/>
      <c r="I8722" s="40"/>
      <c r="J8722" s="271"/>
      <c r="K8722" s="262"/>
      <c r="L8722" s="258"/>
      <c r="M8722" s="258"/>
      <c r="N8722" s="258"/>
      <c r="O8722" s="258"/>
      <c r="P8722" s="258"/>
      <c r="Q8722" s="258"/>
      <c r="R8722" s="258"/>
      <c r="S8722" s="258"/>
      <c r="T8722" s="258"/>
      <c r="U8722" s="258"/>
      <c r="V8722" s="258"/>
      <c r="W8722" s="258"/>
      <c r="X8722" s="258"/>
      <c r="Y8722" s="258"/>
      <c r="Z8722" s="258"/>
      <c r="AA8722" s="258"/>
      <c r="AB8722" s="258"/>
      <c r="AC8722" s="258"/>
      <c r="AD8722" s="258"/>
      <c r="AE8722" s="258"/>
      <c r="AF8722" s="258"/>
      <c r="AG8722" s="258"/>
      <c r="AH8722" s="258"/>
      <c r="AI8722" s="258"/>
      <c r="AJ8722" s="258"/>
      <c r="AK8722" s="258"/>
      <c r="AL8722" s="258"/>
      <c r="AM8722" s="258"/>
      <c r="AN8722" s="258"/>
      <c r="AO8722" s="258"/>
      <c r="AP8722" s="258"/>
      <c r="AQ8722" s="258"/>
      <c r="AR8722" s="258"/>
      <c r="AS8722" s="258"/>
      <c r="AT8722" s="258"/>
      <c r="AU8722" s="258"/>
      <c r="AV8722" s="258"/>
      <c r="AW8722" s="258"/>
      <c r="AX8722" s="258"/>
      <c r="AY8722" s="258"/>
      <c r="AZ8722" s="258"/>
      <c r="BA8722" s="258"/>
      <c r="BB8722" s="258"/>
      <c r="BC8722" s="258"/>
      <c r="BD8722" s="258"/>
      <c r="BE8722" s="258"/>
      <c r="BF8722" s="258"/>
      <c r="BG8722" s="258"/>
      <c r="BH8722" s="258"/>
      <c r="BI8722" s="258"/>
      <c r="BJ8722" s="258"/>
      <c r="BK8722" s="258"/>
      <c r="BL8722" s="258"/>
      <c r="BM8722" s="258"/>
      <c r="BN8722" s="258"/>
      <c r="BO8722" s="258"/>
      <c r="BP8722" s="258"/>
      <c r="BQ8722" s="258"/>
      <c r="BR8722" s="258"/>
      <c r="BS8722" s="258"/>
      <c r="BT8722" s="258"/>
      <c r="BU8722" s="258"/>
      <c r="BV8722" s="258"/>
      <c r="BW8722" s="258"/>
      <c r="BX8722" s="258"/>
      <c r="BY8722" s="258"/>
      <c r="BZ8722" s="258"/>
      <c r="CA8722" s="258"/>
      <c r="CB8722" s="258"/>
      <c r="CC8722" s="258"/>
    </row>
    <row r="8723" spans="1:81" s="41" customFormat="1" x14ac:dyDescent="0.25">
      <c r="A8723" s="38"/>
      <c r="B8723" s="44"/>
      <c r="C8723" s="39"/>
      <c r="D8723" s="39"/>
      <c r="E8723" s="39"/>
      <c r="F8723" s="25"/>
      <c r="G8723" s="40"/>
      <c r="H8723" s="40"/>
      <c r="I8723" s="40"/>
      <c r="J8723" s="271"/>
      <c r="K8723" s="262"/>
      <c r="L8723" s="258"/>
      <c r="M8723" s="258"/>
      <c r="N8723" s="258"/>
      <c r="O8723" s="258"/>
      <c r="P8723" s="258"/>
      <c r="Q8723" s="258"/>
      <c r="R8723" s="258"/>
      <c r="S8723" s="258"/>
      <c r="T8723" s="258"/>
      <c r="U8723" s="258"/>
      <c r="V8723" s="258"/>
      <c r="W8723" s="258"/>
      <c r="X8723" s="258"/>
      <c r="Y8723" s="258"/>
      <c r="Z8723" s="258"/>
      <c r="AA8723" s="258"/>
      <c r="AB8723" s="258"/>
      <c r="AC8723" s="258"/>
      <c r="AD8723" s="258"/>
      <c r="AE8723" s="258"/>
      <c r="AF8723" s="258"/>
      <c r="AG8723" s="258"/>
      <c r="AH8723" s="258"/>
      <c r="AI8723" s="258"/>
      <c r="AJ8723" s="258"/>
      <c r="AK8723" s="258"/>
      <c r="AL8723" s="258"/>
      <c r="AM8723" s="258"/>
      <c r="AN8723" s="258"/>
      <c r="AO8723" s="258"/>
      <c r="AP8723" s="258"/>
      <c r="AQ8723" s="258"/>
      <c r="AR8723" s="258"/>
      <c r="AS8723" s="258"/>
      <c r="AT8723" s="258"/>
      <c r="AU8723" s="258"/>
      <c r="AV8723" s="258"/>
      <c r="AW8723" s="258"/>
      <c r="AX8723" s="258"/>
      <c r="AY8723" s="258"/>
      <c r="AZ8723" s="258"/>
      <c r="BA8723" s="258"/>
      <c r="BB8723" s="258"/>
      <c r="BC8723" s="258"/>
      <c r="BD8723" s="258"/>
      <c r="BE8723" s="258"/>
      <c r="BF8723" s="258"/>
      <c r="BG8723" s="258"/>
      <c r="BH8723" s="258"/>
      <c r="BI8723" s="258"/>
      <c r="BJ8723" s="258"/>
      <c r="BK8723" s="258"/>
      <c r="BL8723" s="258"/>
      <c r="BM8723" s="258"/>
      <c r="BN8723" s="258"/>
      <c r="BO8723" s="258"/>
      <c r="BP8723" s="258"/>
      <c r="BQ8723" s="258"/>
      <c r="BR8723" s="258"/>
      <c r="BS8723" s="258"/>
      <c r="BT8723" s="258"/>
      <c r="BU8723" s="258"/>
      <c r="BV8723" s="258"/>
      <c r="BW8723" s="258"/>
      <c r="BX8723" s="258"/>
      <c r="BY8723" s="258"/>
      <c r="BZ8723" s="258"/>
      <c r="CA8723" s="258"/>
      <c r="CB8723" s="258"/>
      <c r="CC8723" s="258"/>
    </row>
    <row r="8724" spans="1:81" s="41" customFormat="1" x14ac:dyDescent="0.25">
      <c r="A8724" s="38"/>
      <c r="B8724" s="44"/>
      <c r="C8724" s="39"/>
      <c r="D8724" s="39"/>
      <c r="E8724" s="39"/>
      <c r="F8724" s="25"/>
      <c r="G8724" s="40"/>
      <c r="H8724" s="40"/>
      <c r="I8724" s="40"/>
      <c r="J8724" s="271"/>
      <c r="K8724" s="262"/>
      <c r="L8724" s="258"/>
      <c r="M8724" s="258"/>
      <c r="N8724" s="258"/>
      <c r="O8724" s="258"/>
      <c r="P8724" s="258"/>
      <c r="Q8724" s="258"/>
      <c r="R8724" s="258"/>
      <c r="S8724" s="258"/>
      <c r="T8724" s="258"/>
      <c r="U8724" s="258"/>
      <c r="V8724" s="258"/>
      <c r="W8724" s="258"/>
      <c r="X8724" s="258"/>
      <c r="Y8724" s="258"/>
      <c r="Z8724" s="258"/>
      <c r="AA8724" s="258"/>
      <c r="AB8724" s="258"/>
      <c r="AC8724" s="258"/>
      <c r="AD8724" s="258"/>
      <c r="AE8724" s="258"/>
      <c r="AF8724" s="258"/>
      <c r="AG8724" s="258"/>
      <c r="AH8724" s="258"/>
      <c r="AI8724" s="258"/>
      <c r="AJ8724" s="258"/>
      <c r="AK8724" s="258"/>
      <c r="AL8724" s="258"/>
      <c r="AM8724" s="258"/>
      <c r="AN8724" s="258"/>
      <c r="AO8724" s="258"/>
      <c r="AP8724" s="258"/>
      <c r="AQ8724" s="258"/>
      <c r="AR8724" s="258"/>
      <c r="AS8724" s="258"/>
      <c r="AT8724" s="258"/>
      <c r="AU8724" s="258"/>
      <c r="AV8724" s="258"/>
      <c r="AW8724" s="258"/>
      <c r="AX8724" s="258"/>
      <c r="AY8724" s="258"/>
      <c r="AZ8724" s="258"/>
      <c r="BA8724" s="258"/>
      <c r="BB8724" s="258"/>
      <c r="BC8724" s="258"/>
      <c r="BD8724" s="258"/>
      <c r="BE8724" s="258"/>
      <c r="BF8724" s="258"/>
      <c r="BG8724" s="258"/>
      <c r="BH8724" s="258"/>
      <c r="BI8724" s="258"/>
      <c r="BJ8724" s="258"/>
      <c r="BK8724" s="258"/>
      <c r="BL8724" s="258"/>
      <c r="BM8724" s="258"/>
      <c r="BN8724" s="258"/>
      <c r="BO8724" s="258"/>
      <c r="BP8724" s="258"/>
      <c r="BQ8724" s="258"/>
      <c r="BR8724" s="258"/>
      <c r="BS8724" s="258"/>
      <c r="BT8724" s="258"/>
      <c r="BU8724" s="258"/>
      <c r="BV8724" s="258"/>
      <c r="BW8724" s="258"/>
      <c r="BX8724" s="258"/>
      <c r="BY8724" s="258"/>
      <c r="BZ8724" s="258"/>
      <c r="CA8724" s="258"/>
      <c r="CB8724" s="258"/>
      <c r="CC8724" s="258"/>
    </row>
    <row r="8725" spans="1:81" s="41" customFormat="1" x14ac:dyDescent="0.25">
      <c r="A8725" s="38"/>
      <c r="B8725" s="44"/>
      <c r="C8725" s="39"/>
      <c r="D8725" s="39"/>
      <c r="E8725" s="39"/>
      <c r="F8725" s="25"/>
      <c r="G8725" s="40"/>
      <c r="H8725" s="40"/>
      <c r="I8725" s="40"/>
      <c r="J8725" s="271"/>
      <c r="K8725" s="262"/>
      <c r="L8725" s="258"/>
      <c r="M8725" s="258"/>
      <c r="N8725" s="258"/>
      <c r="O8725" s="258"/>
      <c r="P8725" s="258"/>
      <c r="Q8725" s="258"/>
      <c r="R8725" s="258"/>
      <c r="S8725" s="258"/>
      <c r="T8725" s="258"/>
      <c r="U8725" s="258"/>
      <c r="V8725" s="258"/>
      <c r="W8725" s="258"/>
      <c r="X8725" s="258"/>
      <c r="Y8725" s="258"/>
      <c r="Z8725" s="258"/>
      <c r="AA8725" s="258"/>
      <c r="AB8725" s="258"/>
      <c r="AC8725" s="258"/>
      <c r="AD8725" s="258"/>
      <c r="AE8725" s="258"/>
      <c r="AF8725" s="258"/>
      <c r="AG8725" s="258"/>
      <c r="AH8725" s="258"/>
      <c r="AI8725" s="258"/>
      <c r="AJ8725" s="258"/>
      <c r="AK8725" s="258"/>
      <c r="AL8725" s="258"/>
      <c r="AM8725" s="258"/>
      <c r="AN8725" s="258"/>
      <c r="AO8725" s="258"/>
      <c r="AP8725" s="258"/>
      <c r="AQ8725" s="258"/>
      <c r="AR8725" s="258"/>
      <c r="AS8725" s="258"/>
      <c r="AT8725" s="258"/>
      <c r="AU8725" s="258"/>
      <c r="AV8725" s="258"/>
      <c r="AW8725" s="258"/>
      <c r="AX8725" s="258"/>
      <c r="AY8725" s="258"/>
      <c r="AZ8725" s="258"/>
      <c r="BA8725" s="258"/>
      <c r="BB8725" s="258"/>
      <c r="BC8725" s="258"/>
      <c r="BD8725" s="258"/>
      <c r="BE8725" s="258"/>
      <c r="BF8725" s="258"/>
      <c r="BG8725" s="258"/>
      <c r="BH8725" s="258"/>
      <c r="BI8725" s="258"/>
      <c r="BJ8725" s="258"/>
      <c r="BK8725" s="258"/>
      <c r="BL8725" s="258"/>
      <c r="BM8725" s="258"/>
      <c r="BN8725" s="258"/>
      <c r="BO8725" s="258"/>
      <c r="BP8725" s="258"/>
      <c r="BQ8725" s="258"/>
      <c r="BR8725" s="258"/>
      <c r="BS8725" s="258"/>
      <c r="BT8725" s="258"/>
      <c r="BU8725" s="258"/>
      <c r="BV8725" s="258"/>
      <c r="BW8725" s="258"/>
      <c r="BX8725" s="258"/>
      <c r="BY8725" s="258"/>
      <c r="BZ8725" s="258"/>
      <c r="CA8725" s="258"/>
      <c r="CB8725" s="258"/>
      <c r="CC8725" s="258"/>
    </row>
    <row r="8726" spans="1:81" s="41" customFormat="1" x14ac:dyDescent="0.25">
      <c r="A8726" s="38"/>
      <c r="B8726" s="44"/>
      <c r="C8726" s="39"/>
      <c r="D8726" s="39"/>
      <c r="E8726" s="39"/>
      <c r="F8726" s="25"/>
      <c r="G8726" s="40"/>
      <c r="H8726" s="40"/>
      <c r="I8726" s="40"/>
      <c r="J8726" s="271"/>
      <c r="K8726" s="262"/>
      <c r="L8726" s="258"/>
      <c r="M8726" s="258"/>
      <c r="N8726" s="258"/>
      <c r="O8726" s="258"/>
      <c r="P8726" s="258"/>
      <c r="Q8726" s="258"/>
      <c r="R8726" s="258"/>
      <c r="S8726" s="258"/>
      <c r="T8726" s="258"/>
      <c r="U8726" s="258"/>
      <c r="V8726" s="258"/>
      <c r="W8726" s="258"/>
      <c r="X8726" s="258"/>
      <c r="Y8726" s="258"/>
      <c r="Z8726" s="258"/>
      <c r="AA8726" s="258"/>
      <c r="AB8726" s="258"/>
      <c r="AC8726" s="258"/>
      <c r="AD8726" s="258"/>
      <c r="AE8726" s="258"/>
      <c r="AF8726" s="258"/>
      <c r="AG8726" s="258"/>
      <c r="AH8726" s="258"/>
      <c r="AI8726" s="258"/>
      <c r="AJ8726" s="258"/>
      <c r="AK8726" s="258"/>
      <c r="AL8726" s="258"/>
      <c r="AM8726" s="258"/>
      <c r="AN8726" s="258"/>
      <c r="AO8726" s="258"/>
      <c r="AP8726" s="258"/>
      <c r="AQ8726" s="258"/>
      <c r="AR8726" s="258"/>
      <c r="AS8726" s="258"/>
      <c r="AT8726" s="258"/>
      <c r="AU8726" s="258"/>
      <c r="AV8726" s="258"/>
      <c r="AW8726" s="258"/>
      <c r="AX8726" s="258"/>
      <c r="AY8726" s="258"/>
      <c r="AZ8726" s="258"/>
      <c r="BA8726" s="258"/>
      <c r="BB8726" s="258"/>
      <c r="BC8726" s="258"/>
      <c r="BD8726" s="258"/>
      <c r="BE8726" s="258"/>
      <c r="BF8726" s="258"/>
      <c r="BG8726" s="258"/>
      <c r="BH8726" s="258"/>
      <c r="BI8726" s="258"/>
      <c r="BJ8726" s="258"/>
      <c r="BK8726" s="258"/>
      <c r="BL8726" s="258"/>
      <c r="BM8726" s="258"/>
      <c r="BN8726" s="258"/>
      <c r="BO8726" s="258"/>
      <c r="BP8726" s="258"/>
      <c r="BQ8726" s="258"/>
      <c r="BR8726" s="258"/>
      <c r="BS8726" s="258"/>
      <c r="BT8726" s="258"/>
      <c r="BU8726" s="258"/>
      <c r="BV8726" s="258"/>
      <c r="BW8726" s="258"/>
      <c r="BX8726" s="258"/>
      <c r="BY8726" s="258"/>
      <c r="BZ8726" s="258"/>
      <c r="CA8726" s="258"/>
      <c r="CB8726" s="258"/>
      <c r="CC8726" s="258"/>
    </row>
    <row r="8727" spans="1:81" s="41" customFormat="1" x14ac:dyDescent="0.25">
      <c r="A8727" s="38"/>
      <c r="B8727" s="44"/>
      <c r="C8727" s="39"/>
      <c r="D8727" s="39"/>
      <c r="E8727" s="39"/>
      <c r="F8727" s="25"/>
      <c r="G8727" s="40"/>
      <c r="H8727" s="40"/>
      <c r="I8727" s="40"/>
      <c r="J8727" s="271"/>
      <c r="K8727" s="262"/>
      <c r="L8727" s="258"/>
      <c r="M8727" s="258"/>
      <c r="N8727" s="258"/>
      <c r="O8727" s="258"/>
      <c r="P8727" s="258"/>
      <c r="Q8727" s="258"/>
      <c r="R8727" s="258"/>
      <c r="S8727" s="258"/>
      <c r="T8727" s="258"/>
      <c r="U8727" s="258"/>
      <c r="V8727" s="258"/>
      <c r="W8727" s="258"/>
      <c r="X8727" s="258"/>
      <c r="Y8727" s="258"/>
      <c r="Z8727" s="258"/>
      <c r="AA8727" s="258"/>
      <c r="AB8727" s="258"/>
      <c r="AC8727" s="258"/>
      <c r="AD8727" s="258"/>
      <c r="AE8727" s="258"/>
      <c r="AF8727" s="258"/>
      <c r="AG8727" s="258"/>
      <c r="AH8727" s="258"/>
      <c r="AI8727" s="258"/>
      <c r="AJ8727" s="258"/>
      <c r="AK8727" s="258"/>
      <c r="AL8727" s="258"/>
      <c r="AM8727" s="258"/>
      <c r="AN8727" s="258"/>
      <c r="AO8727" s="258"/>
      <c r="AP8727" s="258"/>
      <c r="AQ8727" s="258"/>
      <c r="AR8727" s="258"/>
      <c r="AS8727" s="258"/>
      <c r="AT8727" s="258"/>
      <c r="AU8727" s="258"/>
      <c r="AV8727" s="258"/>
      <c r="AW8727" s="258"/>
      <c r="AX8727" s="258"/>
      <c r="AY8727" s="258"/>
      <c r="AZ8727" s="258"/>
      <c r="BA8727" s="258"/>
      <c r="BB8727" s="258"/>
      <c r="BC8727" s="258"/>
      <c r="BD8727" s="258"/>
      <c r="BE8727" s="258"/>
      <c r="BF8727" s="258"/>
      <c r="BG8727" s="258"/>
      <c r="BH8727" s="258"/>
      <c r="BI8727" s="258"/>
      <c r="BJ8727" s="258"/>
      <c r="BK8727" s="258"/>
      <c r="BL8727" s="258"/>
      <c r="BM8727" s="258"/>
      <c r="BN8727" s="258"/>
      <c r="BO8727" s="258"/>
      <c r="BP8727" s="258"/>
      <c r="BQ8727" s="258"/>
      <c r="BR8727" s="258"/>
      <c r="BS8727" s="258"/>
      <c r="BT8727" s="258"/>
      <c r="BU8727" s="258"/>
      <c r="BV8727" s="258"/>
      <c r="BW8727" s="258"/>
      <c r="BX8727" s="258"/>
      <c r="BY8727" s="258"/>
      <c r="BZ8727" s="258"/>
      <c r="CA8727" s="258"/>
      <c r="CB8727" s="258"/>
      <c r="CC8727" s="258"/>
    </row>
    <row r="8728" spans="1:81" s="41" customFormat="1" x14ac:dyDescent="0.25">
      <c r="A8728" s="38"/>
      <c r="B8728" s="44"/>
      <c r="C8728" s="39"/>
      <c r="D8728" s="39"/>
      <c r="E8728" s="39"/>
      <c r="F8728" s="25"/>
      <c r="G8728" s="40"/>
      <c r="H8728" s="40"/>
      <c r="I8728" s="40"/>
      <c r="J8728" s="271"/>
      <c r="K8728" s="262"/>
      <c r="L8728" s="258"/>
      <c r="M8728" s="258"/>
      <c r="N8728" s="258"/>
      <c r="O8728" s="258"/>
      <c r="P8728" s="258"/>
      <c r="Q8728" s="258"/>
      <c r="R8728" s="258"/>
      <c r="S8728" s="258"/>
      <c r="T8728" s="258"/>
      <c r="U8728" s="258"/>
      <c r="V8728" s="258"/>
      <c r="W8728" s="258"/>
      <c r="X8728" s="258"/>
      <c r="Y8728" s="258"/>
      <c r="Z8728" s="258"/>
      <c r="AA8728" s="258"/>
      <c r="AB8728" s="258"/>
      <c r="AC8728" s="258"/>
      <c r="AD8728" s="258"/>
      <c r="AE8728" s="258"/>
      <c r="AF8728" s="258"/>
      <c r="AG8728" s="258"/>
      <c r="AH8728" s="258"/>
      <c r="AI8728" s="258"/>
      <c r="AJ8728" s="258"/>
      <c r="AK8728" s="258"/>
      <c r="AL8728" s="258"/>
      <c r="AM8728" s="258"/>
      <c r="AN8728" s="258"/>
      <c r="AO8728" s="258"/>
      <c r="AP8728" s="258"/>
      <c r="AQ8728" s="258"/>
      <c r="AR8728" s="258"/>
      <c r="AS8728" s="258"/>
      <c r="AT8728" s="258"/>
      <c r="AU8728" s="258"/>
      <c r="AV8728" s="258"/>
      <c r="AW8728" s="258"/>
      <c r="AX8728" s="258"/>
      <c r="AY8728" s="258"/>
      <c r="AZ8728" s="258"/>
      <c r="BA8728" s="258"/>
      <c r="BB8728" s="258"/>
      <c r="BC8728" s="258"/>
      <c r="BD8728" s="258"/>
      <c r="BE8728" s="258"/>
      <c r="BF8728" s="258"/>
      <c r="BG8728" s="258"/>
      <c r="BH8728" s="258"/>
      <c r="BI8728" s="258"/>
      <c r="BJ8728" s="258"/>
      <c r="BK8728" s="258"/>
      <c r="BL8728" s="258"/>
      <c r="BM8728" s="258"/>
      <c r="BN8728" s="258"/>
      <c r="BO8728" s="258"/>
      <c r="BP8728" s="258"/>
      <c r="BQ8728" s="258"/>
      <c r="BR8728" s="258"/>
      <c r="BS8728" s="258"/>
      <c r="BT8728" s="258"/>
      <c r="BU8728" s="258"/>
      <c r="BV8728" s="258"/>
      <c r="BW8728" s="258"/>
      <c r="BX8728" s="258"/>
      <c r="BY8728" s="258"/>
      <c r="BZ8728" s="258"/>
      <c r="CA8728" s="258"/>
      <c r="CB8728" s="258"/>
      <c r="CC8728" s="258"/>
    </row>
    <row r="8729" spans="1:81" s="41" customFormat="1" x14ac:dyDescent="0.25">
      <c r="A8729" s="38"/>
      <c r="B8729" s="44"/>
      <c r="C8729" s="39"/>
      <c r="D8729" s="39"/>
      <c r="E8729" s="39"/>
      <c r="F8729" s="25"/>
      <c r="G8729" s="40"/>
      <c r="H8729" s="40"/>
      <c r="I8729" s="40"/>
      <c r="J8729" s="271"/>
      <c r="K8729" s="262"/>
      <c r="L8729" s="258"/>
      <c r="M8729" s="258"/>
      <c r="N8729" s="258"/>
      <c r="O8729" s="258"/>
      <c r="P8729" s="258"/>
      <c r="Q8729" s="258"/>
      <c r="R8729" s="258"/>
      <c r="S8729" s="258"/>
      <c r="T8729" s="258"/>
      <c r="U8729" s="258"/>
      <c r="V8729" s="258"/>
      <c r="W8729" s="258"/>
      <c r="X8729" s="258"/>
      <c r="Y8729" s="258"/>
      <c r="Z8729" s="258"/>
      <c r="AA8729" s="258"/>
      <c r="AB8729" s="258"/>
      <c r="AC8729" s="258"/>
      <c r="AD8729" s="258"/>
      <c r="AE8729" s="258"/>
      <c r="AF8729" s="258"/>
      <c r="AG8729" s="258"/>
      <c r="AH8729" s="258"/>
      <c r="AI8729" s="258"/>
      <c r="AJ8729" s="258"/>
      <c r="AK8729" s="258"/>
      <c r="AL8729" s="258"/>
      <c r="AM8729" s="258"/>
      <c r="AN8729" s="258"/>
      <c r="AO8729" s="258"/>
      <c r="AP8729" s="258"/>
      <c r="AQ8729" s="258"/>
      <c r="AR8729" s="258"/>
      <c r="AS8729" s="258"/>
      <c r="AT8729" s="258"/>
      <c r="AU8729" s="258"/>
      <c r="AV8729" s="258"/>
      <c r="AW8729" s="258"/>
      <c r="AX8729" s="258"/>
      <c r="AY8729" s="258"/>
      <c r="AZ8729" s="258"/>
      <c r="BA8729" s="258"/>
      <c r="BB8729" s="258"/>
      <c r="BC8729" s="258"/>
      <c r="BD8729" s="258"/>
      <c r="BE8729" s="258"/>
      <c r="BF8729" s="258"/>
      <c r="BG8729" s="258"/>
      <c r="BH8729" s="258"/>
      <c r="BI8729" s="258"/>
      <c r="BJ8729" s="258"/>
      <c r="BK8729" s="258"/>
      <c r="BL8729" s="258"/>
      <c r="BM8729" s="258"/>
      <c r="BN8729" s="258"/>
      <c r="BO8729" s="258"/>
      <c r="BP8729" s="258"/>
      <c r="BQ8729" s="258"/>
      <c r="BR8729" s="258"/>
      <c r="BS8729" s="258"/>
      <c r="BT8729" s="258"/>
      <c r="BU8729" s="258"/>
      <c r="BV8729" s="258"/>
      <c r="BW8729" s="258"/>
      <c r="BX8729" s="258"/>
      <c r="BY8729" s="258"/>
      <c r="BZ8729" s="258"/>
      <c r="CA8729" s="258"/>
      <c r="CB8729" s="258"/>
      <c r="CC8729" s="258"/>
    </row>
    <row r="8730" spans="1:81" s="41" customFormat="1" x14ac:dyDescent="0.25">
      <c r="A8730" s="38"/>
      <c r="B8730" s="44"/>
      <c r="C8730" s="39"/>
      <c r="D8730" s="39"/>
      <c r="E8730" s="39"/>
      <c r="F8730" s="25"/>
      <c r="G8730" s="40"/>
      <c r="H8730" s="40"/>
      <c r="I8730" s="40"/>
      <c r="J8730" s="271"/>
      <c r="K8730" s="262"/>
      <c r="L8730" s="258"/>
      <c r="M8730" s="258"/>
      <c r="N8730" s="258"/>
      <c r="O8730" s="258"/>
      <c r="P8730" s="258"/>
      <c r="Q8730" s="258"/>
      <c r="R8730" s="258"/>
      <c r="S8730" s="258"/>
      <c r="T8730" s="258"/>
      <c r="U8730" s="258"/>
      <c r="V8730" s="258"/>
      <c r="W8730" s="258"/>
      <c r="X8730" s="258"/>
      <c r="Y8730" s="258"/>
      <c r="Z8730" s="258"/>
      <c r="AA8730" s="258"/>
      <c r="AB8730" s="258"/>
      <c r="AC8730" s="258"/>
      <c r="AD8730" s="258"/>
      <c r="AE8730" s="258"/>
      <c r="AF8730" s="258"/>
      <c r="AG8730" s="258"/>
      <c r="AH8730" s="258"/>
      <c r="AI8730" s="258"/>
      <c r="AJ8730" s="258"/>
      <c r="AK8730" s="258"/>
      <c r="AL8730" s="258"/>
      <c r="AM8730" s="258"/>
      <c r="AN8730" s="258"/>
      <c r="AO8730" s="258"/>
      <c r="AP8730" s="258"/>
      <c r="AQ8730" s="258"/>
      <c r="AR8730" s="258"/>
      <c r="AS8730" s="258"/>
      <c r="AT8730" s="258"/>
      <c r="AU8730" s="258"/>
      <c r="AV8730" s="258"/>
      <c r="AW8730" s="258"/>
      <c r="AX8730" s="258"/>
      <c r="AY8730" s="258"/>
      <c r="AZ8730" s="258"/>
      <c r="BA8730" s="258"/>
      <c r="BB8730" s="258"/>
      <c r="BC8730" s="258"/>
      <c r="BD8730" s="258"/>
      <c r="BE8730" s="258"/>
      <c r="BF8730" s="258"/>
      <c r="BG8730" s="258"/>
      <c r="BH8730" s="258"/>
      <c r="BI8730" s="258"/>
      <c r="BJ8730" s="258"/>
      <c r="BK8730" s="258"/>
      <c r="BL8730" s="258"/>
      <c r="BM8730" s="258"/>
      <c r="BN8730" s="258"/>
      <c r="BO8730" s="258"/>
      <c r="BP8730" s="258"/>
      <c r="BQ8730" s="258"/>
      <c r="BR8730" s="258"/>
      <c r="BS8730" s="258"/>
      <c r="BT8730" s="258"/>
      <c r="BU8730" s="258"/>
      <c r="BV8730" s="258"/>
      <c r="BW8730" s="258"/>
      <c r="BX8730" s="258"/>
      <c r="BY8730" s="258"/>
      <c r="BZ8730" s="258"/>
      <c r="CA8730" s="258"/>
      <c r="CB8730" s="258"/>
      <c r="CC8730" s="258"/>
    </row>
    <row r="8731" spans="1:81" s="41" customFormat="1" x14ac:dyDescent="0.25">
      <c r="A8731" s="38"/>
      <c r="B8731" s="44"/>
      <c r="C8731" s="39"/>
      <c r="D8731" s="39"/>
      <c r="E8731" s="39"/>
      <c r="F8731" s="25"/>
      <c r="G8731" s="40"/>
      <c r="H8731" s="40"/>
      <c r="I8731" s="40"/>
      <c r="J8731" s="271"/>
      <c r="K8731" s="262"/>
      <c r="L8731" s="258"/>
      <c r="M8731" s="258"/>
      <c r="N8731" s="258"/>
      <c r="O8731" s="258"/>
      <c r="P8731" s="258"/>
      <c r="Q8731" s="258"/>
      <c r="R8731" s="258"/>
      <c r="S8731" s="258"/>
      <c r="T8731" s="258"/>
      <c r="U8731" s="258"/>
      <c r="V8731" s="258"/>
      <c r="W8731" s="258"/>
      <c r="X8731" s="258"/>
      <c r="Y8731" s="258"/>
      <c r="Z8731" s="258"/>
      <c r="AA8731" s="258"/>
      <c r="AB8731" s="258"/>
      <c r="AC8731" s="258"/>
      <c r="AD8731" s="258"/>
      <c r="AE8731" s="258"/>
      <c r="AF8731" s="258"/>
      <c r="AG8731" s="258"/>
      <c r="AH8731" s="258"/>
      <c r="AI8731" s="258"/>
      <c r="AJ8731" s="258"/>
      <c r="AK8731" s="258"/>
      <c r="AL8731" s="258"/>
      <c r="AM8731" s="258"/>
      <c r="AN8731" s="258"/>
      <c r="AO8731" s="258"/>
      <c r="AP8731" s="258"/>
      <c r="AQ8731" s="258"/>
      <c r="AR8731" s="258"/>
      <c r="AS8731" s="258"/>
      <c r="AT8731" s="258"/>
      <c r="AU8731" s="258"/>
      <c r="AV8731" s="258"/>
      <c r="AW8731" s="258"/>
      <c r="AX8731" s="258"/>
      <c r="AY8731" s="258"/>
      <c r="AZ8731" s="258"/>
      <c r="BA8731" s="258"/>
      <c r="BB8731" s="258"/>
      <c r="BC8731" s="258"/>
      <c r="BD8731" s="258"/>
      <c r="BE8731" s="258"/>
      <c r="BF8731" s="258"/>
      <c r="BG8731" s="258"/>
      <c r="BH8731" s="258"/>
      <c r="BI8731" s="258"/>
      <c r="BJ8731" s="258"/>
      <c r="BK8731" s="258"/>
      <c r="BL8731" s="258"/>
      <c r="BM8731" s="258"/>
      <c r="BN8731" s="258"/>
      <c r="BO8731" s="258"/>
      <c r="BP8731" s="258"/>
      <c r="BQ8731" s="258"/>
      <c r="BR8731" s="258"/>
      <c r="BS8731" s="258"/>
      <c r="BT8731" s="258"/>
      <c r="BU8731" s="258"/>
      <c r="BV8731" s="258"/>
      <c r="BW8731" s="258"/>
      <c r="BX8731" s="258"/>
      <c r="BY8731" s="258"/>
      <c r="BZ8731" s="258"/>
      <c r="CA8731" s="258"/>
      <c r="CB8731" s="258"/>
      <c r="CC8731" s="258"/>
    </row>
    <row r="8732" spans="1:81" s="41" customFormat="1" x14ac:dyDescent="0.25">
      <c r="A8732" s="38"/>
      <c r="B8732" s="44"/>
      <c r="C8732" s="39"/>
      <c r="D8732" s="39"/>
      <c r="E8732" s="39"/>
      <c r="F8732" s="25"/>
      <c r="G8732" s="40"/>
      <c r="H8732" s="40"/>
      <c r="I8732" s="40"/>
      <c r="J8732" s="271"/>
      <c r="K8732" s="262"/>
      <c r="L8732" s="258"/>
      <c r="M8732" s="258"/>
      <c r="N8732" s="258"/>
      <c r="O8732" s="258"/>
      <c r="P8732" s="258"/>
      <c r="Q8732" s="258"/>
      <c r="R8732" s="258"/>
      <c r="S8732" s="258"/>
      <c r="T8732" s="258"/>
      <c r="U8732" s="258"/>
      <c r="V8732" s="258"/>
      <c r="W8732" s="258"/>
      <c r="X8732" s="258"/>
      <c r="Y8732" s="258"/>
      <c r="Z8732" s="258"/>
      <c r="AA8732" s="258"/>
      <c r="AB8732" s="258"/>
      <c r="AC8732" s="258"/>
      <c r="AD8732" s="258"/>
      <c r="AE8732" s="258"/>
      <c r="AF8732" s="258"/>
      <c r="AG8732" s="258"/>
      <c r="AH8732" s="258"/>
      <c r="AI8732" s="258"/>
      <c r="AJ8732" s="258"/>
      <c r="AK8732" s="258"/>
      <c r="AL8732" s="258"/>
      <c r="AM8732" s="258"/>
      <c r="AN8732" s="258"/>
      <c r="AO8732" s="258"/>
      <c r="AP8732" s="258"/>
      <c r="AQ8732" s="258"/>
      <c r="AR8732" s="258"/>
      <c r="AS8732" s="258"/>
      <c r="AT8732" s="258"/>
      <c r="AU8732" s="258"/>
      <c r="AV8732" s="258"/>
      <c r="AW8732" s="258"/>
      <c r="AX8732" s="258"/>
      <c r="AY8732" s="258"/>
      <c r="AZ8732" s="258"/>
      <c r="BA8732" s="258"/>
      <c r="BB8732" s="258"/>
      <c r="BC8732" s="258"/>
      <c r="BD8732" s="258"/>
      <c r="BE8732" s="258"/>
      <c r="BF8732" s="258"/>
      <c r="BG8732" s="258"/>
      <c r="BH8732" s="258"/>
      <c r="BI8732" s="258"/>
      <c r="BJ8732" s="258"/>
      <c r="BK8732" s="258"/>
      <c r="BL8732" s="258"/>
      <c r="BM8732" s="258"/>
      <c r="BN8732" s="258"/>
      <c r="BO8732" s="258"/>
      <c r="BP8732" s="258"/>
      <c r="BQ8732" s="258"/>
      <c r="BR8732" s="258"/>
      <c r="BS8732" s="258"/>
      <c r="BT8732" s="258"/>
      <c r="BU8732" s="258"/>
      <c r="BV8732" s="258"/>
      <c r="BW8732" s="258"/>
      <c r="BX8732" s="258"/>
      <c r="BY8732" s="258"/>
      <c r="BZ8732" s="258"/>
      <c r="CA8732" s="258"/>
      <c r="CB8732" s="258"/>
      <c r="CC8732" s="258"/>
    </row>
    <row r="8733" spans="1:81" s="41" customFormat="1" x14ac:dyDescent="0.25">
      <c r="A8733" s="38"/>
      <c r="B8733" s="44"/>
      <c r="C8733" s="39"/>
      <c r="D8733" s="39"/>
      <c r="E8733" s="39"/>
      <c r="F8733" s="25"/>
      <c r="G8733" s="40"/>
      <c r="H8733" s="40"/>
      <c r="I8733" s="40"/>
      <c r="J8733" s="271"/>
      <c r="K8733" s="262"/>
      <c r="L8733" s="258"/>
      <c r="M8733" s="258"/>
      <c r="N8733" s="258"/>
      <c r="O8733" s="258"/>
      <c r="P8733" s="258"/>
      <c r="Q8733" s="258"/>
      <c r="R8733" s="258"/>
      <c r="S8733" s="258"/>
      <c r="T8733" s="258"/>
      <c r="U8733" s="258"/>
      <c r="V8733" s="258"/>
      <c r="W8733" s="258"/>
      <c r="X8733" s="258"/>
      <c r="Y8733" s="258"/>
      <c r="Z8733" s="258"/>
      <c r="AA8733" s="258"/>
      <c r="AB8733" s="258"/>
      <c r="AC8733" s="258"/>
      <c r="AD8733" s="258"/>
      <c r="AE8733" s="258"/>
      <c r="AF8733" s="258"/>
      <c r="AG8733" s="258"/>
      <c r="AH8733" s="258"/>
      <c r="AI8733" s="258"/>
      <c r="AJ8733" s="258"/>
      <c r="AK8733" s="258"/>
      <c r="AL8733" s="258"/>
      <c r="AM8733" s="258"/>
      <c r="AN8733" s="258"/>
      <c r="AO8733" s="258"/>
      <c r="AP8733" s="258"/>
      <c r="AQ8733" s="258"/>
      <c r="AR8733" s="258"/>
      <c r="AS8733" s="258"/>
      <c r="AT8733" s="258"/>
      <c r="AU8733" s="258"/>
      <c r="AV8733" s="258"/>
      <c r="AW8733" s="258"/>
      <c r="AX8733" s="258"/>
      <c r="AY8733" s="258"/>
      <c r="AZ8733" s="258"/>
      <c r="BA8733" s="258"/>
      <c r="BB8733" s="258"/>
      <c r="BC8733" s="258"/>
      <c r="BD8733" s="258"/>
      <c r="BE8733" s="258"/>
      <c r="BF8733" s="258"/>
      <c r="BG8733" s="258"/>
      <c r="BH8733" s="258"/>
      <c r="BI8733" s="258"/>
      <c r="BJ8733" s="258"/>
      <c r="BK8733" s="258"/>
      <c r="BL8733" s="258"/>
      <c r="BM8733" s="258"/>
      <c r="BN8733" s="258"/>
      <c r="BO8733" s="258"/>
      <c r="BP8733" s="258"/>
      <c r="BQ8733" s="258"/>
      <c r="BR8733" s="258"/>
      <c r="BS8733" s="258"/>
      <c r="BT8733" s="258"/>
      <c r="BU8733" s="258"/>
      <c r="BV8733" s="258"/>
      <c r="BW8733" s="258"/>
      <c r="BX8733" s="258"/>
      <c r="BY8733" s="258"/>
      <c r="BZ8733" s="258"/>
      <c r="CA8733" s="258"/>
      <c r="CB8733" s="258"/>
      <c r="CC8733" s="258"/>
    </row>
    <row r="8734" spans="1:81" s="41" customFormat="1" x14ac:dyDescent="0.25">
      <c r="A8734" s="38"/>
      <c r="B8734" s="44"/>
      <c r="C8734" s="39"/>
      <c r="D8734" s="39"/>
      <c r="E8734" s="39"/>
      <c r="F8734" s="25"/>
      <c r="G8734" s="40"/>
      <c r="H8734" s="40"/>
      <c r="I8734" s="40"/>
      <c r="J8734" s="271"/>
      <c r="K8734" s="262"/>
      <c r="L8734" s="258"/>
      <c r="M8734" s="258"/>
      <c r="N8734" s="258"/>
      <c r="O8734" s="258"/>
      <c r="P8734" s="258"/>
      <c r="Q8734" s="258"/>
      <c r="R8734" s="258"/>
      <c r="S8734" s="258"/>
      <c r="T8734" s="258"/>
      <c r="U8734" s="258"/>
      <c r="V8734" s="258"/>
      <c r="W8734" s="258"/>
      <c r="X8734" s="258"/>
      <c r="Y8734" s="258"/>
      <c r="Z8734" s="258"/>
      <c r="AA8734" s="258"/>
      <c r="AB8734" s="258"/>
      <c r="AC8734" s="258"/>
      <c r="AD8734" s="258"/>
      <c r="AE8734" s="258"/>
      <c r="AF8734" s="258"/>
      <c r="AG8734" s="258"/>
      <c r="AH8734" s="258"/>
      <c r="AI8734" s="258"/>
      <c r="AJ8734" s="258"/>
      <c r="AK8734" s="258"/>
      <c r="AL8734" s="258"/>
      <c r="AM8734" s="258"/>
      <c r="AN8734" s="258"/>
      <c r="AO8734" s="258"/>
      <c r="AP8734" s="258"/>
      <c r="AQ8734" s="258"/>
      <c r="AR8734" s="258"/>
      <c r="AS8734" s="258"/>
      <c r="AT8734" s="258"/>
      <c r="AU8734" s="258"/>
      <c r="AV8734" s="258"/>
      <c r="AW8734" s="258"/>
      <c r="AX8734" s="258"/>
      <c r="AY8734" s="258"/>
      <c r="AZ8734" s="258"/>
      <c r="BA8734" s="258"/>
      <c r="BB8734" s="258"/>
      <c r="BC8734" s="258"/>
      <c r="BD8734" s="258"/>
      <c r="BE8734" s="258"/>
      <c r="BF8734" s="258"/>
      <c r="BG8734" s="258"/>
      <c r="BH8734" s="258"/>
      <c r="BI8734" s="258"/>
      <c r="BJ8734" s="258"/>
      <c r="BK8734" s="258"/>
      <c r="BL8734" s="258"/>
      <c r="BM8734" s="258"/>
      <c r="BN8734" s="258"/>
      <c r="BO8734" s="258"/>
      <c r="BP8734" s="258"/>
      <c r="BQ8734" s="258"/>
      <c r="BR8734" s="258"/>
      <c r="BS8734" s="258"/>
      <c r="BT8734" s="258"/>
      <c r="BU8734" s="258"/>
      <c r="BV8734" s="258"/>
      <c r="BW8734" s="258"/>
      <c r="BX8734" s="258"/>
      <c r="BY8734" s="258"/>
      <c r="BZ8734" s="258"/>
      <c r="CA8734" s="258"/>
      <c r="CB8734" s="258"/>
      <c r="CC8734" s="258"/>
    </row>
    <row r="8735" spans="1:81" s="41" customFormat="1" x14ac:dyDescent="0.25">
      <c r="A8735" s="38"/>
      <c r="B8735" s="44"/>
      <c r="C8735" s="39"/>
      <c r="D8735" s="39"/>
      <c r="E8735" s="39"/>
      <c r="F8735" s="25"/>
      <c r="G8735" s="40"/>
      <c r="H8735" s="40"/>
      <c r="I8735" s="40"/>
      <c r="J8735" s="271"/>
      <c r="K8735" s="262"/>
      <c r="L8735" s="258"/>
      <c r="M8735" s="258"/>
      <c r="N8735" s="258"/>
      <c r="O8735" s="258"/>
      <c r="P8735" s="258"/>
      <c r="Q8735" s="258"/>
      <c r="R8735" s="258"/>
      <c r="S8735" s="258"/>
      <c r="T8735" s="258"/>
      <c r="U8735" s="258"/>
      <c r="V8735" s="258"/>
      <c r="W8735" s="258"/>
      <c r="X8735" s="258"/>
      <c r="Y8735" s="258"/>
      <c r="Z8735" s="258"/>
      <c r="AA8735" s="258"/>
      <c r="AB8735" s="258"/>
      <c r="AC8735" s="258"/>
      <c r="AD8735" s="258"/>
      <c r="AE8735" s="258"/>
      <c r="AF8735" s="258"/>
      <c r="AG8735" s="258"/>
      <c r="AH8735" s="258"/>
      <c r="AI8735" s="258"/>
      <c r="AJ8735" s="258"/>
      <c r="AK8735" s="258"/>
      <c r="AL8735" s="258"/>
      <c r="AM8735" s="258"/>
      <c r="AN8735" s="258"/>
      <c r="AO8735" s="258"/>
      <c r="AP8735" s="258"/>
      <c r="AQ8735" s="258"/>
      <c r="AR8735" s="258"/>
      <c r="AS8735" s="258"/>
      <c r="AT8735" s="258"/>
      <c r="AU8735" s="258"/>
      <c r="AV8735" s="258"/>
      <c r="AW8735" s="258"/>
      <c r="AX8735" s="258"/>
      <c r="AY8735" s="258"/>
      <c r="AZ8735" s="258"/>
      <c r="BA8735" s="258"/>
      <c r="BB8735" s="258"/>
      <c r="BC8735" s="258"/>
      <c r="BD8735" s="258"/>
      <c r="BE8735" s="258"/>
      <c r="BF8735" s="258"/>
      <c r="BG8735" s="258"/>
      <c r="BH8735" s="258"/>
      <c r="BI8735" s="258"/>
      <c r="BJ8735" s="258"/>
      <c r="BK8735" s="258"/>
      <c r="BL8735" s="258"/>
      <c r="BM8735" s="258"/>
      <c r="BN8735" s="258"/>
      <c r="BO8735" s="258"/>
      <c r="BP8735" s="258"/>
      <c r="BQ8735" s="258"/>
      <c r="BR8735" s="258"/>
      <c r="BS8735" s="258"/>
      <c r="BT8735" s="258"/>
      <c r="BU8735" s="258"/>
      <c r="BV8735" s="258"/>
      <c r="BW8735" s="258"/>
      <c r="BX8735" s="258"/>
      <c r="BY8735" s="258"/>
      <c r="BZ8735" s="258"/>
      <c r="CA8735" s="258"/>
      <c r="CB8735" s="258"/>
      <c r="CC8735" s="258"/>
    </row>
    <row r="8736" spans="1:81" s="41" customFormat="1" x14ac:dyDescent="0.25">
      <c r="A8736" s="38"/>
      <c r="B8736" s="44"/>
      <c r="C8736" s="39"/>
      <c r="D8736" s="39"/>
      <c r="E8736" s="39"/>
      <c r="F8736" s="25"/>
      <c r="G8736" s="40"/>
      <c r="H8736" s="40"/>
      <c r="I8736" s="40"/>
      <c r="J8736" s="271"/>
      <c r="K8736" s="262"/>
      <c r="L8736" s="258"/>
      <c r="M8736" s="258"/>
      <c r="N8736" s="258"/>
      <c r="O8736" s="258"/>
      <c r="P8736" s="258"/>
      <c r="Q8736" s="258"/>
      <c r="R8736" s="258"/>
      <c r="S8736" s="258"/>
      <c r="T8736" s="258"/>
      <c r="U8736" s="258"/>
      <c r="V8736" s="258"/>
      <c r="W8736" s="258"/>
      <c r="X8736" s="258"/>
      <c r="Y8736" s="258"/>
      <c r="Z8736" s="258"/>
      <c r="AA8736" s="258"/>
      <c r="AB8736" s="258"/>
      <c r="AC8736" s="258"/>
      <c r="AD8736" s="258"/>
      <c r="AE8736" s="258"/>
      <c r="AF8736" s="258"/>
      <c r="AG8736" s="258"/>
      <c r="AH8736" s="258"/>
      <c r="AI8736" s="258"/>
      <c r="AJ8736" s="258"/>
      <c r="AK8736" s="258"/>
      <c r="AL8736" s="258"/>
      <c r="AM8736" s="258"/>
      <c r="AN8736" s="258"/>
      <c r="AO8736" s="258"/>
      <c r="AP8736" s="258"/>
      <c r="AQ8736" s="258"/>
      <c r="AR8736" s="258"/>
      <c r="AS8736" s="258"/>
      <c r="AT8736" s="258"/>
      <c r="AU8736" s="258"/>
      <c r="AV8736" s="258"/>
      <c r="AW8736" s="258"/>
      <c r="AX8736" s="258"/>
      <c r="AY8736" s="258"/>
      <c r="AZ8736" s="258"/>
      <c r="BA8736" s="258"/>
      <c r="BB8736" s="258"/>
      <c r="BC8736" s="258"/>
      <c r="BD8736" s="258"/>
      <c r="BE8736" s="258"/>
      <c r="BF8736" s="258"/>
      <c r="BG8736" s="258"/>
      <c r="BH8736" s="258"/>
      <c r="BI8736" s="258"/>
      <c r="BJ8736" s="258"/>
      <c r="BK8736" s="258"/>
      <c r="BL8736" s="258"/>
      <c r="BM8736" s="258"/>
      <c r="BN8736" s="258"/>
      <c r="BO8736" s="258"/>
      <c r="BP8736" s="258"/>
      <c r="BQ8736" s="258"/>
      <c r="BR8736" s="258"/>
      <c r="BS8736" s="258"/>
      <c r="BT8736" s="258"/>
      <c r="BU8736" s="258"/>
      <c r="BV8736" s="258"/>
      <c r="BW8736" s="258"/>
      <c r="BX8736" s="258"/>
      <c r="BY8736" s="258"/>
      <c r="BZ8736" s="258"/>
      <c r="CA8736" s="258"/>
      <c r="CB8736" s="258"/>
      <c r="CC8736" s="258"/>
    </row>
    <row r="8737" spans="1:81" s="41" customFormat="1" x14ac:dyDescent="0.25">
      <c r="A8737" s="38"/>
      <c r="B8737" s="44"/>
      <c r="C8737" s="39"/>
      <c r="D8737" s="39"/>
      <c r="E8737" s="39"/>
      <c r="F8737" s="25"/>
      <c r="G8737" s="40"/>
      <c r="H8737" s="40"/>
      <c r="I8737" s="40"/>
      <c r="J8737" s="271"/>
      <c r="K8737" s="262"/>
      <c r="L8737" s="258"/>
      <c r="M8737" s="258"/>
      <c r="N8737" s="258"/>
      <c r="O8737" s="258"/>
      <c r="P8737" s="258"/>
      <c r="Q8737" s="258"/>
      <c r="R8737" s="258"/>
      <c r="S8737" s="258"/>
      <c r="T8737" s="258"/>
      <c r="U8737" s="258"/>
      <c r="V8737" s="258"/>
      <c r="W8737" s="258"/>
      <c r="X8737" s="258"/>
      <c r="Y8737" s="258"/>
      <c r="Z8737" s="258"/>
      <c r="AA8737" s="258"/>
      <c r="AB8737" s="258"/>
      <c r="AC8737" s="258"/>
      <c r="AD8737" s="258"/>
      <c r="AE8737" s="258"/>
      <c r="AF8737" s="258"/>
      <c r="AG8737" s="258"/>
      <c r="AH8737" s="258"/>
      <c r="AI8737" s="258"/>
      <c r="AJ8737" s="258"/>
      <c r="AK8737" s="258"/>
      <c r="AL8737" s="258"/>
      <c r="AM8737" s="258"/>
      <c r="AN8737" s="258"/>
      <c r="AO8737" s="258"/>
      <c r="AP8737" s="258"/>
      <c r="AQ8737" s="258"/>
      <c r="AR8737" s="258"/>
      <c r="AS8737" s="258"/>
      <c r="AT8737" s="258"/>
      <c r="AU8737" s="258"/>
      <c r="AV8737" s="258"/>
      <c r="AW8737" s="258"/>
      <c r="AX8737" s="258"/>
      <c r="AY8737" s="258"/>
      <c r="AZ8737" s="258"/>
      <c r="BA8737" s="258"/>
      <c r="BB8737" s="258"/>
      <c r="BC8737" s="258"/>
      <c r="BD8737" s="258"/>
      <c r="BE8737" s="258"/>
      <c r="BF8737" s="258"/>
      <c r="BG8737" s="258"/>
      <c r="BH8737" s="258"/>
      <c r="BI8737" s="258"/>
      <c r="BJ8737" s="258"/>
      <c r="BK8737" s="258"/>
      <c r="BL8737" s="258"/>
      <c r="BM8737" s="258"/>
      <c r="BN8737" s="258"/>
      <c r="BO8737" s="258"/>
      <c r="BP8737" s="258"/>
      <c r="BQ8737" s="258"/>
      <c r="BR8737" s="258"/>
      <c r="BS8737" s="258"/>
      <c r="BT8737" s="258"/>
      <c r="BU8737" s="258"/>
      <c r="BV8737" s="258"/>
      <c r="BW8737" s="258"/>
      <c r="BX8737" s="258"/>
      <c r="BY8737" s="258"/>
      <c r="BZ8737" s="258"/>
      <c r="CA8737" s="258"/>
      <c r="CB8737" s="258"/>
      <c r="CC8737" s="258"/>
    </row>
    <row r="8738" spans="1:81" s="41" customFormat="1" x14ac:dyDescent="0.25">
      <c r="A8738" s="38"/>
      <c r="B8738" s="44"/>
      <c r="C8738" s="39"/>
      <c r="D8738" s="39"/>
      <c r="E8738" s="39"/>
      <c r="F8738" s="25"/>
      <c r="G8738" s="40"/>
      <c r="H8738" s="40"/>
      <c r="I8738" s="40"/>
      <c r="J8738" s="271"/>
      <c r="K8738" s="262"/>
      <c r="L8738" s="258"/>
      <c r="M8738" s="258"/>
      <c r="N8738" s="258"/>
      <c r="O8738" s="258"/>
      <c r="P8738" s="258"/>
      <c r="Q8738" s="258"/>
      <c r="R8738" s="258"/>
      <c r="S8738" s="258"/>
      <c r="T8738" s="258"/>
      <c r="U8738" s="258"/>
      <c r="V8738" s="258"/>
      <c r="W8738" s="258"/>
      <c r="X8738" s="258"/>
      <c r="Y8738" s="258"/>
      <c r="Z8738" s="258"/>
      <c r="AA8738" s="258"/>
      <c r="AB8738" s="258"/>
      <c r="AC8738" s="258"/>
      <c r="AD8738" s="258"/>
      <c r="AE8738" s="258"/>
      <c r="AF8738" s="258"/>
      <c r="AG8738" s="258"/>
      <c r="AH8738" s="258"/>
      <c r="AI8738" s="258"/>
      <c r="AJ8738" s="258"/>
      <c r="AK8738" s="258"/>
      <c r="AL8738" s="258"/>
      <c r="AM8738" s="258"/>
      <c r="AN8738" s="258"/>
      <c r="AO8738" s="258"/>
      <c r="AP8738" s="258"/>
      <c r="AQ8738" s="258"/>
      <c r="AR8738" s="258"/>
      <c r="AS8738" s="258"/>
      <c r="AT8738" s="258"/>
      <c r="AU8738" s="258"/>
      <c r="AV8738" s="258"/>
      <c r="AW8738" s="258"/>
      <c r="AX8738" s="258"/>
      <c r="AY8738" s="258"/>
      <c r="AZ8738" s="258"/>
      <c r="BA8738" s="258"/>
      <c r="BB8738" s="258"/>
      <c r="BC8738" s="258"/>
      <c r="BD8738" s="258"/>
      <c r="BE8738" s="258"/>
      <c r="BF8738" s="258"/>
      <c r="BG8738" s="258"/>
      <c r="BH8738" s="258"/>
      <c r="BI8738" s="258"/>
      <c r="BJ8738" s="258"/>
      <c r="BK8738" s="258"/>
      <c r="BL8738" s="258"/>
      <c r="BM8738" s="258"/>
      <c r="BN8738" s="258"/>
      <c r="BO8738" s="258"/>
      <c r="BP8738" s="258"/>
      <c r="BQ8738" s="258"/>
      <c r="BR8738" s="258"/>
      <c r="BS8738" s="258"/>
      <c r="BT8738" s="258"/>
      <c r="BU8738" s="258"/>
      <c r="BV8738" s="258"/>
      <c r="BW8738" s="258"/>
      <c r="BX8738" s="258"/>
      <c r="BY8738" s="258"/>
      <c r="BZ8738" s="258"/>
      <c r="CA8738" s="258"/>
      <c r="CB8738" s="258"/>
      <c r="CC8738" s="258"/>
    </row>
    <row r="8739" spans="1:81" s="41" customFormat="1" x14ac:dyDescent="0.25">
      <c r="A8739" s="38"/>
      <c r="B8739" s="44"/>
      <c r="C8739" s="39"/>
      <c r="D8739" s="39"/>
      <c r="E8739" s="39"/>
      <c r="F8739" s="25"/>
      <c r="G8739" s="40"/>
      <c r="H8739" s="40"/>
      <c r="I8739" s="40"/>
      <c r="J8739" s="271"/>
      <c r="K8739" s="262"/>
      <c r="L8739" s="258"/>
      <c r="M8739" s="258"/>
      <c r="N8739" s="258"/>
      <c r="O8739" s="258"/>
      <c r="P8739" s="258"/>
      <c r="Q8739" s="258"/>
      <c r="R8739" s="258"/>
      <c r="S8739" s="258"/>
      <c r="T8739" s="258"/>
      <c r="U8739" s="258"/>
      <c r="V8739" s="258"/>
      <c r="W8739" s="258"/>
      <c r="X8739" s="258"/>
      <c r="Y8739" s="258"/>
      <c r="Z8739" s="258"/>
      <c r="AA8739" s="258"/>
      <c r="AB8739" s="258"/>
      <c r="AC8739" s="258"/>
      <c r="AD8739" s="258"/>
      <c r="AE8739" s="258"/>
      <c r="AF8739" s="258"/>
      <c r="AG8739" s="258"/>
      <c r="AH8739" s="258"/>
      <c r="AI8739" s="258"/>
      <c r="AJ8739" s="258"/>
      <c r="AK8739" s="258"/>
      <c r="AL8739" s="258"/>
      <c r="AM8739" s="258"/>
      <c r="AN8739" s="258"/>
      <c r="AO8739" s="258"/>
      <c r="AP8739" s="258"/>
      <c r="AQ8739" s="258"/>
      <c r="AR8739" s="258"/>
      <c r="AS8739" s="258"/>
      <c r="AT8739" s="258"/>
      <c r="AU8739" s="258"/>
      <c r="AV8739" s="258"/>
      <c r="AW8739" s="258"/>
      <c r="AX8739" s="258"/>
      <c r="AY8739" s="258"/>
      <c r="AZ8739" s="258"/>
      <c r="BA8739" s="258"/>
      <c r="BB8739" s="258"/>
      <c r="BC8739" s="258"/>
      <c r="BD8739" s="258"/>
      <c r="BE8739" s="258"/>
      <c r="BF8739" s="258"/>
      <c r="BG8739" s="258"/>
      <c r="BH8739" s="258"/>
      <c r="BI8739" s="258"/>
      <c r="BJ8739" s="258"/>
      <c r="BK8739" s="258"/>
      <c r="BL8739" s="258"/>
      <c r="BM8739" s="258"/>
      <c r="BN8739" s="258"/>
      <c r="BO8739" s="258"/>
      <c r="BP8739" s="258"/>
      <c r="BQ8739" s="258"/>
      <c r="BR8739" s="258"/>
      <c r="BS8739" s="258"/>
      <c r="BT8739" s="258"/>
      <c r="BU8739" s="258"/>
      <c r="BV8739" s="258"/>
      <c r="BW8739" s="258"/>
      <c r="BX8739" s="258"/>
      <c r="BY8739" s="258"/>
      <c r="BZ8739" s="258"/>
      <c r="CA8739" s="258"/>
      <c r="CB8739" s="258"/>
      <c r="CC8739" s="258"/>
    </row>
    <row r="8740" spans="1:81" s="41" customFormat="1" x14ac:dyDescent="0.25">
      <c r="A8740" s="38"/>
      <c r="B8740" s="44"/>
      <c r="C8740" s="39"/>
      <c r="D8740" s="39"/>
      <c r="E8740" s="39"/>
      <c r="F8740" s="25"/>
      <c r="G8740" s="40"/>
      <c r="H8740" s="40"/>
      <c r="I8740" s="40"/>
      <c r="J8740" s="271"/>
      <c r="K8740" s="262"/>
      <c r="L8740" s="258"/>
      <c r="M8740" s="258"/>
      <c r="N8740" s="258"/>
      <c r="O8740" s="258"/>
      <c r="P8740" s="258"/>
      <c r="Q8740" s="258"/>
      <c r="R8740" s="258"/>
      <c r="S8740" s="258"/>
      <c r="T8740" s="258"/>
      <c r="U8740" s="258"/>
      <c r="V8740" s="258"/>
      <c r="W8740" s="258"/>
      <c r="X8740" s="258"/>
      <c r="Y8740" s="258"/>
      <c r="Z8740" s="258"/>
      <c r="AA8740" s="258"/>
      <c r="AB8740" s="258"/>
      <c r="AC8740" s="258"/>
      <c r="AD8740" s="258"/>
      <c r="AE8740" s="258"/>
      <c r="AF8740" s="258"/>
      <c r="AG8740" s="258"/>
      <c r="AH8740" s="258"/>
      <c r="AI8740" s="258"/>
      <c r="AJ8740" s="258"/>
      <c r="AK8740" s="258"/>
      <c r="AL8740" s="258"/>
      <c r="AM8740" s="258"/>
      <c r="AN8740" s="258"/>
      <c r="AO8740" s="258"/>
      <c r="AP8740" s="258"/>
      <c r="AQ8740" s="258"/>
      <c r="AR8740" s="258"/>
      <c r="AS8740" s="258"/>
      <c r="AT8740" s="258"/>
      <c r="AU8740" s="258"/>
      <c r="AV8740" s="258"/>
      <c r="AW8740" s="258"/>
      <c r="AX8740" s="258"/>
      <c r="AY8740" s="258"/>
      <c r="AZ8740" s="258"/>
      <c r="BA8740" s="258"/>
      <c r="BB8740" s="258"/>
      <c r="BC8740" s="258"/>
      <c r="BD8740" s="258"/>
      <c r="BE8740" s="258"/>
      <c r="BF8740" s="258"/>
      <c r="BG8740" s="258"/>
      <c r="BH8740" s="258"/>
      <c r="BI8740" s="258"/>
      <c r="BJ8740" s="258"/>
      <c r="BK8740" s="258"/>
      <c r="BL8740" s="258"/>
      <c r="BM8740" s="258"/>
      <c r="BN8740" s="258"/>
      <c r="BO8740" s="258"/>
      <c r="BP8740" s="258"/>
      <c r="BQ8740" s="258"/>
      <c r="BR8740" s="258"/>
      <c r="BS8740" s="258"/>
      <c r="BT8740" s="258"/>
      <c r="BU8740" s="258"/>
      <c r="BV8740" s="258"/>
      <c r="BW8740" s="258"/>
      <c r="BX8740" s="258"/>
      <c r="BY8740" s="258"/>
      <c r="BZ8740" s="258"/>
      <c r="CA8740" s="258"/>
      <c r="CB8740" s="258"/>
      <c r="CC8740" s="258"/>
    </row>
    <row r="8741" spans="1:81" s="41" customFormat="1" x14ac:dyDescent="0.25">
      <c r="A8741" s="38"/>
      <c r="B8741" s="44"/>
      <c r="C8741" s="39"/>
      <c r="D8741" s="39"/>
      <c r="E8741" s="39"/>
      <c r="F8741" s="25"/>
      <c r="G8741" s="40"/>
      <c r="H8741" s="40"/>
      <c r="I8741" s="40"/>
      <c r="J8741" s="271"/>
      <c r="K8741" s="262"/>
      <c r="L8741" s="258"/>
      <c r="M8741" s="258"/>
      <c r="N8741" s="258"/>
      <c r="O8741" s="258"/>
      <c r="P8741" s="258"/>
      <c r="Q8741" s="258"/>
      <c r="R8741" s="258"/>
      <c r="S8741" s="258"/>
      <c r="T8741" s="258"/>
      <c r="U8741" s="258"/>
      <c r="V8741" s="258"/>
      <c r="W8741" s="258"/>
      <c r="X8741" s="258"/>
      <c r="Y8741" s="258"/>
      <c r="Z8741" s="258"/>
      <c r="AA8741" s="258"/>
      <c r="AB8741" s="258"/>
      <c r="AC8741" s="258"/>
      <c r="AD8741" s="258"/>
      <c r="AE8741" s="258"/>
      <c r="AF8741" s="258"/>
      <c r="AG8741" s="258"/>
      <c r="AH8741" s="258"/>
      <c r="AI8741" s="258"/>
      <c r="AJ8741" s="258"/>
      <c r="AK8741" s="258"/>
      <c r="AL8741" s="258"/>
      <c r="AM8741" s="258"/>
      <c r="AN8741" s="258"/>
      <c r="AO8741" s="258"/>
      <c r="AP8741" s="258"/>
      <c r="AQ8741" s="258"/>
      <c r="AR8741" s="258"/>
      <c r="AS8741" s="258"/>
      <c r="AT8741" s="258"/>
      <c r="AU8741" s="258"/>
      <c r="AV8741" s="258"/>
      <c r="AW8741" s="258"/>
      <c r="AX8741" s="258"/>
      <c r="AY8741" s="258"/>
      <c r="AZ8741" s="258"/>
      <c r="BA8741" s="258"/>
      <c r="BB8741" s="258"/>
      <c r="BC8741" s="258"/>
      <c r="BD8741" s="258"/>
      <c r="BE8741" s="258"/>
      <c r="BF8741" s="258"/>
      <c r="BG8741" s="258"/>
      <c r="BH8741" s="258"/>
      <c r="BI8741" s="258"/>
      <c r="BJ8741" s="258"/>
      <c r="BK8741" s="258"/>
      <c r="BL8741" s="258"/>
      <c r="BM8741" s="258"/>
      <c r="BN8741" s="258"/>
      <c r="BO8741" s="258"/>
      <c r="BP8741" s="258"/>
      <c r="BQ8741" s="258"/>
      <c r="BR8741" s="258"/>
      <c r="BS8741" s="258"/>
      <c r="BT8741" s="258"/>
      <c r="BU8741" s="258"/>
      <c r="BV8741" s="258"/>
      <c r="BW8741" s="258"/>
      <c r="BX8741" s="258"/>
      <c r="BY8741" s="258"/>
      <c r="BZ8741" s="258"/>
      <c r="CA8741" s="258"/>
      <c r="CB8741" s="258"/>
      <c r="CC8741" s="258"/>
    </row>
    <row r="8742" spans="1:81" s="41" customFormat="1" x14ac:dyDescent="0.25">
      <c r="A8742" s="38"/>
      <c r="B8742" s="44"/>
      <c r="C8742" s="39"/>
      <c r="D8742" s="39"/>
      <c r="E8742" s="39"/>
      <c r="F8742" s="25"/>
      <c r="G8742" s="40"/>
      <c r="H8742" s="40"/>
      <c r="I8742" s="40"/>
      <c r="J8742" s="271"/>
      <c r="K8742" s="262"/>
      <c r="L8742" s="258"/>
      <c r="M8742" s="258"/>
      <c r="N8742" s="258"/>
      <c r="O8742" s="258"/>
      <c r="P8742" s="258"/>
      <c r="Q8742" s="258"/>
      <c r="R8742" s="258"/>
      <c r="S8742" s="258"/>
      <c r="T8742" s="258"/>
      <c r="U8742" s="258"/>
      <c r="V8742" s="258"/>
      <c r="W8742" s="258"/>
      <c r="X8742" s="258"/>
      <c r="Y8742" s="258"/>
      <c r="Z8742" s="258"/>
      <c r="AA8742" s="258"/>
      <c r="AB8742" s="258"/>
      <c r="AC8742" s="258"/>
      <c r="AD8742" s="258"/>
      <c r="AE8742" s="258"/>
      <c r="AF8742" s="258"/>
      <c r="AG8742" s="258"/>
      <c r="AH8742" s="258"/>
      <c r="AI8742" s="258"/>
      <c r="AJ8742" s="258"/>
      <c r="AK8742" s="258"/>
      <c r="AL8742" s="258"/>
      <c r="AM8742" s="258"/>
      <c r="AN8742" s="258"/>
      <c r="AO8742" s="258"/>
      <c r="AP8742" s="258"/>
      <c r="AQ8742" s="258"/>
      <c r="AR8742" s="258"/>
      <c r="AS8742" s="258"/>
      <c r="AT8742" s="258"/>
      <c r="AU8742" s="258"/>
      <c r="AV8742" s="258"/>
      <c r="AW8742" s="258"/>
      <c r="AX8742" s="258"/>
      <c r="AY8742" s="258"/>
      <c r="AZ8742" s="258"/>
      <c r="BA8742" s="258"/>
      <c r="BB8742" s="258"/>
      <c r="BC8742" s="258"/>
      <c r="BD8742" s="258"/>
      <c r="BE8742" s="258"/>
      <c r="BF8742" s="258"/>
      <c r="BG8742" s="258"/>
      <c r="BH8742" s="258"/>
      <c r="BI8742" s="258"/>
      <c r="BJ8742" s="258"/>
      <c r="BK8742" s="258"/>
      <c r="BL8742" s="258"/>
      <c r="BM8742" s="258"/>
      <c r="BN8742" s="258"/>
      <c r="BO8742" s="258"/>
      <c r="BP8742" s="258"/>
      <c r="BQ8742" s="258"/>
      <c r="BR8742" s="258"/>
      <c r="BS8742" s="258"/>
      <c r="BT8742" s="258"/>
      <c r="BU8742" s="258"/>
      <c r="BV8742" s="258"/>
      <c r="BW8742" s="258"/>
      <c r="BX8742" s="258"/>
      <c r="BY8742" s="258"/>
      <c r="BZ8742" s="258"/>
      <c r="CA8742" s="258"/>
      <c r="CB8742" s="258"/>
      <c r="CC8742" s="258"/>
    </row>
    <row r="8743" spans="1:81" s="41" customFormat="1" x14ac:dyDescent="0.25">
      <c r="A8743" s="38"/>
      <c r="B8743" s="44"/>
      <c r="C8743" s="39"/>
      <c r="D8743" s="39"/>
      <c r="E8743" s="39"/>
      <c r="F8743" s="25"/>
      <c r="G8743" s="40"/>
      <c r="H8743" s="40"/>
      <c r="I8743" s="40"/>
      <c r="J8743" s="271"/>
      <c r="K8743" s="262"/>
      <c r="L8743" s="258"/>
      <c r="M8743" s="258"/>
      <c r="N8743" s="258"/>
      <c r="O8743" s="258"/>
      <c r="P8743" s="258"/>
      <c r="Q8743" s="258"/>
      <c r="R8743" s="258"/>
      <c r="S8743" s="258"/>
      <c r="T8743" s="258"/>
      <c r="U8743" s="258"/>
      <c r="V8743" s="258"/>
      <c r="W8743" s="258"/>
      <c r="X8743" s="258"/>
      <c r="Y8743" s="258"/>
      <c r="Z8743" s="258"/>
      <c r="AA8743" s="258"/>
      <c r="AB8743" s="258"/>
      <c r="AC8743" s="258"/>
      <c r="AD8743" s="258"/>
      <c r="AE8743" s="258"/>
      <c r="AF8743" s="258"/>
      <c r="AG8743" s="258"/>
      <c r="AH8743" s="258"/>
      <c r="AI8743" s="258"/>
      <c r="AJ8743" s="258"/>
      <c r="AK8743" s="258"/>
      <c r="AL8743" s="258"/>
      <c r="AM8743" s="258"/>
      <c r="AN8743" s="258"/>
      <c r="AO8743" s="258"/>
      <c r="AP8743" s="258"/>
      <c r="AQ8743" s="258"/>
      <c r="AR8743" s="258"/>
      <c r="AS8743" s="258"/>
      <c r="AT8743" s="258"/>
      <c r="AU8743" s="258"/>
      <c r="AV8743" s="258"/>
      <c r="AW8743" s="258"/>
      <c r="AX8743" s="258"/>
      <c r="AY8743" s="258"/>
      <c r="AZ8743" s="258"/>
      <c r="BA8743" s="258"/>
      <c r="BB8743" s="258"/>
      <c r="BC8743" s="258"/>
      <c r="BD8743" s="258"/>
      <c r="BE8743" s="258"/>
      <c r="BF8743" s="258"/>
      <c r="BG8743" s="258"/>
      <c r="BH8743" s="258"/>
      <c r="BI8743" s="258"/>
      <c r="BJ8743" s="258"/>
      <c r="BK8743" s="258"/>
      <c r="BL8743" s="258"/>
      <c r="BM8743" s="258"/>
      <c r="BN8743" s="258"/>
      <c r="BO8743" s="258"/>
      <c r="BP8743" s="258"/>
      <c r="BQ8743" s="258"/>
      <c r="BR8743" s="258"/>
      <c r="BS8743" s="258"/>
      <c r="BT8743" s="258"/>
      <c r="BU8743" s="258"/>
      <c r="BV8743" s="258"/>
      <c r="BW8743" s="258"/>
      <c r="BX8743" s="258"/>
      <c r="BY8743" s="258"/>
      <c r="BZ8743" s="258"/>
      <c r="CA8743" s="258"/>
      <c r="CB8743" s="258"/>
      <c r="CC8743" s="258"/>
    </row>
    <row r="8744" spans="1:81" s="41" customFormat="1" x14ac:dyDescent="0.25">
      <c r="A8744" s="38"/>
      <c r="B8744" s="44"/>
      <c r="C8744" s="39"/>
      <c r="D8744" s="39"/>
      <c r="E8744" s="39"/>
      <c r="F8744" s="25"/>
      <c r="G8744" s="40"/>
      <c r="H8744" s="40"/>
      <c r="I8744" s="40"/>
      <c r="J8744" s="271"/>
      <c r="K8744" s="262"/>
      <c r="L8744" s="258"/>
      <c r="M8744" s="258"/>
      <c r="N8744" s="258"/>
      <c r="O8744" s="258"/>
      <c r="P8744" s="258"/>
      <c r="Q8744" s="258"/>
      <c r="R8744" s="258"/>
      <c r="S8744" s="258"/>
      <c r="T8744" s="258"/>
      <c r="U8744" s="258"/>
      <c r="V8744" s="258"/>
      <c r="W8744" s="258"/>
      <c r="X8744" s="258"/>
      <c r="Y8744" s="258"/>
      <c r="Z8744" s="258"/>
      <c r="AA8744" s="258"/>
      <c r="AB8744" s="258"/>
      <c r="AC8744" s="258"/>
      <c r="AD8744" s="258"/>
      <c r="AE8744" s="258"/>
      <c r="AF8744" s="258"/>
      <c r="AG8744" s="258"/>
      <c r="AH8744" s="258"/>
      <c r="AI8744" s="258"/>
      <c r="AJ8744" s="258"/>
      <c r="AK8744" s="258"/>
      <c r="AL8744" s="258"/>
      <c r="AM8744" s="258"/>
      <c r="AN8744" s="258"/>
      <c r="AO8744" s="258"/>
      <c r="AP8744" s="258"/>
      <c r="AQ8744" s="258"/>
      <c r="AR8744" s="258"/>
      <c r="AS8744" s="258"/>
      <c r="AT8744" s="258"/>
      <c r="AU8744" s="258"/>
      <c r="AV8744" s="258"/>
      <c r="AW8744" s="258"/>
      <c r="AX8744" s="258"/>
      <c r="AY8744" s="258"/>
      <c r="AZ8744" s="258"/>
      <c r="BA8744" s="258"/>
      <c r="BB8744" s="258"/>
      <c r="BC8744" s="258"/>
      <c r="BD8744" s="258"/>
      <c r="BE8744" s="258"/>
      <c r="BF8744" s="258"/>
      <c r="BG8744" s="258"/>
      <c r="BH8744" s="258"/>
      <c r="BI8744" s="258"/>
      <c r="BJ8744" s="258"/>
      <c r="BK8744" s="258"/>
      <c r="BL8744" s="258"/>
      <c r="BM8744" s="258"/>
      <c r="BN8744" s="258"/>
      <c r="BO8744" s="258"/>
      <c r="BP8744" s="258"/>
      <c r="BQ8744" s="258"/>
      <c r="BR8744" s="258"/>
      <c r="BS8744" s="258"/>
      <c r="BT8744" s="258"/>
      <c r="BU8744" s="258"/>
      <c r="BV8744" s="258"/>
      <c r="BW8744" s="258"/>
      <c r="BX8744" s="258"/>
      <c r="BY8744" s="258"/>
      <c r="BZ8744" s="258"/>
      <c r="CA8744" s="258"/>
      <c r="CB8744" s="258"/>
      <c r="CC8744" s="258"/>
    </row>
    <row r="8745" spans="1:81" s="41" customFormat="1" x14ac:dyDescent="0.25">
      <c r="A8745" s="38"/>
      <c r="B8745" s="44"/>
      <c r="C8745" s="39"/>
      <c r="D8745" s="39"/>
      <c r="E8745" s="39"/>
      <c r="F8745" s="25"/>
      <c r="G8745" s="40"/>
      <c r="H8745" s="40"/>
      <c r="I8745" s="40"/>
      <c r="J8745" s="271"/>
      <c r="K8745" s="262"/>
      <c r="L8745" s="258"/>
      <c r="M8745" s="258"/>
      <c r="N8745" s="258"/>
      <c r="O8745" s="258"/>
      <c r="P8745" s="258"/>
      <c r="Q8745" s="258"/>
      <c r="R8745" s="258"/>
      <c r="S8745" s="258"/>
      <c r="T8745" s="258"/>
      <c r="U8745" s="258"/>
      <c r="V8745" s="258"/>
      <c r="W8745" s="258"/>
      <c r="X8745" s="258"/>
      <c r="Y8745" s="258"/>
      <c r="Z8745" s="258"/>
      <c r="AA8745" s="258"/>
      <c r="AB8745" s="258"/>
      <c r="AC8745" s="258"/>
      <c r="AD8745" s="258"/>
      <c r="AE8745" s="258"/>
      <c r="AF8745" s="258"/>
      <c r="AG8745" s="258"/>
      <c r="AH8745" s="258"/>
      <c r="AI8745" s="258"/>
      <c r="AJ8745" s="258"/>
      <c r="AK8745" s="258"/>
      <c r="AL8745" s="258"/>
      <c r="AM8745" s="258"/>
      <c r="AN8745" s="258"/>
      <c r="AO8745" s="258"/>
      <c r="AP8745" s="258"/>
      <c r="AQ8745" s="258"/>
      <c r="AR8745" s="258"/>
      <c r="AS8745" s="258"/>
      <c r="AT8745" s="258"/>
      <c r="AU8745" s="258"/>
      <c r="AV8745" s="258"/>
      <c r="AW8745" s="258"/>
      <c r="AX8745" s="258"/>
      <c r="AY8745" s="258"/>
      <c r="AZ8745" s="258"/>
      <c r="BA8745" s="258"/>
      <c r="BB8745" s="258"/>
      <c r="BC8745" s="258"/>
      <c r="BD8745" s="258"/>
      <c r="BE8745" s="258"/>
      <c r="BF8745" s="258"/>
      <c r="BG8745" s="258"/>
      <c r="BH8745" s="258"/>
      <c r="BI8745" s="258"/>
      <c r="BJ8745" s="258"/>
      <c r="BK8745" s="258"/>
      <c r="BL8745" s="258"/>
      <c r="BM8745" s="258"/>
      <c r="BN8745" s="258"/>
      <c r="BO8745" s="258"/>
      <c r="BP8745" s="258"/>
      <c r="BQ8745" s="258"/>
      <c r="BR8745" s="258"/>
      <c r="BS8745" s="258"/>
      <c r="BT8745" s="258"/>
      <c r="BU8745" s="258"/>
      <c r="BV8745" s="258"/>
      <c r="BW8745" s="258"/>
      <c r="BX8745" s="258"/>
      <c r="BY8745" s="258"/>
      <c r="BZ8745" s="258"/>
      <c r="CA8745" s="258"/>
      <c r="CB8745" s="258"/>
      <c r="CC8745" s="258"/>
    </row>
    <row r="8746" spans="1:81" s="41" customFormat="1" x14ac:dyDescent="0.25">
      <c r="A8746" s="38"/>
      <c r="B8746" s="44"/>
      <c r="C8746" s="39"/>
      <c r="D8746" s="39"/>
      <c r="E8746" s="39"/>
      <c r="F8746" s="25"/>
      <c r="G8746" s="40"/>
      <c r="H8746" s="40"/>
      <c r="I8746" s="40"/>
      <c r="J8746" s="271"/>
      <c r="K8746" s="262"/>
      <c r="L8746" s="258"/>
      <c r="M8746" s="258"/>
      <c r="N8746" s="258"/>
      <c r="O8746" s="258"/>
      <c r="P8746" s="258"/>
      <c r="Q8746" s="258"/>
      <c r="R8746" s="258"/>
      <c r="S8746" s="258"/>
      <c r="T8746" s="258"/>
      <c r="U8746" s="258"/>
      <c r="V8746" s="258"/>
      <c r="W8746" s="258"/>
      <c r="X8746" s="258"/>
      <c r="Y8746" s="258"/>
      <c r="Z8746" s="258"/>
      <c r="AA8746" s="258"/>
      <c r="AB8746" s="258"/>
      <c r="AC8746" s="258"/>
      <c r="AD8746" s="258"/>
      <c r="AE8746" s="258"/>
      <c r="AF8746" s="258"/>
      <c r="AG8746" s="258"/>
      <c r="AH8746" s="258"/>
      <c r="AI8746" s="258"/>
      <c r="AJ8746" s="258"/>
      <c r="AK8746" s="258"/>
      <c r="AL8746" s="258"/>
      <c r="AM8746" s="258"/>
      <c r="AN8746" s="258"/>
      <c r="AO8746" s="258"/>
      <c r="AP8746" s="258"/>
      <c r="AQ8746" s="258"/>
      <c r="AR8746" s="258"/>
      <c r="AS8746" s="258"/>
      <c r="AT8746" s="258"/>
      <c r="AU8746" s="258"/>
      <c r="AV8746" s="258"/>
      <c r="AW8746" s="258"/>
      <c r="AX8746" s="258"/>
      <c r="AY8746" s="258"/>
      <c r="AZ8746" s="258"/>
      <c r="BA8746" s="258"/>
      <c r="BB8746" s="258"/>
      <c r="BC8746" s="258"/>
      <c r="BD8746" s="258"/>
      <c r="BE8746" s="258"/>
      <c r="BF8746" s="258"/>
      <c r="BG8746" s="258"/>
      <c r="BH8746" s="258"/>
      <c r="BI8746" s="258"/>
      <c r="BJ8746" s="258"/>
      <c r="BK8746" s="258"/>
      <c r="BL8746" s="258"/>
      <c r="BM8746" s="258"/>
      <c r="BN8746" s="258"/>
      <c r="BO8746" s="258"/>
      <c r="BP8746" s="258"/>
      <c r="BQ8746" s="258"/>
      <c r="BR8746" s="258"/>
      <c r="BS8746" s="258"/>
      <c r="BT8746" s="258"/>
      <c r="BU8746" s="258"/>
      <c r="BV8746" s="258"/>
      <c r="BW8746" s="258"/>
      <c r="BX8746" s="258"/>
      <c r="BY8746" s="258"/>
      <c r="BZ8746" s="258"/>
      <c r="CA8746" s="258"/>
      <c r="CB8746" s="258"/>
      <c r="CC8746" s="258"/>
    </row>
    <row r="8747" spans="1:81" s="41" customFormat="1" x14ac:dyDescent="0.25">
      <c r="A8747" s="38"/>
      <c r="B8747" s="44"/>
      <c r="C8747" s="39"/>
      <c r="D8747" s="39"/>
      <c r="E8747" s="39"/>
      <c r="F8747" s="25"/>
      <c r="G8747" s="40"/>
      <c r="H8747" s="40"/>
      <c r="I8747" s="40"/>
      <c r="J8747" s="271"/>
      <c r="K8747" s="262"/>
      <c r="L8747" s="258"/>
      <c r="M8747" s="258"/>
      <c r="N8747" s="258"/>
      <c r="O8747" s="258"/>
      <c r="P8747" s="258"/>
      <c r="Q8747" s="258"/>
      <c r="R8747" s="258"/>
      <c r="S8747" s="258"/>
      <c r="T8747" s="258"/>
      <c r="U8747" s="258"/>
      <c r="V8747" s="258"/>
      <c r="W8747" s="258"/>
      <c r="X8747" s="258"/>
      <c r="Y8747" s="258"/>
      <c r="Z8747" s="258"/>
      <c r="AA8747" s="258"/>
      <c r="AB8747" s="258"/>
      <c r="AC8747" s="258"/>
      <c r="AD8747" s="258"/>
      <c r="AE8747" s="258"/>
      <c r="AF8747" s="258"/>
      <c r="AG8747" s="258"/>
      <c r="AH8747" s="258"/>
      <c r="AI8747" s="258"/>
      <c r="AJ8747" s="258"/>
      <c r="AK8747" s="258"/>
      <c r="AL8747" s="258"/>
      <c r="AM8747" s="258"/>
      <c r="AN8747" s="258"/>
      <c r="AO8747" s="258"/>
      <c r="AP8747" s="258"/>
      <c r="AQ8747" s="258"/>
      <c r="AR8747" s="258"/>
      <c r="AS8747" s="258"/>
      <c r="AT8747" s="258"/>
      <c r="AU8747" s="258"/>
      <c r="AV8747" s="258"/>
      <c r="AW8747" s="258"/>
      <c r="AX8747" s="258"/>
      <c r="AY8747" s="258"/>
      <c r="AZ8747" s="258"/>
      <c r="BA8747" s="258"/>
      <c r="BB8747" s="258"/>
      <c r="BC8747" s="258"/>
      <c r="BD8747" s="258"/>
      <c r="BE8747" s="258"/>
      <c r="BF8747" s="258"/>
      <c r="BG8747" s="258"/>
      <c r="BH8747" s="258"/>
      <c r="BI8747" s="258"/>
      <c r="BJ8747" s="258"/>
      <c r="BK8747" s="258"/>
      <c r="BL8747" s="258"/>
      <c r="BM8747" s="258"/>
      <c r="BN8747" s="258"/>
      <c r="BO8747" s="258"/>
      <c r="BP8747" s="258"/>
      <c r="BQ8747" s="258"/>
      <c r="BR8747" s="258"/>
      <c r="BS8747" s="258"/>
      <c r="BT8747" s="258"/>
      <c r="BU8747" s="258"/>
      <c r="BV8747" s="258"/>
      <c r="BW8747" s="258"/>
      <c r="BX8747" s="258"/>
      <c r="BY8747" s="258"/>
      <c r="BZ8747" s="258"/>
      <c r="CA8747" s="258"/>
      <c r="CB8747" s="258"/>
      <c r="CC8747" s="258"/>
    </row>
    <row r="8748" spans="1:81" s="41" customFormat="1" x14ac:dyDescent="0.25">
      <c r="A8748" s="38"/>
      <c r="B8748" s="44"/>
      <c r="C8748" s="39"/>
      <c r="D8748" s="39"/>
      <c r="E8748" s="39"/>
      <c r="F8748" s="25"/>
      <c r="G8748" s="40"/>
      <c r="H8748" s="40"/>
      <c r="I8748" s="40"/>
      <c r="J8748" s="271"/>
      <c r="K8748" s="262"/>
      <c r="L8748" s="258"/>
      <c r="M8748" s="258"/>
      <c r="N8748" s="258"/>
      <c r="O8748" s="258"/>
      <c r="P8748" s="258"/>
      <c r="Q8748" s="258"/>
      <c r="R8748" s="258"/>
      <c r="S8748" s="258"/>
      <c r="T8748" s="258"/>
      <c r="U8748" s="258"/>
      <c r="V8748" s="258"/>
      <c r="W8748" s="258"/>
      <c r="X8748" s="258"/>
      <c r="Y8748" s="258"/>
      <c r="Z8748" s="258"/>
      <c r="AA8748" s="258"/>
      <c r="AB8748" s="258"/>
      <c r="AC8748" s="258"/>
      <c r="AD8748" s="258"/>
      <c r="AE8748" s="258"/>
      <c r="AF8748" s="258"/>
      <c r="AG8748" s="258"/>
      <c r="AH8748" s="258"/>
      <c r="AI8748" s="258"/>
      <c r="AJ8748" s="258"/>
      <c r="AK8748" s="258"/>
      <c r="AL8748" s="258"/>
      <c r="AM8748" s="258"/>
      <c r="AN8748" s="258"/>
      <c r="AO8748" s="258"/>
      <c r="AP8748" s="258"/>
      <c r="AQ8748" s="258"/>
      <c r="AR8748" s="258"/>
      <c r="AS8748" s="258"/>
      <c r="AT8748" s="258"/>
      <c r="AU8748" s="258"/>
      <c r="AV8748" s="258"/>
      <c r="AW8748" s="258"/>
      <c r="AX8748" s="258"/>
      <c r="AY8748" s="258"/>
      <c r="AZ8748" s="258"/>
      <c r="BA8748" s="258"/>
      <c r="BB8748" s="258"/>
      <c r="BC8748" s="258"/>
      <c r="BD8748" s="258"/>
      <c r="BE8748" s="258"/>
      <c r="BF8748" s="258"/>
      <c r="BG8748" s="258"/>
      <c r="BH8748" s="258"/>
      <c r="BI8748" s="258"/>
      <c r="BJ8748" s="258"/>
      <c r="BK8748" s="258"/>
      <c r="BL8748" s="258"/>
      <c r="BM8748" s="258"/>
      <c r="BN8748" s="258"/>
      <c r="BO8748" s="258"/>
      <c r="BP8748" s="258"/>
      <c r="BQ8748" s="258"/>
      <c r="BR8748" s="258"/>
      <c r="BS8748" s="258"/>
      <c r="BT8748" s="258"/>
      <c r="BU8748" s="258"/>
      <c r="BV8748" s="258"/>
      <c r="BW8748" s="258"/>
      <c r="BX8748" s="258"/>
      <c r="BY8748" s="258"/>
      <c r="BZ8748" s="258"/>
      <c r="CA8748" s="258"/>
      <c r="CB8748" s="258"/>
      <c r="CC8748" s="258"/>
    </row>
    <row r="8749" spans="1:81" s="41" customFormat="1" x14ac:dyDescent="0.25">
      <c r="A8749" s="38"/>
      <c r="B8749" s="44"/>
      <c r="C8749" s="39"/>
      <c r="D8749" s="39"/>
      <c r="E8749" s="39"/>
      <c r="F8749" s="25"/>
      <c r="G8749" s="40"/>
      <c r="H8749" s="40"/>
      <c r="I8749" s="40"/>
      <c r="J8749" s="271"/>
      <c r="K8749" s="262"/>
      <c r="L8749" s="258"/>
      <c r="M8749" s="258"/>
      <c r="N8749" s="258"/>
      <c r="O8749" s="258"/>
      <c r="P8749" s="258"/>
      <c r="Q8749" s="258"/>
      <c r="R8749" s="258"/>
      <c r="S8749" s="258"/>
      <c r="T8749" s="258"/>
      <c r="U8749" s="258"/>
      <c r="V8749" s="258"/>
      <c r="W8749" s="258"/>
      <c r="X8749" s="258"/>
      <c r="Y8749" s="258"/>
      <c r="Z8749" s="258"/>
      <c r="AA8749" s="258"/>
      <c r="AB8749" s="258"/>
      <c r="AC8749" s="258"/>
      <c r="AD8749" s="258"/>
      <c r="AE8749" s="258"/>
      <c r="AF8749" s="258"/>
      <c r="AG8749" s="258"/>
      <c r="AH8749" s="258"/>
      <c r="AI8749" s="258"/>
      <c r="AJ8749" s="258"/>
      <c r="AK8749" s="258"/>
      <c r="AL8749" s="258"/>
      <c r="AM8749" s="258"/>
      <c r="AN8749" s="258"/>
      <c r="AO8749" s="258"/>
      <c r="AP8749" s="258"/>
      <c r="AQ8749" s="258"/>
      <c r="AR8749" s="258"/>
      <c r="AS8749" s="258"/>
      <c r="AT8749" s="258"/>
      <c r="AU8749" s="258"/>
      <c r="AV8749" s="258"/>
      <c r="AW8749" s="258"/>
      <c r="AX8749" s="258"/>
      <c r="AY8749" s="258"/>
      <c r="AZ8749" s="258"/>
      <c r="BA8749" s="258"/>
      <c r="BB8749" s="258"/>
      <c r="BC8749" s="258"/>
      <c r="BD8749" s="258"/>
      <c r="BE8749" s="258"/>
      <c r="BF8749" s="258"/>
      <c r="BG8749" s="258"/>
      <c r="BH8749" s="258"/>
      <c r="BI8749" s="258"/>
      <c r="BJ8749" s="258"/>
      <c r="BK8749" s="258"/>
      <c r="BL8749" s="258"/>
      <c r="BM8749" s="258"/>
      <c r="BN8749" s="258"/>
      <c r="BO8749" s="258"/>
      <c r="BP8749" s="258"/>
      <c r="BQ8749" s="258"/>
      <c r="BR8749" s="258"/>
      <c r="BS8749" s="258"/>
      <c r="BT8749" s="258"/>
      <c r="BU8749" s="258"/>
      <c r="BV8749" s="258"/>
      <c r="BW8749" s="258"/>
      <c r="BX8749" s="258"/>
      <c r="BY8749" s="258"/>
      <c r="BZ8749" s="258"/>
      <c r="CA8749" s="258"/>
      <c r="CB8749" s="258"/>
      <c r="CC8749" s="258"/>
    </row>
    <row r="8750" spans="1:81" s="41" customFormat="1" x14ac:dyDescent="0.25">
      <c r="A8750" s="38"/>
      <c r="B8750" s="44"/>
      <c r="C8750" s="39"/>
      <c r="D8750" s="39"/>
      <c r="E8750" s="39"/>
      <c r="F8750" s="25"/>
      <c r="G8750" s="40"/>
      <c r="H8750" s="40"/>
      <c r="I8750" s="40"/>
      <c r="J8750" s="271"/>
      <c r="K8750" s="262"/>
      <c r="L8750" s="258"/>
      <c r="M8750" s="258"/>
      <c r="N8750" s="258"/>
      <c r="O8750" s="258"/>
      <c r="P8750" s="258"/>
      <c r="Q8750" s="258"/>
      <c r="R8750" s="258"/>
      <c r="S8750" s="258"/>
      <c r="T8750" s="258"/>
      <c r="U8750" s="258"/>
      <c r="V8750" s="258"/>
      <c r="W8750" s="258"/>
      <c r="X8750" s="258"/>
      <c r="Y8750" s="258"/>
      <c r="Z8750" s="258"/>
      <c r="AA8750" s="258"/>
      <c r="AB8750" s="258"/>
      <c r="AC8750" s="258"/>
      <c r="AD8750" s="258"/>
      <c r="AE8750" s="258"/>
      <c r="AF8750" s="258"/>
      <c r="AG8750" s="258"/>
      <c r="AH8750" s="258"/>
      <c r="AI8750" s="258"/>
      <c r="AJ8750" s="258"/>
      <c r="AK8750" s="258"/>
      <c r="AL8750" s="258"/>
      <c r="AM8750" s="258"/>
      <c r="AN8750" s="258"/>
      <c r="AO8750" s="258"/>
      <c r="AP8750" s="258"/>
      <c r="AQ8750" s="258"/>
      <c r="AR8750" s="258"/>
      <c r="AS8750" s="258"/>
      <c r="AT8750" s="258"/>
      <c r="AU8750" s="258"/>
      <c r="AV8750" s="258"/>
      <c r="AW8750" s="258"/>
      <c r="AX8750" s="258"/>
      <c r="AY8750" s="258"/>
      <c r="AZ8750" s="258"/>
      <c r="BA8750" s="258"/>
      <c r="BB8750" s="258"/>
      <c r="BC8750" s="258"/>
      <c r="BD8750" s="258"/>
      <c r="BE8750" s="258"/>
      <c r="BF8750" s="258"/>
      <c r="BG8750" s="258"/>
      <c r="BH8750" s="258"/>
      <c r="BI8750" s="258"/>
      <c r="BJ8750" s="258"/>
      <c r="BK8750" s="258"/>
      <c r="BL8750" s="258"/>
      <c r="BM8750" s="258"/>
      <c r="BN8750" s="258"/>
      <c r="BO8750" s="258"/>
      <c r="BP8750" s="258"/>
      <c r="BQ8750" s="258"/>
      <c r="BR8750" s="258"/>
      <c r="BS8750" s="258"/>
      <c r="BT8750" s="258"/>
      <c r="BU8750" s="258"/>
      <c r="BV8750" s="258"/>
      <c r="BW8750" s="258"/>
      <c r="BX8750" s="258"/>
      <c r="BY8750" s="258"/>
      <c r="BZ8750" s="258"/>
      <c r="CA8750" s="258"/>
      <c r="CB8750" s="258"/>
      <c r="CC8750" s="258"/>
    </row>
    <row r="8751" spans="1:81" s="41" customFormat="1" x14ac:dyDescent="0.25">
      <c r="A8751" s="38"/>
      <c r="B8751" s="44"/>
      <c r="C8751" s="39"/>
      <c r="D8751" s="39"/>
      <c r="E8751" s="39"/>
      <c r="F8751" s="25"/>
      <c r="G8751" s="40"/>
      <c r="H8751" s="40"/>
      <c r="I8751" s="40"/>
      <c r="J8751" s="271"/>
      <c r="K8751" s="262"/>
      <c r="L8751" s="258"/>
      <c r="M8751" s="258"/>
      <c r="N8751" s="258"/>
      <c r="O8751" s="258"/>
      <c r="P8751" s="258"/>
      <c r="Q8751" s="258"/>
      <c r="R8751" s="258"/>
      <c r="S8751" s="258"/>
      <c r="T8751" s="258"/>
      <c r="U8751" s="258"/>
      <c r="V8751" s="258"/>
      <c r="W8751" s="258"/>
      <c r="X8751" s="258"/>
      <c r="Y8751" s="258"/>
      <c r="Z8751" s="258"/>
      <c r="AA8751" s="258"/>
      <c r="AB8751" s="258"/>
      <c r="AC8751" s="258"/>
      <c r="AD8751" s="258"/>
      <c r="AE8751" s="258"/>
      <c r="AF8751" s="258"/>
      <c r="AG8751" s="258"/>
      <c r="AH8751" s="258"/>
      <c r="AI8751" s="258"/>
      <c r="AJ8751" s="258"/>
      <c r="AK8751" s="258"/>
      <c r="AL8751" s="258"/>
      <c r="AM8751" s="258"/>
      <c r="AN8751" s="258"/>
      <c r="AO8751" s="258"/>
      <c r="AP8751" s="258"/>
      <c r="AQ8751" s="258"/>
      <c r="AR8751" s="258"/>
      <c r="AS8751" s="258"/>
      <c r="AT8751" s="258"/>
      <c r="AU8751" s="258"/>
      <c r="AV8751" s="258"/>
      <c r="AW8751" s="258"/>
      <c r="AX8751" s="258"/>
      <c r="AY8751" s="258"/>
      <c r="AZ8751" s="258"/>
      <c r="BA8751" s="258"/>
      <c r="BB8751" s="258"/>
      <c r="BC8751" s="258"/>
      <c r="BD8751" s="258"/>
      <c r="BE8751" s="258"/>
      <c r="BF8751" s="258"/>
      <c r="BG8751" s="258"/>
      <c r="BH8751" s="258"/>
      <c r="BI8751" s="258"/>
      <c r="BJ8751" s="258"/>
      <c r="BK8751" s="258"/>
      <c r="BL8751" s="258"/>
      <c r="BM8751" s="258"/>
      <c r="BN8751" s="258"/>
      <c r="BO8751" s="258"/>
      <c r="BP8751" s="258"/>
      <c r="BQ8751" s="258"/>
      <c r="BR8751" s="258"/>
      <c r="BS8751" s="258"/>
      <c r="BT8751" s="258"/>
      <c r="BU8751" s="258"/>
      <c r="BV8751" s="258"/>
      <c r="BW8751" s="258"/>
      <c r="BX8751" s="258"/>
      <c r="BY8751" s="258"/>
      <c r="BZ8751" s="258"/>
      <c r="CA8751" s="258"/>
      <c r="CB8751" s="258"/>
      <c r="CC8751" s="258"/>
    </row>
    <row r="8752" spans="1:81" s="41" customFormat="1" x14ac:dyDescent="0.25">
      <c r="A8752" s="38"/>
      <c r="B8752" s="44"/>
      <c r="C8752" s="39"/>
      <c r="D8752" s="39"/>
      <c r="E8752" s="39"/>
      <c r="F8752" s="25"/>
      <c r="G8752" s="40"/>
      <c r="H8752" s="40"/>
      <c r="I8752" s="40"/>
      <c r="J8752" s="271"/>
      <c r="K8752" s="262"/>
      <c r="L8752" s="258"/>
      <c r="M8752" s="258"/>
      <c r="N8752" s="258"/>
      <c r="O8752" s="258"/>
      <c r="P8752" s="258"/>
      <c r="Q8752" s="258"/>
      <c r="R8752" s="258"/>
      <c r="S8752" s="258"/>
      <c r="T8752" s="258"/>
      <c r="U8752" s="258"/>
      <c r="V8752" s="258"/>
      <c r="W8752" s="258"/>
      <c r="X8752" s="258"/>
      <c r="Y8752" s="258"/>
      <c r="Z8752" s="258"/>
      <c r="AA8752" s="258"/>
      <c r="AB8752" s="258"/>
      <c r="AC8752" s="258"/>
      <c r="AD8752" s="258"/>
      <c r="AE8752" s="258"/>
      <c r="AF8752" s="258"/>
      <c r="AG8752" s="258"/>
      <c r="AH8752" s="258"/>
      <c r="AI8752" s="258"/>
      <c r="AJ8752" s="258"/>
      <c r="AK8752" s="258"/>
      <c r="AL8752" s="258"/>
      <c r="AM8752" s="258"/>
      <c r="AN8752" s="258"/>
      <c r="AO8752" s="258"/>
      <c r="AP8752" s="258"/>
      <c r="AQ8752" s="258"/>
      <c r="AR8752" s="258"/>
      <c r="AS8752" s="258"/>
      <c r="AT8752" s="258"/>
      <c r="AU8752" s="258"/>
      <c r="AV8752" s="258"/>
      <c r="AW8752" s="258"/>
      <c r="AX8752" s="258"/>
      <c r="AY8752" s="258"/>
      <c r="AZ8752" s="258"/>
      <c r="BA8752" s="258"/>
      <c r="BB8752" s="258"/>
      <c r="BC8752" s="258"/>
      <c r="BD8752" s="258"/>
      <c r="BE8752" s="258"/>
      <c r="BF8752" s="258"/>
      <c r="BG8752" s="258"/>
      <c r="BH8752" s="258"/>
      <c r="BI8752" s="258"/>
      <c r="BJ8752" s="258"/>
      <c r="BK8752" s="258"/>
      <c r="BL8752" s="258"/>
      <c r="BM8752" s="258"/>
      <c r="BN8752" s="258"/>
      <c r="BO8752" s="258"/>
      <c r="BP8752" s="258"/>
      <c r="BQ8752" s="258"/>
      <c r="BR8752" s="258"/>
      <c r="BS8752" s="258"/>
      <c r="BT8752" s="258"/>
      <c r="BU8752" s="258"/>
      <c r="BV8752" s="258"/>
      <c r="BW8752" s="258"/>
      <c r="BX8752" s="258"/>
      <c r="BY8752" s="258"/>
      <c r="BZ8752" s="258"/>
      <c r="CA8752" s="258"/>
      <c r="CB8752" s="258"/>
      <c r="CC8752" s="258"/>
    </row>
    <row r="8753" spans="1:81" s="41" customFormat="1" x14ac:dyDescent="0.25">
      <c r="A8753" s="38"/>
      <c r="B8753" s="44"/>
      <c r="C8753" s="39"/>
      <c r="D8753" s="39"/>
      <c r="E8753" s="39"/>
      <c r="F8753" s="25"/>
      <c r="G8753" s="40"/>
      <c r="H8753" s="40"/>
      <c r="I8753" s="40"/>
      <c r="J8753" s="271"/>
      <c r="K8753" s="262"/>
      <c r="L8753" s="258"/>
      <c r="M8753" s="258"/>
      <c r="N8753" s="258"/>
      <c r="O8753" s="258"/>
      <c r="P8753" s="258"/>
      <c r="Q8753" s="258"/>
      <c r="R8753" s="258"/>
      <c r="S8753" s="258"/>
      <c r="T8753" s="258"/>
      <c r="U8753" s="258"/>
      <c r="V8753" s="258"/>
      <c r="W8753" s="258"/>
      <c r="X8753" s="258"/>
      <c r="Y8753" s="258"/>
      <c r="Z8753" s="258"/>
      <c r="AA8753" s="258"/>
      <c r="AB8753" s="258"/>
      <c r="AC8753" s="258"/>
      <c r="AD8753" s="258"/>
      <c r="AE8753" s="258"/>
      <c r="AF8753" s="258"/>
      <c r="AG8753" s="258"/>
      <c r="AH8753" s="258"/>
      <c r="AI8753" s="258"/>
      <c r="AJ8753" s="258"/>
      <c r="AK8753" s="258"/>
      <c r="AL8753" s="258"/>
      <c r="AM8753" s="258"/>
      <c r="AN8753" s="258"/>
      <c r="AO8753" s="258"/>
      <c r="AP8753" s="258"/>
      <c r="AQ8753" s="258"/>
      <c r="AR8753" s="258"/>
      <c r="AS8753" s="258"/>
      <c r="AT8753" s="258"/>
      <c r="AU8753" s="258"/>
      <c r="AV8753" s="258"/>
      <c r="AW8753" s="258"/>
      <c r="AX8753" s="258"/>
      <c r="AY8753" s="258"/>
      <c r="AZ8753" s="258"/>
      <c r="BA8753" s="258"/>
      <c r="BB8753" s="258"/>
      <c r="BC8753" s="258"/>
      <c r="BD8753" s="258"/>
      <c r="BE8753" s="258"/>
      <c r="BF8753" s="258"/>
      <c r="BG8753" s="258"/>
      <c r="BH8753" s="258"/>
      <c r="BI8753" s="258"/>
      <c r="BJ8753" s="258"/>
      <c r="BK8753" s="258"/>
      <c r="BL8753" s="258"/>
      <c r="BM8753" s="258"/>
      <c r="BN8753" s="258"/>
      <c r="BO8753" s="258"/>
      <c r="BP8753" s="258"/>
      <c r="BQ8753" s="258"/>
      <c r="BR8753" s="258"/>
      <c r="BS8753" s="258"/>
      <c r="BT8753" s="258"/>
      <c r="BU8753" s="258"/>
      <c r="BV8753" s="258"/>
      <c r="BW8753" s="258"/>
      <c r="BX8753" s="258"/>
      <c r="BY8753" s="258"/>
      <c r="BZ8753" s="258"/>
      <c r="CA8753" s="258"/>
      <c r="CB8753" s="258"/>
      <c r="CC8753" s="258"/>
    </row>
    <row r="8754" spans="1:81" s="41" customFormat="1" x14ac:dyDescent="0.25">
      <c r="A8754" s="38"/>
      <c r="B8754" s="44"/>
      <c r="C8754" s="39"/>
      <c r="D8754" s="39"/>
      <c r="E8754" s="39"/>
      <c r="F8754" s="25"/>
      <c r="G8754" s="40"/>
      <c r="H8754" s="40"/>
      <c r="I8754" s="40"/>
      <c r="J8754" s="271"/>
      <c r="K8754" s="262"/>
      <c r="L8754" s="258"/>
      <c r="M8754" s="258"/>
      <c r="N8754" s="258"/>
      <c r="O8754" s="258"/>
      <c r="P8754" s="258"/>
      <c r="Q8754" s="258"/>
      <c r="R8754" s="258"/>
      <c r="S8754" s="258"/>
      <c r="T8754" s="258"/>
      <c r="U8754" s="258"/>
      <c r="V8754" s="258"/>
      <c r="W8754" s="258"/>
      <c r="X8754" s="258"/>
      <c r="Y8754" s="258"/>
      <c r="Z8754" s="258"/>
      <c r="AA8754" s="258"/>
      <c r="AB8754" s="258"/>
      <c r="AC8754" s="258"/>
      <c r="AD8754" s="258"/>
      <c r="AE8754" s="258"/>
      <c r="AF8754" s="258"/>
      <c r="AG8754" s="258"/>
      <c r="AH8754" s="258"/>
      <c r="AI8754" s="258"/>
      <c r="AJ8754" s="258"/>
      <c r="AK8754" s="258"/>
      <c r="AL8754" s="258"/>
      <c r="AM8754" s="258"/>
      <c r="AN8754" s="258"/>
      <c r="AO8754" s="258"/>
      <c r="AP8754" s="258"/>
      <c r="AQ8754" s="258"/>
      <c r="AR8754" s="258"/>
      <c r="AS8754" s="258"/>
      <c r="AT8754" s="258"/>
      <c r="AU8754" s="258"/>
      <c r="AV8754" s="258"/>
      <c r="AW8754" s="258"/>
      <c r="AX8754" s="258"/>
      <c r="AY8754" s="258"/>
      <c r="AZ8754" s="258"/>
      <c r="BA8754" s="258"/>
      <c r="BB8754" s="258"/>
      <c r="BC8754" s="258"/>
      <c r="BD8754" s="258"/>
      <c r="BE8754" s="258"/>
      <c r="BF8754" s="258"/>
      <c r="BG8754" s="258"/>
      <c r="BH8754" s="258"/>
      <c r="BI8754" s="258"/>
      <c r="BJ8754" s="258"/>
      <c r="BK8754" s="258"/>
      <c r="BL8754" s="258"/>
      <c r="BM8754" s="258"/>
      <c r="BN8754" s="258"/>
      <c r="BO8754" s="258"/>
      <c r="BP8754" s="258"/>
      <c r="BQ8754" s="258"/>
      <c r="BR8754" s="258"/>
      <c r="BS8754" s="258"/>
      <c r="BT8754" s="258"/>
      <c r="BU8754" s="258"/>
      <c r="BV8754" s="258"/>
      <c r="BW8754" s="258"/>
      <c r="BX8754" s="258"/>
      <c r="BY8754" s="258"/>
      <c r="BZ8754" s="258"/>
      <c r="CA8754" s="258"/>
      <c r="CB8754" s="258"/>
      <c r="CC8754" s="258"/>
    </row>
    <row r="8755" spans="1:81" s="41" customFormat="1" x14ac:dyDescent="0.25">
      <c r="A8755" s="38"/>
      <c r="B8755" s="44"/>
      <c r="C8755" s="39"/>
      <c r="D8755" s="39"/>
      <c r="E8755" s="39"/>
      <c r="F8755" s="25"/>
      <c r="G8755" s="40"/>
      <c r="H8755" s="40"/>
      <c r="I8755" s="40"/>
      <c r="J8755" s="271"/>
      <c r="K8755" s="262"/>
      <c r="L8755" s="258"/>
      <c r="M8755" s="258"/>
      <c r="N8755" s="258"/>
      <c r="O8755" s="258"/>
      <c r="P8755" s="258"/>
      <c r="Q8755" s="258"/>
      <c r="R8755" s="258"/>
      <c r="S8755" s="258"/>
      <c r="T8755" s="258"/>
      <c r="U8755" s="258"/>
      <c r="V8755" s="258"/>
      <c r="W8755" s="258"/>
      <c r="X8755" s="258"/>
      <c r="Y8755" s="258"/>
      <c r="Z8755" s="258"/>
      <c r="AA8755" s="258"/>
      <c r="AB8755" s="258"/>
      <c r="AC8755" s="258"/>
      <c r="AD8755" s="258"/>
      <c r="AE8755" s="258"/>
      <c r="AF8755" s="258"/>
      <c r="AG8755" s="258"/>
      <c r="AH8755" s="258"/>
      <c r="AI8755" s="258"/>
      <c r="AJ8755" s="258"/>
      <c r="AK8755" s="258"/>
      <c r="AL8755" s="258"/>
      <c r="AM8755" s="258"/>
      <c r="AN8755" s="258"/>
      <c r="AO8755" s="258"/>
      <c r="AP8755" s="258"/>
      <c r="AQ8755" s="258"/>
      <c r="AR8755" s="258"/>
      <c r="AS8755" s="258"/>
      <c r="AT8755" s="258"/>
      <c r="AU8755" s="258"/>
      <c r="AV8755" s="258"/>
      <c r="AW8755" s="258"/>
      <c r="AX8755" s="258"/>
      <c r="AY8755" s="258"/>
      <c r="AZ8755" s="258"/>
      <c r="BA8755" s="258"/>
      <c r="BB8755" s="258"/>
      <c r="BC8755" s="258"/>
      <c r="BD8755" s="258"/>
      <c r="BE8755" s="258"/>
      <c r="BF8755" s="258"/>
      <c r="BG8755" s="258"/>
      <c r="BH8755" s="258"/>
      <c r="BI8755" s="258"/>
      <c r="BJ8755" s="258"/>
      <c r="BK8755" s="258"/>
      <c r="BL8755" s="258"/>
      <c r="BM8755" s="258"/>
      <c r="BN8755" s="258"/>
      <c r="BO8755" s="258"/>
      <c r="BP8755" s="258"/>
      <c r="BQ8755" s="258"/>
      <c r="BR8755" s="258"/>
      <c r="BS8755" s="258"/>
      <c r="BT8755" s="258"/>
      <c r="BU8755" s="258"/>
      <c r="BV8755" s="258"/>
      <c r="BW8755" s="258"/>
      <c r="BX8755" s="258"/>
      <c r="BY8755" s="258"/>
      <c r="BZ8755" s="258"/>
      <c r="CA8755" s="258"/>
      <c r="CB8755" s="258"/>
      <c r="CC8755" s="258"/>
    </row>
    <row r="8756" spans="1:81" s="41" customFormat="1" x14ac:dyDescent="0.25">
      <c r="A8756" s="38"/>
      <c r="B8756" s="44"/>
      <c r="C8756" s="39"/>
      <c r="D8756" s="39"/>
      <c r="E8756" s="39"/>
      <c r="F8756" s="25"/>
      <c r="G8756" s="40"/>
      <c r="H8756" s="40"/>
      <c r="I8756" s="40"/>
      <c r="J8756" s="271"/>
      <c r="K8756" s="262"/>
      <c r="L8756" s="258"/>
      <c r="M8756" s="258"/>
      <c r="N8756" s="258"/>
      <c r="O8756" s="258"/>
      <c r="P8756" s="258"/>
      <c r="Q8756" s="258"/>
      <c r="R8756" s="258"/>
      <c r="S8756" s="258"/>
      <c r="T8756" s="258"/>
      <c r="U8756" s="258"/>
      <c r="V8756" s="258"/>
      <c r="W8756" s="258"/>
      <c r="X8756" s="258"/>
      <c r="Y8756" s="258"/>
      <c r="Z8756" s="258"/>
      <c r="AA8756" s="258"/>
      <c r="AB8756" s="258"/>
      <c r="AC8756" s="258"/>
      <c r="AD8756" s="258"/>
      <c r="AE8756" s="258"/>
      <c r="AF8756" s="258"/>
      <c r="AG8756" s="258"/>
      <c r="AH8756" s="258"/>
      <c r="AI8756" s="258"/>
      <c r="AJ8756" s="258"/>
      <c r="AK8756" s="258"/>
      <c r="AL8756" s="258"/>
      <c r="AM8756" s="258"/>
      <c r="AN8756" s="258"/>
      <c r="AO8756" s="258"/>
      <c r="AP8756" s="258"/>
      <c r="AQ8756" s="258"/>
      <c r="AR8756" s="258"/>
      <c r="AS8756" s="258"/>
      <c r="AT8756" s="258"/>
      <c r="AU8756" s="258"/>
      <c r="AV8756" s="258"/>
      <c r="AW8756" s="258"/>
      <c r="AX8756" s="258"/>
      <c r="AY8756" s="258"/>
      <c r="AZ8756" s="258"/>
      <c r="BA8756" s="258"/>
      <c r="BB8756" s="258"/>
      <c r="BC8756" s="258"/>
      <c r="BD8756" s="258"/>
      <c r="BE8756" s="258"/>
      <c r="BF8756" s="258"/>
      <c r="BG8756" s="258"/>
      <c r="BH8756" s="258"/>
      <c r="BI8756" s="258"/>
      <c r="BJ8756" s="258"/>
      <c r="BK8756" s="258"/>
      <c r="BL8756" s="258"/>
      <c r="BM8756" s="258"/>
      <c r="BN8756" s="258"/>
      <c r="BO8756" s="258"/>
      <c r="BP8756" s="258"/>
      <c r="BQ8756" s="258"/>
      <c r="BR8756" s="258"/>
      <c r="BS8756" s="258"/>
      <c r="BT8756" s="258"/>
      <c r="BU8756" s="258"/>
      <c r="BV8756" s="258"/>
      <c r="BW8756" s="258"/>
      <c r="BX8756" s="258"/>
      <c r="BY8756" s="258"/>
      <c r="BZ8756" s="258"/>
      <c r="CA8756" s="258"/>
      <c r="CB8756" s="258"/>
      <c r="CC8756" s="258"/>
    </row>
    <row r="8757" spans="1:81" s="41" customFormat="1" x14ac:dyDescent="0.25">
      <c r="A8757" s="38"/>
      <c r="B8757" s="44"/>
      <c r="C8757" s="39"/>
      <c r="D8757" s="39"/>
      <c r="E8757" s="39"/>
      <c r="F8757" s="25"/>
      <c r="G8757" s="40"/>
      <c r="H8757" s="40"/>
      <c r="I8757" s="40"/>
      <c r="J8757" s="271"/>
      <c r="K8757" s="262"/>
      <c r="L8757" s="258"/>
      <c r="M8757" s="258"/>
      <c r="N8757" s="258"/>
      <c r="O8757" s="258"/>
      <c r="P8757" s="258"/>
      <c r="Q8757" s="258"/>
      <c r="R8757" s="258"/>
      <c r="S8757" s="258"/>
      <c r="T8757" s="258"/>
      <c r="U8757" s="258"/>
      <c r="V8757" s="258"/>
      <c r="W8757" s="258"/>
      <c r="X8757" s="258"/>
      <c r="Y8757" s="258"/>
      <c r="Z8757" s="258"/>
      <c r="AA8757" s="258"/>
      <c r="AB8757" s="258"/>
      <c r="AC8757" s="258"/>
      <c r="AD8757" s="258"/>
      <c r="AE8757" s="258"/>
      <c r="AF8757" s="258"/>
      <c r="AG8757" s="258"/>
      <c r="AH8757" s="258"/>
      <c r="AI8757" s="258"/>
      <c r="AJ8757" s="258"/>
      <c r="AK8757" s="258"/>
      <c r="AL8757" s="258"/>
      <c r="AM8757" s="258"/>
      <c r="AN8757" s="258"/>
      <c r="AO8757" s="258"/>
      <c r="AP8757" s="258"/>
      <c r="AQ8757" s="258"/>
      <c r="AR8757" s="258"/>
      <c r="AS8757" s="258"/>
      <c r="AT8757" s="258"/>
      <c r="AU8757" s="258"/>
      <c r="AV8757" s="258"/>
      <c r="AW8757" s="258"/>
      <c r="AX8757" s="258"/>
      <c r="AY8757" s="258"/>
      <c r="AZ8757" s="258"/>
      <c r="BA8757" s="258"/>
      <c r="BB8757" s="258"/>
      <c r="BC8757" s="258"/>
      <c r="BD8757" s="258"/>
      <c r="BE8757" s="258"/>
      <c r="BF8757" s="258"/>
      <c r="BG8757" s="258"/>
      <c r="BH8757" s="258"/>
      <c r="BI8757" s="258"/>
      <c r="BJ8757" s="258"/>
      <c r="BK8757" s="258"/>
      <c r="BL8757" s="258"/>
      <c r="BM8757" s="258"/>
      <c r="BN8757" s="258"/>
      <c r="BO8757" s="258"/>
      <c r="BP8757" s="258"/>
      <c r="BQ8757" s="258"/>
      <c r="BR8757" s="258"/>
      <c r="BS8757" s="258"/>
      <c r="BT8757" s="258"/>
      <c r="BU8757" s="258"/>
      <c r="BV8757" s="258"/>
      <c r="BW8757" s="258"/>
      <c r="BX8757" s="258"/>
      <c r="BY8757" s="258"/>
      <c r="BZ8757" s="258"/>
      <c r="CA8757" s="258"/>
      <c r="CB8757" s="258"/>
      <c r="CC8757" s="258"/>
    </row>
    <row r="8758" spans="1:81" s="41" customFormat="1" x14ac:dyDescent="0.25">
      <c r="A8758" s="38"/>
      <c r="B8758" s="44"/>
      <c r="C8758" s="39"/>
      <c r="D8758" s="39"/>
      <c r="E8758" s="39"/>
      <c r="F8758" s="25"/>
      <c r="G8758" s="40"/>
      <c r="H8758" s="40"/>
      <c r="I8758" s="40"/>
      <c r="J8758" s="271"/>
      <c r="K8758" s="262"/>
      <c r="L8758" s="258"/>
      <c r="M8758" s="258"/>
      <c r="N8758" s="258"/>
      <c r="O8758" s="258"/>
      <c r="P8758" s="258"/>
      <c r="Q8758" s="258"/>
      <c r="R8758" s="258"/>
      <c r="S8758" s="258"/>
      <c r="T8758" s="258"/>
      <c r="U8758" s="258"/>
      <c r="V8758" s="258"/>
      <c r="W8758" s="258"/>
      <c r="X8758" s="258"/>
      <c r="Y8758" s="258"/>
      <c r="Z8758" s="258"/>
      <c r="AA8758" s="258"/>
      <c r="AB8758" s="258"/>
      <c r="AC8758" s="258"/>
      <c r="AD8758" s="258"/>
      <c r="AE8758" s="258"/>
      <c r="AF8758" s="258"/>
      <c r="AG8758" s="258"/>
      <c r="AH8758" s="258"/>
      <c r="AI8758" s="258"/>
      <c r="AJ8758" s="258"/>
      <c r="AK8758" s="258"/>
      <c r="AL8758" s="258"/>
      <c r="AM8758" s="258"/>
      <c r="AN8758" s="258"/>
      <c r="AO8758" s="258"/>
      <c r="AP8758" s="258"/>
      <c r="AQ8758" s="258"/>
      <c r="AR8758" s="258"/>
      <c r="AS8758" s="258"/>
      <c r="AT8758" s="258"/>
      <c r="AU8758" s="258"/>
      <c r="AV8758" s="258"/>
      <c r="AW8758" s="258"/>
      <c r="AX8758" s="258"/>
      <c r="AY8758" s="258"/>
      <c r="AZ8758" s="258"/>
      <c r="BA8758" s="258"/>
      <c r="BB8758" s="258"/>
      <c r="BC8758" s="258"/>
      <c r="BD8758" s="258"/>
      <c r="BE8758" s="258"/>
      <c r="BF8758" s="258"/>
      <c r="BG8758" s="258"/>
      <c r="BH8758" s="258"/>
      <c r="BI8758" s="258"/>
      <c r="BJ8758" s="258"/>
      <c r="BK8758" s="258"/>
      <c r="BL8758" s="258"/>
      <c r="BM8758" s="258"/>
      <c r="BN8758" s="258"/>
      <c r="BO8758" s="258"/>
      <c r="BP8758" s="258"/>
      <c r="BQ8758" s="258"/>
      <c r="BR8758" s="258"/>
      <c r="BS8758" s="258"/>
      <c r="BT8758" s="258"/>
      <c r="BU8758" s="258"/>
      <c r="BV8758" s="258"/>
      <c r="BW8758" s="258"/>
      <c r="BX8758" s="258"/>
      <c r="BY8758" s="258"/>
      <c r="BZ8758" s="258"/>
      <c r="CA8758" s="258"/>
      <c r="CB8758" s="258"/>
      <c r="CC8758" s="258"/>
    </row>
    <row r="8759" spans="1:81" s="41" customFormat="1" x14ac:dyDescent="0.25">
      <c r="A8759" s="38"/>
      <c r="B8759" s="44"/>
      <c r="C8759" s="39"/>
      <c r="D8759" s="39"/>
      <c r="E8759" s="39"/>
      <c r="F8759" s="25"/>
      <c r="G8759" s="40"/>
      <c r="H8759" s="40"/>
      <c r="I8759" s="40"/>
      <c r="J8759" s="271"/>
      <c r="K8759" s="262"/>
      <c r="L8759" s="258"/>
      <c r="M8759" s="258"/>
      <c r="N8759" s="258"/>
      <c r="O8759" s="258"/>
      <c r="P8759" s="258"/>
      <c r="Q8759" s="258"/>
      <c r="R8759" s="258"/>
      <c r="S8759" s="258"/>
      <c r="T8759" s="258"/>
      <c r="U8759" s="258"/>
      <c r="V8759" s="258"/>
      <c r="W8759" s="258"/>
      <c r="X8759" s="258"/>
      <c r="Y8759" s="258"/>
      <c r="Z8759" s="258"/>
      <c r="AA8759" s="258"/>
      <c r="AB8759" s="258"/>
      <c r="AC8759" s="258"/>
      <c r="AD8759" s="258"/>
      <c r="AE8759" s="258"/>
      <c r="AF8759" s="258"/>
      <c r="AG8759" s="258"/>
      <c r="AH8759" s="258"/>
      <c r="AI8759" s="258"/>
      <c r="AJ8759" s="258"/>
      <c r="AK8759" s="258"/>
      <c r="AL8759" s="258"/>
      <c r="AM8759" s="258"/>
      <c r="AN8759" s="258"/>
      <c r="AO8759" s="258"/>
      <c r="AP8759" s="258"/>
      <c r="AQ8759" s="258"/>
      <c r="AR8759" s="258"/>
      <c r="AS8759" s="258"/>
      <c r="AT8759" s="258"/>
      <c r="AU8759" s="258"/>
      <c r="AV8759" s="258"/>
      <c r="AW8759" s="258"/>
      <c r="AX8759" s="258"/>
      <c r="AY8759" s="258"/>
      <c r="AZ8759" s="258"/>
      <c r="BA8759" s="258"/>
      <c r="BB8759" s="258"/>
      <c r="BC8759" s="258"/>
      <c r="BD8759" s="258"/>
      <c r="BE8759" s="258"/>
      <c r="BF8759" s="258"/>
      <c r="BG8759" s="258"/>
      <c r="BH8759" s="258"/>
      <c r="BI8759" s="258"/>
      <c r="BJ8759" s="258"/>
      <c r="BK8759" s="258"/>
      <c r="BL8759" s="258"/>
      <c r="BM8759" s="258"/>
      <c r="BN8759" s="258"/>
      <c r="BO8759" s="258"/>
      <c r="BP8759" s="258"/>
      <c r="BQ8759" s="258"/>
      <c r="BR8759" s="258"/>
      <c r="BS8759" s="258"/>
      <c r="BT8759" s="258"/>
      <c r="BU8759" s="258"/>
      <c r="BV8759" s="258"/>
      <c r="BW8759" s="258"/>
      <c r="BX8759" s="258"/>
      <c r="BY8759" s="258"/>
      <c r="BZ8759" s="258"/>
      <c r="CA8759" s="258"/>
      <c r="CB8759" s="258"/>
      <c r="CC8759" s="258"/>
    </row>
    <row r="8760" spans="1:81" s="41" customFormat="1" x14ac:dyDescent="0.25">
      <c r="A8760" s="38"/>
      <c r="B8760" s="44"/>
      <c r="C8760" s="39"/>
      <c r="D8760" s="39"/>
      <c r="E8760" s="39"/>
      <c r="F8760" s="25"/>
      <c r="G8760" s="40"/>
      <c r="H8760" s="40"/>
      <c r="I8760" s="40"/>
      <c r="J8760" s="271"/>
      <c r="K8760" s="262"/>
      <c r="L8760" s="258"/>
      <c r="M8760" s="258"/>
      <c r="N8760" s="258"/>
      <c r="O8760" s="258"/>
      <c r="P8760" s="258"/>
      <c r="Q8760" s="258"/>
      <c r="R8760" s="258"/>
      <c r="S8760" s="258"/>
      <c r="T8760" s="258"/>
      <c r="U8760" s="258"/>
      <c r="V8760" s="258"/>
      <c r="W8760" s="258"/>
      <c r="X8760" s="258"/>
      <c r="Y8760" s="258"/>
      <c r="Z8760" s="258"/>
      <c r="AA8760" s="258"/>
      <c r="AB8760" s="258"/>
      <c r="AC8760" s="258"/>
      <c r="AD8760" s="258"/>
      <c r="AE8760" s="258"/>
      <c r="AF8760" s="258"/>
      <c r="AG8760" s="258"/>
      <c r="AH8760" s="258"/>
      <c r="AI8760" s="258"/>
      <c r="AJ8760" s="258"/>
      <c r="AK8760" s="258"/>
      <c r="AL8760" s="258"/>
      <c r="AM8760" s="258"/>
      <c r="AN8760" s="258"/>
      <c r="AO8760" s="258"/>
      <c r="AP8760" s="258"/>
      <c r="AQ8760" s="258"/>
      <c r="AR8760" s="258"/>
      <c r="AS8760" s="258"/>
      <c r="AT8760" s="258"/>
      <c r="AU8760" s="258"/>
      <c r="AV8760" s="258"/>
      <c r="AW8760" s="258"/>
      <c r="AX8760" s="258"/>
      <c r="AY8760" s="258"/>
      <c r="AZ8760" s="258"/>
      <c r="BA8760" s="258"/>
      <c r="BB8760" s="258"/>
      <c r="BC8760" s="258"/>
      <c r="BD8760" s="258"/>
      <c r="BE8760" s="258"/>
      <c r="BF8760" s="258"/>
      <c r="BG8760" s="258"/>
      <c r="BH8760" s="258"/>
      <c r="BI8760" s="258"/>
      <c r="BJ8760" s="258"/>
      <c r="BK8760" s="258"/>
      <c r="BL8760" s="258"/>
      <c r="BM8760" s="258"/>
      <c r="BN8760" s="258"/>
      <c r="BO8760" s="258"/>
      <c r="BP8760" s="258"/>
      <c r="BQ8760" s="258"/>
      <c r="BR8760" s="258"/>
      <c r="BS8760" s="258"/>
      <c r="BT8760" s="258"/>
      <c r="BU8760" s="258"/>
      <c r="BV8760" s="258"/>
      <c r="BW8760" s="258"/>
      <c r="BX8760" s="258"/>
      <c r="BY8760" s="258"/>
      <c r="BZ8760" s="258"/>
      <c r="CA8760" s="258"/>
      <c r="CB8760" s="258"/>
      <c r="CC8760" s="258"/>
    </row>
    <row r="8761" spans="1:81" s="41" customFormat="1" x14ac:dyDescent="0.25">
      <c r="A8761" s="38"/>
      <c r="B8761" s="44"/>
      <c r="C8761" s="39"/>
      <c r="D8761" s="39"/>
      <c r="E8761" s="39"/>
      <c r="F8761" s="25"/>
      <c r="G8761" s="40"/>
      <c r="H8761" s="40"/>
      <c r="I8761" s="40"/>
      <c r="J8761" s="271"/>
      <c r="K8761" s="262"/>
      <c r="L8761" s="258"/>
      <c r="M8761" s="258"/>
      <c r="N8761" s="258"/>
      <c r="O8761" s="258"/>
      <c r="P8761" s="258"/>
      <c r="Q8761" s="258"/>
      <c r="R8761" s="258"/>
      <c r="S8761" s="258"/>
      <c r="T8761" s="258"/>
      <c r="U8761" s="258"/>
      <c r="V8761" s="258"/>
      <c r="W8761" s="258"/>
      <c r="X8761" s="258"/>
      <c r="Y8761" s="258"/>
      <c r="Z8761" s="258"/>
      <c r="AA8761" s="258"/>
      <c r="AB8761" s="258"/>
      <c r="AC8761" s="258"/>
      <c r="AD8761" s="258"/>
      <c r="AE8761" s="258"/>
      <c r="AF8761" s="258"/>
      <c r="AG8761" s="258"/>
      <c r="AH8761" s="258"/>
      <c r="AI8761" s="258"/>
      <c r="AJ8761" s="258"/>
      <c r="AK8761" s="258"/>
      <c r="AL8761" s="258"/>
      <c r="AM8761" s="258"/>
      <c r="AN8761" s="258"/>
      <c r="AO8761" s="258"/>
      <c r="AP8761" s="258"/>
      <c r="AQ8761" s="258"/>
      <c r="AR8761" s="258"/>
      <c r="AS8761" s="258"/>
      <c r="AT8761" s="258"/>
      <c r="AU8761" s="258"/>
      <c r="AV8761" s="258"/>
      <c r="AW8761" s="258"/>
      <c r="AX8761" s="258"/>
      <c r="AY8761" s="258"/>
      <c r="AZ8761" s="258"/>
      <c r="BA8761" s="258"/>
      <c r="BB8761" s="258"/>
      <c r="BC8761" s="258"/>
      <c r="BD8761" s="258"/>
      <c r="BE8761" s="258"/>
      <c r="BF8761" s="258"/>
      <c r="BG8761" s="258"/>
      <c r="BH8761" s="258"/>
      <c r="BI8761" s="258"/>
      <c r="BJ8761" s="258"/>
      <c r="BK8761" s="258"/>
      <c r="BL8761" s="258"/>
      <c r="BM8761" s="258"/>
      <c r="BN8761" s="258"/>
      <c r="BO8761" s="258"/>
      <c r="BP8761" s="258"/>
      <c r="BQ8761" s="258"/>
      <c r="BR8761" s="258"/>
      <c r="BS8761" s="258"/>
      <c r="BT8761" s="258"/>
      <c r="BU8761" s="258"/>
      <c r="BV8761" s="258"/>
      <c r="BW8761" s="258"/>
      <c r="BX8761" s="258"/>
      <c r="BY8761" s="258"/>
      <c r="BZ8761" s="258"/>
      <c r="CA8761" s="258"/>
      <c r="CB8761" s="258"/>
      <c r="CC8761" s="258"/>
    </row>
    <row r="8762" spans="1:81" s="41" customFormat="1" x14ac:dyDescent="0.25">
      <c r="A8762" s="38"/>
      <c r="B8762" s="44"/>
      <c r="C8762" s="39"/>
      <c r="D8762" s="39"/>
      <c r="E8762" s="39"/>
      <c r="F8762" s="25"/>
      <c r="G8762" s="40"/>
      <c r="H8762" s="40"/>
      <c r="I8762" s="40"/>
      <c r="J8762" s="271"/>
      <c r="K8762" s="262"/>
      <c r="L8762" s="258"/>
      <c r="M8762" s="258"/>
      <c r="N8762" s="258"/>
      <c r="O8762" s="258"/>
      <c r="P8762" s="258"/>
      <c r="Q8762" s="258"/>
      <c r="R8762" s="258"/>
      <c r="S8762" s="258"/>
      <c r="T8762" s="258"/>
      <c r="U8762" s="258"/>
      <c r="V8762" s="258"/>
      <c r="W8762" s="258"/>
      <c r="X8762" s="258"/>
      <c r="Y8762" s="258"/>
      <c r="Z8762" s="258"/>
      <c r="AA8762" s="258"/>
      <c r="AB8762" s="258"/>
      <c r="AC8762" s="258"/>
      <c r="AD8762" s="258"/>
      <c r="AE8762" s="258"/>
      <c r="AF8762" s="258"/>
      <c r="AG8762" s="258"/>
      <c r="AH8762" s="258"/>
      <c r="AI8762" s="258"/>
      <c r="AJ8762" s="258"/>
      <c r="AK8762" s="258"/>
      <c r="AL8762" s="258"/>
      <c r="AM8762" s="258"/>
      <c r="AN8762" s="258"/>
      <c r="AO8762" s="258"/>
      <c r="AP8762" s="258"/>
      <c r="AQ8762" s="258"/>
      <c r="AR8762" s="258"/>
      <c r="AS8762" s="258"/>
      <c r="AT8762" s="258"/>
      <c r="AU8762" s="258"/>
      <c r="AV8762" s="258"/>
      <c r="AW8762" s="258"/>
      <c r="AX8762" s="258"/>
      <c r="AY8762" s="258"/>
      <c r="AZ8762" s="258"/>
      <c r="BA8762" s="258"/>
      <c r="BB8762" s="258"/>
      <c r="BC8762" s="258"/>
      <c r="BD8762" s="258"/>
      <c r="BE8762" s="258"/>
      <c r="BF8762" s="258"/>
      <c r="BG8762" s="258"/>
      <c r="BH8762" s="258"/>
      <c r="BI8762" s="258"/>
      <c r="BJ8762" s="258"/>
      <c r="BK8762" s="258"/>
      <c r="BL8762" s="258"/>
      <c r="BM8762" s="258"/>
      <c r="BN8762" s="258"/>
      <c r="BO8762" s="258"/>
      <c r="BP8762" s="258"/>
      <c r="BQ8762" s="258"/>
      <c r="BR8762" s="258"/>
      <c r="BS8762" s="258"/>
      <c r="BT8762" s="258"/>
      <c r="BU8762" s="258"/>
      <c r="BV8762" s="258"/>
      <c r="BW8762" s="258"/>
      <c r="BX8762" s="258"/>
      <c r="BY8762" s="258"/>
      <c r="BZ8762" s="258"/>
      <c r="CA8762" s="258"/>
      <c r="CB8762" s="258"/>
      <c r="CC8762" s="258"/>
    </row>
    <row r="8763" spans="1:81" s="41" customFormat="1" x14ac:dyDescent="0.25">
      <c r="A8763" s="38"/>
      <c r="B8763" s="44"/>
      <c r="C8763" s="39"/>
      <c r="D8763" s="39"/>
      <c r="E8763" s="39"/>
      <c r="F8763" s="25"/>
      <c r="G8763" s="40"/>
      <c r="H8763" s="40"/>
      <c r="I8763" s="40"/>
      <c r="J8763" s="271"/>
      <c r="K8763" s="262"/>
      <c r="L8763" s="258"/>
      <c r="M8763" s="258"/>
      <c r="N8763" s="258"/>
      <c r="O8763" s="258"/>
      <c r="P8763" s="258"/>
      <c r="Q8763" s="258"/>
      <c r="R8763" s="258"/>
      <c r="S8763" s="258"/>
      <c r="T8763" s="258"/>
      <c r="U8763" s="258"/>
      <c r="V8763" s="258"/>
      <c r="W8763" s="258"/>
      <c r="X8763" s="258"/>
      <c r="Y8763" s="258"/>
      <c r="Z8763" s="258"/>
      <c r="AA8763" s="258"/>
      <c r="AB8763" s="258"/>
      <c r="AC8763" s="258"/>
      <c r="AD8763" s="258"/>
      <c r="AE8763" s="258"/>
      <c r="AF8763" s="258"/>
      <c r="AG8763" s="258"/>
      <c r="AH8763" s="258"/>
      <c r="AI8763" s="258"/>
      <c r="AJ8763" s="258"/>
      <c r="AK8763" s="258"/>
      <c r="AL8763" s="258"/>
      <c r="AM8763" s="258"/>
      <c r="AN8763" s="258"/>
      <c r="AO8763" s="258"/>
      <c r="AP8763" s="258"/>
      <c r="AQ8763" s="258"/>
      <c r="AR8763" s="258"/>
      <c r="AS8763" s="258"/>
      <c r="AT8763" s="258"/>
      <c r="AU8763" s="258"/>
      <c r="AV8763" s="258"/>
      <c r="AW8763" s="258"/>
      <c r="AX8763" s="258"/>
      <c r="AY8763" s="258"/>
      <c r="AZ8763" s="258"/>
      <c r="BA8763" s="258"/>
      <c r="BB8763" s="258"/>
      <c r="BC8763" s="258"/>
      <c r="BD8763" s="258"/>
      <c r="BE8763" s="258"/>
      <c r="BF8763" s="258"/>
      <c r="BG8763" s="258"/>
      <c r="BH8763" s="258"/>
      <c r="BI8763" s="258"/>
      <c r="BJ8763" s="258"/>
      <c r="BK8763" s="258"/>
      <c r="BL8763" s="258"/>
      <c r="BM8763" s="258"/>
      <c r="BN8763" s="258"/>
      <c r="BO8763" s="258"/>
      <c r="BP8763" s="258"/>
      <c r="BQ8763" s="258"/>
      <c r="BR8763" s="258"/>
      <c r="BS8763" s="258"/>
      <c r="BT8763" s="258"/>
      <c r="BU8763" s="258"/>
      <c r="BV8763" s="258"/>
      <c r="BW8763" s="258"/>
      <c r="BX8763" s="258"/>
      <c r="BY8763" s="258"/>
      <c r="BZ8763" s="258"/>
      <c r="CA8763" s="258"/>
      <c r="CB8763" s="258"/>
      <c r="CC8763" s="258"/>
    </row>
    <row r="8764" spans="1:81" s="41" customFormat="1" x14ac:dyDescent="0.25">
      <c r="A8764" s="38"/>
      <c r="B8764" s="44"/>
      <c r="C8764" s="39"/>
      <c r="D8764" s="39"/>
      <c r="E8764" s="39"/>
      <c r="F8764" s="25"/>
      <c r="G8764" s="40"/>
      <c r="H8764" s="40"/>
      <c r="I8764" s="40"/>
      <c r="J8764" s="271"/>
      <c r="K8764" s="262"/>
      <c r="L8764" s="258"/>
      <c r="M8764" s="258"/>
      <c r="N8764" s="258"/>
      <c r="O8764" s="258"/>
      <c r="P8764" s="258"/>
      <c r="Q8764" s="258"/>
      <c r="R8764" s="258"/>
      <c r="S8764" s="258"/>
      <c r="T8764" s="258"/>
      <c r="U8764" s="258"/>
      <c r="V8764" s="258"/>
      <c r="W8764" s="258"/>
      <c r="X8764" s="258"/>
      <c r="Y8764" s="258"/>
      <c r="Z8764" s="258"/>
      <c r="AA8764" s="258"/>
      <c r="AB8764" s="258"/>
      <c r="AC8764" s="258"/>
      <c r="AD8764" s="258"/>
      <c r="AE8764" s="258"/>
      <c r="AF8764" s="258"/>
      <c r="AG8764" s="258"/>
      <c r="AH8764" s="258"/>
      <c r="AI8764" s="258"/>
      <c r="AJ8764" s="258"/>
      <c r="AK8764" s="258"/>
      <c r="AL8764" s="258"/>
      <c r="AM8764" s="258"/>
      <c r="AN8764" s="258"/>
      <c r="AO8764" s="258"/>
      <c r="AP8764" s="258"/>
      <c r="AQ8764" s="258"/>
      <c r="AR8764" s="258"/>
      <c r="AS8764" s="258"/>
      <c r="AT8764" s="258"/>
      <c r="AU8764" s="258"/>
      <c r="AV8764" s="258"/>
      <c r="AW8764" s="258"/>
      <c r="AX8764" s="258"/>
      <c r="AY8764" s="258"/>
      <c r="AZ8764" s="258"/>
      <c r="BA8764" s="258"/>
      <c r="BB8764" s="258"/>
      <c r="BC8764" s="258"/>
      <c r="BD8764" s="258"/>
      <c r="BE8764" s="258"/>
      <c r="BF8764" s="258"/>
      <c r="BG8764" s="258"/>
      <c r="BH8764" s="258"/>
      <c r="BI8764" s="258"/>
      <c r="BJ8764" s="258"/>
      <c r="BK8764" s="258"/>
      <c r="BL8764" s="258"/>
      <c r="BM8764" s="258"/>
      <c r="BN8764" s="258"/>
      <c r="BO8764" s="258"/>
      <c r="BP8764" s="258"/>
      <c r="BQ8764" s="258"/>
      <c r="BR8764" s="258"/>
      <c r="BS8764" s="258"/>
      <c r="BT8764" s="258"/>
      <c r="BU8764" s="258"/>
      <c r="BV8764" s="258"/>
      <c r="BW8764" s="258"/>
      <c r="BX8764" s="258"/>
      <c r="BY8764" s="258"/>
      <c r="BZ8764" s="258"/>
      <c r="CA8764" s="258"/>
      <c r="CB8764" s="258"/>
      <c r="CC8764" s="258"/>
    </row>
    <row r="8765" spans="1:81" s="41" customFormat="1" x14ac:dyDescent="0.25">
      <c r="A8765" s="38"/>
      <c r="B8765" s="44"/>
      <c r="C8765" s="39"/>
      <c r="D8765" s="39"/>
      <c r="E8765" s="39"/>
      <c r="F8765" s="25"/>
      <c r="G8765" s="40"/>
      <c r="H8765" s="40"/>
      <c r="I8765" s="40"/>
      <c r="J8765" s="271"/>
      <c r="K8765" s="262"/>
      <c r="L8765" s="258"/>
      <c r="M8765" s="258"/>
      <c r="N8765" s="258"/>
      <c r="O8765" s="258"/>
      <c r="P8765" s="258"/>
      <c r="Q8765" s="258"/>
      <c r="R8765" s="258"/>
      <c r="S8765" s="258"/>
      <c r="T8765" s="258"/>
      <c r="U8765" s="258"/>
      <c r="V8765" s="258"/>
      <c r="W8765" s="258"/>
      <c r="X8765" s="258"/>
      <c r="Y8765" s="258"/>
      <c r="Z8765" s="258"/>
      <c r="AA8765" s="258"/>
      <c r="AB8765" s="258"/>
      <c r="AC8765" s="258"/>
      <c r="AD8765" s="258"/>
      <c r="AE8765" s="258"/>
      <c r="AF8765" s="258"/>
      <c r="AG8765" s="258"/>
      <c r="AH8765" s="258"/>
      <c r="AI8765" s="258"/>
      <c r="AJ8765" s="258"/>
      <c r="AK8765" s="258"/>
      <c r="AL8765" s="258"/>
      <c r="AM8765" s="258"/>
      <c r="AN8765" s="258"/>
      <c r="AO8765" s="258"/>
      <c r="AP8765" s="258"/>
      <c r="AQ8765" s="258"/>
      <c r="AR8765" s="258"/>
      <c r="AS8765" s="258"/>
      <c r="AT8765" s="258"/>
      <c r="AU8765" s="258"/>
      <c r="AV8765" s="258"/>
      <c r="AW8765" s="258"/>
      <c r="AX8765" s="258"/>
      <c r="AY8765" s="258"/>
      <c r="AZ8765" s="258"/>
      <c r="BA8765" s="258"/>
      <c r="BB8765" s="258"/>
      <c r="BC8765" s="258"/>
      <c r="BD8765" s="258"/>
      <c r="BE8765" s="258"/>
      <c r="BF8765" s="258"/>
      <c r="BG8765" s="258"/>
      <c r="BH8765" s="258"/>
      <c r="BI8765" s="258"/>
      <c r="BJ8765" s="258"/>
      <c r="BK8765" s="258"/>
      <c r="BL8765" s="258"/>
      <c r="BM8765" s="258"/>
      <c r="BN8765" s="258"/>
      <c r="BO8765" s="258"/>
      <c r="BP8765" s="258"/>
      <c r="BQ8765" s="258"/>
      <c r="BR8765" s="258"/>
      <c r="BS8765" s="258"/>
      <c r="BT8765" s="258"/>
      <c r="BU8765" s="258"/>
      <c r="BV8765" s="258"/>
      <c r="BW8765" s="258"/>
      <c r="BX8765" s="258"/>
      <c r="BY8765" s="258"/>
      <c r="BZ8765" s="258"/>
      <c r="CA8765" s="258"/>
      <c r="CB8765" s="258"/>
      <c r="CC8765" s="258"/>
    </row>
    <row r="8766" spans="1:81" s="41" customFormat="1" x14ac:dyDescent="0.25">
      <c r="A8766" s="38"/>
      <c r="B8766" s="44"/>
      <c r="C8766" s="39"/>
      <c r="D8766" s="39"/>
      <c r="E8766" s="39"/>
      <c r="F8766" s="25"/>
      <c r="G8766" s="40"/>
      <c r="H8766" s="40"/>
      <c r="I8766" s="40"/>
      <c r="J8766" s="271"/>
      <c r="K8766" s="262"/>
      <c r="L8766" s="258"/>
      <c r="M8766" s="258"/>
      <c r="N8766" s="258"/>
      <c r="O8766" s="258"/>
      <c r="P8766" s="258"/>
      <c r="Q8766" s="258"/>
      <c r="R8766" s="258"/>
      <c r="S8766" s="258"/>
      <c r="T8766" s="258"/>
      <c r="U8766" s="258"/>
      <c r="V8766" s="258"/>
      <c r="W8766" s="258"/>
      <c r="X8766" s="258"/>
      <c r="Y8766" s="258"/>
      <c r="Z8766" s="258"/>
      <c r="AA8766" s="258"/>
      <c r="AB8766" s="258"/>
      <c r="AC8766" s="258"/>
      <c r="AD8766" s="258"/>
      <c r="AE8766" s="258"/>
      <c r="AF8766" s="258"/>
      <c r="AG8766" s="258"/>
      <c r="AH8766" s="258"/>
      <c r="AI8766" s="258"/>
      <c r="AJ8766" s="258"/>
      <c r="AK8766" s="258"/>
      <c r="AL8766" s="258"/>
      <c r="AM8766" s="258"/>
      <c r="AN8766" s="258"/>
      <c r="AO8766" s="258"/>
      <c r="AP8766" s="258"/>
      <c r="AQ8766" s="258"/>
      <c r="AR8766" s="258"/>
      <c r="AS8766" s="258"/>
      <c r="AT8766" s="258"/>
      <c r="AU8766" s="258"/>
      <c r="AV8766" s="258"/>
      <c r="AW8766" s="258"/>
      <c r="AX8766" s="258"/>
      <c r="AY8766" s="258"/>
      <c r="AZ8766" s="258"/>
      <c r="BA8766" s="258"/>
      <c r="BB8766" s="258"/>
      <c r="BC8766" s="258"/>
      <c r="BD8766" s="258"/>
      <c r="BE8766" s="258"/>
      <c r="BF8766" s="258"/>
      <c r="BG8766" s="258"/>
      <c r="BH8766" s="258"/>
      <c r="BI8766" s="258"/>
      <c r="BJ8766" s="258"/>
      <c r="BK8766" s="258"/>
      <c r="BL8766" s="258"/>
      <c r="BM8766" s="258"/>
      <c r="BN8766" s="258"/>
      <c r="BO8766" s="258"/>
      <c r="BP8766" s="258"/>
      <c r="BQ8766" s="258"/>
      <c r="BR8766" s="258"/>
      <c r="BS8766" s="258"/>
      <c r="BT8766" s="258"/>
      <c r="BU8766" s="258"/>
      <c r="BV8766" s="258"/>
      <c r="BW8766" s="258"/>
      <c r="BX8766" s="258"/>
      <c r="BY8766" s="258"/>
      <c r="BZ8766" s="258"/>
      <c r="CA8766" s="258"/>
      <c r="CB8766" s="258"/>
      <c r="CC8766" s="258"/>
    </row>
    <row r="8767" spans="1:81" s="41" customFormat="1" x14ac:dyDescent="0.25">
      <c r="A8767" s="38"/>
      <c r="B8767" s="44"/>
      <c r="C8767" s="39"/>
      <c r="D8767" s="39"/>
      <c r="E8767" s="39"/>
      <c r="F8767" s="25"/>
      <c r="G8767" s="40"/>
      <c r="H8767" s="40"/>
      <c r="I8767" s="40"/>
      <c r="J8767" s="271"/>
      <c r="K8767" s="262"/>
      <c r="L8767" s="258"/>
      <c r="M8767" s="258"/>
      <c r="N8767" s="258"/>
      <c r="O8767" s="258"/>
      <c r="P8767" s="258"/>
      <c r="Q8767" s="258"/>
      <c r="R8767" s="258"/>
      <c r="S8767" s="258"/>
      <c r="T8767" s="258"/>
      <c r="U8767" s="258"/>
      <c r="V8767" s="258"/>
      <c r="W8767" s="258"/>
      <c r="X8767" s="258"/>
      <c r="Y8767" s="258"/>
      <c r="Z8767" s="258"/>
      <c r="AA8767" s="258"/>
      <c r="AB8767" s="258"/>
      <c r="AC8767" s="258"/>
      <c r="AD8767" s="258"/>
      <c r="AE8767" s="258"/>
      <c r="AF8767" s="258"/>
      <c r="AG8767" s="258"/>
      <c r="AH8767" s="258"/>
      <c r="AI8767" s="258"/>
      <c r="AJ8767" s="258"/>
      <c r="AK8767" s="258"/>
      <c r="AL8767" s="258"/>
      <c r="AM8767" s="258"/>
      <c r="AN8767" s="258"/>
      <c r="AO8767" s="258"/>
      <c r="AP8767" s="258"/>
      <c r="AQ8767" s="258"/>
      <c r="AR8767" s="258"/>
      <c r="AS8767" s="258"/>
      <c r="AT8767" s="258"/>
      <c r="AU8767" s="258"/>
      <c r="AV8767" s="258"/>
      <c r="AW8767" s="258"/>
      <c r="AX8767" s="258"/>
      <c r="AY8767" s="258"/>
      <c r="AZ8767" s="258"/>
      <c r="BA8767" s="258"/>
      <c r="BB8767" s="258"/>
      <c r="BC8767" s="258"/>
      <c r="BD8767" s="258"/>
      <c r="BE8767" s="258"/>
      <c r="BF8767" s="258"/>
      <c r="BG8767" s="258"/>
      <c r="BH8767" s="258"/>
      <c r="BI8767" s="258"/>
      <c r="BJ8767" s="258"/>
      <c r="BK8767" s="258"/>
      <c r="BL8767" s="258"/>
      <c r="BM8767" s="258"/>
      <c r="BN8767" s="258"/>
      <c r="BO8767" s="258"/>
      <c r="BP8767" s="258"/>
      <c r="BQ8767" s="258"/>
      <c r="BR8767" s="258"/>
      <c r="BS8767" s="258"/>
      <c r="BT8767" s="258"/>
      <c r="BU8767" s="258"/>
      <c r="BV8767" s="258"/>
      <c r="BW8767" s="258"/>
      <c r="BX8767" s="258"/>
      <c r="BY8767" s="258"/>
      <c r="BZ8767" s="258"/>
      <c r="CA8767" s="258"/>
      <c r="CB8767" s="258"/>
      <c r="CC8767" s="258"/>
    </row>
    <row r="8768" spans="1:81" s="41" customFormat="1" x14ac:dyDescent="0.25">
      <c r="A8768" s="38"/>
      <c r="B8768" s="44"/>
      <c r="C8768" s="39"/>
      <c r="D8768" s="39"/>
      <c r="E8768" s="39"/>
      <c r="F8768" s="25"/>
      <c r="G8768" s="40"/>
      <c r="H8768" s="40"/>
      <c r="I8768" s="40"/>
      <c r="J8768" s="271"/>
      <c r="K8768" s="262"/>
      <c r="L8768" s="258"/>
      <c r="M8768" s="258"/>
      <c r="N8768" s="258"/>
      <c r="O8768" s="258"/>
      <c r="P8768" s="258"/>
      <c r="Q8768" s="258"/>
      <c r="R8768" s="258"/>
      <c r="S8768" s="258"/>
      <c r="T8768" s="258"/>
      <c r="U8768" s="258"/>
      <c r="V8768" s="258"/>
      <c r="W8768" s="258"/>
      <c r="X8768" s="258"/>
      <c r="Y8768" s="258"/>
      <c r="Z8768" s="258"/>
      <c r="AA8768" s="258"/>
      <c r="AB8768" s="258"/>
      <c r="AC8768" s="258"/>
      <c r="AD8768" s="258"/>
      <c r="AE8768" s="258"/>
      <c r="AF8768" s="258"/>
      <c r="AG8768" s="258"/>
      <c r="AH8768" s="258"/>
      <c r="AI8768" s="258"/>
      <c r="AJ8768" s="258"/>
      <c r="AK8768" s="258"/>
      <c r="AL8768" s="258"/>
      <c r="AM8768" s="258"/>
      <c r="AN8768" s="258"/>
      <c r="AO8768" s="258"/>
      <c r="AP8768" s="258"/>
      <c r="AQ8768" s="258"/>
      <c r="AR8768" s="258"/>
      <c r="AS8768" s="258"/>
      <c r="AT8768" s="258"/>
      <c r="AU8768" s="258"/>
      <c r="AV8768" s="258"/>
      <c r="AW8768" s="258"/>
      <c r="AX8768" s="258"/>
      <c r="AY8768" s="258"/>
      <c r="AZ8768" s="258"/>
      <c r="BA8768" s="258"/>
      <c r="BB8768" s="258"/>
      <c r="BC8768" s="258"/>
      <c r="BD8768" s="258"/>
      <c r="BE8768" s="258"/>
      <c r="BF8768" s="258"/>
      <c r="BG8768" s="258"/>
      <c r="BH8768" s="258"/>
      <c r="BI8768" s="258"/>
      <c r="BJ8768" s="258"/>
      <c r="BK8768" s="258"/>
      <c r="BL8768" s="258"/>
      <c r="BM8768" s="258"/>
      <c r="BN8768" s="258"/>
      <c r="BO8768" s="258"/>
      <c r="BP8768" s="258"/>
      <c r="BQ8768" s="258"/>
      <c r="BR8768" s="258"/>
      <c r="BS8768" s="258"/>
      <c r="BT8768" s="258"/>
      <c r="BU8768" s="258"/>
      <c r="BV8768" s="258"/>
      <c r="BW8768" s="258"/>
      <c r="BX8768" s="258"/>
      <c r="BY8768" s="258"/>
      <c r="BZ8768" s="258"/>
      <c r="CA8768" s="258"/>
      <c r="CB8768" s="258"/>
      <c r="CC8768" s="258"/>
    </row>
    <row r="8769" spans="1:81" s="41" customFormat="1" x14ac:dyDescent="0.25">
      <c r="A8769" s="38"/>
      <c r="B8769" s="44"/>
      <c r="C8769" s="39"/>
      <c r="D8769" s="39"/>
      <c r="E8769" s="39"/>
      <c r="F8769" s="25"/>
      <c r="G8769" s="40"/>
      <c r="H8769" s="40"/>
      <c r="I8769" s="40"/>
      <c r="J8769" s="271"/>
      <c r="K8769" s="262"/>
      <c r="L8769" s="258"/>
      <c r="M8769" s="258"/>
      <c r="N8769" s="258"/>
      <c r="O8769" s="258"/>
      <c r="P8769" s="258"/>
      <c r="Q8769" s="258"/>
      <c r="R8769" s="258"/>
      <c r="S8769" s="258"/>
      <c r="T8769" s="258"/>
      <c r="U8769" s="258"/>
      <c r="V8769" s="258"/>
      <c r="W8769" s="258"/>
      <c r="X8769" s="258"/>
      <c r="Y8769" s="258"/>
      <c r="Z8769" s="258"/>
      <c r="AA8769" s="258"/>
      <c r="AB8769" s="258"/>
      <c r="AC8769" s="258"/>
      <c r="AD8769" s="258"/>
      <c r="AE8769" s="258"/>
      <c r="AF8769" s="258"/>
      <c r="AG8769" s="258"/>
      <c r="AH8769" s="258"/>
      <c r="AI8769" s="258"/>
      <c r="AJ8769" s="258"/>
      <c r="AK8769" s="258"/>
      <c r="AL8769" s="258"/>
      <c r="AM8769" s="258"/>
      <c r="AN8769" s="258"/>
      <c r="AO8769" s="258"/>
      <c r="AP8769" s="258"/>
      <c r="AQ8769" s="258"/>
      <c r="AR8769" s="258"/>
      <c r="AS8769" s="258"/>
      <c r="AT8769" s="258"/>
      <c r="AU8769" s="258"/>
      <c r="AV8769" s="258"/>
      <c r="AW8769" s="258"/>
      <c r="AX8769" s="258"/>
      <c r="AY8769" s="258"/>
      <c r="AZ8769" s="258"/>
      <c r="BA8769" s="258"/>
      <c r="BB8769" s="258"/>
      <c r="BC8769" s="258"/>
      <c r="BD8769" s="258"/>
      <c r="BE8769" s="258"/>
      <c r="BF8769" s="258"/>
      <c r="BG8769" s="258"/>
      <c r="BH8769" s="258"/>
      <c r="BI8769" s="258"/>
      <c r="BJ8769" s="258"/>
      <c r="BK8769" s="258"/>
      <c r="BL8769" s="258"/>
      <c r="BM8769" s="258"/>
      <c r="BN8769" s="258"/>
      <c r="BO8769" s="258"/>
      <c r="BP8769" s="258"/>
      <c r="BQ8769" s="258"/>
      <c r="BR8769" s="258"/>
      <c r="BS8769" s="258"/>
      <c r="BT8769" s="258"/>
      <c r="BU8769" s="258"/>
      <c r="BV8769" s="258"/>
      <c r="BW8769" s="258"/>
      <c r="BX8769" s="258"/>
      <c r="BY8769" s="258"/>
      <c r="BZ8769" s="258"/>
      <c r="CA8769" s="258"/>
      <c r="CB8769" s="258"/>
      <c r="CC8769" s="258"/>
    </row>
    <row r="8770" spans="1:81" s="41" customFormat="1" x14ac:dyDescent="0.25">
      <c r="A8770" s="38"/>
      <c r="B8770" s="44"/>
      <c r="C8770" s="39"/>
      <c r="D8770" s="39"/>
      <c r="E8770" s="39"/>
      <c r="F8770" s="25"/>
      <c r="G8770" s="40"/>
      <c r="H8770" s="40"/>
      <c r="I8770" s="40"/>
      <c r="J8770" s="271"/>
      <c r="K8770" s="262"/>
      <c r="L8770" s="258"/>
      <c r="M8770" s="258"/>
      <c r="N8770" s="258"/>
      <c r="O8770" s="258"/>
      <c r="P8770" s="258"/>
      <c r="Q8770" s="258"/>
      <c r="R8770" s="258"/>
      <c r="S8770" s="258"/>
      <c r="T8770" s="258"/>
      <c r="U8770" s="258"/>
      <c r="V8770" s="258"/>
      <c r="W8770" s="258"/>
      <c r="X8770" s="258"/>
      <c r="Y8770" s="258"/>
      <c r="Z8770" s="258"/>
      <c r="AA8770" s="258"/>
      <c r="AB8770" s="258"/>
      <c r="AC8770" s="258"/>
      <c r="AD8770" s="258"/>
      <c r="AE8770" s="258"/>
      <c r="AF8770" s="258"/>
      <c r="AG8770" s="258"/>
      <c r="AH8770" s="258"/>
      <c r="AI8770" s="258"/>
      <c r="AJ8770" s="258"/>
      <c r="AK8770" s="258"/>
      <c r="AL8770" s="258"/>
      <c r="AM8770" s="258"/>
      <c r="AN8770" s="258"/>
      <c r="AO8770" s="258"/>
      <c r="AP8770" s="258"/>
      <c r="AQ8770" s="258"/>
      <c r="AR8770" s="258"/>
      <c r="AS8770" s="258"/>
      <c r="AT8770" s="258"/>
      <c r="AU8770" s="258"/>
      <c r="AV8770" s="258"/>
      <c r="AW8770" s="258"/>
      <c r="AX8770" s="258"/>
      <c r="AY8770" s="258"/>
      <c r="AZ8770" s="258"/>
      <c r="BA8770" s="258"/>
      <c r="BB8770" s="258"/>
      <c r="BC8770" s="258"/>
      <c r="BD8770" s="258"/>
      <c r="BE8770" s="258"/>
      <c r="BF8770" s="258"/>
      <c r="BG8770" s="258"/>
      <c r="BH8770" s="258"/>
      <c r="BI8770" s="258"/>
      <c r="BJ8770" s="258"/>
      <c r="BK8770" s="258"/>
      <c r="BL8770" s="258"/>
      <c r="BM8770" s="258"/>
      <c r="BN8770" s="258"/>
      <c r="BO8770" s="258"/>
      <c r="BP8770" s="258"/>
      <c r="BQ8770" s="258"/>
      <c r="BR8770" s="258"/>
      <c r="BS8770" s="258"/>
      <c r="BT8770" s="258"/>
      <c r="BU8770" s="258"/>
      <c r="BV8770" s="258"/>
      <c r="BW8770" s="258"/>
      <c r="BX8770" s="258"/>
      <c r="BY8770" s="258"/>
      <c r="BZ8770" s="258"/>
      <c r="CA8770" s="258"/>
      <c r="CB8770" s="258"/>
      <c r="CC8770" s="258"/>
    </row>
    <row r="8771" spans="1:81" s="41" customFormat="1" x14ac:dyDescent="0.25">
      <c r="A8771" s="38"/>
      <c r="B8771" s="44"/>
      <c r="C8771" s="39"/>
      <c r="D8771" s="39"/>
      <c r="E8771" s="39"/>
      <c r="F8771" s="25"/>
      <c r="G8771" s="40"/>
      <c r="H8771" s="40"/>
      <c r="I8771" s="40"/>
      <c r="J8771" s="271"/>
      <c r="K8771" s="262"/>
      <c r="L8771" s="258"/>
      <c r="M8771" s="258"/>
      <c r="N8771" s="258"/>
      <c r="O8771" s="258"/>
      <c r="P8771" s="258"/>
      <c r="Q8771" s="258"/>
      <c r="R8771" s="258"/>
      <c r="S8771" s="258"/>
      <c r="T8771" s="258"/>
      <c r="U8771" s="258"/>
      <c r="V8771" s="258"/>
      <c r="W8771" s="258"/>
      <c r="X8771" s="258"/>
      <c r="Y8771" s="258"/>
      <c r="Z8771" s="258"/>
      <c r="AA8771" s="258"/>
      <c r="AB8771" s="258"/>
      <c r="AC8771" s="258"/>
      <c r="AD8771" s="258"/>
      <c r="AE8771" s="258"/>
      <c r="AF8771" s="258"/>
      <c r="AG8771" s="258"/>
      <c r="AH8771" s="258"/>
      <c r="AI8771" s="258"/>
      <c r="AJ8771" s="258"/>
      <c r="AK8771" s="258"/>
      <c r="AL8771" s="258"/>
      <c r="AM8771" s="258"/>
      <c r="AN8771" s="258"/>
      <c r="AO8771" s="258"/>
      <c r="AP8771" s="258"/>
      <c r="AQ8771" s="258"/>
      <c r="AR8771" s="258"/>
      <c r="AS8771" s="258"/>
      <c r="AT8771" s="258"/>
      <c r="AU8771" s="258"/>
      <c r="AV8771" s="258"/>
      <c r="AW8771" s="258"/>
      <c r="AX8771" s="258"/>
      <c r="AY8771" s="258"/>
      <c r="AZ8771" s="258"/>
      <c r="BA8771" s="258"/>
      <c r="BB8771" s="258"/>
      <c r="BC8771" s="258"/>
      <c r="BD8771" s="258"/>
      <c r="BE8771" s="258"/>
      <c r="BF8771" s="258"/>
      <c r="BG8771" s="258"/>
      <c r="BH8771" s="258"/>
      <c r="BI8771" s="258"/>
      <c r="BJ8771" s="258"/>
      <c r="BK8771" s="258"/>
      <c r="BL8771" s="258"/>
      <c r="BM8771" s="258"/>
      <c r="BN8771" s="258"/>
      <c r="BO8771" s="258"/>
      <c r="BP8771" s="258"/>
      <c r="BQ8771" s="258"/>
      <c r="BR8771" s="258"/>
      <c r="BS8771" s="258"/>
      <c r="BT8771" s="258"/>
      <c r="BU8771" s="258"/>
      <c r="BV8771" s="258"/>
      <c r="BW8771" s="258"/>
      <c r="BX8771" s="258"/>
      <c r="BY8771" s="258"/>
      <c r="BZ8771" s="258"/>
      <c r="CA8771" s="258"/>
      <c r="CB8771" s="258"/>
      <c r="CC8771" s="258"/>
    </row>
    <row r="8772" spans="1:81" s="41" customFormat="1" x14ac:dyDescent="0.25">
      <c r="A8772" s="38"/>
      <c r="B8772" s="44"/>
      <c r="C8772" s="39"/>
      <c r="D8772" s="39"/>
      <c r="E8772" s="39"/>
      <c r="F8772" s="25"/>
      <c r="G8772" s="40"/>
      <c r="H8772" s="40"/>
      <c r="I8772" s="40"/>
      <c r="J8772" s="271"/>
      <c r="K8772" s="262"/>
      <c r="L8772" s="258"/>
      <c r="M8772" s="258"/>
      <c r="N8772" s="258"/>
      <c r="O8772" s="258"/>
      <c r="P8772" s="258"/>
      <c r="Q8772" s="258"/>
      <c r="R8772" s="258"/>
      <c r="S8772" s="258"/>
      <c r="T8772" s="258"/>
      <c r="U8772" s="258"/>
      <c r="V8772" s="258"/>
      <c r="W8772" s="258"/>
      <c r="X8772" s="258"/>
      <c r="Y8772" s="258"/>
      <c r="Z8772" s="258"/>
      <c r="AA8772" s="258"/>
      <c r="AB8772" s="258"/>
      <c r="AC8772" s="258"/>
      <c r="AD8772" s="258"/>
      <c r="AE8772" s="258"/>
      <c r="AF8772" s="258"/>
      <c r="AG8772" s="258"/>
      <c r="AH8772" s="258"/>
      <c r="AI8772" s="258"/>
      <c r="AJ8772" s="258"/>
      <c r="AK8772" s="258"/>
      <c r="AL8772" s="258"/>
      <c r="AM8772" s="258"/>
      <c r="AN8772" s="258"/>
      <c r="AO8772" s="258"/>
      <c r="AP8772" s="258"/>
      <c r="AQ8772" s="258"/>
      <c r="AR8772" s="258"/>
      <c r="AS8772" s="258"/>
      <c r="AT8772" s="258"/>
      <c r="AU8772" s="258"/>
      <c r="AV8772" s="258"/>
      <c r="AW8772" s="258"/>
      <c r="AX8772" s="258"/>
      <c r="AY8772" s="258"/>
      <c r="AZ8772" s="258"/>
      <c r="BA8772" s="258"/>
      <c r="BB8772" s="258"/>
      <c r="BC8772" s="258"/>
      <c r="BD8772" s="258"/>
      <c r="BE8772" s="258"/>
      <c r="BF8772" s="258"/>
      <c r="BG8772" s="258"/>
      <c r="BH8772" s="258"/>
      <c r="BI8772" s="258"/>
      <c r="BJ8772" s="258"/>
      <c r="BK8772" s="258"/>
      <c r="BL8772" s="258"/>
      <c r="BM8772" s="258"/>
      <c r="BN8772" s="258"/>
      <c r="BO8772" s="258"/>
      <c r="BP8772" s="258"/>
      <c r="BQ8772" s="258"/>
      <c r="BR8772" s="258"/>
      <c r="BS8772" s="258"/>
      <c r="BT8772" s="258"/>
      <c r="BU8772" s="258"/>
      <c r="BV8772" s="258"/>
      <c r="BW8772" s="258"/>
      <c r="BX8772" s="258"/>
      <c r="BY8772" s="258"/>
      <c r="BZ8772" s="258"/>
      <c r="CA8772" s="258"/>
      <c r="CB8772" s="258"/>
      <c r="CC8772" s="258"/>
    </row>
    <row r="8773" spans="1:81" s="41" customFormat="1" x14ac:dyDescent="0.25">
      <c r="A8773" s="38"/>
      <c r="B8773" s="44"/>
      <c r="C8773" s="39"/>
      <c r="D8773" s="39"/>
      <c r="E8773" s="39"/>
      <c r="F8773" s="25"/>
      <c r="G8773" s="40"/>
      <c r="H8773" s="40"/>
      <c r="I8773" s="40"/>
      <c r="J8773" s="271"/>
      <c r="K8773" s="262"/>
      <c r="L8773" s="258"/>
      <c r="M8773" s="258"/>
      <c r="N8773" s="258"/>
      <c r="O8773" s="258"/>
      <c r="P8773" s="258"/>
      <c r="Q8773" s="258"/>
      <c r="R8773" s="258"/>
      <c r="S8773" s="258"/>
      <c r="T8773" s="258"/>
      <c r="U8773" s="258"/>
      <c r="V8773" s="258"/>
      <c r="W8773" s="258"/>
      <c r="X8773" s="258"/>
      <c r="Y8773" s="258"/>
      <c r="Z8773" s="258"/>
      <c r="AA8773" s="258"/>
      <c r="AB8773" s="258"/>
      <c r="AC8773" s="258"/>
      <c r="AD8773" s="258"/>
      <c r="AE8773" s="258"/>
      <c r="AF8773" s="258"/>
      <c r="AG8773" s="258"/>
      <c r="AH8773" s="258"/>
      <c r="AI8773" s="258"/>
      <c r="AJ8773" s="258"/>
      <c r="AK8773" s="258"/>
      <c r="AL8773" s="258"/>
      <c r="AM8773" s="258"/>
      <c r="AN8773" s="258"/>
      <c r="AO8773" s="258"/>
      <c r="AP8773" s="258"/>
      <c r="AQ8773" s="258"/>
      <c r="AR8773" s="258"/>
      <c r="AS8773" s="258"/>
      <c r="AT8773" s="258"/>
      <c r="AU8773" s="258"/>
      <c r="AV8773" s="258"/>
      <c r="AW8773" s="258"/>
      <c r="AX8773" s="258"/>
      <c r="AY8773" s="258"/>
      <c r="AZ8773" s="258"/>
      <c r="BA8773" s="258"/>
      <c r="BB8773" s="258"/>
      <c r="BC8773" s="258"/>
      <c r="BD8773" s="258"/>
      <c r="BE8773" s="258"/>
      <c r="BF8773" s="258"/>
      <c r="BG8773" s="258"/>
      <c r="BH8773" s="258"/>
      <c r="BI8773" s="258"/>
      <c r="BJ8773" s="258"/>
      <c r="BK8773" s="258"/>
      <c r="BL8773" s="258"/>
      <c r="BM8773" s="258"/>
      <c r="BN8773" s="258"/>
      <c r="BO8773" s="258"/>
      <c r="BP8773" s="258"/>
      <c r="BQ8773" s="258"/>
      <c r="BR8773" s="258"/>
      <c r="BS8773" s="258"/>
      <c r="BT8773" s="258"/>
      <c r="BU8773" s="258"/>
      <c r="BV8773" s="258"/>
      <c r="BW8773" s="258"/>
      <c r="BX8773" s="258"/>
      <c r="BY8773" s="258"/>
      <c r="BZ8773" s="258"/>
      <c r="CA8773" s="258"/>
      <c r="CB8773" s="258"/>
      <c r="CC8773" s="258"/>
    </row>
    <row r="8774" spans="1:81" s="41" customFormat="1" x14ac:dyDescent="0.25">
      <c r="A8774" s="38"/>
      <c r="B8774" s="44"/>
      <c r="C8774" s="39"/>
      <c r="D8774" s="39"/>
      <c r="E8774" s="39"/>
      <c r="F8774" s="25"/>
      <c r="G8774" s="40"/>
      <c r="H8774" s="40"/>
      <c r="I8774" s="40"/>
      <c r="J8774" s="271"/>
      <c r="K8774" s="262"/>
      <c r="L8774" s="258"/>
      <c r="M8774" s="258"/>
      <c r="N8774" s="258"/>
      <c r="O8774" s="258"/>
      <c r="P8774" s="258"/>
      <c r="Q8774" s="258"/>
      <c r="R8774" s="258"/>
      <c r="S8774" s="258"/>
      <c r="T8774" s="258"/>
      <c r="U8774" s="258"/>
      <c r="V8774" s="258"/>
      <c r="W8774" s="258"/>
      <c r="X8774" s="258"/>
      <c r="Y8774" s="258"/>
      <c r="Z8774" s="258"/>
      <c r="AA8774" s="258"/>
      <c r="AB8774" s="258"/>
      <c r="AC8774" s="258"/>
      <c r="AD8774" s="258"/>
      <c r="AE8774" s="258"/>
      <c r="AF8774" s="258"/>
      <c r="AG8774" s="258"/>
      <c r="AH8774" s="258"/>
      <c r="AI8774" s="258"/>
      <c r="AJ8774" s="258"/>
      <c r="AK8774" s="258"/>
      <c r="AL8774" s="258"/>
      <c r="AM8774" s="258"/>
      <c r="AN8774" s="258"/>
      <c r="AO8774" s="258"/>
      <c r="AP8774" s="258"/>
      <c r="AQ8774" s="258"/>
      <c r="AR8774" s="258"/>
      <c r="AS8774" s="258"/>
      <c r="AT8774" s="258"/>
      <c r="AU8774" s="258"/>
      <c r="AV8774" s="258"/>
      <c r="AW8774" s="258"/>
      <c r="AX8774" s="258"/>
      <c r="AY8774" s="258"/>
      <c r="AZ8774" s="258"/>
      <c r="BA8774" s="258"/>
      <c r="BB8774" s="258"/>
      <c r="BC8774" s="258"/>
      <c r="BD8774" s="258"/>
      <c r="BE8774" s="258"/>
      <c r="BF8774" s="258"/>
      <c r="BG8774" s="258"/>
      <c r="BH8774" s="258"/>
      <c r="BI8774" s="258"/>
      <c r="BJ8774" s="258"/>
      <c r="BK8774" s="258"/>
      <c r="BL8774" s="258"/>
      <c r="BM8774" s="258"/>
      <c r="BN8774" s="258"/>
      <c r="BO8774" s="258"/>
      <c r="BP8774" s="258"/>
      <c r="BQ8774" s="258"/>
      <c r="BR8774" s="258"/>
      <c r="BS8774" s="258"/>
      <c r="BT8774" s="258"/>
      <c r="BU8774" s="258"/>
      <c r="BV8774" s="258"/>
      <c r="BW8774" s="258"/>
      <c r="BX8774" s="258"/>
      <c r="BY8774" s="258"/>
      <c r="BZ8774" s="258"/>
      <c r="CA8774" s="258"/>
      <c r="CB8774" s="258"/>
      <c r="CC8774" s="258"/>
    </row>
    <row r="8775" spans="1:81" s="41" customFormat="1" x14ac:dyDescent="0.25">
      <c r="A8775" s="38"/>
      <c r="B8775" s="44"/>
      <c r="C8775" s="39"/>
      <c r="D8775" s="39"/>
      <c r="E8775" s="39"/>
      <c r="F8775" s="25"/>
      <c r="G8775" s="40"/>
      <c r="H8775" s="40"/>
      <c r="I8775" s="40"/>
      <c r="J8775" s="271"/>
      <c r="K8775" s="262"/>
      <c r="L8775" s="258"/>
      <c r="M8775" s="258"/>
      <c r="N8775" s="258"/>
      <c r="O8775" s="258"/>
      <c r="P8775" s="258"/>
      <c r="Q8775" s="258"/>
      <c r="R8775" s="258"/>
      <c r="S8775" s="258"/>
      <c r="T8775" s="258"/>
      <c r="U8775" s="258"/>
      <c r="V8775" s="258"/>
      <c r="W8775" s="258"/>
      <c r="X8775" s="258"/>
      <c r="Y8775" s="258"/>
      <c r="Z8775" s="258"/>
      <c r="AA8775" s="258"/>
      <c r="AB8775" s="258"/>
      <c r="AC8775" s="258"/>
      <c r="AD8775" s="258"/>
      <c r="AE8775" s="258"/>
      <c r="AF8775" s="258"/>
      <c r="AG8775" s="258"/>
      <c r="AH8775" s="258"/>
      <c r="AI8775" s="258"/>
      <c r="AJ8775" s="258"/>
      <c r="AK8775" s="258"/>
      <c r="AL8775" s="258"/>
      <c r="AM8775" s="258"/>
      <c r="AN8775" s="258"/>
      <c r="AO8775" s="258"/>
      <c r="AP8775" s="258"/>
      <c r="AQ8775" s="258"/>
      <c r="AR8775" s="258"/>
      <c r="AS8775" s="258"/>
      <c r="AT8775" s="258"/>
      <c r="AU8775" s="258"/>
      <c r="AV8775" s="258"/>
      <c r="AW8775" s="258"/>
      <c r="AX8775" s="258"/>
      <c r="AY8775" s="258"/>
      <c r="AZ8775" s="258"/>
      <c r="BA8775" s="258"/>
      <c r="BB8775" s="258"/>
      <c r="BC8775" s="258"/>
      <c r="BD8775" s="258"/>
      <c r="BE8775" s="258"/>
      <c r="BF8775" s="258"/>
      <c r="BG8775" s="258"/>
      <c r="BH8775" s="258"/>
      <c r="BI8775" s="258"/>
      <c r="BJ8775" s="258"/>
      <c r="BK8775" s="258"/>
      <c r="BL8775" s="258"/>
      <c r="BM8775" s="258"/>
      <c r="BN8775" s="258"/>
      <c r="BO8775" s="258"/>
      <c r="BP8775" s="258"/>
      <c r="BQ8775" s="258"/>
      <c r="BR8775" s="258"/>
      <c r="BS8775" s="258"/>
      <c r="BT8775" s="258"/>
      <c r="BU8775" s="258"/>
      <c r="BV8775" s="258"/>
      <c r="BW8775" s="258"/>
      <c r="BX8775" s="258"/>
      <c r="BY8775" s="258"/>
      <c r="BZ8775" s="258"/>
      <c r="CA8775" s="258"/>
      <c r="CB8775" s="258"/>
      <c r="CC8775" s="258"/>
    </row>
    <row r="8776" spans="1:81" s="41" customFormat="1" x14ac:dyDescent="0.25">
      <c r="A8776" s="38"/>
      <c r="B8776" s="44"/>
      <c r="C8776" s="39"/>
      <c r="D8776" s="39"/>
      <c r="E8776" s="39"/>
      <c r="F8776" s="25"/>
      <c r="G8776" s="40"/>
      <c r="H8776" s="40"/>
      <c r="I8776" s="40"/>
      <c r="J8776" s="271"/>
      <c r="K8776" s="262"/>
      <c r="L8776" s="258"/>
      <c r="M8776" s="258"/>
      <c r="N8776" s="258"/>
      <c r="O8776" s="258"/>
      <c r="P8776" s="258"/>
      <c r="Q8776" s="258"/>
      <c r="R8776" s="258"/>
      <c r="S8776" s="258"/>
      <c r="T8776" s="258"/>
      <c r="U8776" s="258"/>
      <c r="V8776" s="258"/>
      <c r="W8776" s="258"/>
      <c r="X8776" s="258"/>
      <c r="Y8776" s="258"/>
      <c r="Z8776" s="258"/>
      <c r="AA8776" s="258"/>
      <c r="AB8776" s="258"/>
      <c r="AC8776" s="258"/>
      <c r="AD8776" s="258"/>
      <c r="AE8776" s="258"/>
      <c r="AF8776" s="258"/>
      <c r="AG8776" s="258"/>
      <c r="AH8776" s="258"/>
      <c r="AI8776" s="258"/>
      <c r="AJ8776" s="258"/>
      <c r="AK8776" s="258"/>
      <c r="AL8776" s="258"/>
      <c r="AM8776" s="258"/>
      <c r="AN8776" s="258"/>
      <c r="AO8776" s="258"/>
      <c r="AP8776" s="258"/>
      <c r="AQ8776" s="258"/>
      <c r="AR8776" s="258"/>
      <c r="AS8776" s="258"/>
      <c r="AT8776" s="258"/>
      <c r="AU8776" s="258"/>
      <c r="AV8776" s="258"/>
      <c r="AW8776" s="258"/>
      <c r="AX8776" s="258"/>
      <c r="AY8776" s="258"/>
      <c r="AZ8776" s="258"/>
      <c r="BA8776" s="258"/>
      <c r="BB8776" s="258"/>
      <c r="BC8776" s="258"/>
      <c r="BD8776" s="258"/>
      <c r="BE8776" s="258"/>
      <c r="BF8776" s="258"/>
      <c r="BG8776" s="258"/>
      <c r="BH8776" s="258"/>
      <c r="BI8776" s="258"/>
      <c r="BJ8776" s="258"/>
      <c r="BK8776" s="258"/>
      <c r="BL8776" s="258"/>
      <c r="BM8776" s="258"/>
      <c r="BN8776" s="258"/>
      <c r="BO8776" s="258"/>
      <c r="BP8776" s="258"/>
      <c r="BQ8776" s="258"/>
      <c r="BR8776" s="258"/>
      <c r="BS8776" s="258"/>
      <c r="BT8776" s="258"/>
      <c r="BU8776" s="258"/>
      <c r="BV8776" s="258"/>
      <c r="BW8776" s="258"/>
      <c r="BX8776" s="258"/>
      <c r="BY8776" s="258"/>
      <c r="BZ8776" s="258"/>
      <c r="CA8776" s="258"/>
      <c r="CB8776" s="258"/>
      <c r="CC8776" s="258"/>
    </row>
    <row r="8777" spans="1:81" s="41" customFormat="1" x14ac:dyDescent="0.25">
      <c r="A8777" s="38"/>
      <c r="B8777" s="44"/>
      <c r="C8777" s="39"/>
      <c r="D8777" s="39"/>
      <c r="E8777" s="39"/>
      <c r="F8777" s="25"/>
      <c r="G8777" s="40"/>
      <c r="H8777" s="40"/>
      <c r="I8777" s="40"/>
      <c r="J8777" s="271"/>
      <c r="K8777" s="262"/>
      <c r="L8777" s="258"/>
      <c r="M8777" s="258"/>
      <c r="N8777" s="258"/>
      <c r="O8777" s="258"/>
      <c r="P8777" s="258"/>
      <c r="Q8777" s="258"/>
      <c r="R8777" s="258"/>
      <c r="S8777" s="258"/>
      <c r="T8777" s="258"/>
      <c r="U8777" s="258"/>
      <c r="V8777" s="258"/>
      <c r="W8777" s="258"/>
      <c r="X8777" s="258"/>
      <c r="Y8777" s="258"/>
      <c r="Z8777" s="258"/>
      <c r="AA8777" s="258"/>
      <c r="AB8777" s="258"/>
      <c r="AC8777" s="258"/>
      <c r="AD8777" s="258"/>
      <c r="AE8777" s="258"/>
      <c r="AF8777" s="258"/>
      <c r="AG8777" s="258"/>
      <c r="AH8777" s="258"/>
      <c r="AI8777" s="258"/>
      <c r="AJ8777" s="258"/>
      <c r="AK8777" s="258"/>
      <c r="AL8777" s="258"/>
      <c r="AM8777" s="258"/>
      <c r="AN8777" s="258"/>
      <c r="AO8777" s="258"/>
      <c r="AP8777" s="258"/>
      <c r="AQ8777" s="258"/>
      <c r="AR8777" s="258"/>
      <c r="AS8777" s="258"/>
      <c r="AT8777" s="258"/>
      <c r="AU8777" s="258"/>
      <c r="AV8777" s="258"/>
      <c r="AW8777" s="258"/>
      <c r="AX8777" s="258"/>
      <c r="AY8777" s="258"/>
      <c r="AZ8777" s="258"/>
      <c r="BA8777" s="258"/>
      <c r="BB8777" s="258"/>
      <c r="BC8777" s="258"/>
      <c r="BD8777" s="258"/>
      <c r="BE8777" s="258"/>
      <c r="BF8777" s="258"/>
      <c r="BG8777" s="258"/>
      <c r="BH8777" s="258"/>
      <c r="BI8777" s="258"/>
      <c r="BJ8777" s="258"/>
      <c r="BK8777" s="258"/>
      <c r="BL8777" s="258"/>
      <c r="BM8777" s="258"/>
      <c r="BN8777" s="258"/>
      <c r="BO8777" s="258"/>
      <c r="BP8777" s="258"/>
      <c r="BQ8777" s="258"/>
      <c r="BR8777" s="258"/>
      <c r="BS8777" s="258"/>
      <c r="BT8777" s="258"/>
      <c r="BU8777" s="258"/>
      <c r="BV8777" s="258"/>
      <c r="BW8777" s="258"/>
      <c r="BX8777" s="258"/>
      <c r="BY8777" s="258"/>
      <c r="BZ8777" s="258"/>
      <c r="CA8777" s="258"/>
      <c r="CB8777" s="258"/>
      <c r="CC8777" s="258"/>
    </row>
    <row r="8778" spans="1:81" s="41" customFormat="1" x14ac:dyDescent="0.25">
      <c r="A8778" s="38"/>
      <c r="B8778" s="44"/>
      <c r="C8778" s="39"/>
      <c r="D8778" s="39"/>
      <c r="E8778" s="39"/>
      <c r="F8778" s="25"/>
      <c r="G8778" s="40"/>
      <c r="H8778" s="40"/>
      <c r="I8778" s="40"/>
      <c r="J8778" s="271"/>
      <c r="K8778" s="262"/>
      <c r="L8778" s="258"/>
      <c r="M8778" s="258"/>
      <c r="N8778" s="258"/>
      <c r="O8778" s="258"/>
      <c r="P8778" s="258"/>
      <c r="Q8778" s="258"/>
      <c r="R8778" s="258"/>
      <c r="S8778" s="258"/>
      <c r="T8778" s="258"/>
      <c r="U8778" s="258"/>
      <c r="V8778" s="258"/>
      <c r="W8778" s="258"/>
      <c r="X8778" s="258"/>
      <c r="Y8778" s="258"/>
      <c r="Z8778" s="258"/>
      <c r="AA8778" s="258"/>
      <c r="AB8778" s="258"/>
      <c r="AC8778" s="258"/>
      <c r="AD8778" s="258"/>
      <c r="AE8778" s="258"/>
      <c r="AF8778" s="258"/>
      <c r="AG8778" s="258"/>
      <c r="AH8778" s="258"/>
      <c r="AI8778" s="258"/>
      <c r="AJ8778" s="258"/>
      <c r="AK8778" s="258"/>
      <c r="AL8778" s="258"/>
      <c r="AM8778" s="258"/>
      <c r="AN8778" s="258"/>
      <c r="AO8778" s="258"/>
      <c r="AP8778" s="258"/>
      <c r="AQ8778" s="258"/>
      <c r="AR8778" s="258"/>
      <c r="AS8778" s="258"/>
      <c r="AT8778" s="258"/>
      <c r="AU8778" s="258"/>
      <c r="AV8778" s="258"/>
      <c r="AW8778" s="258"/>
      <c r="AX8778" s="258"/>
      <c r="AY8778" s="258"/>
      <c r="AZ8778" s="258"/>
      <c r="BA8778" s="258"/>
      <c r="BB8778" s="258"/>
      <c r="BC8778" s="258"/>
      <c r="BD8778" s="258"/>
      <c r="BE8778" s="258"/>
      <c r="BF8778" s="258"/>
      <c r="BG8778" s="258"/>
      <c r="BH8778" s="258"/>
      <c r="BI8778" s="258"/>
      <c r="BJ8778" s="258"/>
      <c r="BK8778" s="258"/>
      <c r="BL8778" s="258"/>
      <c r="BM8778" s="258"/>
      <c r="BN8778" s="258"/>
      <c r="BO8778" s="258"/>
      <c r="BP8778" s="258"/>
      <c r="BQ8778" s="258"/>
      <c r="BR8778" s="258"/>
      <c r="BS8778" s="258"/>
      <c r="BT8778" s="258"/>
      <c r="BU8778" s="258"/>
      <c r="BV8778" s="258"/>
      <c r="BW8778" s="258"/>
      <c r="BX8778" s="258"/>
      <c r="BY8778" s="258"/>
      <c r="BZ8778" s="258"/>
      <c r="CA8778" s="258"/>
      <c r="CB8778" s="258"/>
      <c r="CC8778" s="258"/>
    </row>
    <row r="8779" spans="1:81" s="41" customFormat="1" x14ac:dyDescent="0.25">
      <c r="A8779" s="38"/>
      <c r="B8779" s="44"/>
      <c r="C8779" s="39"/>
      <c r="D8779" s="39"/>
      <c r="E8779" s="39"/>
      <c r="F8779" s="25"/>
      <c r="G8779" s="40"/>
      <c r="H8779" s="40"/>
      <c r="I8779" s="40"/>
      <c r="J8779" s="271"/>
      <c r="K8779" s="262"/>
      <c r="L8779" s="258"/>
      <c r="M8779" s="258"/>
      <c r="N8779" s="258"/>
      <c r="O8779" s="258"/>
      <c r="P8779" s="258"/>
      <c r="Q8779" s="258"/>
      <c r="R8779" s="258"/>
      <c r="S8779" s="258"/>
      <c r="T8779" s="258"/>
      <c r="U8779" s="258"/>
      <c r="V8779" s="258"/>
      <c r="W8779" s="258"/>
      <c r="X8779" s="258"/>
      <c r="Y8779" s="258"/>
      <c r="Z8779" s="258"/>
      <c r="AA8779" s="258"/>
      <c r="AB8779" s="258"/>
      <c r="AC8779" s="258"/>
      <c r="AD8779" s="258"/>
      <c r="AE8779" s="258"/>
      <c r="AF8779" s="258"/>
      <c r="AG8779" s="258"/>
      <c r="AH8779" s="258"/>
      <c r="AI8779" s="258"/>
      <c r="AJ8779" s="258"/>
      <c r="AK8779" s="258"/>
      <c r="AL8779" s="258"/>
      <c r="AM8779" s="258"/>
      <c r="AN8779" s="258"/>
      <c r="AO8779" s="258"/>
      <c r="AP8779" s="258"/>
      <c r="AQ8779" s="258"/>
      <c r="AR8779" s="258"/>
      <c r="AS8779" s="258"/>
      <c r="AT8779" s="258"/>
      <c r="AU8779" s="258"/>
      <c r="AV8779" s="258"/>
      <c r="AW8779" s="258"/>
      <c r="AX8779" s="258"/>
      <c r="AY8779" s="258"/>
      <c r="AZ8779" s="258"/>
      <c r="BA8779" s="258"/>
      <c r="BB8779" s="258"/>
      <c r="BC8779" s="258"/>
      <c r="BD8779" s="258"/>
      <c r="BE8779" s="258"/>
      <c r="BF8779" s="258"/>
      <c r="BG8779" s="258"/>
      <c r="BH8779" s="258"/>
      <c r="BI8779" s="258"/>
      <c r="BJ8779" s="258"/>
      <c r="BK8779" s="258"/>
      <c r="BL8779" s="258"/>
      <c r="BM8779" s="258"/>
      <c r="BN8779" s="258"/>
      <c r="BO8779" s="258"/>
      <c r="BP8779" s="258"/>
      <c r="BQ8779" s="258"/>
      <c r="BR8779" s="258"/>
      <c r="BS8779" s="258"/>
      <c r="BT8779" s="258"/>
      <c r="BU8779" s="258"/>
      <c r="BV8779" s="258"/>
      <c r="BW8779" s="258"/>
      <c r="BX8779" s="258"/>
      <c r="BY8779" s="258"/>
      <c r="BZ8779" s="258"/>
      <c r="CA8779" s="258"/>
      <c r="CB8779" s="258"/>
      <c r="CC8779" s="258"/>
    </row>
    <row r="8780" spans="1:81" s="41" customFormat="1" x14ac:dyDescent="0.25">
      <c r="A8780" s="38"/>
      <c r="B8780" s="44"/>
      <c r="C8780" s="39"/>
      <c r="D8780" s="39"/>
      <c r="E8780" s="39"/>
      <c r="F8780" s="25"/>
      <c r="G8780" s="40"/>
      <c r="H8780" s="40"/>
      <c r="I8780" s="40"/>
      <c r="J8780" s="271"/>
      <c r="K8780" s="262"/>
      <c r="L8780" s="258"/>
      <c r="M8780" s="258"/>
      <c r="N8780" s="258"/>
      <c r="O8780" s="258"/>
      <c r="P8780" s="258"/>
      <c r="Q8780" s="258"/>
      <c r="R8780" s="258"/>
      <c r="S8780" s="258"/>
      <c r="T8780" s="258"/>
      <c r="U8780" s="258"/>
      <c r="V8780" s="258"/>
      <c r="W8780" s="258"/>
      <c r="X8780" s="258"/>
      <c r="Y8780" s="258"/>
      <c r="Z8780" s="258"/>
      <c r="AA8780" s="258"/>
      <c r="AB8780" s="258"/>
      <c r="AC8780" s="258"/>
      <c r="AD8780" s="258"/>
      <c r="AE8780" s="258"/>
      <c r="AF8780" s="258"/>
      <c r="AG8780" s="258"/>
      <c r="AH8780" s="258"/>
      <c r="AI8780" s="258"/>
      <c r="AJ8780" s="258"/>
      <c r="AK8780" s="258"/>
      <c r="AL8780" s="258"/>
      <c r="AM8780" s="258"/>
      <c r="AN8780" s="258"/>
      <c r="AO8780" s="258"/>
      <c r="AP8780" s="258"/>
      <c r="AQ8780" s="258"/>
      <c r="AR8780" s="258"/>
      <c r="AS8780" s="258"/>
      <c r="AT8780" s="258"/>
      <c r="AU8780" s="258"/>
      <c r="AV8780" s="258"/>
      <c r="AW8780" s="258"/>
      <c r="AX8780" s="258"/>
      <c r="AY8780" s="258"/>
      <c r="AZ8780" s="258"/>
      <c r="BA8780" s="258"/>
      <c r="BB8780" s="258"/>
      <c r="BC8780" s="258"/>
      <c r="BD8780" s="258"/>
      <c r="BE8780" s="258"/>
      <c r="BF8780" s="258"/>
      <c r="BG8780" s="258"/>
      <c r="BH8780" s="258"/>
      <c r="BI8780" s="258"/>
      <c r="BJ8780" s="258"/>
      <c r="BK8780" s="258"/>
      <c r="BL8780" s="258"/>
      <c r="BM8780" s="258"/>
      <c r="BN8780" s="258"/>
      <c r="BO8780" s="258"/>
      <c r="BP8780" s="258"/>
      <c r="BQ8780" s="258"/>
      <c r="BR8780" s="258"/>
      <c r="BS8780" s="258"/>
      <c r="BT8780" s="258"/>
      <c r="BU8780" s="258"/>
      <c r="BV8780" s="258"/>
      <c r="BW8780" s="258"/>
      <c r="BX8780" s="258"/>
      <c r="BY8780" s="258"/>
      <c r="BZ8780" s="258"/>
      <c r="CA8780" s="258"/>
      <c r="CB8780" s="258"/>
      <c r="CC8780" s="258"/>
    </row>
    <row r="8781" spans="1:81" s="41" customFormat="1" x14ac:dyDescent="0.25">
      <c r="A8781" s="38"/>
      <c r="B8781" s="44"/>
      <c r="C8781" s="39"/>
      <c r="D8781" s="39"/>
      <c r="E8781" s="39"/>
      <c r="F8781" s="25"/>
      <c r="G8781" s="40"/>
      <c r="H8781" s="40"/>
      <c r="I8781" s="40"/>
      <c r="J8781" s="271"/>
      <c r="K8781" s="262"/>
      <c r="L8781" s="258"/>
      <c r="M8781" s="258"/>
      <c r="N8781" s="258"/>
      <c r="O8781" s="258"/>
      <c r="P8781" s="258"/>
      <c r="Q8781" s="258"/>
      <c r="R8781" s="258"/>
      <c r="S8781" s="258"/>
      <c r="T8781" s="258"/>
      <c r="U8781" s="258"/>
      <c r="V8781" s="258"/>
      <c r="W8781" s="258"/>
      <c r="X8781" s="258"/>
      <c r="Y8781" s="258"/>
      <c r="Z8781" s="258"/>
      <c r="AA8781" s="258"/>
      <c r="AB8781" s="258"/>
      <c r="AC8781" s="258"/>
      <c r="AD8781" s="258"/>
      <c r="AE8781" s="258"/>
      <c r="AF8781" s="258"/>
      <c r="AG8781" s="258"/>
      <c r="AH8781" s="258"/>
      <c r="AI8781" s="258"/>
      <c r="AJ8781" s="258"/>
      <c r="AK8781" s="258"/>
      <c r="AL8781" s="258"/>
      <c r="AM8781" s="258"/>
      <c r="AN8781" s="258"/>
      <c r="AO8781" s="258"/>
      <c r="AP8781" s="258"/>
      <c r="AQ8781" s="258"/>
      <c r="AR8781" s="258"/>
      <c r="AS8781" s="258"/>
      <c r="AT8781" s="258"/>
      <c r="AU8781" s="258"/>
      <c r="AV8781" s="258"/>
      <c r="AW8781" s="258"/>
      <c r="AX8781" s="258"/>
      <c r="AY8781" s="258"/>
      <c r="AZ8781" s="258"/>
      <c r="BA8781" s="258"/>
      <c r="BB8781" s="258"/>
      <c r="BC8781" s="258"/>
      <c r="BD8781" s="258"/>
      <c r="BE8781" s="258"/>
      <c r="BF8781" s="258"/>
      <c r="BG8781" s="258"/>
      <c r="BH8781" s="258"/>
      <c r="BI8781" s="258"/>
      <c r="BJ8781" s="258"/>
      <c r="BK8781" s="258"/>
      <c r="BL8781" s="258"/>
      <c r="BM8781" s="258"/>
      <c r="BN8781" s="258"/>
      <c r="BO8781" s="258"/>
      <c r="BP8781" s="258"/>
      <c r="BQ8781" s="258"/>
      <c r="BR8781" s="258"/>
      <c r="BS8781" s="258"/>
      <c r="BT8781" s="258"/>
      <c r="BU8781" s="258"/>
      <c r="BV8781" s="258"/>
      <c r="BW8781" s="258"/>
      <c r="BX8781" s="258"/>
      <c r="BY8781" s="258"/>
      <c r="BZ8781" s="258"/>
      <c r="CA8781" s="258"/>
      <c r="CB8781" s="258"/>
      <c r="CC8781" s="258"/>
    </row>
    <row r="8782" spans="1:81" s="41" customFormat="1" x14ac:dyDescent="0.25">
      <c r="A8782" s="38"/>
      <c r="B8782" s="44"/>
      <c r="C8782" s="39"/>
      <c r="D8782" s="39"/>
      <c r="E8782" s="39"/>
      <c r="F8782" s="25"/>
      <c r="G8782" s="40"/>
      <c r="H8782" s="40"/>
      <c r="I8782" s="40"/>
      <c r="J8782" s="271"/>
      <c r="K8782" s="262"/>
      <c r="L8782" s="258"/>
      <c r="M8782" s="258"/>
      <c r="N8782" s="258"/>
      <c r="O8782" s="258"/>
      <c r="P8782" s="258"/>
      <c r="Q8782" s="258"/>
      <c r="R8782" s="258"/>
      <c r="S8782" s="258"/>
      <c r="T8782" s="258"/>
      <c r="U8782" s="258"/>
      <c r="V8782" s="258"/>
      <c r="W8782" s="258"/>
      <c r="X8782" s="258"/>
      <c r="Y8782" s="258"/>
      <c r="Z8782" s="258"/>
      <c r="AA8782" s="258"/>
      <c r="AB8782" s="258"/>
      <c r="AC8782" s="258"/>
      <c r="AD8782" s="258"/>
      <c r="AE8782" s="258"/>
      <c r="AF8782" s="258"/>
      <c r="AG8782" s="258"/>
      <c r="AH8782" s="258"/>
      <c r="AI8782" s="258"/>
      <c r="AJ8782" s="258"/>
      <c r="AK8782" s="258"/>
      <c r="AL8782" s="258"/>
      <c r="AM8782" s="258"/>
      <c r="AN8782" s="258"/>
      <c r="AO8782" s="258"/>
      <c r="AP8782" s="258"/>
      <c r="AQ8782" s="258"/>
      <c r="AR8782" s="258"/>
      <c r="AS8782" s="258"/>
      <c r="AT8782" s="258"/>
      <c r="AU8782" s="258"/>
      <c r="AV8782" s="258"/>
      <c r="AW8782" s="258"/>
      <c r="AX8782" s="258"/>
      <c r="AY8782" s="258"/>
      <c r="AZ8782" s="258"/>
      <c r="BA8782" s="258"/>
      <c r="BB8782" s="258"/>
      <c r="BC8782" s="258"/>
      <c r="BD8782" s="258"/>
      <c r="BE8782" s="258"/>
      <c r="BF8782" s="258"/>
      <c r="BG8782" s="258"/>
      <c r="BH8782" s="258"/>
      <c r="BI8782" s="258"/>
      <c r="BJ8782" s="258"/>
      <c r="BK8782" s="258"/>
      <c r="BL8782" s="258"/>
      <c r="BM8782" s="258"/>
      <c r="BN8782" s="258"/>
      <c r="BO8782" s="258"/>
      <c r="BP8782" s="258"/>
      <c r="BQ8782" s="258"/>
      <c r="BR8782" s="258"/>
      <c r="BS8782" s="258"/>
      <c r="BT8782" s="258"/>
      <c r="BU8782" s="258"/>
      <c r="BV8782" s="258"/>
      <c r="BW8782" s="258"/>
      <c r="BX8782" s="258"/>
      <c r="BY8782" s="258"/>
      <c r="BZ8782" s="258"/>
      <c r="CA8782" s="258"/>
      <c r="CB8782" s="258"/>
      <c r="CC8782" s="258"/>
    </row>
    <row r="8783" spans="1:81" s="41" customFormat="1" x14ac:dyDescent="0.25">
      <c r="A8783" s="38"/>
      <c r="B8783" s="44"/>
      <c r="C8783" s="39"/>
      <c r="D8783" s="39"/>
      <c r="E8783" s="39"/>
      <c r="F8783" s="25"/>
      <c r="G8783" s="40"/>
      <c r="H8783" s="40"/>
      <c r="I8783" s="40"/>
      <c r="J8783" s="271"/>
      <c r="K8783" s="262"/>
      <c r="L8783" s="258"/>
      <c r="M8783" s="258"/>
      <c r="N8783" s="258"/>
      <c r="O8783" s="258"/>
      <c r="P8783" s="258"/>
      <c r="Q8783" s="258"/>
      <c r="R8783" s="258"/>
      <c r="S8783" s="258"/>
      <c r="T8783" s="258"/>
      <c r="U8783" s="258"/>
      <c r="V8783" s="258"/>
      <c r="W8783" s="258"/>
      <c r="X8783" s="258"/>
      <c r="Y8783" s="258"/>
      <c r="Z8783" s="258"/>
      <c r="AA8783" s="258"/>
      <c r="AB8783" s="258"/>
      <c r="AC8783" s="258"/>
      <c r="AD8783" s="258"/>
      <c r="AE8783" s="258"/>
      <c r="AF8783" s="258"/>
      <c r="AG8783" s="258"/>
      <c r="AH8783" s="258"/>
      <c r="AI8783" s="258"/>
      <c r="AJ8783" s="258"/>
      <c r="AK8783" s="258"/>
      <c r="AL8783" s="258"/>
      <c r="AM8783" s="258"/>
      <c r="AN8783" s="258"/>
      <c r="AO8783" s="258"/>
      <c r="AP8783" s="258"/>
      <c r="AQ8783" s="258"/>
      <c r="AR8783" s="258"/>
      <c r="AS8783" s="258"/>
      <c r="AT8783" s="258"/>
      <c r="AU8783" s="258"/>
      <c r="AV8783" s="258"/>
      <c r="AW8783" s="258"/>
      <c r="AX8783" s="258"/>
      <c r="AY8783" s="258"/>
      <c r="AZ8783" s="258"/>
      <c r="BA8783" s="258"/>
      <c r="BB8783" s="258"/>
      <c r="BC8783" s="258"/>
      <c r="BD8783" s="258"/>
      <c r="BE8783" s="258"/>
      <c r="BF8783" s="258"/>
      <c r="BG8783" s="258"/>
      <c r="BH8783" s="258"/>
      <c r="BI8783" s="258"/>
      <c r="BJ8783" s="258"/>
      <c r="BK8783" s="258"/>
      <c r="BL8783" s="258"/>
      <c r="BM8783" s="258"/>
      <c r="BN8783" s="258"/>
      <c r="BO8783" s="258"/>
      <c r="BP8783" s="258"/>
      <c r="BQ8783" s="258"/>
      <c r="BR8783" s="258"/>
      <c r="BS8783" s="258"/>
      <c r="BT8783" s="258"/>
      <c r="BU8783" s="258"/>
      <c r="BV8783" s="258"/>
      <c r="BW8783" s="258"/>
      <c r="BX8783" s="258"/>
      <c r="BY8783" s="258"/>
      <c r="BZ8783" s="258"/>
      <c r="CA8783" s="258"/>
      <c r="CB8783" s="258"/>
      <c r="CC8783" s="258"/>
    </row>
    <row r="8784" spans="1:81" s="41" customFormat="1" x14ac:dyDescent="0.25">
      <c r="A8784" s="38"/>
      <c r="B8784" s="44"/>
      <c r="C8784" s="39"/>
      <c r="D8784" s="39"/>
      <c r="E8784" s="39"/>
      <c r="F8784" s="25"/>
      <c r="G8784" s="40"/>
      <c r="H8784" s="40"/>
      <c r="I8784" s="40"/>
      <c r="J8784" s="271"/>
      <c r="K8784" s="262"/>
      <c r="L8784" s="258"/>
      <c r="M8784" s="258"/>
      <c r="N8784" s="258"/>
      <c r="O8784" s="258"/>
      <c r="P8784" s="258"/>
      <c r="Q8784" s="258"/>
      <c r="R8784" s="258"/>
      <c r="S8784" s="258"/>
      <c r="T8784" s="258"/>
      <c r="U8784" s="258"/>
      <c r="V8784" s="258"/>
      <c r="W8784" s="258"/>
      <c r="X8784" s="258"/>
      <c r="Y8784" s="258"/>
      <c r="Z8784" s="258"/>
      <c r="AA8784" s="258"/>
      <c r="AB8784" s="258"/>
      <c r="AC8784" s="258"/>
      <c r="AD8784" s="258"/>
      <c r="AE8784" s="258"/>
      <c r="AF8784" s="258"/>
      <c r="AG8784" s="258"/>
      <c r="AH8784" s="258"/>
      <c r="AI8784" s="258"/>
      <c r="AJ8784" s="258"/>
      <c r="AK8784" s="258"/>
      <c r="AL8784" s="258"/>
      <c r="AM8784" s="258"/>
      <c r="AN8784" s="258"/>
      <c r="AO8784" s="258"/>
      <c r="AP8784" s="258"/>
      <c r="AQ8784" s="258"/>
      <c r="AR8784" s="258"/>
      <c r="AS8784" s="258"/>
      <c r="AT8784" s="258"/>
      <c r="AU8784" s="258"/>
      <c r="AV8784" s="258"/>
      <c r="AW8784" s="258"/>
      <c r="AX8784" s="258"/>
      <c r="AY8784" s="258"/>
      <c r="AZ8784" s="258"/>
      <c r="BA8784" s="258"/>
      <c r="BB8784" s="258"/>
      <c r="BC8784" s="258"/>
      <c r="BD8784" s="258"/>
      <c r="BE8784" s="258"/>
      <c r="BF8784" s="258"/>
      <c r="BG8784" s="258"/>
      <c r="BH8784" s="258"/>
      <c r="BI8784" s="258"/>
      <c r="BJ8784" s="258"/>
      <c r="BK8784" s="258"/>
      <c r="BL8784" s="258"/>
      <c r="BM8784" s="258"/>
      <c r="BN8784" s="258"/>
      <c r="BO8784" s="258"/>
      <c r="BP8784" s="258"/>
      <c r="BQ8784" s="258"/>
      <c r="BR8784" s="258"/>
      <c r="BS8784" s="258"/>
      <c r="BT8784" s="258"/>
      <c r="BU8784" s="258"/>
      <c r="BV8784" s="258"/>
      <c r="BW8784" s="258"/>
      <c r="BX8784" s="258"/>
      <c r="BY8784" s="258"/>
      <c r="BZ8784" s="258"/>
      <c r="CA8784" s="258"/>
      <c r="CB8784" s="258"/>
      <c r="CC8784" s="258"/>
    </row>
    <row r="8785" spans="1:81" s="41" customFormat="1" x14ac:dyDescent="0.25">
      <c r="A8785" s="38"/>
      <c r="B8785" s="44"/>
      <c r="C8785" s="39"/>
      <c r="D8785" s="39"/>
      <c r="E8785" s="39"/>
      <c r="F8785" s="25"/>
      <c r="G8785" s="40"/>
      <c r="H8785" s="40"/>
      <c r="I8785" s="40"/>
      <c r="J8785" s="271"/>
      <c r="K8785" s="262"/>
      <c r="L8785" s="258"/>
      <c r="M8785" s="258"/>
      <c r="N8785" s="258"/>
      <c r="O8785" s="258"/>
      <c r="P8785" s="258"/>
      <c r="Q8785" s="258"/>
      <c r="R8785" s="258"/>
      <c r="S8785" s="258"/>
      <c r="T8785" s="258"/>
      <c r="U8785" s="258"/>
      <c r="V8785" s="258"/>
      <c r="W8785" s="258"/>
      <c r="X8785" s="258"/>
      <c r="Y8785" s="258"/>
      <c r="Z8785" s="258"/>
      <c r="AA8785" s="258"/>
      <c r="AB8785" s="258"/>
      <c r="AC8785" s="258"/>
      <c r="AD8785" s="258"/>
      <c r="AE8785" s="258"/>
      <c r="AF8785" s="258"/>
      <c r="AG8785" s="258"/>
      <c r="AH8785" s="258"/>
      <c r="AI8785" s="258"/>
      <c r="AJ8785" s="258"/>
      <c r="AK8785" s="258"/>
      <c r="AL8785" s="258"/>
      <c r="AM8785" s="258"/>
      <c r="AN8785" s="258"/>
      <c r="AO8785" s="258"/>
      <c r="AP8785" s="258"/>
      <c r="AQ8785" s="258"/>
      <c r="AR8785" s="258"/>
      <c r="AS8785" s="258"/>
      <c r="AT8785" s="258"/>
      <c r="AU8785" s="258"/>
      <c r="AV8785" s="258"/>
      <c r="AW8785" s="258"/>
      <c r="AX8785" s="258"/>
      <c r="AY8785" s="258"/>
      <c r="AZ8785" s="258"/>
      <c r="BA8785" s="258"/>
      <c r="BB8785" s="258"/>
      <c r="BC8785" s="258"/>
      <c r="BD8785" s="258"/>
      <c r="BE8785" s="258"/>
      <c r="BF8785" s="258"/>
      <c r="BG8785" s="258"/>
      <c r="BH8785" s="258"/>
      <c r="BI8785" s="258"/>
      <c r="BJ8785" s="258"/>
      <c r="BK8785" s="258"/>
      <c r="BL8785" s="258"/>
      <c r="BM8785" s="258"/>
      <c r="BN8785" s="258"/>
      <c r="BO8785" s="258"/>
      <c r="BP8785" s="258"/>
      <c r="BQ8785" s="258"/>
      <c r="BR8785" s="258"/>
      <c r="BS8785" s="258"/>
      <c r="BT8785" s="258"/>
      <c r="BU8785" s="258"/>
      <c r="BV8785" s="258"/>
      <c r="BW8785" s="258"/>
      <c r="BX8785" s="258"/>
      <c r="BY8785" s="258"/>
      <c r="BZ8785" s="258"/>
      <c r="CA8785" s="258"/>
      <c r="CB8785" s="258"/>
      <c r="CC8785" s="258"/>
    </row>
    <row r="8786" spans="1:81" s="41" customFormat="1" x14ac:dyDescent="0.25">
      <c r="A8786" s="38"/>
      <c r="B8786" s="44"/>
      <c r="C8786" s="39"/>
      <c r="D8786" s="39"/>
      <c r="E8786" s="39"/>
      <c r="F8786" s="25"/>
      <c r="G8786" s="40"/>
      <c r="H8786" s="40"/>
      <c r="I8786" s="40"/>
      <c r="J8786" s="271"/>
      <c r="K8786" s="262"/>
      <c r="L8786" s="258"/>
      <c r="M8786" s="258"/>
      <c r="N8786" s="258"/>
      <c r="O8786" s="258"/>
      <c r="P8786" s="258"/>
      <c r="Q8786" s="258"/>
      <c r="R8786" s="258"/>
      <c r="S8786" s="258"/>
      <c r="T8786" s="258"/>
      <c r="U8786" s="258"/>
      <c r="V8786" s="258"/>
      <c r="W8786" s="258"/>
      <c r="X8786" s="258"/>
      <c r="Y8786" s="258"/>
      <c r="Z8786" s="258"/>
      <c r="AA8786" s="258"/>
      <c r="AB8786" s="258"/>
      <c r="AC8786" s="258"/>
      <c r="AD8786" s="258"/>
      <c r="AE8786" s="258"/>
      <c r="AF8786" s="258"/>
      <c r="AG8786" s="258"/>
      <c r="AH8786" s="258"/>
      <c r="AI8786" s="258"/>
      <c r="AJ8786" s="258"/>
      <c r="AK8786" s="258"/>
      <c r="AL8786" s="258"/>
      <c r="AM8786" s="258"/>
      <c r="AN8786" s="258"/>
      <c r="AO8786" s="258"/>
      <c r="AP8786" s="258"/>
      <c r="AQ8786" s="258"/>
      <c r="AR8786" s="258"/>
      <c r="AS8786" s="258"/>
      <c r="AT8786" s="258"/>
      <c r="AU8786" s="258"/>
      <c r="AV8786" s="258"/>
      <c r="AW8786" s="258"/>
      <c r="AX8786" s="258"/>
      <c r="AY8786" s="258"/>
      <c r="AZ8786" s="258"/>
      <c r="BA8786" s="258"/>
      <c r="BB8786" s="258"/>
      <c r="BC8786" s="258"/>
      <c r="BD8786" s="258"/>
      <c r="BE8786" s="258"/>
      <c r="BF8786" s="258"/>
      <c r="BG8786" s="258"/>
      <c r="BH8786" s="258"/>
      <c r="BI8786" s="258"/>
      <c r="BJ8786" s="258"/>
      <c r="BK8786" s="258"/>
      <c r="BL8786" s="258"/>
      <c r="BM8786" s="258"/>
      <c r="BN8786" s="258"/>
      <c r="BO8786" s="258"/>
      <c r="BP8786" s="258"/>
      <c r="BQ8786" s="258"/>
      <c r="BR8786" s="258"/>
      <c r="BS8786" s="258"/>
      <c r="BT8786" s="258"/>
      <c r="BU8786" s="258"/>
      <c r="BV8786" s="258"/>
      <c r="BW8786" s="258"/>
      <c r="BX8786" s="258"/>
      <c r="BY8786" s="258"/>
      <c r="BZ8786" s="258"/>
      <c r="CA8786" s="258"/>
      <c r="CB8786" s="258"/>
      <c r="CC8786" s="258"/>
    </row>
    <row r="8787" spans="1:81" s="41" customFormat="1" x14ac:dyDescent="0.25">
      <c r="A8787" s="38"/>
      <c r="B8787" s="44"/>
      <c r="C8787" s="39"/>
      <c r="D8787" s="39"/>
      <c r="E8787" s="39"/>
      <c r="F8787" s="25"/>
      <c r="G8787" s="40"/>
      <c r="H8787" s="40"/>
      <c r="I8787" s="40"/>
      <c r="J8787" s="271"/>
      <c r="K8787" s="262"/>
      <c r="L8787" s="258"/>
      <c r="M8787" s="258"/>
      <c r="N8787" s="258"/>
      <c r="O8787" s="258"/>
      <c r="P8787" s="258"/>
      <c r="Q8787" s="258"/>
      <c r="R8787" s="258"/>
      <c r="S8787" s="258"/>
      <c r="T8787" s="258"/>
      <c r="U8787" s="258"/>
      <c r="V8787" s="258"/>
      <c r="W8787" s="258"/>
      <c r="X8787" s="258"/>
      <c r="Y8787" s="258"/>
      <c r="Z8787" s="258"/>
      <c r="AA8787" s="258"/>
      <c r="AB8787" s="258"/>
      <c r="AC8787" s="258"/>
      <c r="AD8787" s="258"/>
      <c r="AE8787" s="258"/>
      <c r="AF8787" s="258"/>
      <c r="AG8787" s="258"/>
      <c r="AH8787" s="258"/>
      <c r="AI8787" s="258"/>
      <c r="AJ8787" s="258"/>
      <c r="AK8787" s="258"/>
      <c r="AL8787" s="258"/>
      <c r="AM8787" s="258"/>
      <c r="AN8787" s="258"/>
      <c r="AO8787" s="258"/>
      <c r="AP8787" s="258"/>
      <c r="AQ8787" s="258"/>
      <c r="AR8787" s="258"/>
      <c r="AS8787" s="258"/>
      <c r="AT8787" s="258"/>
      <c r="AU8787" s="258"/>
      <c r="AV8787" s="258"/>
      <c r="AW8787" s="258"/>
      <c r="AX8787" s="258"/>
      <c r="AY8787" s="258"/>
      <c r="AZ8787" s="258"/>
      <c r="BA8787" s="258"/>
      <c r="BB8787" s="258"/>
      <c r="BC8787" s="258"/>
      <c r="BD8787" s="258"/>
      <c r="BE8787" s="258"/>
      <c r="BF8787" s="258"/>
      <c r="BG8787" s="258"/>
      <c r="BH8787" s="258"/>
      <c r="BI8787" s="258"/>
      <c r="BJ8787" s="258"/>
      <c r="BK8787" s="258"/>
      <c r="BL8787" s="258"/>
      <c r="BM8787" s="258"/>
      <c r="BN8787" s="258"/>
      <c r="BO8787" s="258"/>
      <c r="BP8787" s="258"/>
      <c r="BQ8787" s="258"/>
      <c r="BR8787" s="258"/>
      <c r="BS8787" s="258"/>
      <c r="BT8787" s="258"/>
      <c r="BU8787" s="258"/>
      <c r="BV8787" s="258"/>
      <c r="BW8787" s="258"/>
      <c r="BX8787" s="258"/>
      <c r="BY8787" s="258"/>
      <c r="BZ8787" s="258"/>
      <c r="CA8787" s="258"/>
      <c r="CB8787" s="258"/>
      <c r="CC8787" s="258"/>
    </row>
    <row r="8788" spans="1:81" s="41" customFormat="1" x14ac:dyDescent="0.25">
      <c r="A8788" s="38"/>
      <c r="B8788" s="44"/>
      <c r="C8788" s="39"/>
      <c r="D8788" s="39"/>
      <c r="E8788" s="39"/>
      <c r="F8788" s="25"/>
      <c r="G8788" s="40"/>
      <c r="H8788" s="40"/>
      <c r="I8788" s="40"/>
      <c r="J8788" s="271"/>
      <c r="K8788" s="262"/>
      <c r="L8788" s="258"/>
      <c r="M8788" s="258"/>
      <c r="N8788" s="258"/>
      <c r="O8788" s="258"/>
      <c r="P8788" s="258"/>
      <c r="Q8788" s="258"/>
      <c r="R8788" s="258"/>
      <c r="S8788" s="258"/>
      <c r="T8788" s="258"/>
      <c r="U8788" s="258"/>
      <c r="V8788" s="258"/>
      <c r="W8788" s="258"/>
      <c r="X8788" s="258"/>
      <c r="Y8788" s="258"/>
      <c r="Z8788" s="258"/>
      <c r="AA8788" s="258"/>
      <c r="AB8788" s="258"/>
      <c r="AC8788" s="258"/>
      <c r="AD8788" s="258"/>
      <c r="AE8788" s="258"/>
      <c r="AF8788" s="258"/>
      <c r="AG8788" s="258"/>
      <c r="AH8788" s="258"/>
      <c r="AI8788" s="258"/>
      <c r="AJ8788" s="258"/>
      <c r="AK8788" s="258"/>
      <c r="AL8788" s="258"/>
      <c r="AM8788" s="258"/>
      <c r="AN8788" s="258"/>
      <c r="AO8788" s="258"/>
      <c r="AP8788" s="258"/>
      <c r="AQ8788" s="258"/>
      <c r="AR8788" s="258"/>
      <c r="AS8788" s="258"/>
      <c r="AT8788" s="258"/>
      <c r="AU8788" s="258"/>
      <c r="AV8788" s="258"/>
      <c r="AW8788" s="258"/>
      <c r="AX8788" s="258"/>
      <c r="AY8788" s="258"/>
      <c r="AZ8788" s="258"/>
      <c r="BA8788" s="258"/>
      <c r="BB8788" s="258"/>
      <c r="BC8788" s="258"/>
      <c r="BD8788" s="258"/>
      <c r="BE8788" s="258"/>
      <c r="BF8788" s="258"/>
      <c r="BG8788" s="258"/>
      <c r="BH8788" s="258"/>
      <c r="BI8788" s="258"/>
      <c r="BJ8788" s="258"/>
      <c r="BK8788" s="258"/>
      <c r="BL8788" s="258"/>
      <c r="BM8788" s="258"/>
      <c r="BN8788" s="258"/>
      <c r="BO8788" s="258"/>
      <c r="BP8788" s="258"/>
      <c r="BQ8788" s="258"/>
      <c r="BR8788" s="258"/>
      <c r="BS8788" s="258"/>
      <c r="BT8788" s="258"/>
      <c r="BU8788" s="258"/>
      <c r="BV8788" s="258"/>
      <c r="BW8788" s="258"/>
      <c r="BX8788" s="258"/>
      <c r="BY8788" s="258"/>
      <c r="BZ8788" s="258"/>
      <c r="CA8788" s="258"/>
      <c r="CB8788" s="258"/>
      <c r="CC8788" s="258"/>
    </row>
    <row r="8789" spans="1:81" s="41" customFormat="1" x14ac:dyDescent="0.25">
      <c r="A8789" s="38"/>
      <c r="B8789" s="44"/>
      <c r="C8789" s="39"/>
      <c r="D8789" s="39"/>
      <c r="E8789" s="39"/>
      <c r="F8789" s="25"/>
      <c r="G8789" s="40"/>
      <c r="H8789" s="40"/>
      <c r="I8789" s="40"/>
      <c r="J8789" s="271"/>
      <c r="K8789" s="262"/>
      <c r="L8789" s="258"/>
      <c r="M8789" s="258"/>
      <c r="N8789" s="258"/>
      <c r="O8789" s="258"/>
      <c r="P8789" s="258"/>
      <c r="Q8789" s="258"/>
      <c r="R8789" s="258"/>
      <c r="S8789" s="258"/>
      <c r="T8789" s="258"/>
      <c r="U8789" s="258"/>
      <c r="V8789" s="258"/>
      <c r="W8789" s="258"/>
      <c r="X8789" s="258"/>
      <c r="Y8789" s="258"/>
      <c r="Z8789" s="258"/>
      <c r="AA8789" s="258"/>
      <c r="AB8789" s="258"/>
      <c r="AC8789" s="258"/>
      <c r="AD8789" s="258"/>
      <c r="AE8789" s="258"/>
      <c r="AF8789" s="258"/>
      <c r="AG8789" s="258"/>
      <c r="AH8789" s="258"/>
      <c r="AI8789" s="258"/>
      <c r="AJ8789" s="258"/>
      <c r="AK8789" s="258"/>
      <c r="AL8789" s="258"/>
      <c r="AM8789" s="258"/>
      <c r="AN8789" s="258"/>
      <c r="AO8789" s="258"/>
      <c r="AP8789" s="258"/>
      <c r="AQ8789" s="258"/>
      <c r="AR8789" s="258"/>
      <c r="AS8789" s="258"/>
      <c r="AT8789" s="258"/>
      <c r="AU8789" s="258"/>
      <c r="AV8789" s="258"/>
      <c r="AW8789" s="258"/>
      <c r="AX8789" s="258"/>
      <c r="AY8789" s="258"/>
      <c r="AZ8789" s="258"/>
      <c r="BA8789" s="258"/>
      <c r="BB8789" s="258"/>
      <c r="BC8789" s="258"/>
      <c r="BD8789" s="258"/>
      <c r="BE8789" s="258"/>
      <c r="BF8789" s="258"/>
      <c r="BG8789" s="258"/>
      <c r="BH8789" s="258"/>
      <c r="BI8789" s="258"/>
      <c r="BJ8789" s="258"/>
      <c r="BK8789" s="258"/>
      <c r="BL8789" s="258"/>
      <c r="BM8789" s="258"/>
      <c r="BN8789" s="258"/>
      <c r="BO8789" s="258"/>
      <c r="BP8789" s="258"/>
      <c r="BQ8789" s="258"/>
      <c r="BR8789" s="258"/>
      <c r="BS8789" s="258"/>
      <c r="BT8789" s="258"/>
      <c r="BU8789" s="258"/>
      <c r="BV8789" s="258"/>
      <c r="BW8789" s="258"/>
      <c r="BX8789" s="258"/>
      <c r="BY8789" s="258"/>
      <c r="BZ8789" s="258"/>
      <c r="CA8789" s="258"/>
      <c r="CB8789" s="258"/>
      <c r="CC8789" s="258"/>
    </row>
    <row r="8790" spans="1:81" s="41" customFormat="1" x14ac:dyDescent="0.25">
      <c r="A8790" s="38"/>
      <c r="B8790" s="44"/>
      <c r="C8790" s="39"/>
      <c r="D8790" s="39"/>
      <c r="E8790" s="39"/>
      <c r="F8790" s="25"/>
      <c r="G8790" s="40"/>
      <c r="H8790" s="40"/>
      <c r="I8790" s="40"/>
      <c r="J8790" s="271"/>
      <c r="K8790" s="262"/>
      <c r="L8790" s="258"/>
      <c r="M8790" s="258"/>
      <c r="N8790" s="258"/>
      <c r="O8790" s="258"/>
      <c r="P8790" s="258"/>
      <c r="Q8790" s="258"/>
      <c r="R8790" s="258"/>
      <c r="S8790" s="258"/>
      <c r="T8790" s="258"/>
      <c r="U8790" s="258"/>
      <c r="V8790" s="258"/>
      <c r="W8790" s="258"/>
      <c r="X8790" s="258"/>
      <c r="Y8790" s="258"/>
      <c r="Z8790" s="258"/>
      <c r="AA8790" s="258"/>
      <c r="AB8790" s="258"/>
      <c r="AC8790" s="258"/>
      <c r="AD8790" s="258"/>
      <c r="AE8790" s="258"/>
      <c r="AF8790" s="258"/>
      <c r="AG8790" s="258"/>
      <c r="AH8790" s="258"/>
      <c r="AI8790" s="258"/>
      <c r="AJ8790" s="258"/>
      <c r="AK8790" s="258"/>
      <c r="AL8790" s="258"/>
      <c r="AM8790" s="258"/>
      <c r="AN8790" s="258"/>
      <c r="AO8790" s="258"/>
      <c r="AP8790" s="258"/>
      <c r="AQ8790" s="258"/>
      <c r="AR8790" s="258"/>
      <c r="AS8790" s="258"/>
      <c r="AT8790" s="258"/>
      <c r="AU8790" s="258"/>
      <c r="AV8790" s="258"/>
      <c r="AW8790" s="258"/>
      <c r="AX8790" s="258"/>
      <c r="AY8790" s="258"/>
      <c r="AZ8790" s="258"/>
      <c r="BA8790" s="258"/>
      <c r="BB8790" s="258"/>
      <c r="BC8790" s="258"/>
      <c r="BD8790" s="258"/>
      <c r="BE8790" s="258"/>
      <c r="BF8790" s="258"/>
      <c r="BG8790" s="258"/>
      <c r="BH8790" s="258"/>
      <c r="BI8790" s="258"/>
      <c r="BJ8790" s="258"/>
      <c r="BK8790" s="258"/>
      <c r="BL8790" s="258"/>
      <c r="BM8790" s="258"/>
      <c r="BN8790" s="258"/>
      <c r="BO8790" s="258"/>
      <c r="BP8790" s="258"/>
      <c r="BQ8790" s="258"/>
      <c r="BR8790" s="258"/>
      <c r="BS8790" s="258"/>
      <c r="BT8790" s="258"/>
      <c r="BU8790" s="258"/>
      <c r="BV8790" s="258"/>
      <c r="BW8790" s="258"/>
      <c r="BX8790" s="258"/>
      <c r="BY8790" s="258"/>
      <c r="BZ8790" s="258"/>
      <c r="CA8790" s="258"/>
      <c r="CB8790" s="258"/>
      <c r="CC8790" s="258"/>
    </row>
    <row r="8791" spans="1:81" s="41" customFormat="1" x14ac:dyDescent="0.25">
      <c r="A8791" s="38"/>
      <c r="B8791" s="44"/>
      <c r="C8791" s="39"/>
      <c r="D8791" s="39"/>
      <c r="E8791" s="39"/>
      <c r="F8791" s="25"/>
      <c r="G8791" s="40"/>
      <c r="H8791" s="40"/>
      <c r="I8791" s="40"/>
      <c r="J8791" s="271"/>
      <c r="K8791" s="262"/>
      <c r="L8791" s="258"/>
      <c r="M8791" s="258"/>
      <c r="N8791" s="258"/>
      <c r="O8791" s="258"/>
      <c r="P8791" s="258"/>
      <c r="Q8791" s="258"/>
      <c r="R8791" s="258"/>
      <c r="S8791" s="258"/>
      <c r="T8791" s="258"/>
      <c r="U8791" s="258"/>
      <c r="V8791" s="258"/>
      <c r="W8791" s="258"/>
      <c r="X8791" s="258"/>
      <c r="Y8791" s="258"/>
      <c r="Z8791" s="258"/>
      <c r="AA8791" s="258"/>
      <c r="AB8791" s="258"/>
      <c r="AC8791" s="258"/>
      <c r="AD8791" s="258"/>
      <c r="AE8791" s="258"/>
      <c r="AF8791" s="258"/>
      <c r="AG8791" s="258"/>
      <c r="AH8791" s="258"/>
      <c r="AI8791" s="258"/>
      <c r="AJ8791" s="258"/>
      <c r="AK8791" s="258"/>
      <c r="AL8791" s="258"/>
      <c r="AM8791" s="258"/>
      <c r="AN8791" s="258"/>
      <c r="AO8791" s="258"/>
      <c r="AP8791" s="258"/>
      <c r="AQ8791" s="258"/>
      <c r="AR8791" s="258"/>
      <c r="AS8791" s="258"/>
      <c r="AT8791" s="258"/>
      <c r="AU8791" s="258"/>
      <c r="AV8791" s="258"/>
      <c r="AW8791" s="258"/>
      <c r="AX8791" s="258"/>
      <c r="AY8791" s="258"/>
      <c r="AZ8791" s="258"/>
      <c r="BA8791" s="258"/>
      <c r="BB8791" s="258"/>
      <c r="BC8791" s="258"/>
      <c r="BD8791" s="258"/>
      <c r="BE8791" s="258"/>
      <c r="BF8791" s="258"/>
      <c r="BG8791" s="258"/>
      <c r="BH8791" s="258"/>
      <c r="BI8791" s="258"/>
      <c r="BJ8791" s="258"/>
      <c r="BK8791" s="258"/>
      <c r="BL8791" s="258"/>
      <c r="BM8791" s="258"/>
      <c r="BN8791" s="258"/>
      <c r="BO8791" s="258"/>
      <c r="BP8791" s="258"/>
      <c r="BQ8791" s="258"/>
      <c r="BR8791" s="258"/>
      <c r="BS8791" s="258"/>
      <c r="BT8791" s="258"/>
      <c r="BU8791" s="258"/>
      <c r="BV8791" s="258"/>
      <c r="BW8791" s="258"/>
      <c r="BX8791" s="258"/>
      <c r="BY8791" s="258"/>
      <c r="BZ8791" s="258"/>
      <c r="CA8791" s="258"/>
      <c r="CB8791" s="258"/>
      <c r="CC8791" s="258"/>
    </row>
    <row r="8792" spans="1:81" s="41" customFormat="1" x14ac:dyDescent="0.25">
      <c r="A8792" s="38"/>
      <c r="B8792" s="44"/>
      <c r="C8792" s="39"/>
      <c r="D8792" s="39"/>
      <c r="E8792" s="39"/>
      <c r="F8792" s="25"/>
      <c r="G8792" s="40"/>
      <c r="H8792" s="40"/>
      <c r="I8792" s="40"/>
      <c r="J8792" s="271"/>
      <c r="K8792" s="262"/>
      <c r="L8792" s="258"/>
      <c r="M8792" s="258"/>
      <c r="N8792" s="258"/>
      <c r="O8792" s="258"/>
      <c r="P8792" s="258"/>
      <c r="Q8792" s="258"/>
      <c r="R8792" s="258"/>
      <c r="S8792" s="258"/>
      <c r="T8792" s="258"/>
      <c r="U8792" s="258"/>
      <c r="V8792" s="258"/>
      <c r="W8792" s="258"/>
      <c r="X8792" s="258"/>
      <c r="Y8792" s="258"/>
      <c r="Z8792" s="258"/>
      <c r="AA8792" s="258"/>
      <c r="AB8792" s="258"/>
      <c r="AC8792" s="258"/>
      <c r="AD8792" s="258"/>
      <c r="AE8792" s="258"/>
      <c r="AF8792" s="258"/>
      <c r="AG8792" s="258"/>
      <c r="AH8792" s="258"/>
      <c r="AI8792" s="258"/>
      <c r="AJ8792" s="258"/>
      <c r="AK8792" s="258"/>
      <c r="AL8792" s="258"/>
      <c r="AM8792" s="258"/>
      <c r="AN8792" s="258"/>
      <c r="AO8792" s="258"/>
      <c r="AP8792" s="258"/>
      <c r="AQ8792" s="258"/>
      <c r="AR8792" s="258"/>
      <c r="AS8792" s="258"/>
      <c r="AT8792" s="258"/>
      <c r="AU8792" s="258"/>
      <c r="AV8792" s="258"/>
      <c r="AW8792" s="258"/>
      <c r="AX8792" s="258"/>
      <c r="AY8792" s="258"/>
      <c r="AZ8792" s="258"/>
      <c r="BA8792" s="258"/>
      <c r="BB8792" s="258"/>
      <c r="BC8792" s="258"/>
      <c r="BD8792" s="258"/>
      <c r="BE8792" s="258"/>
      <c r="BF8792" s="258"/>
      <c r="BG8792" s="258"/>
      <c r="BH8792" s="258"/>
      <c r="BI8792" s="258"/>
      <c r="BJ8792" s="258"/>
      <c r="BK8792" s="258"/>
      <c r="BL8792" s="258"/>
      <c r="BM8792" s="258"/>
      <c r="BN8792" s="258"/>
      <c r="BO8792" s="258"/>
      <c r="BP8792" s="258"/>
      <c r="BQ8792" s="258"/>
      <c r="BR8792" s="258"/>
      <c r="BS8792" s="258"/>
      <c r="BT8792" s="258"/>
      <c r="BU8792" s="258"/>
      <c r="BV8792" s="258"/>
      <c r="BW8792" s="258"/>
      <c r="BX8792" s="258"/>
      <c r="BY8792" s="258"/>
      <c r="BZ8792" s="258"/>
      <c r="CA8792" s="258"/>
      <c r="CB8792" s="258"/>
      <c r="CC8792" s="258"/>
    </row>
    <row r="8793" spans="1:81" s="41" customFormat="1" x14ac:dyDescent="0.25">
      <c r="A8793" s="38"/>
      <c r="B8793" s="44"/>
      <c r="C8793" s="39"/>
      <c r="D8793" s="39"/>
      <c r="E8793" s="39"/>
      <c r="F8793" s="25"/>
      <c r="G8793" s="40"/>
      <c r="H8793" s="40"/>
      <c r="I8793" s="40"/>
      <c r="J8793" s="271"/>
      <c r="K8793" s="262"/>
      <c r="L8793" s="258"/>
      <c r="M8793" s="258"/>
      <c r="N8793" s="258"/>
      <c r="O8793" s="258"/>
      <c r="P8793" s="258"/>
      <c r="Q8793" s="258"/>
      <c r="R8793" s="258"/>
      <c r="S8793" s="258"/>
      <c r="T8793" s="258"/>
      <c r="U8793" s="258"/>
      <c r="V8793" s="258"/>
      <c r="W8793" s="258"/>
      <c r="X8793" s="258"/>
      <c r="Y8793" s="258"/>
      <c r="Z8793" s="258"/>
      <c r="AA8793" s="258"/>
      <c r="AB8793" s="258"/>
      <c r="AC8793" s="258"/>
      <c r="AD8793" s="258"/>
      <c r="AE8793" s="258"/>
      <c r="AF8793" s="258"/>
      <c r="AG8793" s="258"/>
      <c r="AH8793" s="258"/>
      <c r="AI8793" s="258"/>
      <c r="AJ8793" s="258"/>
      <c r="AK8793" s="258"/>
      <c r="AL8793" s="258"/>
      <c r="AM8793" s="258"/>
      <c r="AN8793" s="258"/>
      <c r="AO8793" s="258"/>
      <c r="AP8793" s="258"/>
      <c r="AQ8793" s="258"/>
      <c r="AR8793" s="258"/>
      <c r="AS8793" s="258"/>
      <c r="AT8793" s="258"/>
      <c r="AU8793" s="258"/>
      <c r="AV8793" s="258"/>
      <c r="AW8793" s="258"/>
      <c r="AX8793" s="258"/>
      <c r="AY8793" s="258"/>
      <c r="AZ8793" s="258"/>
      <c r="BA8793" s="258"/>
      <c r="BB8793" s="258"/>
      <c r="BC8793" s="258"/>
      <c r="BD8793" s="258"/>
      <c r="BE8793" s="258"/>
      <c r="BF8793" s="258"/>
      <c r="BG8793" s="258"/>
      <c r="BH8793" s="258"/>
      <c r="BI8793" s="258"/>
      <c r="BJ8793" s="258"/>
      <c r="BK8793" s="258"/>
      <c r="BL8793" s="258"/>
      <c r="BM8793" s="258"/>
      <c r="BN8793" s="258"/>
      <c r="BO8793" s="258"/>
      <c r="BP8793" s="258"/>
      <c r="BQ8793" s="258"/>
      <c r="BR8793" s="258"/>
      <c r="BS8793" s="258"/>
      <c r="BT8793" s="258"/>
      <c r="BU8793" s="258"/>
      <c r="BV8793" s="258"/>
      <c r="BW8793" s="258"/>
      <c r="BX8793" s="258"/>
      <c r="BY8793" s="258"/>
      <c r="BZ8793" s="258"/>
      <c r="CA8793" s="258"/>
      <c r="CB8793" s="258"/>
      <c r="CC8793" s="258"/>
    </row>
    <row r="8794" spans="1:81" s="41" customFormat="1" x14ac:dyDescent="0.25">
      <c r="A8794" s="38"/>
      <c r="B8794" s="44"/>
      <c r="C8794" s="39"/>
      <c r="D8794" s="39"/>
      <c r="E8794" s="39"/>
      <c r="F8794" s="25"/>
      <c r="G8794" s="40"/>
      <c r="H8794" s="40"/>
      <c r="I8794" s="40"/>
      <c r="J8794" s="271"/>
      <c r="K8794" s="262"/>
      <c r="L8794" s="258"/>
      <c r="M8794" s="258"/>
      <c r="N8794" s="258"/>
      <c r="O8794" s="258"/>
      <c r="P8794" s="258"/>
      <c r="Q8794" s="258"/>
      <c r="R8794" s="258"/>
      <c r="S8794" s="258"/>
      <c r="T8794" s="258"/>
      <c r="U8794" s="258"/>
      <c r="V8794" s="258"/>
      <c r="W8794" s="258"/>
      <c r="X8794" s="258"/>
      <c r="Y8794" s="258"/>
      <c r="Z8794" s="258"/>
      <c r="AA8794" s="258"/>
      <c r="AB8794" s="258"/>
      <c r="AC8794" s="258"/>
      <c r="AD8794" s="258"/>
      <c r="AE8794" s="258"/>
      <c r="AF8794" s="258"/>
      <c r="AG8794" s="258"/>
      <c r="AH8794" s="258"/>
      <c r="AI8794" s="258"/>
      <c r="AJ8794" s="258"/>
      <c r="AK8794" s="258"/>
      <c r="AL8794" s="258"/>
      <c r="AM8794" s="258"/>
      <c r="AN8794" s="258"/>
      <c r="AO8794" s="258"/>
      <c r="AP8794" s="258"/>
      <c r="AQ8794" s="258"/>
      <c r="AR8794" s="258"/>
      <c r="AS8794" s="258"/>
      <c r="AT8794" s="258"/>
      <c r="AU8794" s="258"/>
      <c r="AV8794" s="258"/>
      <c r="AW8794" s="258"/>
      <c r="AX8794" s="258"/>
      <c r="AY8794" s="258"/>
      <c r="AZ8794" s="258"/>
      <c r="BA8794" s="258"/>
      <c r="BB8794" s="258"/>
      <c r="BC8794" s="258"/>
      <c r="BD8794" s="258"/>
      <c r="BE8794" s="258"/>
      <c r="BF8794" s="258"/>
      <c r="BG8794" s="258"/>
      <c r="BH8794" s="258"/>
      <c r="BI8794" s="258"/>
      <c r="BJ8794" s="258"/>
      <c r="BK8794" s="258"/>
      <c r="BL8794" s="258"/>
      <c r="BM8794" s="258"/>
      <c r="BN8794" s="258"/>
      <c r="BO8794" s="258"/>
      <c r="BP8794" s="258"/>
      <c r="BQ8794" s="258"/>
      <c r="BR8794" s="258"/>
      <c r="BS8794" s="258"/>
      <c r="BT8794" s="258"/>
      <c r="BU8794" s="258"/>
      <c r="BV8794" s="258"/>
      <c r="BW8794" s="258"/>
      <c r="BX8794" s="258"/>
      <c r="BY8794" s="258"/>
      <c r="BZ8794" s="258"/>
      <c r="CA8794" s="258"/>
      <c r="CB8794" s="258"/>
      <c r="CC8794" s="258"/>
    </row>
    <row r="8795" spans="1:81" s="41" customFormat="1" x14ac:dyDescent="0.25">
      <c r="A8795" s="38"/>
      <c r="B8795" s="44"/>
      <c r="C8795" s="39"/>
      <c r="D8795" s="39"/>
      <c r="E8795" s="39"/>
      <c r="F8795" s="25"/>
      <c r="G8795" s="40"/>
      <c r="H8795" s="40"/>
      <c r="I8795" s="40"/>
      <c r="J8795" s="271"/>
      <c r="K8795" s="262"/>
      <c r="L8795" s="258"/>
      <c r="M8795" s="258"/>
      <c r="N8795" s="258"/>
      <c r="O8795" s="258"/>
      <c r="P8795" s="258"/>
      <c r="Q8795" s="258"/>
      <c r="R8795" s="258"/>
      <c r="S8795" s="258"/>
      <c r="T8795" s="258"/>
      <c r="U8795" s="258"/>
      <c r="V8795" s="258"/>
      <c r="W8795" s="258"/>
      <c r="X8795" s="258"/>
      <c r="Y8795" s="258"/>
      <c r="Z8795" s="258"/>
      <c r="AA8795" s="258"/>
      <c r="AB8795" s="258"/>
      <c r="AC8795" s="258"/>
      <c r="AD8795" s="258"/>
      <c r="AE8795" s="258"/>
      <c r="AF8795" s="258"/>
      <c r="AG8795" s="258"/>
      <c r="AH8795" s="258"/>
      <c r="AI8795" s="258"/>
      <c r="AJ8795" s="258"/>
      <c r="AK8795" s="258"/>
      <c r="AL8795" s="258"/>
      <c r="AM8795" s="258"/>
      <c r="AN8795" s="258"/>
      <c r="AO8795" s="258"/>
      <c r="AP8795" s="258"/>
      <c r="AQ8795" s="258"/>
      <c r="AR8795" s="258"/>
      <c r="AS8795" s="258"/>
      <c r="AT8795" s="258"/>
      <c r="AU8795" s="258"/>
      <c r="AV8795" s="258"/>
      <c r="AW8795" s="258"/>
      <c r="AX8795" s="258"/>
      <c r="AY8795" s="258"/>
      <c r="AZ8795" s="258"/>
      <c r="BA8795" s="258"/>
      <c r="BB8795" s="258"/>
      <c r="BC8795" s="258"/>
      <c r="BD8795" s="258"/>
      <c r="BE8795" s="258"/>
      <c r="BF8795" s="258"/>
      <c r="BG8795" s="258"/>
      <c r="BH8795" s="258"/>
      <c r="BI8795" s="258"/>
      <c r="BJ8795" s="258"/>
      <c r="BK8795" s="258"/>
      <c r="BL8795" s="258"/>
      <c r="BM8795" s="258"/>
      <c r="BN8795" s="258"/>
      <c r="BO8795" s="258"/>
      <c r="BP8795" s="258"/>
      <c r="BQ8795" s="258"/>
      <c r="BR8795" s="258"/>
      <c r="BS8795" s="258"/>
      <c r="BT8795" s="258"/>
      <c r="BU8795" s="258"/>
      <c r="BV8795" s="258"/>
      <c r="BW8795" s="258"/>
      <c r="BX8795" s="258"/>
      <c r="BY8795" s="258"/>
      <c r="BZ8795" s="258"/>
      <c r="CA8795" s="258"/>
      <c r="CB8795" s="258"/>
      <c r="CC8795" s="258"/>
    </row>
    <row r="8796" spans="1:81" s="41" customFormat="1" x14ac:dyDescent="0.25">
      <c r="A8796" s="38"/>
      <c r="B8796" s="44"/>
      <c r="C8796" s="39"/>
      <c r="D8796" s="39"/>
      <c r="E8796" s="39"/>
      <c r="F8796" s="25"/>
      <c r="G8796" s="40"/>
      <c r="H8796" s="40"/>
      <c r="I8796" s="40"/>
      <c r="J8796" s="271"/>
      <c r="K8796" s="262"/>
      <c r="L8796" s="258"/>
      <c r="M8796" s="258"/>
      <c r="N8796" s="258"/>
      <c r="O8796" s="258"/>
      <c r="P8796" s="258"/>
      <c r="Q8796" s="258"/>
      <c r="R8796" s="258"/>
      <c r="S8796" s="258"/>
      <c r="T8796" s="258"/>
      <c r="U8796" s="258"/>
      <c r="V8796" s="258"/>
      <c r="W8796" s="258"/>
      <c r="X8796" s="258"/>
      <c r="Y8796" s="258"/>
      <c r="Z8796" s="258"/>
      <c r="AA8796" s="258"/>
      <c r="AB8796" s="258"/>
      <c r="AC8796" s="258"/>
      <c r="AD8796" s="258"/>
      <c r="AE8796" s="258"/>
      <c r="AF8796" s="258"/>
      <c r="AG8796" s="258"/>
      <c r="AH8796" s="258"/>
      <c r="AI8796" s="258"/>
      <c r="AJ8796" s="258"/>
      <c r="AK8796" s="258"/>
      <c r="AL8796" s="258"/>
      <c r="AM8796" s="258"/>
      <c r="AN8796" s="258"/>
      <c r="AO8796" s="258"/>
      <c r="AP8796" s="258"/>
      <c r="AQ8796" s="258"/>
      <c r="AR8796" s="258"/>
      <c r="AS8796" s="258"/>
      <c r="AT8796" s="258"/>
      <c r="AU8796" s="258"/>
      <c r="AV8796" s="258"/>
      <c r="AW8796" s="258"/>
      <c r="AX8796" s="258"/>
      <c r="AY8796" s="258"/>
      <c r="AZ8796" s="258"/>
      <c r="BA8796" s="258"/>
      <c r="BB8796" s="258"/>
      <c r="BC8796" s="258"/>
      <c r="BD8796" s="258"/>
      <c r="BE8796" s="258"/>
      <c r="BF8796" s="258"/>
      <c r="BG8796" s="258"/>
      <c r="BH8796" s="258"/>
      <c r="BI8796" s="258"/>
      <c r="BJ8796" s="258"/>
      <c r="BK8796" s="258"/>
      <c r="BL8796" s="258"/>
      <c r="BM8796" s="258"/>
      <c r="BN8796" s="258"/>
      <c r="BO8796" s="258"/>
      <c r="BP8796" s="258"/>
      <c r="BQ8796" s="258"/>
      <c r="BR8796" s="258"/>
      <c r="BS8796" s="258"/>
      <c r="BT8796" s="258"/>
      <c r="BU8796" s="258"/>
      <c r="BV8796" s="258"/>
      <c r="BW8796" s="258"/>
      <c r="BX8796" s="258"/>
      <c r="BY8796" s="258"/>
      <c r="BZ8796" s="258"/>
      <c r="CA8796" s="258"/>
      <c r="CB8796" s="258"/>
      <c r="CC8796" s="258"/>
    </row>
    <row r="8797" spans="1:81" s="41" customFormat="1" x14ac:dyDescent="0.25">
      <c r="A8797" s="38"/>
      <c r="B8797" s="44"/>
      <c r="C8797" s="39"/>
      <c r="D8797" s="39"/>
      <c r="E8797" s="39"/>
      <c r="F8797" s="25"/>
      <c r="G8797" s="40"/>
      <c r="H8797" s="40"/>
      <c r="I8797" s="40"/>
      <c r="J8797" s="271"/>
      <c r="K8797" s="262"/>
      <c r="L8797" s="258"/>
      <c r="M8797" s="258"/>
      <c r="N8797" s="258"/>
      <c r="O8797" s="258"/>
      <c r="P8797" s="258"/>
      <c r="Q8797" s="258"/>
      <c r="R8797" s="258"/>
      <c r="S8797" s="258"/>
      <c r="T8797" s="258"/>
      <c r="U8797" s="258"/>
      <c r="V8797" s="258"/>
      <c r="W8797" s="258"/>
      <c r="X8797" s="258"/>
      <c r="Y8797" s="258"/>
      <c r="Z8797" s="258"/>
      <c r="AA8797" s="258"/>
      <c r="AB8797" s="258"/>
      <c r="AC8797" s="258"/>
      <c r="AD8797" s="258"/>
      <c r="AE8797" s="258"/>
      <c r="AF8797" s="258"/>
      <c r="AG8797" s="258"/>
      <c r="AH8797" s="258"/>
      <c r="AI8797" s="258"/>
      <c r="AJ8797" s="258"/>
      <c r="AK8797" s="258"/>
      <c r="AL8797" s="258"/>
      <c r="AM8797" s="258"/>
      <c r="AN8797" s="258"/>
      <c r="AO8797" s="258"/>
      <c r="AP8797" s="258"/>
      <c r="AQ8797" s="258"/>
      <c r="AR8797" s="258"/>
      <c r="AS8797" s="258"/>
      <c r="AT8797" s="258"/>
      <c r="AU8797" s="258"/>
      <c r="AV8797" s="258"/>
      <c r="AW8797" s="258"/>
      <c r="AX8797" s="258"/>
      <c r="AY8797" s="258"/>
      <c r="AZ8797" s="258"/>
      <c r="BA8797" s="258"/>
      <c r="BB8797" s="258"/>
      <c r="BC8797" s="258"/>
      <c r="BD8797" s="258"/>
      <c r="BE8797" s="258"/>
      <c r="BF8797" s="258"/>
      <c r="BG8797" s="258"/>
      <c r="BH8797" s="258"/>
      <c r="BI8797" s="258"/>
      <c r="BJ8797" s="258"/>
      <c r="BK8797" s="258"/>
      <c r="BL8797" s="258"/>
      <c r="BM8797" s="258"/>
      <c r="BN8797" s="258"/>
      <c r="BO8797" s="258"/>
      <c r="BP8797" s="258"/>
      <c r="BQ8797" s="258"/>
      <c r="BR8797" s="258"/>
      <c r="BS8797" s="258"/>
      <c r="BT8797" s="258"/>
      <c r="BU8797" s="258"/>
      <c r="BV8797" s="258"/>
      <c r="BW8797" s="258"/>
      <c r="BX8797" s="258"/>
      <c r="BY8797" s="258"/>
      <c r="BZ8797" s="258"/>
      <c r="CA8797" s="258"/>
      <c r="CB8797" s="258"/>
      <c r="CC8797" s="258"/>
    </row>
    <row r="8798" spans="1:81" s="41" customFormat="1" x14ac:dyDescent="0.25">
      <c r="A8798" s="38"/>
      <c r="B8798" s="44"/>
      <c r="C8798" s="39"/>
      <c r="D8798" s="39"/>
      <c r="E8798" s="39"/>
      <c r="F8798" s="25"/>
      <c r="G8798" s="40"/>
      <c r="H8798" s="40"/>
      <c r="I8798" s="40"/>
      <c r="J8798" s="271"/>
      <c r="K8798" s="262"/>
      <c r="L8798" s="258"/>
      <c r="M8798" s="258"/>
      <c r="N8798" s="258"/>
      <c r="O8798" s="258"/>
      <c r="P8798" s="258"/>
      <c r="Q8798" s="258"/>
      <c r="R8798" s="258"/>
      <c r="S8798" s="258"/>
      <c r="T8798" s="258"/>
      <c r="U8798" s="258"/>
      <c r="V8798" s="258"/>
      <c r="W8798" s="258"/>
      <c r="X8798" s="258"/>
      <c r="Y8798" s="258"/>
      <c r="Z8798" s="258"/>
      <c r="AA8798" s="258"/>
      <c r="AB8798" s="258"/>
      <c r="AC8798" s="258"/>
      <c r="AD8798" s="258"/>
      <c r="AE8798" s="258"/>
      <c r="AF8798" s="258"/>
      <c r="AG8798" s="258"/>
      <c r="AH8798" s="258"/>
      <c r="AI8798" s="258"/>
      <c r="AJ8798" s="258"/>
      <c r="AK8798" s="258"/>
      <c r="AL8798" s="258"/>
      <c r="AM8798" s="258"/>
      <c r="AN8798" s="258"/>
      <c r="AO8798" s="258"/>
      <c r="AP8798" s="258"/>
      <c r="AQ8798" s="258"/>
      <c r="AR8798" s="258"/>
      <c r="AS8798" s="258"/>
      <c r="AT8798" s="258"/>
      <c r="AU8798" s="258"/>
      <c r="AV8798" s="258"/>
      <c r="AW8798" s="258"/>
      <c r="AX8798" s="258"/>
      <c r="AY8798" s="258"/>
      <c r="AZ8798" s="258"/>
      <c r="BA8798" s="258"/>
      <c r="BB8798" s="258"/>
      <c r="BC8798" s="258"/>
      <c r="BD8798" s="258"/>
      <c r="BE8798" s="258"/>
      <c r="BF8798" s="258"/>
      <c r="BG8798" s="258"/>
      <c r="BH8798" s="258"/>
      <c r="BI8798" s="258"/>
      <c r="BJ8798" s="258"/>
      <c r="BK8798" s="258"/>
      <c r="BL8798" s="258"/>
      <c r="BM8798" s="258"/>
      <c r="BN8798" s="258"/>
      <c r="BO8798" s="258"/>
      <c r="BP8798" s="258"/>
      <c r="BQ8798" s="258"/>
      <c r="BR8798" s="258"/>
      <c r="BS8798" s="258"/>
      <c r="BT8798" s="258"/>
      <c r="BU8798" s="258"/>
      <c r="BV8798" s="258"/>
      <c r="BW8798" s="258"/>
      <c r="BX8798" s="258"/>
      <c r="BY8798" s="258"/>
      <c r="BZ8798" s="258"/>
      <c r="CA8798" s="258"/>
      <c r="CB8798" s="258"/>
      <c r="CC8798" s="258"/>
    </row>
    <row r="8799" spans="1:81" s="41" customFormat="1" x14ac:dyDescent="0.25">
      <c r="A8799" s="38"/>
      <c r="B8799" s="44"/>
      <c r="C8799" s="39"/>
      <c r="D8799" s="39"/>
      <c r="E8799" s="39"/>
      <c r="F8799" s="25"/>
      <c r="G8799" s="40"/>
      <c r="H8799" s="40"/>
      <c r="I8799" s="40"/>
      <c r="J8799" s="271"/>
      <c r="K8799" s="262"/>
      <c r="L8799" s="258"/>
      <c r="M8799" s="258"/>
      <c r="N8799" s="258"/>
      <c r="O8799" s="258"/>
      <c r="P8799" s="258"/>
      <c r="Q8799" s="258"/>
      <c r="R8799" s="258"/>
      <c r="S8799" s="258"/>
      <c r="T8799" s="258"/>
      <c r="U8799" s="258"/>
      <c r="V8799" s="258"/>
      <c r="W8799" s="258"/>
      <c r="X8799" s="258"/>
      <c r="Y8799" s="258"/>
      <c r="Z8799" s="258"/>
      <c r="AA8799" s="258"/>
      <c r="AB8799" s="258"/>
      <c r="AC8799" s="258"/>
      <c r="AD8799" s="258"/>
      <c r="AE8799" s="258"/>
      <c r="AF8799" s="258"/>
      <c r="AG8799" s="258"/>
      <c r="AH8799" s="258"/>
      <c r="AI8799" s="258"/>
      <c r="AJ8799" s="258"/>
      <c r="AK8799" s="258"/>
      <c r="AL8799" s="258"/>
      <c r="AM8799" s="258"/>
      <c r="AN8799" s="258"/>
      <c r="AO8799" s="258"/>
      <c r="AP8799" s="258"/>
      <c r="AQ8799" s="258"/>
      <c r="AR8799" s="258"/>
      <c r="AS8799" s="258"/>
      <c r="AT8799" s="258"/>
      <c r="AU8799" s="258"/>
      <c r="AV8799" s="258"/>
      <c r="AW8799" s="258"/>
      <c r="AX8799" s="258"/>
      <c r="AY8799" s="258"/>
      <c r="AZ8799" s="258"/>
      <c r="BA8799" s="258"/>
      <c r="BB8799" s="258"/>
      <c r="BC8799" s="258"/>
      <c r="BD8799" s="258"/>
      <c r="BE8799" s="258"/>
      <c r="BF8799" s="258"/>
      <c r="BG8799" s="258"/>
      <c r="BH8799" s="258"/>
      <c r="BI8799" s="258"/>
      <c r="BJ8799" s="258"/>
      <c r="BK8799" s="258"/>
      <c r="BL8799" s="258"/>
      <c r="BM8799" s="258"/>
      <c r="BN8799" s="258"/>
      <c r="BO8799" s="258"/>
      <c r="BP8799" s="258"/>
      <c r="BQ8799" s="258"/>
      <c r="BR8799" s="258"/>
      <c r="BS8799" s="258"/>
      <c r="BT8799" s="258"/>
      <c r="BU8799" s="258"/>
      <c r="BV8799" s="258"/>
      <c r="BW8799" s="258"/>
      <c r="BX8799" s="258"/>
      <c r="BY8799" s="258"/>
      <c r="BZ8799" s="258"/>
      <c r="CA8799" s="258"/>
      <c r="CB8799" s="258"/>
      <c r="CC8799" s="258"/>
    </row>
    <row r="8800" spans="1:81" s="41" customFormat="1" x14ac:dyDescent="0.25">
      <c r="A8800" s="38"/>
      <c r="B8800" s="44"/>
      <c r="C8800" s="39"/>
      <c r="D8800" s="39"/>
      <c r="E8800" s="39"/>
      <c r="F8800" s="25"/>
      <c r="G8800" s="40"/>
      <c r="H8800" s="40"/>
      <c r="I8800" s="40"/>
      <c r="J8800" s="271"/>
      <c r="K8800" s="262"/>
      <c r="L8800" s="258"/>
      <c r="M8800" s="258"/>
      <c r="N8800" s="258"/>
      <c r="O8800" s="258"/>
      <c r="P8800" s="258"/>
      <c r="Q8800" s="258"/>
      <c r="R8800" s="258"/>
      <c r="S8800" s="258"/>
      <c r="T8800" s="258"/>
      <c r="U8800" s="258"/>
      <c r="V8800" s="258"/>
      <c r="W8800" s="258"/>
      <c r="X8800" s="258"/>
      <c r="Y8800" s="258"/>
      <c r="Z8800" s="258"/>
      <c r="AA8800" s="258"/>
      <c r="AB8800" s="258"/>
      <c r="AC8800" s="258"/>
      <c r="AD8800" s="258"/>
      <c r="AE8800" s="258"/>
      <c r="AF8800" s="258"/>
      <c r="AG8800" s="258"/>
      <c r="AH8800" s="258"/>
      <c r="AI8800" s="258"/>
      <c r="AJ8800" s="258"/>
      <c r="AK8800" s="258"/>
      <c r="AL8800" s="258"/>
      <c r="AM8800" s="258"/>
      <c r="AN8800" s="258"/>
      <c r="AO8800" s="258"/>
      <c r="AP8800" s="258"/>
      <c r="AQ8800" s="258"/>
      <c r="AR8800" s="258"/>
      <c r="AS8800" s="258"/>
      <c r="AT8800" s="258"/>
      <c r="AU8800" s="258"/>
      <c r="AV8800" s="258"/>
      <c r="AW8800" s="258"/>
      <c r="AX8800" s="258"/>
      <c r="AY8800" s="258"/>
      <c r="AZ8800" s="258"/>
      <c r="BA8800" s="258"/>
      <c r="BB8800" s="258"/>
      <c r="BC8800" s="258"/>
      <c r="BD8800" s="258"/>
      <c r="BE8800" s="258"/>
      <c r="BF8800" s="258"/>
      <c r="BG8800" s="258"/>
      <c r="BH8800" s="258"/>
      <c r="BI8800" s="258"/>
      <c r="BJ8800" s="258"/>
      <c r="BK8800" s="258"/>
      <c r="BL8800" s="258"/>
      <c r="BM8800" s="258"/>
      <c r="BN8800" s="258"/>
      <c r="BO8800" s="258"/>
      <c r="BP8800" s="258"/>
      <c r="BQ8800" s="258"/>
      <c r="BR8800" s="258"/>
      <c r="BS8800" s="258"/>
      <c r="BT8800" s="258"/>
      <c r="BU8800" s="258"/>
      <c r="BV8800" s="258"/>
      <c r="BW8800" s="258"/>
      <c r="BX8800" s="258"/>
      <c r="BY8800" s="258"/>
      <c r="BZ8800" s="258"/>
      <c r="CA8800" s="258"/>
      <c r="CB8800" s="258"/>
      <c r="CC8800" s="258"/>
    </row>
    <row r="8801" spans="1:81" s="41" customFormat="1" x14ac:dyDescent="0.25">
      <c r="A8801" s="38"/>
      <c r="B8801" s="44"/>
      <c r="C8801" s="39"/>
      <c r="D8801" s="39"/>
      <c r="E8801" s="39"/>
      <c r="F8801" s="25"/>
      <c r="G8801" s="40"/>
      <c r="H8801" s="40"/>
      <c r="I8801" s="40"/>
      <c r="J8801" s="271"/>
      <c r="K8801" s="262"/>
      <c r="L8801" s="258"/>
      <c r="M8801" s="258"/>
      <c r="N8801" s="258"/>
      <c r="O8801" s="258"/>
      <c r="P8801" s="258"/>
      <c r="Q8801" s="258"/>
      <c r="R8801" s="258"/>
      <c r="S8801" s="258"/>
      <c r="T8801" s="258"/>
      <c r="U8801" s="258"/>
      <c r="V8801" s="258"/>
      <c r="W8801" s="258"/>
      <c r="X8801" s="258"/>
      <c r="Y8801" s="258"/>
      <c r="Z8801" s="258"/>
      <c r="AA8801" s="258"/>
      <c r="AB8801" s="258"/>
      <c r="AC8801" s="258"/>
      <c r="AD8801" s="258"/>
      <c r="AE8801" s="258"/>
      <c r="AF8801" s="258"/>
      <c r="AG8801" s="258"/>
      <c r="AH8801" s="258"/>
      <c r="AI8801" s="258"/>
      <c r="AJ8801" s="258"/>
      <c r="AK8801" s="258"/>
      <c r="AL8801" s="258"/>
      <c r="AM8801" s="258"/>
      <c r="AN8801" s="258"/>
      <c r="AO8801" s="258"/>
      <c r="AP8801" s="258"/>
      <c r="AQ8801" s="258"/>
      <c r="AR8801" s="258"/>
      <c r="AS8801" s="258"/>
      <c r="AT8801" s="258"/>
      <c r="AU8801" s="258"/>
      <c r="AV8801" s="258"/>
      <c r="AW8801" s="258"/>
      <c r="AX8801" s="258"/>
      <c r="AY8801" s="258"/>
      <c r="AZ8801" s="258"/>
      <c r="BA8801" s="258"/>
      <c r="BB8801" s="258"/>
      <c r="BC8801" s="258"/>
      <c r="BD8801" s="258"/>
      <c r="BE8801" s="258"/>
      <c r="BF8801" s="258"/>
      <c r="BG8801" s="258"/>
      <c r="BH8801" s="258"/>
      <c r="BI8801" s="258"/>
      <c r="BJ8801" s="258"/>
      <c r="BK8801" s="258"/>
      <c r="BL8801" s="258"/>
      <c r="BM8801" s="258"/>
      <c r="BN8801" s="258"/>
      <c r="BO8801" s="258"/>
      <c r="BP8801" s="258"/>
      <c r="BQ8801" s="258"/>
      <c r="BR8801" s="258"/>
      <c r="BS8801" s="258"/>
      <c r="BT8801" s="258"/>
      <c r="BU8801" s="258"/>
      <c r="BV8801" s="258"/>
      <c r="BW8801" s="258"/>
      <c r="BX8801" s="258"/>
      <c r="BY8801" s="258"/>
      <c r="BZ8801" s="258"/>
      <c r="CA8801" s="258"/>
      <c r="CB8801" s="258"/>
      <c r="CC8801" s="258"/>
    </row>
    <row r="8802" spans="1:81" s="41" customFormat="1" x14ac:dyDescent="0.25">
      <c r="A8802" s="38"/>
      <c r="B8802" s="44"/>
      <c r="C8802" s="39"/>
      <c r="D8802" s="39"/>
      <c r="E8802" s="39"/>
      <c r="F8802" s="25"/>
      <c r="G8802" s="40"/>
      <c r="H8802" s="40"/>
      <c r="I8802" s="40"/>
      <c r="J8802" s="271"/>
      <c r="K8802" s="262"/>
      <c r="L8802" s="258"/>
      <c r="M8802" s="258"/>
      <c r="N8802" s="258"/>
      <c r="O8802" s="258"/>
      <c r="P8802" s="258"/>
      <c r="Q8802" s="258"/>
      <c r="R8802" s="258"/>
      <c r="S8802" s="258"/>
      <c r="T8802" s="258"/>
      <c r="U8802" s="258"/>
      <c r="V8802" s="258"/>
      <c r="W8802" s="258"/>
      <c r="X8802" s="258"/>
      <c r="Y8802" s="258"/>
      <c r="Z8802" s="258"/>
      <c r="AA8802" s="258"/>
      <c r="AB8802" s="258"/>
      <c r="AC8802" s="258"/>
      <c r="AD8802" s="258"/>
      <c r="AE8802" s="258"/>
      <c r="AF8802" s="258"/>
      <c r="AG8802" s="258"/>
      <c r="AH8802" s="258"/>
      <c r="AI8802" s="258"/>
      <c r="AJ8802" s="258"/>
      <c r="AK8802" s="258"/>
      <c r="AL8802" s="258"/>
      <c r="AM8802" s="258"/>
      <c r="AN8802" s="258"/>
      <c r="AO8802" s="258"/>
      <c r="AP8802" s="258"/>
      <c r="AQ8802" s="258"/>
      <c r="AR8802" s="258"/>
      <c r="AS8802" s="258"/>
      <c r="AT8802" s="258"/>
      <c r="AU8802" s="258"/>
      <c r="AV8802" s="258"/>
      <c r="AW8802" s="258"/>
      <c r="AX8802" s="258"/>
      <c r="AY8802" s="258"/>
      <c r="AZ8802" s="258"/>
      <c r="BA8802" s="258"/>
      <c r="BB8802" s="258"/>
      <c r="BC8802" s="258"/>
      <c r="BD8802" s="258"/>
      <c r="BE8802" s="258"/>
      <c r="BF8802" s="258"/>
      <c r="BG8802" s="258"/>
      <c r="BH8802" s="258"/>
      <c r="BI8802" s="258"/>
      <c r="BJ8802" s="258"/>
      <c r="BK8802" s="258"/>
      <c r="BL8802" s="258"/>
      <c r="BM8802" s="258"/>
      <c r="BN8802" s="258"/>
      <c r="BO8802" s="258"/>
      <c r="BP8802" s="258"/>
      <c r="BQ8802" s="258"/>
      <c r="BR8802" s="258"/>
      <c r="BS8802" s="258"/>
      <c r="BT8802" s="258"/>
      <c r="BU8802" s="258"/>
      <c r="BV8802" s="258"/>
      <c r="BW8802" s="258"/>
      <c r="BX8802" s="258"/>
      <c r="BY8802" s="258"/>
      <c r="BZ8802" s="258"/>
      <c r="CA8802" s="258"/>
      <c r="CB8802" s="258"/>
      <c r="CC8802" s="258"/>
    </row>
    <row r="8803" spans="1:81" s="41" customFormat="1" x14ac:dyDescent="0.25">
      <c r="A8803" s="38"/>
      <c r="B8803" s="44"/>
      <c r="C8803" s="39"/>
      <c r="D8803" s="39"/>
      <c r="E8803" s="39"/>
      <c r="F8803" s="25"/>
      <c r="G8803" s="40"/>
      <c r="H8803" s="40"/>
      <c r="I8803" s="40"/>
      <c r="J8803" s="271"/>
      <c r="K8803" s="262"/>
      <c r="L8803" s="258"/>
      <c r="M8803" s="258"/>
      <c r="N8803" s="258"/>
      <c r="O8803" s="258"/>
      <c r="P8803" s="258"/>
      <c r="Q8803" s="258"/>
      <c r="R8803" s="258"/>
      <c r="S8803" s="258"/>
      <c r="T8803" s="258"/>
      <c r="U8803" s="258"/>
      <c r="V8803" s="258"/>
      <c r="W8803" s="258"/>
      <c r="X8803" s="258"/>
      <c r="Y8803" s="258"/>
      <c r="Z8803" s="258"/>
      <c r="AA8803" s="258"/>
      <c r="AB8803" s="258"/>
      <c r="AC8803" s="258"/>
      <c r="AD8803" s="258"/>
      <c r="AE8803" s="258"/>
      <c r="AF8803" s="258"/>
      <c r="AG8803" s="258"/>
      <c r="AH8803" s="258"/>
      <c r="AI8803" s="258"/>
      <c r="AJ8803" s="258"/>
      <c r="AK8803" s="258"/>
      <c r="AL8803" s="258"/>
      <c r="AM8803" s="258"/>
      <c r="AN8803" s="258"/>
      <c r="AO8803" s="258"/>
      <c r="AP8803" s="258"/>
      <c r="AQ8803" s="258"/>
      <c r="AR8803" s="258"/>
      <c r="AS8803" s="258"/>
      <c r="AT8803" s="258"/>
      <c r="AU8803" s="258"/>
      <c r="AV8803" s="258"/>
      <c r="AW8803" s="258"/>
      <c r="AX8803" s="258"/>
      <c r="AY8803" s="258"/>
      <c r="AZ8803" s="258"/>
      <c r="BA8803" s="258"/>
      <c r="BB8803" s="258"/>
      <c r="BC8803" s="258"/>
      <c r="BD8803" s="258"/>
      <c r="BE8803" s="258"/>
      <c r="BF8803" s="258"/>
      <c r="BG8803" s="258"/>
      <c r="BH8803" s="258"/>
      <c r="BI8803" s="258"/>
      <c r="BJ8803" s="258"/>
      <c r="BK8803" s="258"/>
      <c r="BL8803" s="258"/>
      <c r="BM8803" s="258"/>
      <c r="BN8803" s="258"/>
      <c r="BO8803" s="258"/>
      <c r="BP8803" s="258"/>
      <c r="BQ8803" s="258"/>
      <c r="BR8803" s="258"/>
      <c r="BS8803" s="258"/>
      <c r="BT8803" s="258"/>
      <c r="BU8803" s="258"/>
      <c r="BV8803" s="258"/>
      <c r="BW8803" s="258"/>
      <c r="BX8803" s="258"/>
      <c r="BY8803" s="258"/>
      <c r="BZ8803" s="258"/>
      <c r="CA8803" s="258"/>
      <c r="CB8803" s="258"/>
      <c r="CC8803" s="258"/>
    </row>
    <row r="8804" spans="1:81" s="41" customFormat="1" x14ac:dyDescent="0.25">
      <c r="A8804" s="38"/>
      <c r="B8804" s="44"/>
      <c r="C8804" s="39"/>
      <c r="D8804" s="39"/>
      <c r="E8804" s="39"/>
      <c r="F8804" s="25"/>
      <c r="G8804" s="40"/>
      <c r="H8804" s="40"/>
      <c r="I8804" s="40"/>
      <c r="J8804" s="271"/>
      <c r="K8804" s="262"/>
      <c r="L8804" s="258"/>
      <c r="M8804" s="258"/>
      <c r="N8804" s="258"/>
      <c r="O8804" s="258"/>
      <c r="P8804" s="258"/>
      <c r="Q8804" s="258"/>
      <c r="R8804" s="258"/>
      <c r="S8804" s="258"/>
      <c r="T8804" s="258"/>
      <c r="U8804" s="258"/>
      <c r="V8804" s="258"/>
      <c r="W8804" s="258"/>
      <c r="X8804" s="258"/>
      <c r="Y8804" s="258"/>
      <c r="Z8804" s="258"/>
      <c r="AA8804" s="258"/>
      <c r="AB8804" s="258"/>
      <c r="AC8804" s="258"/>
      <c r="AD8804" s="258"/>
      <c r="AE8804" s="258"/>
      <c r="AF8804" s="258"/>
      <c r="AG8804" s="258"/>
      <c r="AH8804" s="258"/>
      <c r="AI8804" s="258"/>
      <c r="AJ8804" s="258"/>
      <c r="AK8804" s="258"/>
      <c r="AL8804" s="258"/>
      <c r="AM8804" s="258"/>
      <c r="AN8804" s="258"/>
      <c r="AO8804" s="258"/>
      <c r="AP8804" s="258"/>
      <c r="AQ8804" s="258"/>
      <c r="AR8804" s="258"/>
      <c r="AS8804" s="258"/>
      <c r="AT8804" s="258"/>
      <c r="AU8804" s="258"/>
      <c r="AV8804" s="258"/>
      <c r="AW8804" s="258"/>
      <c r="AX8804" s="258"/>
      <c r="AY8804" s="258"/>
      <c r="AZ8804" s="258"/>
      <c r="BA8804" s="258"/>
      <c r="BB8804" s="258"/>
      <c r="BC8804" s="258"/>
      <c r="BD8804" s="258"/>
      <c r="BE8804" s="258"/>
      <c r="BF8804" s="258"/>
      <c r="BG8804" s="258"/>
      <c r="BH8804" s="258"/>
      <c r="BI8804" s="258"/>
      <c r="BJ8804" s="258"/>
      <c r="BK8804" s="258"/>
      <c r="BL8804" s="258"/>
      <c r="BM8804" s="258"/>
      <c r="BN8804" s="258"/>
      <c r="BO8804" s="258"/>
      <c r="BP8804" s="258"/>
      <c r="BQ8804" s="258"/>
      <c r="BR8804" s="258"/>
      <c r="BS8804" s="258"/>
      <c r="BT8804" s="258"/>
      <c r="BU8804" s="258"/>
      <c r="BV8804" s="258"/>
      <c r="BW8804" s="258"/>
      <c r="BX8804" s="258"/>
      <c r="BY8804" s="258"/>
      <c r="BZ8804" s="258"/>
      <c r="CA8804" s="258"/>
      <c r="CB8804" s="258"/>
      <c r="CC8804" s="258"/>
    </row>
    <row r="8805" spans="1:81" s="41" customFormat="1" x14ac:dyDescent="0.25">
      <c r="A8805" s="38"/>
      <c r="B8805" s="44"/>
      <c r="C8805" s="39"/>
      <c r="D8805" s="39"/>
      <c r="E8805" s="39"/>
      <c r="F8805" s="25"/>
      <c r="G8805" s="40"/>
      <c r="H8805" s="40"/>
      <c r="I8805" s="40"/>
      <c r="J8805" s="271"/>
      <c r="K8805" s="262"/>
      <c r="L8805" s="258"/>
      <c r="M8805" s="258"/>
      <c r="N8805" s="258"/>
      <c r="O8805" s="258"/>
      <c r="P8805" s="258"/>
      <c r="Q8805" s="258"/>
      <c r="R8805" s="258"/>
      <c r="S8805" s="258"/>
      <c r="T8805" s="258"/>
      <c r="U8805" s="258"/>
      <c r="V8805" s="258"/>
      <c r="W8805" s="258"/>
      <c r="X8805" s="258"/>
      <c r="Y8805" s="258"/>
      <c r="Z8805" s="258"/>
      <c r="AA8805" s="258"/>
      <c r="AB8805" s="258"/>
      <c r="AC8805" s="258"/>
      <c r="AD8805" s="258"/>
      <c r="AE8805" s="258"/>
      <c r="AF8805" s="258"/>
      <c r="AG8805" s="258"/>
      <c r="AH8805" s="258"/>
      <c r="AI8805" s="258"/>
      <c r="AJ8805" s="258"/>
      <c r="AK8805" s="258"/>
      <c r="AL8805" s="258"/>
      <c r="AM8805" s="258"/>
      <c r="AN8805" s="258"/>
      <c r="AO8805" s="258"/>
      <c r="AP8805" s="258"/>
      <c r="AQ8805" s="258"/>
      <c r="AR8805" s="258"/>
      <c r="AS8805" s="258"/>
      <c r="AT8805" s="258"/>
      <c r="AU8805" s="258"/>
      <c r="AV8805" s="258"/>
      <c r="AW8805" s="258"/>
      <c r="AX8805" s="258"/>
      <c r="AY8805" s="258"/>
      <c r="AZ8805" s="258"/>
      <c r="BA8805" s="258"/>
      <c r="BB8805" s="258"/>
      <c r="BC8805" s="258"/>
      <c r="BD8805" s="258"/>
      <c r="BE8805" s="258"/>
      <c r="BF8805" s="258"/>
      <c r="BG8805" s="258"/>
      <c r="BH8805" s="258"/>
      <c r="BI8805" s="258"/>
      <c r="BJ8805" s="258"/>
      <c r="BK8805" s="258"/>
      <c r="BL8805" s="258"/>
      <c r="BM8805" s="258"/>
      <c r="BN8805" s="258"/>
      <c r="BO8805" s="258"/>
      <c r="BP8805" s="258"/>
      <c r="BQ8805" s="258"/>
      <c r="BR8805" s="258"/>
      <c r="BS8805" s="258"/>
      <c r="BT8805" s="258"/>
      <c r="BU8805" s="258"/>
      <c r="BV8805" s="258"/>
      <c r="BW8805" s="258"/>
      <c r="BX8805" s="258"/>
      <c r="BY8805" s="258"/>
      <c r="BZ8805" s="258"/>
      <c r="CA8805" s="258"/>
      <c r="CB8805" s="258"/>
      <c r="CC8805" s="258"/>
    </row>
    <row r="8806" spans="1:81" s="41" customFormat="1" x14ac:dyDescent="0.25">
      <c r="A8806" s="38"/>
      <c r="B8806" s="44"/>
      <c r="C8806" s="39"/>
      <c r="D8806" s="39"/>
      <c r="E8806" s="39"/>
      <c r="F8806" s="25"/>
      <c r="G8806" s="40"/>
      <c r="H8806" s="40"/>
      <c r="I8806" s="40"/>
      <c r="J8806" s="271"/>
      <c r="K8806" s="262"/>
      <c r="L8806" s="258"/>
      <c r="M8806" s="258"/>
      <c r="N8806" s="258"/>
      <c r="O8806" s="258"/>
      <c r="P8806" s="258"/>
      <c r="Q8806" s="258"/>
      <c r="R8806" s="258"/>
      <c r="S8806" s="258"/>
      <c r="T8806" s="258"/>
      <c r="U8806" s="258"/>
      <c r="V8806" s="258"/>
      <c r="W8806" s="258"/>
      <c r="X8806" s="258"/>
      <c r="Y8806" s="258"/>
      <c r="Z8806" s="258"/>
      <c r="AA8806" s="258"/>
      <c r="AB8806" s="258"/>
      <c r="AC8806" s="258"/>
      <c r="AD8806" s="258"/>
      <c r="AE8806" s="258"/>
      <c r="AF8806" s="258"/>
      <c r="AG8806" s="258"/>
      <c r="AH8806" s="258"/>
      <c r="AI8806" s="258"/>
      <c r="AJ8806" s="258"/>
      <c r="AK8806" s="258"/>
      <c r="AL8806" s="258"/>
      <c r="AM8806" s="258"/>
      <c r="AN8806" s="258"/>
      <c r="AO8806" s="258"/>
      <c r="AP8806" s="258"/>
      <c r="AQ8806" s="258"/>
      <c r="AR8806" s="258"/>
      <c r="AS8806" s="258"/>
      <c r="AT8806" s="258"/>
      <c r="AU8806" s="258"/>
      <c r="AV8806" s="258"/>
      <c r="AW8806" s="258"/>
      <c r="AX8806" s="258"/>
      <c r="AY8806" s="258"/>
      <c r="AZ8806" s="258"/>
      <c r="BA8806" s="258"/>
      <c r="BB8806" s="258"/>
      <c r="BC8806" s="258"/>
      <c r="BD8806" s="258"/>
      <c r="BE8806" s="258"/>
      <c r="BF8806" s="258"/>
      <c r="BG8806" s="258"/>
      <c r="BH8806" s="258"/>
      <c r="BI8806" s="258"/>
      <c r="BJ8806" s="258"/>
      <c r="BK8806" s="258"/>
      <c r="BL8806" s="258"/>
      <c r="BM8806" s="258"/>
      <c r="BN8806" s="258"/>
      <c r="BO8806" s="258"/>
      <c r="BP8806" s="258"/>
      <c r="BQ8806" s="258"/>
      <c r="BR8806" s="258"/>
      <c r="BS8806" s="258"/>
      <c r="BT8806" s="258"/>
      <c r="BU8806" s="258"/>
      <c r="BV8806" s="258"/>
      <c r="BW8806" s="258"/>
      <c r="BX8806" s="258"/>
      <c r="BY8806" s="258"/>
      <c r="BZ8806" s="258"/>
      <c r="CA8806" s="258"/>
      <c r="CB8806" s="258"/>
      <c r="CC8806" s="258"/>
    </row>
    <row r="8807" spans="1:81" s="41" customFormat="1" x14ac:dyDescent="0.25">
      <c r="A8807" s="38"/>
      <c r="B8807" s="44"/>
      <c r="C8807" s="39"/>
      <c r="D8807" s="39"/>
      <c r="E8807" s="39"/>
      <c r="F8807" s="25"/>
      <c r="G8807" s="40"/>
      <c r="H8807" s="40"/>
      <c r="I8807" s="40"/>
      <c r="J8807" s="271"/>
      <c r="K8807" s="262"/>
      <c r="L8807" s="258"/>
      <c r="M8807" s="258"/>
      <c r="N8807" s="258"/>
      <c r="O8807" s="258"/>
      <c r="P8807" s="258"/>
      <c r="Q8807" s="258"/>
      <c r="R8807" s="258"/>
      <c r="S8807" s="258"/>
      <c r="T8807" s="258"/>
      <c r="U8807" s="258"/>
      <c r="V8807" s="258"/>
      <c r="W8807" s="258"/>
      <c r="X8807" s="258"/>
      <c r="Y8807" s="258"/>
      <c r="Z8807" s="258"/>
      <c r="AA8807" s="258"/>
      <c r="AB8807" s="258"/>
      <c r="AC8807" s="258"/>
      <c r="AD8807" s="258"/>
      <c r="AE8807" s="258"/>
      <c r="AF8807" s="258"/>
      <c r="AG8807" s="258"/>
      <c r="AH8807" s="258"/>
      <c r="AI8807" s="258"/>
      <c r="AJ8807" s="258"/>
      <c r="AK8807" s="258"/>
      <c r="AL8807" s="258"/>
      <c r="AM8807" s="258"/>
      <c r="AN8807" s="258"/>
      <c r="AO8807" s="258"/>
      <c r="AP8807" s="258"/>
      <c r="AQ8807" s="258"/>
      <c r="AR8807" s="258"/>
      <c r="AS8807" s="258"/>
      <c r="AT8807" s="258"/>
      <c r="AU8807" s="258"/>
      <c r="AV8807" s="258"/>
      <c r="AW8807" s="258"/>
      <c r="AX8807" s="258"/>
      <c r="AY8807" s="258"/>
      <c r="AZ8807" s="258"/>
      <c r="BA8807" s="258"/>
      <c r="BB8807" s="258"/>
      <c r="BC8807" s="258"/>
      <c r="BD8807" s="258"/>
      <c r="BE8807" s="258"/>
      <c r="BF8807" s="258"/>
      <c r="BG8807" s="258"/>
      <c r="BH8807" s="258"/>
      <c r="BI8807" s="258"/>
      <c r="BJ8807" s="258"/>
      <c r="BK8807" s="258"/>
      <c r="BL8807" s="258"/>
      <c r="BM8807" s="258"/>
      <c r="BN8807" s="258"/>
      <c r="BO8807" s="258"/>
      <c r="BP8807" s="258"/>
      <c r="BQ8807" s="258"/>
      <c r="BR8807" s="258"/>
      <c r="BS8807" s="258"/>
      <c r="BT8807" s="258"/>
      <c r="BU8807" s="258"/>
      <c r="BV8807" s="258"/>
      <c r="BW8807" s="258"/>
      <c r="BX8807" s="258"/>
      <c r="BY8807" s="258"/>
      <c r="BZ8807" s="258"/>
      <c r="CA8807" s="258"/>
      <c r="CB8807" s="258"/>
      <c r="CC8807" s="258"/>
    </row>
    <row r="8808" spans="1:81" s="41" customFormat="1" x14ac:dyDescent="0.25">
      <c r="A8808" s="38"/>
      <c r="B8808" s="44"/>
      <c r="C8808" s="39"/>
      <c r="D8808" s="39"/>
      <c r="E8808" s="39"/>
      <c r="F8808" s="25"/>
      <c r="G8808" s="40"/>
      <c r="H8808" s="40"/>
      <c r="I8808" s="40"/>
      <c r="J8808" s="271"/>
      <c r="K8808" s="262"/>
      <c r="L8808" s="258"/>
      <c r="M8808" s="258"/>
      <c r="N8808" s="258"/>
      <c r="O8808" s="258"/>
      <c r="P8808" s="258"/>
      <c r="Q8808" s="258"/>
      <c r="R8808" s="258"/>
      <c r="S8808" s="258"/>
      <c r="T8808" s="258"/>
      <c r="U8808" s="258"/>
      <c r="V8808" s="258"/>
      <c r="W8808" s="258"/>
      <c r="X8808" s="258"/>
      <c r="Y8808" s="258"/>
      <c r="Z8808" s="258"/>
      <c r="AA8808" s="258"/>
      <c r="AB8808" s="258"/>
      <c r="AC8808" s="258"/>
      <c r="AD8808" s="258"/>
      <c r="AE8808" s="258"/>
      <c r="AF8808" s="258"/>
      <c r="AG8808" s="258"/>
      <c r="AH8808" s="258"/>
      <c r="AI8808" s="258"/>
      <c r="AJ8808" s="258"/>
      <c r="AK8808" s="258"/>
      <c r="AL8808" s="258"/>
      <c r="AM8808" s="258"/>
      <c r="AN8808" s="258"/>
      <c r="AO8808" s="258"/>
      <c r="AP8808" s="258"/>
      <c r="AQ8808" s="258"/>
      <c r="AR8808" s="258"/>
      <c r="AS8808" s="258"/>
      <c r="AT8808" s="258"/>
      <c r="AU8808" s="258"/>
      <c r="AV8808" s="258"/>
      <c r="AW8808" s="258"/>
      <c r="AX8808" s="258"/>
      <c r="AY8808" s="258"/>
      <c r="AZ8808" s="258"/>
      <c r="BA8808" s="258"/>
      <c r="BB8808" s="258"/>
      <c r="BC8808" s="258"/>
      <c r="BD8808" s="258"/>
      <c r="BE8808" s="258"/>
      <c r="BF8808" s="258"/>
      <c r="BG8808" s="258"/>
      <c r="BH8808" s="258"/>
      <c r="BI8808" s="258"/>
      <c r="BJ8808" s="258"/>
      <c r="BK8808" s="258"/>
      <c r="BL8808" s="258"/>
      <c r="BM8808" s="258"/>
      <c r="BN8808" s="258"/>
      <c r="BO8808" s="258"/>
      <c r="BP8808" s="258"/>
      <c r="BQ8808" s="258"/>
      <c r="BR8808" s="258"/>
      <c r="BS8808" s="258"/>
      <c r="BT8808" s="258"/>
      <c r="BU8808" s="258"/>
      <c r="BV8808" s="258"/>
      <c r="BW8808" s="258"/>
      <c r="BX8808" s="258"/>
      <c r="BY8808" s="258"/>
      <c r="BZ8808" s="258"/>
      <c r="CA8808" s="258"/>
      <c r="CB8808" s="258"/>
      <c r="CC8808" s="258"/>
    </row>
    <row r="8809" spans="1:81" s="41" customFormat="1" x14ac:dyDescent="0.25">
      <c r="A8809" s="38"/>
      <c r="B8809" s="44"/>
      <c r="C8809" s="39"/>
      <c r="D8809" s="39"/>
      <c r="E8809" s="39"/>
      <c r="F8809" s="25"/>
      <c r="G8809" s="40"/>
      <c r="H8809" s="40"/>
      <c r="I8809" s="40"/>
      <c r="J8809" s="271"/>
      <c r="K8809" s="262"/>
      <c r="L8809" s="258"/>
      <c r="M8809" s="258"/>
      <c r="N8809" s="258"/>
      <c r="O8809" s="258"/>
      <c r="P8809" s="258"/>
      <c r="Q8809" s="258"/>
      <c r="R8809" s="258"/>
      <c r="S8809" s="258"/>
      <c r="T8809" s="258"/>
      <c r="U8809" s="258"/>
      <c r="V8809" s="258"/>
      <c r="W8809" s="258"/>
      <c r="X8809" s="258"/>
      <c r="Y8809" s="258"/>
      <c r="Z8809" s="258"/>
      <c r="AA8809" s="258"/>
      <c r="AB8809" s="258"/>
      <c r="AC8809" s="258"/>
      <c r="AD8809" s="258"/>
      <c r="AE8809" s="258"/>
      <c r="AF8809" s="258"/>
      <c r="AG8809" s="258"/>
      <c r="AH8809" s="258"/>
      <c r="AI8809" s="258"/>
      <c r="AJ8809" s="258"/>
      <c r="AK8809" s="258"/>
      <c r="AL8809" s="258"/>
      <c r="AM8809" s="258"/>
      <c r="AN8809" s="258"/>
      <c r="AO8809" s="258"/>
      <c r="AP8809" s="258"/>
      <c r="AQ8809" s="258"/>
      <c r="AR8809" s="258"/>
      <c r="AS8809" s="258"/>
      <c r="AT8809" s="258"/>
      <c r="AU8809" s="258"/>
      <c r="AV8809" s="258"/>
      <c r="AW8809" s="258"/>
      <c r="AX8809" s="258"/>
      <c r="AY8809" s="258"/>
      <c r="AZ8809" s="258"/>
      <c r="BA8809" s="258"/>
      <c r="BB8809" s="258"/>
      <c r="BC8809" s="258"/>
      <c r="BD8809" s="258"/>
      <c r="BE8809" s="258"/>
      <c r="BF8809" s="258"/>
      <c r="BG8809" s="258"/>
      <c r="BH8809" s="258"/>
      <c r="BI8809" s="258"/>
      <c r="BJ8809" s="258"/>
      <c r="BK8809" s="258"/>
      <c r="BL8809" s="258"/>
      <c r="BM8809" s="258"/>
      <c r="BN8809" s="258"/>
      <c r="BO8809" s="258"/>
      <c r="BP8809" s="258"/>
      <c r="BQ8809" s="258"/>
      <c r="BR8809" s="258"/>
      <c r="BS8809" s="258"/>
      <c r="BT8809" s="258"/>
      <c r="BU8809" s="258"/>
      <c r="BV8809" s="258"/>
      <c r="BW8809" s="258"/>
      <c r="BX8809" s="258"/>
      <c r="BY8809" s="258"/>
      <c r="BZ8809" s="258"/>
      <c r="CA8809" s="258"/>
      <c r="CB8809" s="258"/>
      <c r="CC8809" s="258"/>
    </row>
    <row r="8810" spans="1:81" s="41" customFormat="1" x14ac:dyDescent="0.25">
      <c r="A8810" s="38"/>
      <c r="B8810" s="44"/>
      <c r="C8810" s="39"/>
      <c r="D8810" s="39"/>
      <c r="E8810" s="39"/>
      <c r="F8810" s="25"/>
      <c r="G8810" s="40"/>
      <c r="H8810" s="40"/>
      <c r="I8810" s="40"/>
      <c r="J8810" s="271"/>
      <c r="K8810" s="262"/>
      <c r="L8810" s="258"/>
      <c r="M8810" s="258"/>
      <c r="N8810" s="258"/>
      <c r="O8810" s="258"/>
      <c r="P8810" s="258"/>
      <c r="Q8810" s="258"/>
      <c r="R8810" s="258"/>
      <c r="S8810" s="258"/>
      <c r="T8810" s="258"/>
      <c r="U8810" s="258"/>
      <c r="V8810" s="258"/>
      <c r="W8810" s="258"/>
      <c r="X8810" s="258"/>
      <c r="Y8810" s="258"/>
      <c r="Z8810" s="258"/>
      <c r="AA8810" s="258"/>
      <c r="AB8810" s="258"/>
      <c r="AC8810" s="258"/>
      <c r="AD8810" s="258"/>
      <c r="AE8810" s="258"/>
      <c r="AF8810" s="258"/>
      <c r="AG8810" s="258"/>
      <c r="AH8810" s="258"/>
      <c r="AI8810" s="258"/>
      <c r="AJ8810" s="258"/>
      <c r="AK8810" s="258"/>
      <c r="AL8810" s="258"/>
      <c r="AM8810" s="258"/>
      <c r="AN8810" s="258"/>
      <c r="AO8810" s="258"/>
      <c r="AP8810" s="258"/>
      <c r="AQ8810" s="258"/>
      <c r="AR8810" s="258"/>
      <c r="AS8810" s="258"/>
      <c r="AT8810" s="258"/>
      <c r="AU8810" s="258"/>
      <c r="AV8810" s="258"/>
      <c r="AW8810" s="258"/>
      <c r="AX8810" s="258"/>
      <c r="AY8810" s="258"/>
      <c r="AZ8810" s="258"/>
      <c r="BA8810" s="258"/>
      <c r="BB8810" s="258"/>
      <c r="BC8810" s="258"/>
      <c r="BD8810" s="258"/>
      <c r="BE8810" s="258"/>
      <c r="BF8810" s="258"/>
      <c r="BG8810" s="258"/>
      <c r="BH8810" s="258"/>
      <c r="BI8810" s="258"/>
      <c r="BJ8810" s="258"/>
      <c r="BK8810" s="258"/>
      <c r="BL8810" s="258"/>
      <c r="BM8810" s="258"/>
      <c r="BN8810" s="258"/>
      <c r="BO8810" s="258"/>
      <c r="BP8810" s="258"/>
      <c r="BQ8810" s="258"/>
      <c r="BR8810" s="258"/>
      <c r="BS8810" s="258"/>
      <c r="BT8810" s="258"/>
      <c r="BU8810" s="258"/>
      <c r="BV8810" s="258"/>
      <c r="BW8810" s="258"/>
      <c r="BX8810" s="258"/>
      <c r="BY8810" s="258"/>
      <c r="BZ8810" s="258"/>
      <c r="CA8810" s="258"/>
      <c r="CB8810" s="258"/>
      <c r="CC8810" s="258"/>
    </row>
    <row r="8811" spans="1:81" s="41" customFormat="1" x14ac:dyDescent="0.25">
      <c r="A8811" s="38"/>
      <c r="B8811" s="44"/>
      <c r="C8811" s="39"/>
      <c r="D8811" s="39"/>
      <c r="E8811" s="39"/>
      <c r="F8811" s="25"/>
      <c r="G8811" s="40"/>
      <c r="H8811" s="40"/>
      <c r="I8811" s="40"/>
      <c r="J8811" s="271"/>
      <c r="K8811" s="262"/>
      <c r="L8811" s="258"/>
      <c r="M8811" s="258"/>
      <c r="N8811" s="258"/>
      <c r="O8811" s="258"/>
      <c r="P8811" s="258"/>
      <c r="Q8811" s="258"/>
      <c r="R8811" s="258"/>
      <c r="S8811" s="258"/>
      <c r="T8811" s="258"/>
      <c r="U8811" s="258"/>
      <c r="V8811" s="258"/>
      <c r="W8811" s="258"/>
      <c r="X8811" s="258"/>
      <c r="Y8811" s="258"/>
      <c r="Z8811" s="258"/>
      <c r="AA8811" s="258"/>
      <c r="AB8811" s="258"/>
      <c r="AC8811" s="258"/>
      <c r="AD8811" s="258"/>
      <c r="AE8811" s="258"/>
      <c r="AF8811" s="258"/>
      <c r="AG8811" s="258"/>
      <c r="AH8811" s="258"/>
      <c r="AI8811" s="258"/>
      <c r="AJ8811" s="258"/>
      <c r="AK8811" s="258"/>
      <c r="AL8811" s="258"/>
      <c r="AM8811" s="258"/>
      <c r="AN8811" s="258"/>
      <c r="AO8811" s="258"/>
      <c r="AP8811" s="258"/>
      <c r="AQ8811" s="258"/>
      <c r="AR8811" s="258"/>
      <c r="AS8811" s="258"/>
      <c r="AT8811" s="258"/>
      <c r="AU8811" s="258"/>
      <c r="AV8811" s="258"/>
      <c r="AW8811" s="258"/>
      <c r="AX8811" s="258"/>
      <c r="AY8811" s="258"/>
      <c r="AZ8811" s="258"/>
      <c r="BA8811" s="258"/>
      <c r="BB8811" s="258"/>
      <c r="BC8811" s="258"/>
      <c r="BD8811" s="258"/>
      <c r="BE8811" s="258"/>
      <c r="BF8811" s="258"/>
      <c r="BG8811" s="258"/>
      <c r="BH8811" s="258"/>
      <c r="BI8811" s="258"/>
      <c r="BJ8811" s="258"/>
      <c r="BK8811" s="258"/>
      <c r="BL8811" s="258"/>
      <c r="BM8811" s="258"/>
      <c r="BN8811" s="258"/>
      <c r="BO8811" s="258"/>
      <c r="BP8811" s="258"/>
      <c r="BQ8811" s="258"/>
      <c r="BR8811" s="258"/>
      <c r="BS8811" s="258"/>
      <c r="BT8811" s="258"/>
      <c r="BU8811" s="258"/>
      <c r="BV8811" s="258"/>
      <c r="BW8811" s="258"/>
      <c r="BX8811" s="258"/>
      <c r="BY8811" s="258"/>
      <c r="BZ8811" s="258"/>
      <c r="CA8811" s="258"/>
      <c r="CB8811" s="258"/>
      <c r="CC8811" s="258"/>
    </row>
    <row r="8812" spans="1:81" s="41" customFormat="1" x14ac:dyDescent="0.25">
      <c r="A8812" s="38"/>
      <c r="B8812" s="44"/>
      <c r="C8812" s="39"/>
      <c r="D8812" s="39"/>
      <c r="E8812" s="39"/>
      <c r="F8812" s="25"/>
      <c r="G8812" s="40"/>
      <c r="H8812" s="40"/>
      <c r="I8812" s="40"/>
      <c r="J8812" s="271"/>
      <c r="K8812" s="262"/>
      <c r="L8812" s="258"/>
      <c r="M8812" s="258"/>
      <c r="N8812" s="258"/>
      <c r="O8812" s="258"/>
      <c r="P8812" s="258"/>
      <c r="Q8812" s="258"/>
      <c r="R8812" s="258"/>
      <c r="S8812" s="258"/>
      <c r="T8812" s="258"/>
      <c r="U8812" s="258"/>
      <c r="V8812" s="258"/>
      <c r="W8812" s="258"/>
      <c r="X8812" s="258"/>
      <c r="Y8812" s="258"/>
      <c r="Z8812" s="258"/>
      <c r="AA8812" s="258"/>
      <c r="AB8812" s="258"/>
      <c r="AC8812" s="258"/>
      <c r="AD8812" s="258"/>
      <c r="AE8812" s="258"/>
      <c r="AF8812" s="258"/>
      <c r="AG8812" s="258"/>
      <c r="AH8812" s="258"/>
      <c r="AI8812" s="258"/>
      <c r="AJ8812" s="258"/>
      <c r="AK8812" s="258"/>
      <c r="AL8812" s="258"/>
      <c r="AM8812" s="258"/>
      <c r="AN8812" s="258"/>
      <c r="AO8812" s="258"/>
      <c r="AP8812" s="258"/>
      <c r="AQ8812" s="258"/>
      <c r="AR8812" s="258"/>
      <c r="AS8812" s="258"/>
      <c r="AT8812" s="258"/>
      <c r="AU8812" s="258"/>
      <c r="AV8812" s="258"/>
      <c r="AW8812" s="258"/>
      <c r="AX8812" s="258"/>
      <c r="AY8812" s="258"/>
      <c r="AZ8812" s="258"/>
      <c r="BA8812" s="258"/>
      <c r="BB8812" s="258"/>
      <c r="BC8812" s="258"/>
      <c r="BD8812" s="258"/>
      <c r="BE8812" s="258"/>
      <c r="BF8812" s="258"/>
      <c r="BG8812" s="258"/>
      <c r="BH8812" s="258"/>
      <c r="BI8812" s="258"/>
      <c r="BJ8812" s="258"/>
      <c r="BK8812" s="258"/>
      <c r="BL8812" s="258"/>
      <c r="BM8812" s="258"/>
      <c r="BN8812" s="258"/>
      <c r="BO8812" s="258"/>
      <c r="BP8812" s="258"/>
      <c r="BQ8812" s="258"/>
      <c r="BR8812" s="258"/>
      <c r="BS8812" s="258"/>
      <c r="BT8812" s="258"/>
      <c r="BU8812" s="258"/>
      <c r="BV8812" s="258"/>
      <c r="BW8812" s="258"/>
      <c r="BX8812" s="258"/>
      <c r="BY8812" s="258"/>
      <c r="BZ8812" s="258"/>
      <c r="CA8812" s="258"/>
      <c r="CB8812" s="258"/>
      <c r="CC8812" s="258"/>
    </row>
    <row r="8813" spans="1:81" s="41" customFormat="1" x14ac:dyDescent="0.25">
      <c r="A8813" s="38"/>
      <c r="B8813" s="44"/>
      <c r="C8813" s="39"/>
      <c r="D8813" s="39"/>
      <c r="E8813" s="39"/>
      <c r="F8813" s="25"/>
      <c r="G8813" s="40"/>
      <c r="H8813" s="40"/>
      <c r="I8813" s="40"/>
      <c r="J8813" s="271"/>
      <c r="K8813" s="262"/>
      <c r="L8813" s="258"/>
      <c r="M8813" s="258"/>
      <c r="N8813" s="258"/>
      <c r="O8813" s="258"/>
      <c r="P8813" s="258"/>
      <c r="Q8813" s="258"/>
      <c r="R8813" s="258"/>
      <c r="S8813" s="258"/>
      <c r="T8813" s="258"/>
      <c r="U8813" s="258"/>
      <c r="V8813" s="258"/>
      <c r="W8813" s="258"/>
      <c r="X8813" s="258"/>
      <c r="Y8813" s="258"/>
      <c r="Z8813" s="258"/>
      <c r="AA8813" s="258"/>
      <c r="AB8813" s="258"/>
      <c r="AC8813" s="258"/>
      <c r="AD8813" s="258"/>
      <c r="AE8813" s="258"/>
      <c r="AF8813" s="258"/>
      <c r="AG8813" s="258"/>
      <c r="AH8813" s="258"/>
      <c r="AI8813" s="258"/>
      <c r="AJ8813" s="258"/>
      <c r="AK8813" s="258"/>
      <c r="AL8813" s="258"/>
      <c r="AM8813" s="258"/>
      <c r="AN8813" s="258"/>
      <c r="AO8813" s="258"/>
      <c r="AP8813" s="258"/>
      <c r="AQ8813" s="258"/>
      <c r="AR8813" s="258"/>
      <c r="AS8813" s="258"/>
      <c r="AT8813" s="258"/>
      <c r="AU8813" s="258"/>
      <c r="AV8813" s="258"/>
      <c r="AW8813" s="258"/>
      <c r="AX8813" s="258"/>
      <c r="AY8813" s="258"/>
      <c r="AZ8813" s="258"/>
      <c r="BA8813" s="258"/>
      <c r="BB8813" s="258"/>
      <c r="BC8813" s="258"/>
      <c r="BD8813" s="258"/>
      <c r="BE8813" s="258"/>
      <c r="BF8813" s="258"/>
      <c r="BG8813" s="258"/>
      <c r="BH8813" s="258"/>
      <c r="BI8813" s="258"/>
      <c r="BJ8813" s="258"/>
      <c r="BK8813" s="258"/>
      <c r="BL8813" s="258"/>
      <c r="BM8813" s="258"/>
      <c r="BN8813" s="258"/>
      <c r="BO8813" s="258"/>
      <c r="BP8813" s="258"/>
      <c r="BQ8813" s="258"/>
      <c r="BR8813" s="258"/>
      <c r="BS8813" s="258"/>
      <c r="BT8813" s="258"/>
      <c r="BU8813" s="258"/>
      <c r="BV8813" s="258"/>
      <c r="BW8813" s="258"/>
      <c r="BX8813" s="258"/>
      <c r="BY8813" s="258"/>
      <c r="BZ8813" s="258"/>
      <c r="CA8813" s="258"/>
      <c r="CB8813" s="258"/>
      <c r="CC8813" s="258"/>
    </row>
    <row r="8814" spans="1:81" s="41" customFormat="1" x14ac:dyDescent="0.25">
      <c r="A8814" s="38"/>
      <c r="B8814" s="44"/>
      <c r="C8814" s="39"/>
      <c r="D8814" s="39"/>
      <c r="E8814" s="39"/>
      <c r="F8814" s="25"/>
      <c r="G8814" s="40"/>
      <c r="H8814" s="40"/>
      <c r="I8814" s="40"/>
      <c r="J8814" s="271"/>
      <c r="K8814" s="262"/>
      <c r="L8814" s="258"/>
      <c r="M8814" s="258"/>
      <c r="N8814" s="258"/>
      <c r="O8814" s="258"/>
      <c r="P8814" s="258"/>
      <c r="Q8814" s="258"/>
      <c r="R8814" s="258"/>
      <c r="S8814" s="258"/>
      <c r="T8814" s="258"/>
      <c r="U8814" s="258"/>
      <c r="V8814" s="258"/>
      <c r="W8814" s="258"/>
      <c r="X8814" s="258"/>
      <c r="Y8814" s="258"/>
      <c r="Z8814" s="258"/>
      <c r="AA8814" s="258"/>
      <c r="AB8814" s="258"/>
      <c r="AC8814" s="258"/>
      <c r="AD8814" s="258"/>
      <c r="AE8814" s="258"/>
      <c r="AF8814" s="258"/>
      <c r="AG8814" s="258"/>
      <c r="AH8814" s="258"/>
      <c r="AI8814" s="258"/>
      <c r="AJ8814" s="258"/>
      <c r="AK8814" s="258"/>
      <c r="AL8814" s="258"/>
      <c r="AM8814" s="258"/>
      <c r="AN8814" s="258"/>
      <c r="AO8814" s="258"/>
      <c r="AP8814" s="258"/>
      <c r="AQ8814" s="258"/>
      <c r="AR8814" s="258"/>
      <c r="AS8814" s="258"/>
      <c r="AT8814" s="258"/>
      <c r="AU8814" s="258"/>
      <c r="AV8814" s="258"/>
      <c r="AW8814" s="258"/>
      <c r="AX8814" s="258"/>
      <c r="AY8814" s="258"/>
      <c r="AZ8814" s="258"/>
      <c r="BA8814" s="258"/>
      <c r="BB8814" s="258"/>
      <c r="BC8814" s="258"/>
      <c r="BD8814" s="258"/>
      <c r="BE8814" s="258"/>
      <c r="BF8814" s="258"/>
      <c r="BG8814" s="258"/>
      <c r="BH8814" s="258"/>
      <c r="BI8814" s="258"/>
      <c r="BJ8814" s="258"/>
      <c r="BK8814" s="258"/>
      <c r="BL8814" s="258"/>
      <c r="BM8814" s="258"/>
      <c r="BN8814" s="258"/>
      <c r="BO8814" s="258"/>
      <c r="BP8814" s="258"/>
      <c r="BQ8814" s="258"/>
      <c r="BR8814" s="258"/>
      <c r="BS8814" s="258"/>
      <c r="BT8814" s="258"/>
      <c r="BU8814" s="258"/>
      <c r="BV8814" s="258"/>
      <c r="BW8814" s="258"/>
      <c r="BX8814" s="258"/>
      <c r="BY8814" s="258"/>
      <c r="BZ8814" s="258"/>
      <c r="CA8814" s="258"/>
      <c r="CB8814" s="258"/>
      <c r="CC8814" s="258"/>
    </row>
    <row r="8815" spans="1:81" s="41" customFormat="1" x14ac:dyDescent="0.25">
      <c r="A8815" s="38"/>
      <c r="B8815" s="44"/>
      <c r="C8815" s="39"/>
      <c r="D8815" s="39"/>
      <c r="E8815" s="39"/>
      <c r="F8815" s="25"/>
      <c r="G8815" s="40"/>
      <c r="H8815" s="40"/>
      <c r="I8815" s="40"/>
      <c r="J8815" s="271"/>
      <c r="K8815" s="262"/>
      <c r="L8815" s="258"/>
      <c r="M8815" s="258"/>
      <c r="N8815" s="258"/>
      <c r="O8815" s="258"/>
      <c r="P8815" s="258"/>
      <c r="Q8815" s="258"/>
      <c r="R8815" s="258"/>
      <c r="S8815" s="258"/>
      <c r="T8815" s="258"/>
      <c r="U8815" s="258"/>
      <c r="V8815" s="258"/>
      <c r="W8815" s="258"/>
      <c r="X8815" s="258"/>
      <c r="Y8815" s="258"/>
      <c r="Z8815" s="258"/>
      <c r="AA8815" s="258"/>
      <c r="AB8815" s="258"/>
      <c r="AC8815" s="258"/>
      <c r="AD8815" s="258"/>
      <c r="AE8815" s="258"/>
      <c r="AF8815" s="258"/>
      <c r="AG8815" s="258"/>
      <c r="AH8815" s="258"/>
      <c r="AI8815" s="258"/>
      <c r="AJ8815" s="258"/>
      <c r="AK8815" s="258"/>
      <c r="AL8815" s="258"/>
      <c r="AM8815" s="258"/>
      <c r="AN8815" s="258"/>
      <c r="AO8815" s="258"/>
      <c r="AP8815" s="258"/>
      <c r="AQ8815" s="258"/>
      <c r="AR8815" s="258"/>
      <c r="AS8815" s="258"/>
      <c r="AT8815" s="258"/>
      <c r="AU8815" s="258"/>
      <c r="AV8815" s="258"/>
      <c r="AW8815" s="258"/>
      <c r="AX8815" s="258"/>
      <c r="AY8815" s="258"/>
      <c r="AZ8815" s="258"/>
      <c r="BA8815" s="258"/>
      <c r="BB8815" s="258"/>
      <c r="BC8815" s="258"/>
      <c r="BD8815" s="258"/>
      <c r="BE8815" s="258"/>
      <c r="BF8815" s="258"/>
      <c r="BG8815" s="258"/>
      <c r="BH8815" s="258"/>
      <c r="BI8815" s="258"/>
      <c r="BJ8815" s="258"/>
      <c r="BK8815" s="258"/>
      <c r="BL8815" s="258"/>
      <c r="BM8815" s="258"/>
      <c r="BN8815" s="258"/>
      <c r="BO8815" s="258"/>
      <c r="BP8815" s="258"/>
      <c r="BQ8815" s="258"/>
      <c r="BR8815" s="258"/>
      <c r="BS8815" s="258"/>
      <c r="BT8815" s="258"/>
      <c r="BU8815" s="258"/>
      <c r="BV8815" s="258"/>
      <c r="BW8815" s="258"/>
      <c r="BX8815" s="258"/>
      <c r="BY8815" s="258"/>
      <c r="BZ8815" s="258"/>
      <c r="CA8815" s="258"/>
      <c r="CB8815" s="258"/>
      <c r="CC8815" s="258"/>
    </row>
    <row r="8816" spans="1:81" s="41" customFormat="1" x14ac:dyDescent="0.25">
      <c r="A8816" s="38"/>
      <c r="B8816" s="44"/>
      <c r="C8816" s="39"/>
      <c r="D8816" s="39"/>
      <c r="E8816" s="39"/>
      <c r="F8816" s="25"/>
      <c r="G8816" s="40"/>
      <c r="H8816" s="40"/>
      <c r="I8816" s="40"/>
      <c r="J8816" s="271"/>
      <c r="K8816" s="262"/>
      <c r="L8816" s="258"/>
      <c r="M8816" s="258"/>
      <c r="N8816" s="258"/>
      <c r="O8816" s="258"/>
      <c r="P8816" s="258"/>
      <c r="Q8816" s="258"/>
      <c r="R8816" s="258"/>
      <c r="S8816" s="258"/>
      <c r="T8816" s="258"/>
      <c r="U8816" s="258"/>
      <c r="V8816" s="258"/>
      <c r="W8816" s="258"/>
      <c r="X8816" s="258"/>
      <c r="Y8816" s="258"/>
      <c r="Z8816" s="258"/>
      <c r="AA8816" s="258"/>
      <c r="AB8816" s="258"/>
      <c r="AC8816" s="258"/>
      <c r="AD8816" s="258"/>
      <c r="AE8816" s="258"/>
      <c r="AF8816" s="258"/>
      <c r="AG8816" s="258"/>
      <c r="AH8816" s="258"/>
      <c r="AI8816" s="258"/>
      <c r="AJ8816" s="258"/>
      <c r="AK8816" s="258"/>
      <c r="AL8816" s="258"/>
      <c r="AM8816" s="258"/>
      <c r="AN8816" s="258"/>
      <c r="AO8816" s="258"/>
      <c r="AP8816" s="258"/>
      <c r="AQ8816" s="258"/>
      <c r="AR8816" s="258"/>
      <c r="AS8816" s="258"/>
      <c r="AT8816" s="258"/>
      <c r="AU8816" s="258"/>
      <c r="AV8816" s="258"/>
      <c r="AW8816" s="258"/>
      <c r="AX8816" s="258"/>
      <c r="AY8816" s="258"/>
      <c r="AZ8816" s="258"/>
      <c r="BA8816" s="258"/>
      <c r="BB8816" s="258"/>
      <c r="BC8816" s="258"/>
      <c r="BD8816" s="258"/>
      <c r="BE8816" s="258"/>
      <c r="BF8816" s="258"/>
      <c r="BG8816" s="258"/>
      <c r="BH8816" s="258"/>
      <c r="BI8816" s="258"/>
      <c r="BJ8816" s="258"/>
      <c r="BK8816" s="258"/>
      <c r="BL8816" s="258"/>
      <c r="BM8816" s="258"/>
      <c r="BN8816" s="258"/>
      <c r="BO8816" s="258"/>
      <c r="BP8816" s="258"/>
      <c r="BQ8816" s="258"/>
      <c r="BR8816" s="258"/>
      <c r="BS8816" s="258"/>
      <c r="BT8816" s="258"/>
      <c r="BU8816" s="258"/>
      <c r="BV8816" s="258"/>
      <c r="BW8816" s="258"/>
      <c r="BX8816" s="258"/>
      <c r="BY8816" s="258"/>
      <c r="BZ8816" s="258"/>
      <c r="CA8816" s="258"/>
      <c r="CB8816" s="258"/>
      <c r="CC8816" s="258"/>
    </row>
    <row r="8817" spans="1:81" s="41" customFormat="1" x14ac:dyDescent="0.25">
      <c r="A8817" s="38"/>
      <c r="B8817" s="44"/>
      <c r="C8817" s="39"/>
      <c r="D8817" s="39"/>
      <c r="E8817" s="39"/>
      <c r="F8817" s="25"/>
      <c r="G8817" s="40"/>
      <c r="H8817" s="40"/>
      <c r="I8817" s="40"/>
      <c r="J8817" s="271"/>
      <c r="K8817" s="262"/>
      <c r="L8817" s="258"/>
      <c r="M8817" s="258"/>
      <c r="N8817" s="258"/>
      <c r="O8817" s="258"/>
      <c r="P8817" s="258"/>
      <c r="Q8817" s="258"/>
      <c r="R8817" s="258"/>
      <c r="S8817" s="258"/>
      <c r="T8817" s="258"/>
      <c r="U8817" s="258"/>
      <c r="V8817" s="258"/>
      <c r="W8817" s="258"/>
      <c r="X8817" s="258"/>
      <c r="Y8817" s="258"/>
      <c r="Z8817" s="258"/>
      <c r="AA8817" s="258"/>
      <c r="AB8817" s="258"/>
      <c r="AC8817" s="258"/>
      <c r="AD8817" s="258"/>
      <c r="AE8817" s="258"/>
      <c r="AF8817" s="258"/>
      <c r="AG8817" s="258"/>
      <c r="AH8817" s="258"/>
      <c r="AI8817" s="258"/>
      <c r="AJ8817" s="258"/>
      <c r="AK8817" s="258"/>
      <c r="AL8817" s="258"/>
      <c r="AM8817" s="258"/>
      <c r="AN8817" s="258"/>
      <c r="AO8817" s="258"/>
      <c r="AP8817" s="258"/>
      <c r="AQ8817" s="258"/>
      <c r="AR8817" s="258"/>
      <c r="AS8817" s="258"/>
      <c r="AT8817" s="258"/>
      <c r="AU8817" s="258"/>
      <c r="AV8817" s="258"/>
      <c r="AW8817" s="258"/>
      <c r="AX8817" s="258"/>
      <c r="AY8817" s="258"/>
      <c r="AZ8817" s="258"/>
      <c r="BA8817" s="258"/>
      <c r="BB8817" s="258"/>
      <c r="BC8817" s="258"/>
      <c r="BD8817" s="258"/>
      <c r="BE8817" s="258"/>
      <c r="BF8817" s="258"/>
      <c r="BG8817" s="258"/>
      <c r="BH8817" s="258"/>
      <c r="BI8817" s="258"/>
      <c r="BJ8817" s="258"/>
      <c r="BK8817" s="258"/>
      <c r="BL8817" s="258"/>
      <c r="BM8817" s="258"/>
      <c r="BN8817" s="258"/>
      <c r="BO8817" s="258"/>
      <c r="BP8817" s="258"/>
      <c r="BQ8817" s="258"/>
      <c r="BR8817" s="258"/>
      <c r="BS8817" s="258"/>
      <c r="BT8817" s="258"/>
      <c r="BU8817" s="258"/>
      <c r="BV8817" s="258"/>
      <c r="BW8817" s="258"/>
      <c r="BX8817" s="258"/>
      <c r="BY8817" s="258"/>
      <c r="BZ8817" s="258"/>
      <c r="CA8817" s="258"/>
      <c r="CB8817" s="258"/>
      <c r="CC8817" s="258"/>
    </row>
    <row r="8818" spans="1:81" s="41" customFormat="1" x14ac:dyDescent="0.25">
      <c r="A8818" s="38"/>
      <c r="B8818" s="44"/>
      <c r="C8818" s="39"/>
      <c r="D8818" s="39"/>
      <c r="E8818" s="39"/>
      <c r="F8818" s="25"/>
      <c r="G8818" s="40"/>
      <c r="H8818" s="40"/>
      <c r="I8818" s="40"/>
      <c r="J8818" s="271"/>
      <c r="K8818" s="262"/>
      <c r="L8818" s="258"/>
      <c r="M8818" s="258"/>
      <c r="N8818" s="258"/>
      <c r="O8818" s="258"/>
      <c r="P8818" s="258"/>
      <c r="Q8818" s="258"/>
      <c r="R8818" s="258"/>
      <c r="S8818" s="258"/>
      <c r="T8818" s="258"/>
      <c r="U8818" s="258"/>
      <c r="V8818" s="258"/>
      <c r="W8818" s="258"/>
      <c r="X8818" s="258"/>
      <c r="Y8818" s="258"/>
      <c r="Z8818" s="258"/>
      <c r="AA8818" s="258"/>
      <c r="AB8818" s="258"/>
      <c r="AC8818" s="258"/>
      <c r="AD8818" s="258"/>
      <c r="AE8818" s="258"/>
      <c r="AF8818" s="258"/>
      <c r="AG8818" s="258"/>
      <c r="AH8818" s="258"/>
      <c r="AI8818" s="258"/>
      <c r="AJ8818" s="258"/>
      <c r="AK8818" s="258"/>
      <c r="AL8818" s="258"/>
      <c r="AM8818" s="258"/>
      <c r="AN8818" s="258"/>
      <c r="AO8818" s="258"/>
      <c r="AP8818" s="258"/>
      <c r="AQ8818" s="258"/>
      <c r="AR8818" s="258"/>
      <c r="AS8818" s="258"/>
      <c r="AT8818" s="258"/>
      <c r="AU8818" s="258"/>
      <c r="AV8818" s="258"/>
      <c r="AW8818" s="258"/>
      <c r="AX8818" s="258"/>
      <c r="AY8818" s="258"/>
      <c r="AZ8818" s="258"/>
      <c r="BA8818" s="258"/>
      <c r="BB8818" s="258"/>
      <c r="BC8818" s="258"/>
      <c r="BD8818" s="258"/>
      <c r="BE8818" s="258"/>
      <c r="BF8818" s="258"/>
      <c r="BG8818" s="258"/>
      <c r="BH8818" s="258"/>
      <c r="BI8818" s="258"/>
      <c r="BJ8818" s="258"/>
      <c r="BK8818" s="258"/>
      <c r="BL8818" s="258"/>
      <c r="BM8818" s="258"/>
      <c r="BN8818" s="258"/>
      <c r="BO8818" s="258"/>
      <c r="BP8818" s="258"/>
      <c r="BQ8818" s="258"/>
      <c r="BR8818" s="258"/>
      <c r="BS8818" s="258"/>
      <c r="BT8818" s="258"/>
      <c r="BU8818" s="258"/>
      <c r="BV8818" s="258"/>
      <c r="BW8818" s="258"/>
      <c r="BX8818" s="258"/>
      <c r="BY8818" s="258"/>
      <c r="BZ8818" s="258"/>
      <c r="CA8818" s="258"/>
      <c r="CB8818" s="258"/>
      <c r="CC8818" s="258"/>
    </row>
    <row r="8819" spans="1:81" s="41" customFormat="1" x14ac:dyDescent="0.25">
      <c r="A8819" s="38"/>
      <c r="B8819" s="44"/>
      <c r="C8819" s="39"/>
      <c r="D8819" s="39"/>
      <c r="E8819" s="39"/>
      <c r="F8819" s="25"/>
      <c r="G8819" s="40"/>
      <c r="H8819" s="40"/>
      <c r="I8819" s="40"/>
      <c r="J8819" s="271"/>
      <c r="K8819" s="262"/>
      <c r="L8819" s="258"/>
      <c r="M8819" s="258"/>
      <c r="N8819" s="258"/>
      <c r="O8819" s="258"/>
      <c r="P8819" s="258"/>
      <c r="Q8819" s="258"/>
      <c r="R8819" s="258"/>
      <c r="S8819" s="258"/>
      <c r="T8819" s="258"/>
      <c r="U8819" s="258"/>
      <c r="V8819" s="258"/>
      <c r="W8819" s="258"/>
      <c r="X8819" s="258"/>
      <c r="Y8819" s="258"/>
      <c r="Z8819" s="258"/>
      <c r="AA8819" s="258"/>
      <c r="AB8819" s="258"/>
      <c r="AC8819" s="258"/>
      <c r="AD8819" s="258"/>
      <c r="AE8819" s="258"/>
      <c r="AF8819" s="258"/>
      <c r="AG8819" s="258"/>
      <c r="AH8819" s="258"/>
      <c r="AI8819" s="258"/>
      <c r="AJ8819" s="258"/>
      <c r="AK8819" s="258"/>
      <c r="AL8819" s="258"/>
      <c r="AM8819" s="258"/>
      <c r="AN8819" s="258"/>
      <c r="AO8819" s="258"/>
      <c r="AP8819" s="258"/>
      <c r="AQ8819" s="258"/>
      <c r="AR8819" s="258"/>
      <c r="AS8819" s="258"/>
      <c r="AT8819" s="258"/>
      <c r="AU8819" s="258"/>
      <c r="AV8819" s="258"/>
      <c r="AW8819" s="258"/>
      <c r="AX8819" s="258"/>
      <c r="AY8819" s="258"/>
      <c r="AZ8819" s="258"/>
      <c r="BA8819" s="258"/>
      <c r="BB8819" s="258"/>
      <c r="BC8819" s="258"/>
      <c r="BD8819" s="258"/>
      <c r="BE8819" s="258"/>
      <c r="BF8819" s="258"/>
      <c r="BG8819" s="258"/>
      <c r="BH8819" s="258"/>
      <c r="BI8819" s="258"/>
      <c r="BJ8819" s="258"/>
      <c r="BK8819" s="258"/>
      <c r="BL8819" s="258"/>
      <c r="BM8819" s="258"/>
      <c r="BN8819" s="258"/>
      <c r="BO8819" s="258"/>
      <c r="BP8819" s="258"/>
      <c r="BQ8819" s="258"/>
      <c r="BR8819" s="258"/>
      <c r="BS8819" s="258"/>
      <c r="BT8819" s="258"/>
      <c r="BU8819" s="258"/>
      <c r="BV8819" s="258"/>
      <c r="BW8819" s="258"/>
      <c r="BX8819" s="258"/>
      <c r="BY8819" s="258"/>
      <c r="BZ8819" s="258"/>
      <c r="CA8819" s="258"/>
      <c r="CB8819" s="258"/>
      <c r="CC8819" s="258"/>
    </row>
    <row r="8820" spans="1:81" s="41" customFormat="1" x14ac:dyDescent="0.25">
      <c r="A8820" s="38"/>
      <c r="B8820" s="44"/>
      <c r="C8820" s="39"/>
      <c r="D8820" s="39"/>
      <c r="E8820" s="39"/>
      <c r="F8820" s="25"/>
      <c r="G8820" s="40"/>
      <c r="H8820" s="40"/>
      <c r="I8820" s="40"/>
      <c r="J8820" s="271"/>
      <c r="K8820" s="262"/>
      <c r="L8820" s="258"/>
      <c r="M8820" s="258"/>
      <c r="N8820" s="258"/>
      <c r="O8820" s="258"/>
      <c r="P8820" s="258"/>
      <c r="Q8820" s="258"/>
      <c r="R8820" s="258"/>
      <c r="S8820" s="258"/>
      <c r="T8820" s="258"/>
      <c r="U8820" s="258"/>
      <c r="V8820" s="258"/>
      <c r="W8820" s="258"/>
      <c r="X8820" s="258"/>
      <c r="Y8820" s="258"/>
      <c r="Z8820" s="258"/>
      <c r="AA8820" s="258"/>
      <c r="AB8820" s="258"/>
      <c r="AC8820" s="258"/>
      <c r="AD8820" s="258"/>
      <c r="AE8820" s="258"/>
      <c r="AF8820" s="258"/>
      <c r="AG8820" s="258"/>
      <c r="AH8820" s="258"/>
      <c r="AI8820" s="258"/>
      <c r="AJ8820" s="258"/>
      <c r="AK8820" s="258"/>
      <c r="AL8820" s="258"/>
      <c r="AM8820" s="258"/>
      <c r="AN8820" s="258"/>
      <c r="AO8820" s="258"/>
      <c r="AP8820" s="258"/>
      <c r="AQ8820" s="258"/>
      <c r="AR8820" s="258"/>
      <c r="AS8820" s="258"/>
      <c r="AT8820" s="258"/>
      <c r="AU8820" s="258"/>
      <c r="AV8820" s="258"/>
      <c r="AW8820" s="258"/>
      <c r="AX8820" s="258"/>
      <c r="AY8820" s="258"/>
      <c r="AZ8820" s="258"/>
      <c r="BA8820" s="258"/>
      <c r="BB8820" s="258"/>
      <c r="BC8820" s="258"/>
      <c r="BD8820" s="258"/>
      <c r="BE8820" s="258"/>
      <c r="BF8820" s="258"/>
      <c r="BG8820" s="258"/>
      <c r="BH8820" s="258"/>
      <c r="BI8820" s="258"/>
      <c r="BJ8820" s="258"/>
      <c r="BK8820" s="258"/>
      <c r="BL8820" s="258"/>
      <c r="BM8820" s="258"/>
      <c r="BN8820" s="258"/>
      <c r="BO8820" s="258"/>
      <c r="BP8820" s="258"/>
      <c r="BQ8820" s="258"/>
      <c r="BR8820" s="258"/>
      <c r="BS8820" s="258"/>
      <c r="BT8820" s="258"/>
      <c r="BU8820" s="258"/>
      <c r="BV8820" s="258"/>
      <c r="BW8820" s="258"/>
      <c r="BX8820" s="258"/>
      <c r="BY8820" s="258"/>
      <c r="BZ8820" s="258"/>
      <c r="CA8820" s="258"/>
      <c r="CB8820" s="258"/>
      <c r="CC8820" s="258"/>
    </row>
    <row r="8821" spans="1:81" s="41" customFormat="1" x14ac:dyDescent="0.25">
      <c r="A8821" s="38"/>
      <c r="B8821" s="44"/>
      <c r="C8821" s="39"/>
      <c r="D8821" s="39"/>
      <c r="E8821" s="39"/>
      <c r="F8821" s="25"/>
      <c r="G8821" s="40"/>
      <c r="H8821" s="40"/>
      <c r="I8821" s="40"/>
      <c r="J8821" s="271"/>
      <c r="K8821" s="262"/>
      <c r="L8821" s="258"/>
      <c r="M8821" s="258"/>
      <c r="N8821" s="258"/>
      <c r="O8821" s="258"/>
      <c r="P8821" s="258"/>
      <c r="Q8821" s="258"/>
      <c r="R8821" s="258"/>
      <c r="S8821" s="258"/>
      <c r="T8821" s="258"/>
      <c r="U8821" s="258"/>
      <c r="V8821" s="258"/>
      <c r="W8821" s="258"/>
      <c r="X8821" s="258"/>
      <c r="Y8821" s="258"/>
      <c r="Z8821" s="258"/>
      <c r="AA8821" s="258"/>
      <c r="AB8821" s="258"/>
      <c r="AC8821" s="258"/>
      <c r="AD8821" s="258"/>
      <c r="AE8821" s="258"/>
      <c r="AF8821" s="258"/>
      <c r="AG8821" s="258"/>
      <c r="AH8821" s="258"/>
      <c r="AI8821" s="258"/>
      <c r="AJ8821" s="258"/>
      <c r="AK8821" s="258"/>
      <c r="AL8821" s="258"/>
      <c r="AM8821" s="258"/>
      <c r="AN8821" s="258"/>
      <c r="AO8821" s="258"/>
      <c r="AP8821" s="258"/>
      <c r="AQ8821" s="258"/>
      <c r="AR8821" s="258"/>
      <c r="AS8821" s="258"/>
      <c r="AT8821" s="258"/>
      <c r="AU8821" s="258"/>
      <c r="AV8821" s="258"/>
      <c r="AW8821" s="258"/>
      <c r="AX8821" s="258"/>
      <c r="AY8821" s="258"/>
      <c r="AZ8821" s="258"/>
      <c r="BA8821" s="258"/>
      <c r="BB8821" s="258"/>
      <c r="BC8821" s="258"/>
      <c r="BD8821" s="258"/>
      <c r="BE8821" s="258"/>
      <c r="BF8821" s="258"/>
      <c r="BG8821" s="258"/>
      <c r="BH8821" s="258"/>
      <c r="BI8821" s="258"/>
      <c r="BJ8821" s="258"/>
      <c r="BK8821" s="258"/>
      <c r="BL8821" s="258"/>
      <c r="BM8821" s="258"/>
      <c r="BN8821" s="258"/>
      <c r="BO8821" s="258"/>
      <c r="BP8821" s="258"/>
      <c r="BQ8821" s="258"/>
      <c r="BR8821" s="258"/>
      <c r="BS8821" s="258"/>
      <c r="BT8821" s="258"/>
      <c r="BU8821" s="258"/>
      <c r="BV8821" s="258"/>
      <c r="BW8821" s="258"/>
      <c r="BX8821" s="258"/>
      <c r="BY8821" s="258"/>
      <c r="BZ8821" s="258"/>
      <c r="CA8821" s="258"/>
      <c r="CB8821" s="258"/>
      <c r="CC8821" s="258"/>
    </row>
    <row r="8822" spans="1:81" s="41" customFormat="1" x14ac:dyDescent="0.25">
      <c r="A8822" s="38"/>
      <c r="B8822" s="44"/>
      <c r="C8822" s="39"/>
      <c r="D8822" s="39"/>
      <c r="E8822" s="39"/>
      <c r="F8822" s="25"/>
      <c r="G8822" s="40"/>
      <c r="H8822" s="40"/>
      <c r="I8822" s="40"/>
      <c r="J8822" s="271"/>
      <c r="K8822" s="262"/>
      <c r="L8822" s="258"/>
      <c r="M8822" s="258"/>
      <c r="N8822" s="258"/>
      <c r="O8822" s="258"/>
      <c r="P8822" s="258"/>
      <c r="Q8822" s="258"/>
      <c r="R8822" s="258"/>
      <c r="S8822" s="258"/>
      <c r="T8822" s="258"/>
      <c r="U8822" s="258"/>
      <c r="V8822" s="258"/>
      <c r="W8822" s="258"/>
      <c r="X8822" s="258"/>
      <c r="Y8822" s="258"/>
      <c r="Z8822" s="258"/>
      <c r="AA8822" s="258"/>
      <c r="AB8822" s="258"/>
      <c r="AC8822" s="258"/>
      <c r="AD8822" s="258"/>
      <c r="AE8822" s="258"/>
      <c r="AF8822" s="258"/>
      <c r="AG8822" s="258"/>
      <c r="AH8822" s="258"/>
      <c r="AI8822" s="258"/>
      <c r="AJ8822" s="258"/>
      <c r="AK8822" s="258"/>
      <c r="AL8822" s="258"/>
      <c r="AM8822" s="258"/>
      <c r="AN8822" s="258"/>
      <c r="AO8822" s="258"/>
      <c r="AP8822" s="258"/>
      <c r="AQ8822" s="258"/>
      <c r="AR8822" s="258"/>
      <c r="AS8822" s="258"/>
      <c r="AT8822" s="258"/>
      <c r="AU8822" s="258"/>
      <c r="AV8822" s="258"/>
      <c r="AW8822" s="258"/>
      <c r="AX8822" s="258"/>
      <c r="AY8822" s="258"/>
      <c r="AZ8822" s="258"/>
      <c r="BA8822" s="258"/>
      <c r="BB8822" s="258"/>
      <c r="BC8822" s="258"/>
      <c r="BD8822" s="258"/>
      <c r="BE8822" s="258"/>
      <c r="BF8822" s="258"/>
      <c r="BG8822" s="258"/>
      <c r="BH8822" s="258"/>
      <c r="BI8822" s="258"/>
      <c r="BJ8822" s="258"/>
      <c r="BK8822" s="258"/>
      <c r="BL8822" s="258"/>
      <c r="BM8822" s="258"/>
      <c r="BN8822" s="258"/>
      <c r="BO8822" s="258"/>
      <c r="BP8822" s="258"/>
      <c r="BQ8822" s="258"/>
      <c r="BR8822" s="258"/>
      <c r="BS8822" s="258"/>
      <c r="BT8822" s="258"/>
      <c r="BU8822" s="258"/>
      <c r="BV8822" s="258"/>
      <c r="BW8822" s="258"/>
      <c r="BX8822" s="258"/>
      <c r="BY8822" s="258"/>
      <c r="BZ8822" s="258"/>
      <c r="CA8822" s="258"/>
      <c r="CB8822" s="258"/>
      <c r="CC8822" s="258"/>
    </row>
    <row r="8823" spans="1:81" s="41" customFormat="1" x14ac:dyDescent="0.25">
      <c r="A8823" s="38"/>
      <c r="B8823" s="44"/>
      <c r="C8823" s="39"/>
      <c r="D8823" s="39"/>
      <c r="E8823" s="39"/>
      <c r="F8823" s="25"/>
      <c r="G8823" s="40"/>
      <c r="H8823" s="40"/>
      <c r="I8823" s="40"/>
      <c r="J8823" s="271"/>
      <c r="K8823" s="262"/>
      <c r="L8823" s="258"/>
      <c r="M8823" s="258"/>
      <c r="N8823" s="258"/>
      <c r="O8823" s="258"/>
      <c r="P8823" s="258"/>
      <c r="Q8823" s="258"/>
      <c r="R8823" s="258"/>
      <c r="S8823" s="258"/>
      <c r="T8823" s="258"/>
      <c r="U8823" s="258"/>
      <c r="V8823" s="258"/>
      <c r="W8823" s="258"/>
      <c r="X8823" s="258"/>
      <c r="Y8823" s="258"/>
      <c r="Z8823" s="258"/>
      <c r="AA8823" s="258"/>
      <c r="AB8823" s="258"/>
      <c r="AC8823" s="258"/>
      <c r="AD8823" s="258"/>
      <c r="AE8823" s="258"/>
      <c r="AF8823" s="258"/>
      <c r="AG8823" s="258"/>
      <c r="AH8823" s="258"/>
      <c r="AI8823" s="258"/>
      <c r="AJ8823" s="258"/>
      <c r="AK8823" s="258"/>
      <c r="AL8823" s="258"/>
      <c r="AM8823" s="258"/>
      <c r="AN8823" s="258"/>
      <c r="AO8823" s="258"/>
      <c r="AP8823" s="258"/>
      <c r="AQ8823" s="258"/>
      <c r="AR8823" s="258"/>
      <c r="AS8823" s="258"/>
      <c r="AT8823" s="258"/>
      <c r="AU8823" s="258"/>
      <c r="AV8823" s="258"/>
      <c r="AW8823" s="258"/>
      <c r="AX8823" s="258"/>
      <c r="AY8823" s="258"/>
      <c r="AZ8823" s="258"/>
      <c r="BA8823" s="258"/>
      <c r="BB8823" s="258"/>
      <c r="BC8823" s="258"/>
      <c r="BD8823" s="258"/>
      <c r="BE8823" s="258"/>
      <c r="BF8823" s="258"/>
      <c r="BG8823" s="258"/>
      <c r="BH8823" s="258"/>
      <c r="BI8823" s="258"/>
      <c r="BJ8823" s="258"/>
      <c r="BK8823" s="258"/>
      <c r="BL8823" s="258"/>
      <c r="BM8823" s="258"/>
      <c r="BN8823" s="258"/>
      <c r="BO8823" s="258"/>
      <c r="BP8823" s="258"/>
      <c r="BQ8823" s="258"/>
      <c r="BR8823" s="258"/>
      <c r="BS8823" s="258"/>
      <c r="BT8823" s="258"/>
      <c r="BU8823" s="258"/>
      <c r="BV8823" s="258"/>
      <c r="BW8823" s="258"/>
      <c r="BX8823" s="258"/>
      <c r="BY8823" s="258"/>
      <c r="BZ8823" s="258"/>
      <c r="CA8823" s="258"/>
      <c r="CB8823" s="258"/>
      <c r="CC8823" s="258"/>
    </row>
    <row r="8824" spans="1:81" s="41" customFormat="1" x14ac:dyDescent="0.25">
      <c r="A8824" s="38"/>
      <c r="B8824" s="44"/>
      <c r="C8824" s="39"/>
      <c r="D8824" s="39"/>
      <c r="E8824" s="39"/>
      <c r="F8824" s="25"/>
      <c r="G8824" s="40"/>
      <c r="H8824" s="40"/>
      <c r="I8824" s="40"/>
      <c r="J8824" s="271"/>
      <c r="K8824" s="262"/>
      <c r="L8824" s="258"/>
      <c r="M8824" s="258"/>
      <c r="N8824" s="258"/>
      <c r="O8824" s="258"/>
      <c r="P8824" s="258"/>
      <c r="Q8824" s="258"/>
      <c r="R8824" s="258"/>
      <c r="S8824" s="258"/>
      <c r="T8824" s="258"/>
      <c r="U8824" s="258"/>
      <c r="V8824" s="258"/>
      <c r="W8824" s="258"/>
      <c r="X8824" s="258"/>
      <c r="Y8824" s="258"/>
      <c r="Z8824" s="258"/>
      <c r="AA8824" s="258"/>
      <c r="AB8824" s="258"/>
      <c r="AC8824" s="258"/>
      <c r="AD8824" s="258"/>
      <c r="AE8824" s="258"/>
      <c r="AF8824" s="258"/>
      <c r="AG8824" s="258"/>
      <c r="AH8824" s="258"/>
      <c r="AI8824" s="258"/>
      <c r="AJ8824" s="258"/>
      <c r="AK8824" s="258"/>
      <c r="AL8824" s="258"/>
      <c r="AM8824" s="258"/>
      <c r="AN8824" s="258"/>
      <c r="AO8824" s="258"/>
      <c r="AP8824" s="258"/>
      <c r="AQ8824" s="258"/>
      <c r="AR8824" s="258"/>
      <c r="AS8824" s="258"/>
      <c r="AT8824" s="258"/>
      <c r="AU8824" s="258"/>
      <c r="AV8824" s="258"/>
      <c r="AW8824" s="258"/>
      <c r="AX8824" s="258"/>
      <c r="AY8824" s="258"/>
      <c r="AZ8824" s="258"/>
      <c r="BA8824" s="258"/>
      <c r="BB8824" s="258"/>
      <c r="BC8824" s="258"/>
      <c r="BD8824" s="258"/>
      <c r="BE8824" s="258"/>
      <c r="BF8824" s="258"/>
      <c r="BG8824" s="258"/>
      <c r="BH8824" s="258"/>
      <c r="BI8824" s="258"/>
      <c r="BJ8824" s="258"/>
      <c r="BK8824" s="258"/>
      <c r="BL8824" s="258"/>
      <c r="BM8824" s="258"/>
      <c r="BN8824" s="258"/>
      <c r="BO8824" s="258"/>
      <c r="BP8824" s="258"/>
      <c r="BQ8824" s="258"/>
      <c r="BR8824" s="258"/>
      <c r="BS8824" s="258"/>
      <c r="BT8824" s="258"/>
      <c r="BU8824" s="258"/>
      <c r="BV8824" s="258"/>
      <c r="BW8824" s="258"/>
      <c r="BX8824" s="258"/>
      <c r="BY8824" s="258"/>
      <c r="BZ8824" s="258"/>
      <c r="CA8824" s="258"/>
      <c r="CB8824" s="258"/>
      <c r="CC8824" s="258"/>
    </row>
    <row r="8825" spans="1:81" s="41" customFormat="1" x14ac:dyDescent="0.25">
      <c r="A8825" s="38"/>
      <c r="B8825" s="44"/>
      <c r="C8825" s="39"/>
      <c r="D8825" s="39"/>
      <c r="E8825" s="39"/>
      <c r="F8825" s="25"/>
      <c r="G8825" s="40"/>
      <c r="H8825" s="40"/>
      <c r="I8825" s="40"/>
      <c r="J8825" s="271"/>
      <c r="K8825" s="262"/>
      <c r="L8825" s="258"/>
      <c r="M8825" s="258"/>
      <c r="N8825" s="258"/>
      <c r="O8825" s="258"/>
      <c r="P8825" s="258"/>
      <c r="Q8825" s="258"/>
      <c r="R8825" s="258"/>
      <c r="S8825" s="258"/>
      <c r="T8825" s="258"/>
      <c r="U8825" s="258"/>
      <c r="V8825" s="258"/>
      <c r="W8825" s="258"/>
      <c r="X8825" s="258"/>
      <c r="Y8825" s="258"/>
      <c r="Z8825" s="258"/>
      <c r="AA8825" s="258"/>
      <c r="AB8825" s="258"/>
      <c r="AC8825" s="258"/>
      <c r="AD8825" s="258"/>
      <c r="AE8825" s="258"/>
      <c r="AF8825" s="258"/>
      <c r="AG8825" s="258"/>
      <c r="AH8825" s="258"/>
      <c r="AI8825" s="258"/>
      <c r="AJ8825" s="258"/>
      <c r="AK8825" s="258"/>
      <c r="AL8825" s="258"/>
      <c r="AM8825" s="258"/>
      <c r="AN8825" s="258"/>
      <c r="AO8825" s="258"/>
      <c r="AP8825" s="258"/>
      <c r="AQ8825" s="258"/>
      <c r="AR8825" s="258"/>
      <c r="AS8825" s="258"/>
      <c r="AT8825" s="258"/>
      <c r="AU8825" s="258"/>
      <c r="AV8825" s="258"/>
      <c r="AW8825" s="258"/>
      <c r="AX8825" s="258"/>
      <c r="AY8825" s="258"/>
      <c r="AZ8825" s="258"/>
      <c r="BA8825" s="258"/>
      <c r="BB8825" s="258"/>
      <c r="BC8825" s="258"/>
      <c r="BD8825" s="258"/>
      <c r="BE8825" s="258"/>
      <c r="BF8825" s="258"/>
      <c r="BG8825" s="258"/>
      <c r="BH8825" s="258"/>
      <c r="BI8825" s="258"/>
      <c r="BJ8825" s="258"/>
      <c r="BK8825" s="258"/>
      <c r="BL8825" s="258"/>
      <c r="BM8825" s="258"/>
      <c r="BN8825" s="258"/>
      <c r="BO8825" s="258"/>
      <c r="BP8825" s="258"/>
      <c r="BQ8825" s="258"/>
      <c r="BR8825" s="258"/>
      <c r="BS8825" s="258"/>
      <c r="BT8825" s="258"/>
      <c r="BU8825" s="258"/>
      <c r="BV8825" s="258"/>
      <c r="BW8825" s="258"/>
      <c r="BX8825" s="258"/>
      <c r="BY8825" s="258"/>
      <c r="BZ8825" s="258"/>
      <c r="CA8825" s="258"/>
      <c r="CB8825" s="258"/>
      <c r="CC8825" s="258"/>
    </row>
    <row r="8826" spans="1:81" s="41" customFormat="1" x14ac:dyDescent="0.25">
      <c r="A8826" s="38"/>
      <c r="B8826" s="44"/>
      <c r="C8826" s="39"/>
      <c r="D8826" s="39"/>
      <c r="E8826" s="39"/>
      <c r="F8826" s="25"/>
      <c r="G8826" s="40"/>
      <c r="H8826" s="40"/>
      <c r="I8826" s="40"/>
      <c r="J8826" s="271"/>
      <c r="K8826" s="262"/>
      <c r="L8826" s="258"/>
      <c r="M8826" s="258"/>
      <c r="N8826" s="258"/>
      <c r="O8826" s="258"/>
      <c r="P8826" s="258"/>
      <c r="Q8826" s="258"/>
      <c r="R8826" s="258"/>
      <c r="S8826" s="258"/>
      <c r="T8826" s="258"/>
      <c r="U8826" s="258"/>
      <c r="V8826" s="258"/>
      <c r="W8826" s="258"/>
      <c r="X8826" s="258"/>
      <c r="Y8826" s="258"/>
      <c r="Z8826" s="258"/>
      <c r="AA8826" s="258"/>
      <c r="AB8826" s="258"/>
      <c r="AC8826" s="258"/>
      <c r="AD8826" s="258"/>
      <c r="AE8826" s="258"/>
      <c r="AF8826" s="258"/>
      <c r="AG8826" s="258"/>
      <c r="AH8826" s="258"/>
      <c r="AI8826" s="258"/>
      <c r="AJ8826" s="258"/>
      <c r="AK8826" s="258"/>
      <c r="AL8826" s="258"/>
      <c r="AM8826" s="258"/>
      <c r="AN8826" s="258"/>
      <c r="AO8826" s="258"/>
      <c r="AP8826" s="258"/>
      <c r="AQ8826" s="258"/>
      <c r="AR8826" s="258"/>
      <c r="AS8826" s="258"/>
      <c r="AT8826" s="258"/>
      <c r="AU8826" s="258"/>
      <c r="AV8826" s="258"/>
      <c r="AW8826" s="258"/>
      <c r="AX8826" s="258"/>
      <c r="AY8826" s="258"/>
      <c r="AZ8826" s="258"/>
      <c r="BA8826" s="258"/>
      <c r="BB8826" s="258"/>
      <c r="BC8826" s="258"/>
      <c r="BD8826" s="258"/>
      <c r="BE8826" s="258"/>
      <c r="BF8826" s="258"/>
      <c r="BG8826" s="258"/>
      <c r="BH8826" s="258"/>
      <c r="BI8826" s="258"/>
      <c r="BJ8826" s="258"/>
      <c r="BK8826" s="258"/>
      <c r="BL8826" s="258"/>
      <c r="BM8826" s="258"/>
      <c r="BN8826" s="258"/>
      <c r="BO8826" s="258"/>
      <c r="BP8826" s="258"/>
      <c r="BQ8826" s="258"/>
      <c r="BR8826" s="258"/>
      <c r="BS8826" s="258"/>
      <c r="BT8826" s="258"/>
      <c r="BU8826" s="258"/>
      <c r="BV8826" s="258"/>
      <c r="BW8826" s="258"/>
      <c r="BX8826" s="258"/>
      <c r="BY8826" s="258"/>
      <c r="BZ8826" s="258"/>
      <c r="CA8826" s="258"/>
      <c r="CB8826" s="258"/>
      <c r="CC8826" s="258"/>
    </row>
    <row r="8827" spans="1:81" s="41" customFormat="1" x14ac:dyDescent="0.25">
      <c r="A8827" s="38"/>
      <c r="B8827" s="44"/>
      <c r="C8827" s="39"/>
      <c r="D8827" s="39"/>
      <c r="E8827" s="39"/>
      <c r="F8827" s="25"/>
      <c r="G8827" s="40"/>
      <c r="H8827" s="40"/>
      <c r="I8827" s="40"/>
      <c r="J8827" s="271"/>
      <c r="K8827" s="262"/>
      <c r="L8827" s="258"/>
      <c r="M8827" s="258"/>
      <c r="N8827" s="258"/>
      <c r="O8827" s="258"/>
      <c r="P8827" s="258"/>
      <c r="Q8827" s="258"/>
      <c r="R8827" s="258"/>
      <c r="S8827" s="258"/>
      <c r="T8827" s="258"/>
      <c r="U8827" s="258"/>
      <c r="V8827" s="258"/>
      <c r="W8827" s="258"/>
      <c r="X8827" s="258"/>
      <c r="Y8827" s="258"/>
      <c r="Z8827" s="258"/>
      <c r="AA8827" s="258"/>
      <c r="AB8827" s="258"/>
      <c r="AC8827" s="258"/>
      <c r="AD8827" s="258"/>
      <c r="AE8827" s="258"/>
      <c r="AF8827" s="258"/>
      <c r="AG8827" s="258"/>
      <c r="AH8827" s="258"/>
      <c r="AI8827" s="258"/>
      <c r="AJ8827" s="258"/>
      <c r="AK8827" s="258"/>
      <c r="AL8827" s="258"/>
      <c r="AM8827" s="258"/>
      <c r="AN8827" s="258"/>
      <c r="AO8827" s="258"/>
      <c r="AP8827" s="258"/>
      <c r="AQ8827" s="258"/>
      <c r="AR8827" s="258"/>
      <c r="AS8827" s="258"/>
      <c r="AT8827" s="258"/>
      <c r="AU8827" s="258"/>
      <c r="AV8827" s="258"/>
      <c r="AW8827" s="258"/>
      <c r="AX8827" s="258"/>
      <c r="AY8827" s="258"/>
      <c r="AZ8827" s="258"/>
      <c r="BA8827" s="258"/>
      <c r="BB8827" s="258"/>
      <c r="BC8827" s="258"/>
      <c r="BD8827" s="258"/>
      <c r="BE8827" s="258"/>
      <c r="BF8827" s="258"/>
      <c r="BG8827" s="258"/>
      <c r="BH8827" s="258"/>
      <c r="BI8827" s="258"/>
      <c r="BJ8827" s="258"/>
      <c r="BK8827" s="258"/>
      <c r="BL8827" s="258"/>
      <c r="BM8827" s="258"/>
      <c r="BN8827" s="258"/>
      <c r="BO8827" s="258"/>
      <c r="BP8827" s="258"/>
      <c r="BQ8827" s="258"/>
      <c r="BR8827" s="258"/>
      <c r="BS8827" s="258"/>
      <c r="BT8827" s="258"/>
      <c r="BU8827" s="258"/>
      <c r="BV8827" s="258"/>
      <c r="BW8827" s="258"/>
      <c r="BX8827" s="258"/>
      <c r="BY8827" s="258"/>
      <c r="BZ8827" s="258"/>
      <c r="CA8827" s="258"/>
      <c r="CB8827" s="258"/>
      <c r="CC8827" s="258"/>
    </row>
    <row r="8828" spans="1:81" s="41" customFormat="1" x14ac:dyDescent="0.25">
      <c r="A8828" s="38"/>
      <c r="B8828" s="44"/>
      <c r="C8828" s="39"/>
      <c r="D8828" s="39"/>
      <c r="E8828" s="39"/>
      <c r="F8828" s="25"/>
      <c r="G8828" s="40"/>
      <c r="H8828" s="40"/>
      <c r="I8828" s="40"/>
      <c r="J8828" s="271"/>
      <c r="K8828" s="262"/>
      <c r="L8828" s="258"/>
      <c r="M8828" s="258"/>
      <c r="N8828" s="258"/>
      <c r="O8828" s="258"/>
      <c r="P8828" s="258"/>
      <c r="Q8828" s="258"/>
      <c r="R8828" s="258"/>
      <c r="S8828" s="258"/>
      <c r="T8828" s="258"/>
      <c r="U8828" s="258"/>
      <c r="V8828" s="258"/>
      <c r="W8828" s="258"/>
      <c r="X8828" s="258"/>
      <c r="Y8828" s="258"/>
      <c r="Z8828" s="258"/>
      <c r="AA8828" s="258"/>
      <c r="AB8828" s="258"/>
      <c r="AC8828" s="258"/>
      <c r="AD8828" s="258"/>
      <c r="AE8828" s="258"/>
      <c r="AF8828" s="258"/>
      <c r="AG8828" s="258"/>
      <c r="AH8828" s="258"/>
      <c r="AI8828" s="258"/>
      <c r="AJ8828" s="258"/>
      <c r="AK8828" s="258"/>
      <c r="AL8828" s="258"/>
      <c r="AM8828" s="258"/>
      <c r="AN8828" s="258"/>
      <c r="AO8828" s="258"/>
      <c r="AP8828" s="258"/>
      <c r="AQ8828" s="258"/>
      <c r="AR8828" s="258"/>
      <c r="AS8828" s="258"/>
      <c r="AT8828" s="258"/>
      <c r="AU8828" s="258"/>
      <c r="AV8828" s="258"/>
      <c r="AW8828" s="258"/>
      <c r="AX8828" s="258"/>
      <c r="AY8828" s="258"/>
      <c r="AZ8828" s="258"/>
      <c r="BA8828" s="258"/>
      <c r="BB8828" s="258"/>
      <c r="BC8828" s="258"/>
      <c r="BD8828" s="258"/>
      <c r="BE8828" s="258"/>
      <c r="BF8828" s="258"/>
      <c r="BG8828" s="258"/>
      <c r="BH8828" s="258"/>
      <c r="BI8828" s="258"/>
      <c r="BJ8828" s="258"/>
      <c r="BK8828" s="258"/>
      <c r="BL8828" s="258"/>
      <c r="BM8828" s="258"/>
      <c r="BN8828" s="258"/>
      <c r="BO8828" s="258"/>
      <c r="BP8828" s="258"/>
      <c r="BQ8828" s="258"/>
      <c r="BR8828" s="258"/>
      <c r="BS8828" s="258"/>
      <c r="BT8828" s="258"/>
      <c r="BU8828" s="258"/>
      <c r="BV8828" s="258"/>
      <c r="BW8828" s="258"/>
      <c r="BX8828" s="258"/>
      <c r="BY8828" s="258"/>
      <c r="BZ8828" s="258"/>
      <c r="CA8828" s="258"/>
      <c r="CB8828" s="258"/>
      <c r="CC8828" s="258"/>
    </row>
    <row r="8829" spans="1:81" s="41" customFormat="1" x14ac:dyDescent="0.25">
      <c r="A8829" s="38"/>
      <c r="B8829" s="44"/>
      <c r="C8829" s="39"/>
      <c r="D8829" s="39"/>
      <c r="E8829" s="39"/>
      <c r="F8829" s="25"/>
      <c r="G8829" s="40"/>
      <c r="H8829" s="40"/>
      <c r="I8829" s="40"/>
      <c r="J8829" s="271"/>
      <c r="K8829" s="262"/>
      <c r="L8829" s="258"/>
      <c r="M8829" s="258"/>
      <c r="N8829" s="258"/>
      <c r="O8829" s="258"/>
      <c r="P8829" s="258"/>
      <c r="Q8829" s="258"/>
      <c r="R8829" s="258"/>
      <c r="S8829" s="258"/>
      <c r="T8829" s="258"/>
      <c r="U8829" s="258"/>
      <c r="V8829" s="258"/>
      <c r="W8829" s="258"/>
      <c r="X8829" s="258"/>
      <c r="Y8829" s="258"/>
      <c r="Z8829" s="258"/>
      <c r="AA8829" s="258"/>
      <c r="AB8829" s="258"/>
      <c r="AC8829" s="258"/>
      <c r="AD8829" s="258"/>
      <c r="AE8829" s="258"/>
      <c r="AF8829" s="258"/>
      <c r="AG8829" s="258"/>
      <c r="AH8829" s="258"/>
      <c r="AI8829" s="258"/>
      <c r="AJ8829" s="258"/>
      <c r="AK8829" s="258"/>
      <c r="AL8829" s="258"/>
      <c r="AM8829" s="258"/>
      <c r="AN8829" s="258"/>
      <c r="AO8829" s="258"/>
      <c r="AP8829" s="258"/>
      <c r="AQ8829" s="258"/>
      <c r="AR8829" s="258"/>
      <c r="AS8829" s="258"/>
      <c r="AT8829" s="258"/>
      <c r="AU8829" s="258"/>
      <c r="AV8829" s="258"/>
      <c r="AW8829" s="258"/>
      <c r="AX8829" s="258"/>
      <c r="AY8829" s="258"/>
      <c r="AZ8829" s="258"/>
      <c r="BA8829" s="258"/>
      <c r="BB8829" s="258"/>
      <c r="BC8829" s="258"/>
      <c r="BD8829" s="258"/>
      <c r="BE8829" s="258"/>
      <c r="BF8829" s="258"/>
      <c r="BG8829" s="258"/>
      <c r="BH8829" s="258"/>
      <c r="BI8829" s="258"/>
      <c r="BJ8829" s="258"/>
      <c r="BK8829" s="258"/>
      <c r="BL8829" s="258"/>
      <c r="BM8829" s="258"/>
      <c r="BN8829" s="258"/>
      <c r="BO8829" s="258"/>
      <c r="BP8829" s="258"/>
      <c r="BQ8829" s="258"/>
      <c r="BR8829" s="258"/>
      <c r="BS8829" s="258"/>
      <c r="BT8829" s="258"/>
      <c r="BU8829" s="258"/>
      <c r="BV8829" s="258"/>
      <c r="BW8829" s="258"/>
      <c r="BX8829" s="258"/>
      <c r="BY8829" s="258"/>
      <c r="BZ8829" s="258"/>
      <c r="CA8829" s="258"/>
      <c r="CB8829" s="258"/>
      <c r="CC8829" s="258"/>
    </row>
    <row r="8830" spans="1:81" s="41" customFormat="1" x14ac:dyDescent="0.25">
      <c r="A8830" s="38"/>
      <c r="B8830" s="44"/>
      <c r="C8830" s="39"/>
      <c r="D8830" s="39"/>
      <c r="E8830" s="39"/>
      <c r="F8830" s="25"/>
      <c r="G8830" s="40"/>
      <c r="H8830" s="40"/>
      <c r="I8830" s="40"/>
      <c r="J8830" s="271"/>
      <c r="K8830" s="262"/>
      <c r="L8830" s="258"/>
      <c r="M8830" s="258"/>
      <c r="N8830" s="258"/>
      <c r="O8830" s="258"/>
      <c r="P8830" s="258"/>
      <c r="Q8830" s="258"/>
      <c r="R8830" s="258"/>
      <c r="S8830" s="258"/>
      <c r="T8830" s="258"/>
      <c r="U8830" s="258"/>
      <c r="V8830" s="258"/>
      <c r="W8830" s="258"/>
      <c r="X8830" s="258"/>
      <c r="Y8830" s="258"/>
      <c r="Z8830" s="258"/>
      <c r="AA8830" s="258"/>
      <c r="AB8830" s="258"/>
      <c r="AC8830" s="258"/>
      <c r="AD8830" s="258"/>
      <c r="AE8830" s="258"/>
      <c r="AF8830" s="258"/>
      <c r="AG8830" s="258"/>
      <c r="AH8830" s="258"/>
      <c r="AI8830" s="258"/>
      <c r="AJ8830" s="258"/>
      <c r="AK8830" s="258"/>
      <c r="AL8830" s="258"/>
      <c r="AM8830" s="258"/>
      <c r="AN8830" s="258"/>
      <c r="AO8830" s="258"/>
      <c r="AP8830" s="258"/>
      <c r="AQ8830" s="258"/>
      <c r="AR8830" s="258"/>
      <c r="AS8830" s="258"/>
      <c r="AT8830" s="258"/>
      <c r="AU8830" s="258"/>
      <c r="AV8830" s="258"/>
      <c r="AW8830" s="258"/>
      <c r="AX8830" s="258"/>
      <c r="AY8830" s="258"/>
      <c r="AZ8830" s="258"/>
      <c r="BA8830" s="258"/>
      <c r="BB8830" s="258"/>
      <c r="BC8830" s="258"/>
      <c r="BD8830" s="258"/>
      <c r="BE8830" s="258"/>
      <c r="BF8830" s="258"/>
      <c r="BG8830" s="258"/>
      <c r="BH8830" s="258"/>
      <c r="BI8830" s="258"/>
      <c r="BJ8830" s="258"/>
      <c r="BK8830" s="258"/>
      <c r="BL8830" s="258"/>
      <c r="BM8830" s="258"/>
      <c r="BN8830" s="258"/>
      <c r="BO8830" s="258"/>
      <c r="BP8830" s="258"/>
      <c r="BQ8830" s="258"/>
      <c r="BR8830" s="258"/>
      <c r="BS8830" s="258"/>
      <c r="BT8830" s="258"/>
      <c r="BU8830" s="258"/>
      <c r="BV8830" s="258"/>
      <c r="BW8830" s="258"/>
      <c r="BX8830" s="258"/>
      <c r="BY8830" s="258"/>
      <c r="BZ8830" s="258"/>
      <c r="CA8830" s="258"/>
      <c r="CB8830" s="258"/>
      <c r="CC8830" s="258"/>
    </row>
    <row r="8831" spans="1:81" s="41" customFormat="1" x14ac:dyDescent="0.25">
      <c r="A8831" s="38"/>
      <c r="B8831" s="44"/>
      <c r="C8831" s="39"/>
      <c r="D8831" s="39"/>
      <c r="E8831" s="39"/>
      <c r="F8831" s="25"/>
      <c r="G8831" s="40"/>
      <c r="H8831" s="40"/>
      <c r="I8831" s="40"/>
      <c r="J8831" s="271"/>
      <c r="K8831" s="262"/>
      <c r="L8831" s="258"/>
      <c r="M8831" s="258"/>
      <c r="N8831" s="258"/>
      <c r="O8831" s="258"/>
      <c r="P8831" s="258"/>
      <c r="Q8831" s="258"/>
      <c r="R8831" s="258"/>
      <c r="S8831" s="258"/>
      <c r="T8831" s="258"/>
      <c r="U8831" s="258"/>
      <c r="V8831" s="258"/>
      <c r="W8831" s="258"/>
      <c r="X8831" s="258"/>
      <c r="Y8831" s="258"/>
      <c r="Z8831" s="258"/>
      <c r="AA8831" s="258"/>
      <c r="AB8831" s="258"/>
      <c r="AC8831" s="258"/>
      <c r="AD8831" s="258"/>
      <c r="AE8831" s="258"/>
      <c r="AF8831" s="258"/>
      <c r="AG8831" s="258"/>
      <c r="AH8831" s="258"/>
      <c r="AI8831" s="258"/>
      <c r="AJ8831" s="258"/>
      <c r="AK8831" s="258"/>
      <c r="AL8831" s="258"/>
      <c r="AM8831" s="258"/>
      <c r="AN8831" s="258"/>
      <c r="AO8831" s="258"/>
      <c r="AP8831" s="258"/>
      <c r="AQ8831" s="258"/>
      <c r="AR8831" s="258"/>
      <c r="AS8831" s="258"/>
      <c r="AT8831" s="258"/>
      <c r="AU8831" s="258"/>
      <c r="AV8831" s="258"/>
      <c r="AW8831" s="258"/>
      <c r="AX8831" s="258"/>
      <c r="AY8831" s="258"/>
      <c r="AZ8831" s="258"/>
      <c r="BA8831" s="258"/>
      <c r="BB8831" s="258"/>
      <c r="BC8831" s="258"/>
      <c r="BD8831" s="258"/>
      <c r="BE8831" s="258"/>
      <c r="BF8831" s="258"/>
      <c r="BG8831" s="258"/>
      <c r="BH8831" s="258"/>
      <c r="BI8831" s="258"/>
      <c r="BJ8831" s="258"/>
      <c r="BK8831" s="258"/>
      <c r="BL8831" s="258"/>
      <c r="BM8831" s="258"/>
      <c r="BN8831" s="258"/>
      <c r="BO8831" s="258"/>
      <c r="BP8831" s="258"/>
      <c r="BQ8831" s="258"/>
      <c r="BR8831" s="258"/>
      <c r="BS8831" s="258"/>
      <c r="BT8831" s="258"/>
      <c r="BU8831" s="258"/>
      <c r="BV8831" s="258"/>
      <c r="BW8831" s="258"/>
      <c r="BX8831" s="258"/>
      <c r="BY8831" s="258"/>
      <c r="BZ8831" s="258"/>
      <c r="CA8831" s="258"/>
      <c r="CB8831" s="258"/>
      <c r="CC8831" s="258"/>
    </row>
    <row r="8832" spans="1:81" s="41" customFormat="1" x14ac:dyDescent="0.25">
      <c r="A8832" s="38"/>
      <c r="B8832" s="44"/>
      <c r="C8832" s="39"/>
      <c r="D8832" s="39"/>
      <c r="E8832" s="39"/>
      <c r="F8832" s="25"/>
      <c r="G8832" s="40"/>
      <c r="H8832" s="40"/>
      <c r="I8832" s="40"/>
      <c r="J8832" s="271"/>
      <c r="K8832" s="262"/>
      <c r="L8832" s="258"/>
      <c r="M8832" s="258"/>
      <c r="N8832" s="258"/>
      <c r="O8832" s="258"/>
      <c r="P8832" s="258"/>
      <c r="Q8832" s="258"/>
      <c r="R8832" s="258"/>
      <c r="S8832" s="258"/>
      <c r="T8832" s="258"/>
      <c r="U8832" s="258"/>
      <c r="V8832" s="258"/>
      <c r="W8832" s="258"/>
      <c r="X8832" s="258"/>
      <c r="Y8832" s="258"/>
      <c r="Z8832" s="258"/>
      <c r="AA8832" s="258"/>
      <c r="AB8832" s="258"/>
      <c r="AC8832" s="258"/>
      <c r="AD8832" s="258"/>
      <c r="AE8832" s="258"/>
      <c r="AF8832" s="258"/>
      <c r="AG8832" s="258"/>
      <c r="AH8832" s="258"/>
      <c r="AI8832" s="258"/>
      <c r="AJ8832" s="258"/>
      <c r="AK8832" s="258"/>
      <c r="AL8832" s="258"/>
      <c r="AM8832" s="258"/>
      <c r="AN8832" s="258"/>
      <c r="AO8832" s="258"/>
      <c r="AP8832" s="258"/>
      <c r="AQ8832" s="258"/>
      <c r="AR8832" s="258"/>
      <c r="AS8832" s="258"/>
      <c r="AT8832" s="258"/>
      <c r="AU8832" s="258"/>
      <c r="AV8832" s="258"/>
      <c r="AW8832" s="258"/>
      <c r="AX8832" s="258"/>
      <c r="AY8832" s="258"/>
      <c r="AZ8832" s="258"/>
      <c r="BA8832" s="258"/>
      <c r="BB8832" s="258"/>
      <c r="BC8832" s="258"/>
      <c r="BD8832" s="258"/>
      <c r="BE8832" s="258"/>
      <c r="BF8832" s="258"/>
      <c r="BG8832" s="258"/>
      <c r="BH8832" s="258"/>
      <c r="BI8832" s="258"/>
      <c r="BJ8832" s="258"/>
      <c r="BK8832" s="258"/>
      <c r="BL8832" s="258"/>
      <c r="BM8832" s="258"/>
      <c r="BN8832" s="258"/>
      <c r="BO8832" s="258"/>
      <c r="BP8832" s="258"/>
      <c r="BQ8832" s="258"/>
      <c r="BR8832" s="258"/>
      <c r="BS8832" s="258"/>
      <c r="BT8832" s="258"/>
      <c r="BU8832" s="258"/>
      <c r="BV8832" s="258"/>
      <c r="BW8832" s="258"/>
      <c r="BX8832" s="258"/>
      <c r="BY8832" s="258"/>
      <c r="BZ8832" s="258"/>
      <c r="CA8832" s="258"/>
      <c r="CB8832" s="258"/>
      <c r="CC8832" s="258"/>
    </row>
    <row r="8833" spans="1:81" s="41" customFormat="1" x14ac:dyDescent="0.25">
      <c r="A8833" s="38"/>
      <c r="B8833" s="44"/>
      <c r="C8833" s="39"/>
      <c r="D8833" s="39"/>
      <c r="E8833" s="39"/>
      <c r="F8833" s="25"/>
      <c r="G8833" s="40"/>
      <c r="H8833" s="40"/>
      <c r="I8833" s="40"/>
      <c r="J8833" s="271"/>
      <c r="K8833" s="262"/>
      <c r="L8833" s="258"/>
      <c r="M8833" s="258"/>
      <c r="N8833" s="258"/>
      <c r="O8833" s="258"/>
      <c r="P8833" s="258"/>
      <c r="Q8833" s="258"/>
      <c r="R8833" s="258"/>
      <c r="S8833" s="258"/>
      <c r="T8833" s="258"/>
      <c r="U8833" s="258"/>
      <c r="V8833" s="258"/>
      <c r="W8833" s="258"/>
      <c r="X8833" s="258"/>
      <c r="Y8833" s="258"/>
      <c r="Z8833" s="258"/>
      <c r="AA8833" s="258"/>
      <c r="AB8833" s="258"/>
      <c r="AC8833" s="258"/>
      <c r="AD8833" s="258"/>
      <c r="AE8833" s="258"/>
      <c r="AF8833" s="258"/>
      <c r="AG8833" s="258"/>
      <c r="AH8833" s="258"/>
      <c r="AI8833" s="258"/>
      <c r="AJ8833" s="258"/>
      <c r="AK8833" s="258"/>
      <c r="AL8833" s="258"/>
      <c r="AM8833" s="258"/>
      <c r="AN8833" s="258"/>
      <c r="AO8833" s="258"/>
      <c r="AP8833" s="258"/>
      <c r="AQ8833" s="258"/>
      <c r="AR8833" s="258"/>
      <c r="AS8833" s="258"/>
      <c r="AT8833" s="258"/>
      <c r="AU8833" s="258"/>
      <c r="AV8833" s="258"/>
      <c r="AW8833" s="258"/>
      <c r="AX8833" s="258"/>
      <c r="AY8833" s="258"/>
      <c r="AZ8833" s="258"/>
      <c r="BA8833" s="258"/>
      <c r="BB8833" s="258"/>
      <c r="BC8833" s="258"/>
      <c r="BD8833" s="258"/>
      <c r="BE8833" s="258"/>
      <c r="BF8833" s="258"/>
      <c r="BG8833" s="258"/>
      <c r="BH8833" s="258"/>
      <c r="BI8833" s="258"/>
      <c r="BJ8833" s="258"/>
      <c r="BK8833" s="258"/>
      <c r="BL8833" s="258"/>
      <c r="BM8833" s="258"/>
      <c r="BN8833" s="258"/>
      <c r="BO8833" s="258"/>
      <c r="BP8833" s="258"/>
      <c r="BQ8833" s="258"/>
      <c r="BR8833" s="258"/>
      <c r="BS8833" s="258"/>
      <c r="BT8833" s="258"/>
      <c r="BU8833" s="258"/>
      <c r="BV8833" s="258"/>
      <c r="BW8833" s="258"/>
      <c r="BX8833" s="258"/>
      <c r="BY8833" s="258"/>
      <c r="BZ8833" s="258"/>
      <c r="CA8833" s="258"/>
      <c r="CB8833" s="258"/>
      <c r="CC8833" s="258"/>
    </row>
    <row r="8834" spans="1:81" s="41" customFormat="1" x14ac:dyDescent="0.25">
      <c r="A8834" s="38"/>
      <c r="B8834" s="44"/>
      <c r="C8834" s="39"/>
      <c r="D8834" s="39"/>
      <c r="E8834" s="39"/>
      <c r="F8834" s="25"/>
      <c r="G8834" s="40"/>
      <c r="H8834" s="40"/>
      <c r="I8834" s="40"/>
      <c r="J8834" s="271"/>
      <c r="K8834" s="262"/>
      <c r="L8834" s="258"/>
      <c r="M8834" s="258"/>
      <c r="N8834" s="258"/>
      <c r="O8834" s="258"/>
      <c r="P8834" s="258"/>
      <c r="Q8834" s="258"/>
      <c r="R8834" s="258"/>
      <c r="S8834" s="258"/>
      <c r="T8834" s="258"/>
      <c r="U8834" s="258"/>
      <c r="V8834" s="258"/>
      <c r="W8834" s="258"/>
      <c r="X8834" s="258"/>
      <c r="Y8834" s="258"/>
      <c r="Z8834" s="258"/>
      <c r="AA8834" s="258"/>
      <c r="AB8834" s="258"/>
      <c r="AC8834" s="258"/>
      <c r="AD8834" s="258"/>
      <c r="AE8834" s="258"/>
      <c r="AF8834" s="258"/>
      <c r="AG8834" s="258"/>
      <c r="AH8834" s="258"/>
      <c r="AI8834" s="258"/>
      <c r="AJ8834" s="258"/>
      <c r="AK8834" s="258"/>
      <c r="AL8834" s="258"/>
      <c r="AM8834" s="258"/>
      <c r="AN8834" s="258"/>
      <c r="AO8834" s="258"/>
      <c r="AP8834" s="258"/>
      <c r="AQ8834" s="258"/>
      <c r="AR8834" s="258"/>
      <c r="AS8834" s="258"/>
      <c r="AT8834" s="258"/>
      <c r="AU8834" s="258"/>
      <c r="AV8834" s="258"/>
      <c r="AW8834" s="258"/>
      <c r="AX8834" s="258"/>
      <c r="AY8834" s="258"/>
      <c r="AZ8834" s="258"/>
      <c r="BA8834" s="258"/>
      <c r="BB8834" s="258"/>
      <c r="BC8834" s="258"/>
      <c r="BD8834" s="258"/>
      <c r="BE8834" s="258"/>
      <c r="BF8834" s="258"/>
      <c r="BG8834" s="258"/>
      <c r="BH8834" s="258"/>
      <c r="BI8834" s="258"/>
      <c r="BJ8834" s="258"/>
      <c r="BK8834" s="258"/>
      <c r="BL8834" s="258"/>
      <c r="BM8834" s="258"/>
      <c r="BN8834" s="258"/>
      <c r="BO8834" s="258"/>
      <c r="BP8834" s="258"/>
      <c r="BQ8834" s="258"/>
      <c r="BR8834" s="258"/>
      <c r="BS8834" s="258"/>
      <c r="BT8834" s="258"/>
      <c r="BU8834" s="258"/>
      <c r="BV8834" s="258"/>
      <c r="BW8834" s="258"/>
      <c r="BX8834" s="258"/>
      <c r="BY8834" s="258"/>
      <c r="BZ8834" s="258"/>
      <c r="CA8834" s="258"/>
      <c r="CB8834" s="258"/>
      <c r="CC8834" s="258"/>
    </row>
    <row r="8835" spans="1:81" s="41" customFormat="1" x14ac:dyDescent="0.25">
      <c r="A8835" s="38"/>
      <c r="B8835" s="44"/>
      <c r="C8835" s="39"/>
      <c r="D8835" s="39"/>
      <c r="E8835" s="39"/>
      <c r="F8835" s="25"/>
      <c r="G8835" s="40"/>
      <c r="H8835" s="40"/>
      <c r="I8835" s="40"/>
      <c r="J8835" s="271"/>
      <c r="K8835" s="262"/>
      <c r="L8835" s="258"/>
      <c r="M8835" s="258"/>
      <c r="N8835" s="258"/>
      <c r="O8835" s="258"/>
      <c r="P8835" s="258"/>
      <c r="Q8835" s="258"/>
      <c r="R8835" s="258"/>
      <c r="S8835" s="258"/>
      <c r="T8835" s="258"/>
      <c r="U8835" s="258"/>
      <c r="V8835" s="258"/>
      <c r="W8835" s="258"/>
      <c r="X8835" s="258"/>
      <c r="Y8835" s="258"/>
      <c r="Z8835" s="258"/>
      <c r="AA8835" s="258"/>
      <c r="AB8835" s="258"/>
      <c r="AC8835" s="258"/>
      <c r="AD8835" s="258"/>
      <c r="AE8835" s="258"/>
      <c r="AF8835" s="258"/>
      <c r="AG8835" s="258"/>
      <c r="AH8835" s="258"/>
      <c r="AI8835" s="258"/>
      <c r="AJ8835" s="258"/>
      <c r="AK8835" s="258"/>
      <c r="AL8835" s="258"/>
      <c r="AM8835" s="258"/>
      <c r="AN8835" s="258"/>
      <c r="AO8835" s="258"/>
      <c r="AP8835" s="258"/>
      <c r="AQ8835" s="258"/>
      <c r="AR8835" s="258"/>
      <c r="AS8835" s="258"/>
      <c r="AT8835" s="258"/>
      <c r="AU8835" s="258"/>
      <c r="AV8835" s="258"/>
      <c r="AW8835" s="258"/>
      <c r="AX8835" s="258"/>
      <c r="AY8835" s="258"/>
      <c r="AZ8835" s="258"/>
      <c r="BA8835" s="258"/>
      <c r="BB8835" s="258"/>
      <c r="BC8835" s="258"/>
      <c r="BD8835" s="258"/>
      <c r="BE8835" s="258"/>
      <c r="BF8835" s="258"/>
      <c r="BG8835" s="258"/>
      <c r="BH8835" s="258"/>
      <c r="BI8835" s="258"/>
      <c r="BJ8835" s="258"/>
      <c r="BK8835" s="258"/>
      <c r="BL8835" s="258"/>
      <c r="BM8835" s="258"/>
      <c r="BN8835" s="258"/>
      <c r="BO8835" s="258"/>
      <c r="BP8835" s="258"/>
      <c r="BQ8835" s="258"/>
      <c r="BR8835" s="258"/>
      <c r="BS8835" s="258"/>
      <c r="BT8835" s="258"/>
      <c r="BU8835" s="258"/>
      <c r="BV8835" s="258"/>
      <c r="BW8835" s="258"/>
      <c r="BX8835" s="258"/>
      <c r="BY8835" s="258"/>
      <c r="BZ8835" s="258"/>
      <c r="CA8835" s="258"/>
      <c r="CB8835" s="258"/>
      <c r="CC8835" s="258"/>
    </row>
    <row r="8836" spans="1:81" s="41" customFormat="1" x14ac:dyDescent="0.25">
      <c r="A8836" s="38"/>
      <c r="B8836" s="44"/>
      <c r="C8836" s="39"/>
      <c r="D8836" s="39"/>
      <c r="E8836" s="39"/>
      <c r="F8836" s="25"/>
      <c r="G8836" s="40"/>
      <c r="H8836" s="40"/>
      <c r="I8836" s="40"/>
      <c r="J8836" s="271"/>
      <c r="K8836" s="262"/>
      <c r="L8836" s="258"/>
      <c r="M8836" s="258"/>
      <c r="N8836" s="258"/>
      <c r="O8836" s="258"/>
      <c r="P8836" s="258"/>
      <c r="Q8836" s="258"/>
      <c r="R8836" s="258"/>
      <c r="S8836" s="258"/>
      <c r="T8836" s="258"/>
      <c r="U8836" s="258"/>
      <c r="V8836" s="258"/>
      <c r="W8836" s="258"/>
      <c r="X8836" s="258"/>
      <c r="Y8836" s="258"/>
      <c r="Z8836" s="258"/>
      <c r="AA8836" s="258"/>
      <c r="AB8836" s="258"/>
      <c r="AC8836" s="258"/>
      <c r="AD8836" s="258"/>
      <c r="AE8836" s="258"/>
      <c r="AF8836" s="258"/>
      <c r="AG8836" s="258"/>
      <c r="AH8836" s="258"/>
      <c r="AI8836" s="258"/>
      <c r="AJ8836" s="258"/>
      <c r="AK8836" s="258"/>
      <c r="AL8836" s="258"/>
      <c r="AM8836" s="258"/>
      <c r="AN8836" s="258"/>
      <c r="AO8836" s="258"/>
      <c r="AP8836" s="258"/>
      <c r="AQ8836" s="258"/>
      <c r="AR8836" s="258"/>
      <c r="AS8836" s="258"/>
      <c r="AT8836" s="258"/>
      <c r="AU8836" s="258"/>
      <c r="AV8836" s="258"/>
      <c r="AW8836" s="258"/>
      <c r="AX8836" s="258"/>
      <c r="AY8836" s="258"/>
      <c r="AZ8836" s="258"/>
      <c r="BA8836" s="258"/>
      <c r="BB8836" s="258"/>
      <c r="BC8836" s="258"/>
      <c r="BD8836" s="258"/>
      <c r="BE8836" s="258"/>
      <c r="BF8836" s="258"/>
      <c r="BG8836" s="258"/>
      <c r="BH8836" s="258"/>
      <c r="BI8836" s="258"/>
      <c r="BJ8836" s="258"/>
      <c r="BK8836" s="258"/>
      <c r="BL8836" s="258"/>
      <c r="BM8836" s="258"/>
      <c r="BN8836" s="258"/>
      <c r="BO8836" s="258"/>
      <c r="BP8836" s="258"/>
      <c r="BQ8836" s="258"/>
      <c r="BR8836" s="258"/>
      <c r="BS8836" s="258"/>
      <c r="BT8836" s="258"/>
      <c r="BU8836" s="258"/>
      <c r="BV8836" s="258"/>
      <c r="BW8836" s="258"/>
      <c r="BX8836" s="258"/>
      <c r="BY8836" s="258"/>
      <c r="BZ8836" s="258"/>
      <c r="CA8836" s="258"/>
      <c r="CB8836" s="258"/>
      <c r="CC8836" s="258"/>
    </row>
    <row r="8837" spans="1:81" s="41" customFormat="1" x14ac:dyDescent="0.25">
      <c r="A8837" s="38"/>
      <c r="B8837" s="44"/>
      <c r="C8837" s="39"/>
      <c r="D8837" s="39"/>
      <c r="E8837" s="39"/>
      <c r="F8837" s="25"/>
      <c r="G8837" s="40"/>
      <c r="H8837" s="40"/>
      <c r="I8837" s="40"/>
      <c r="J8837" s="271"/>
      <c r="K8837" s="262"/>
      <c r="L8837" s="258"/>
      <c r="M8837" s="258"/>
      <c r="N8837" s="258"/>
      <c r="O8837" s="258"/>
      <c r="P8837" s="258"/>
      <c r="Q8837" s="258"/>
      <c r="R8837" s="258"/>
      <c r="S8837" s="258"/>
      <c r="T8837" s="258"/>
      <c r="U8837" s="258"/>
      <c r="V8837" s="258"/>
      <c r="W8837" s="258"/>
      <c r="X8837" s="258"/>
      <c r="Y8837" s="258"/>
      <c r="Z8837" s="258"/>
      <c r="AA8837" s="258"/>
      <c r="AB8837" s="258"/>
      <c r="AC8837" s="258"/>
      <c r="AD8837" s="258"/>
      <c r="AE8837" s="258"/>
      <c r="AF8837" s="258"/>
      <c r="AG8837" s="258"/>
      <c r="AH8837" s="258"/>
      <c r="AI8837" s="258"/>
      <c r="AJ8837" s="258"/>
      <c r="AK8837" s="258"/>
      <c r="AL8837" s="258"/>
      <c r="AM8837" s="258"/>
      <c r="AN8837" s="258"/>
      <c r="AO8837" s="258"/>
      <c r="AP8837" s="258"/>
      <c r="AQ8837" s="258"/>
      <c r="AR8837" s="258"/>
      <c r="AS8837" s="258"/>
      <c r="AT8837" s="258"/>
      <c r="AU8837" s="258"/>
      <c r="AV8837" s="258"/>
      <c r="AW8837" s="258"/>
      <c r="AX8837" s="258"/>
      <c r="AY8837" s="258"/>
      <c r="AZ8837" s="258"/>
      <c r="BA8837" s="258"/>
      <c r="BB8837" s="258"/>
      <c r="BC8837" s="258"/>
      <c r="BD8837" s="258"/>
      <c r="BE8837" s="258"/>
      <c r="BF8837" s="258"/>
      <c r="BG8837" s="258"/>
      <c r="BH8837" s="258"/>
      <c r="BI8837" s="258"/>
      <c r="BJ8837" s="258"/>
      <c r="BK8837" s="258"/>
      <c r="BL8837" s="258"/>
      <c r="BM8837" s="258"/>
      <c r="BN8837" s="258"/>
      <c r="BO8837" s="258"/>
      <c r="BP8837" s="258"/>
      <c r="BQ8837" s="258"/>
      <c r="BR8837" s="258"/>
      <c r="BS8837" s="258"/>
      <c r="BT8837" s="258"/>
      <c r="BU8837" s="258"/>
      <c r="BV8837" s="258"/>
      <c r="BW8837" s="258"/>
      <c r="BX8837" s="258"/>
      <c r="BY8837" s="258"/>
      <c r="BZ8837" s="258"/>
      <c r="CA8837" s="258"/>
      <c r="CB8837" s="258"/>
      <c r="CC8837" s="258"/>
    </row>
    <row r="8838" spans="1:81" s="41" customFormat="1" x14ac:dyDescent="0.25">
      <c r="A8838" s="38"/>
      <c r="B8838" s="44"/>
      <c r="C8838" s="39"/>
      <c r="D8838" s="39"/>
      <c r="E8838" s="39"/>
      <c r="F8838" s="25"/>
      <c r="G8838" s="40"/>
      <c r="H8838" s="40"/>
      <c r="I8838" s="40"/>
      <c r="J8838" s="271"/>
      <c r="K8838" s="262"/>
      <c r="L8838" s="258"/>
      <c r="M8838" s="258"/>
      <c r="N8838" s="258"/>
      <c r="O8838" s="258"/>
      <c r="P8838" s="258"/>
      <c r="Q8838" s="258"/>
      <c r="R8838" s="258"/>
      <c r="S8838" s="258"/>
      <c r="T8838" s="258"/>
      <c r="U8838" s="258"/>
      <c r="V8838" s="258"/>
      <c r="W8838" s="258"/>
      <c r="X8838" s="258"/>
      <c r="Y8838" s="258"/>
      <c r="Z8838" s="258"/>
      <c r="AA8838" s="258"/>
      <c r="AB8838" s="258"/>
      <c r="AC8838" s="258"/>
      <c r="AD8838" s="258"/>
      <c r="AE8838" s="258"/>
      <c r="AF8838" s="258"/>
      <c r="AG8838" s="258"/>
      <c r="AH8838" s="258"/>
      <c r="AI8838" s="258"/>
      <c r="AJ8838" s="258"/>
      <c r="AK8838" s="258"/>
      <c r="AL8838" s="258"/>
      <c r="AM8838" s="258"/>
      <c r="AN8838" s="258"/>
      <c r="AO8838" s="258"/>
      <c r="AP8838" s="258"/>
      <c r="AQ8838" s="258"/>
      <c r="AR8838" s="258"/>
      <c r="AS8838" s="258"/>
      <c r="AT8838" s="258"/>
      <c r="AU8838" s="258"/>
      <c r="AV8838" s="258"/>
      <c r="AW8838" s="258"/>
      <c r="AX8838" s="258"/>
      <c r="AY8838" s="258"/>
      <c r="AZ8838" s="258"/>
      <c r="BA8838" s="258"/>
      <c r="BB8838" s="258"/>
      <c r="BC8838" s="258"/>
      <c r="BD8838" s="258"/>
      <c r="BE8838" s="258"/>
      <c r="BF8838" s="258"/>
      <c r="BG8838" s="258"/>
      <c r="BH8838" s="258"/>
      <c r="BI8838" s="258"/>
      <c r="BJ8838" s="258"/>
      <c r="BK8838" s="258"/>
      <c r="BL8838" s="258"/>
      <c r="BM8838" s="258"/>
      <c r="BN8838" s="258"/>
      <c r="BO8838" s="258"/>
      <c r="BP8838" s="258"/>
      <c r="BQ8838" s="258"/>
      <c r="BR8838" s="258"/>
      <c r="BS8838" s="258"/>
      <c r="BT8838" s="258"/>
      <c r="BU8838" s="258"/>
      <c r="BV8838" s="258"/>
      <c r="BW8838" s="258"/>
      <c r="BX8838" s="258"/>
      <c r="BY8838" s="258"/>
      <c r="BZ8838" s="258"/>
      <c r="CA8838" s="258"/>
      <c r="CB8838" s="258"/>
      <c r="CC8838" s="258"/>
    </row>
    <row r="8839" spans="1:81" s="41" customFormat="1" x14ac:dyDescent="0.25">
      <c r="A8839" s="38"/>
      <c r="B8839" s="44"/>
      <c r="C8839" s="39"/>
      <c r="D8839" s="39"/>
      <c r="E8839" s="39"/>
      <c r="F8839" s="25"/>
      <c r="G8839" s="40"/>
      <c r="H8839" s="40"/>
      <c r="I8839" s="40"/>
      <c r="J8839" s="271"/>
      <c r="K8839" s="262"/>
      <c r="L8839" s="258"/>
      <c r="M8839" s="258"/>
      <c r="N8839" s="258"/>
      <c r="O8839" s="258"/>
      <c r="P8839" s="258"/>
      <c r="Q8839" s="258"/>
      <c r="R8839" s="258"/>
      <c r="S8839" s="258"/>
      <c r="T8839" s="258"/>
      <c r="U8839" s="258"/>
      <c r="V8839" s="258"/>
      <c r="W8839" s="258"/>
      <c r="X8839" s="258"/>
      <c r="Y8839" s="258"/>
      <c r="Z8839" s="258"/>
      <c r="AA8839" s="258"/>
      <c r="AB8839" s="258"/>
      <c r="AC8839" s="258"/>
      <c r="AD8839" s="258"/>
      <c r="AE8839" s="258"/>
      <c r="AF8839" s="258"/>
      <c r="AG8839" s="258"/>
      <c r="AH8839" s="258"/>
      <c r="AI8839" s="258"/>
      <c r="AJ8839" s="258"/>
      <c r="AK8839" s="258"/>
      <c r="AL8839" s="258"/>
      <c r="AM8839" s="258"/>
      <c r="AN8839" s="258"/>
      <c r="AO8839" s="258"/>
      <c r="AP8839" s="258"/>
      <c r="AQ8839" s="258"/>
      <c r="AR8839" s="258"/>
      <c r="AS8839" s="258"/>
      <c r="AT8839" s="258"/>
      <c r="AU8839" s="258"/>
      <c r="AV8839" s="258"/>
      <c r="AW8839" s="258"/>
      <c r="AX8839" s="258"/>
      <c r="AY8839" s="258"/>
      <c r="AZ8839" s="258"/>
      <c r="BA8839" s="258"/>
      <c r="BB8839" s="258"/>
      <c r="BC8839" s="258"/>
      <c r="BD8839" s="258"/>
      <c r="BE8839" s="258"/>
      <c r="BF8839" s="258"/>
      <c r="BG8839" s="258"/>
      <c r="BH8839" s="258"/>
      <c r="BI8839" s="258"/>
      <c r="BJ8839" s="258"/>
      <c r="BK8839" s="258"/>
      <c r="BL8839" s="258"/>
      <c r="BM8839" s="258"/>
      <c r="BN8839" s="258"/>
      <c r="BO8839" s="258"/>
      <c r="BP8839" s="258"/>
      <c r="BQ8839" s="258"/>
      <c r="BR8839" s="258"/>
      <c r="BS8839" s="258"/>
      <c r="BT8839" s="258"/>
      <c r="BU8839" s="258"/>
      <c r="BV8839" s="258"/>
      <c r="BW8839" s="258"/>
      <c r="BX8839" s="258"/>
      <c r="BY8839" s="258"/>
      <c r="BZ8839" s="258"/>
      <c r="CA8839" s="258"/>
      <c r="CB8839" s="258"/>
      <c r="CC8839" s="258"/>
    </row>
    <row r="8840" spans="1:81" s="41" customFormat="1" x14ac:dyDescent="0.25">
      <c r="A8840" s="38"/>
      <c r="B8840" s="44"/>
      <c r="C8840" s="39"/>
      <c r="D8840" s="39"/>
      <c r="E8840" s="39"/>
      <c r="F8840" s="25"/>
      <c r="G8840" s="40"/>
      <c r="H8840" s="40"/>
      <c r="I8840" s="40"/>
      <c r="J8840" s="271"/>
      <c r="K8840" s="262"/>
      <c r="L8840" s="258"/>
      <c r="M8840" s="258"/>
      <c r="N8840" s="258"/>
      <c r="O8840" s="258"/>
      <c r="P8840" s="258"/>
      <c r="Q8840" s="258"/>
      <c r="R8840" s="258"/>
      <c r="S8840" s="258"/>
      <c r="T8840" s="258"/>
      <c r="U8840" s="258"/>
      <c r="V8840" s="258"/>
      <c r="W8840" s="258"/>
      <c r="X8840" s="258"/>
      <c r="Y8840" s="258"/>
      <c r="Z8840" s="258"/>
      <c r="AA8840" s="258"/>
      <c r="AB8840" s="258"/>
      <c r="AC8840" s="258"/>
      <c r="AD8840" s="258"/>
      <c r="AE8840" s="258"/>
      <c r="AF8840" s="258"/>
      <c r="AG8840" s="258"/>
      <c r="AH8840" s="258"/>
      <c r="AI8840" s="258"/>
      <c r="AJ8840" s="258"/>
      <c r="AK8840" s="258"/>
      <c r="AL8840" s="258"/>
      <c r="AM8840" s="258"/>
      <c r="AN8840" s="258"/>
      <c r="AO8840" s="258"/>
      <c r="AP8840" s="258"/>
      <c r="AQ8840" s="258"/>
      <c r="AR8840" s="258"/>
      <c r="AS8840" s="258"/>
      <c r="AT8840" s="258"/>
      <c r="AU8840" s="258"/>
      <c r="AV8840" s="258"/>
      <c r="AW8840" s="258"/>
      <c r="AX8840" s="258"/>
      <c r="AY8840" s="258"/>
      <c r="AZ8840" s="258"/>
      <c r="BA8840" s="258"/>
      <c r="BB8840" s="258"/>
      <c r="BC8840" s="258"/>
      <c r="BD8840" s="258"/>
      <c r="BE8840" s="258"/>
      <c r="BF8840" s="258"/>
      <c r="BG8840" s="258"/>
      <c r="BH8840" s="258"/>
      <c r="BI8840" s="258"/>
      <c r="BJ8840" s="258"/>
      <c r="BK8840" s="258"/>
      <c r="BL8840" s="258"/>
      <c r="BM8840" s="258"/>
      <c r="BN8840" s="258"/>
      <c r="BO8840" s="258"/>
      <c r="BP8840" s="258"/>
      <c r="BQ8840" s="258"/>
      <c r="BR8840" s="258"/>
      <c r="BS8840" s="258"/>
      <c r="BT8840" s="258"/>
      <c r="BU8840" s="258"/>
      <c r="BV8840" s="258"/>
      <c r="BW8840" s="258"/>
      <c r="BX8840" s="258"/>
      <c r="BY8840" s="258"/>
      <c r="BZ8840" s="258"/>
      <c r="CA8840" s="258"/>
      <c r="CB8840" s="258"/>
      <c r="CC8840" s="258"/>
    </row>
    <row r="8841" spans="1:81" s="41" customFormat="1" x14ac:dyDescent="0.25">
      <c r="A8841" s="38"/>
      <c r="B8841" s="44"/>
      <c r="C8841" s="39"/>
      <c r="D8841" s="39"/>
      <c r="E8841" s="39"/>
      <c r="F8841" s="25"/>
      <c r="G8841" s="40"/>
      <c r="H8841" s="40"/>
      <c r="I8841" s="40"/>
      <c r="J8841" s="271"/>
      <c r="K8841" s="262"/>
      <c r="L8841" s="258"/>
      <c r="M8841" s="258"/>
      <c r="N8841" s="258"/>
      <c r="O8841" s="258"/>
      <c r="P8841" s="258"/>
      <c r="Q8841" s="258"/>
      <c r="R8841" s="258"/>
      <c r="S8841" s="258"/>
      <c r="T8841" s="258"/>
      <c r="U8841" s="258"/>
      <c r="V8841" s="258"/>
      <c r="W8841" s="258"/>
      <c r="X8841" s="258"/>
      <c r="Y8841" s="258"/>
      <c r="Z8841" s="258"/>
      <c r="AA8841" s="258"/>
      <c r="AB8841" s="258"/>
      <c r="AC8841" s="258"/>
      <c r="AD8841" s="258"/>
      <c r="AE8841" s="258"/>
      <c r="AF8841" s="258"/>
      <c r="AG8841" s="258"/>
      <c r="AH8841" s="258"/>
      <c r="AI8841" s="258"/>
      <c r="AJ8841" s="258"/>
      <c r="AK8841" s="258"/>
      <c r="AL8841" s="258"/>
      <c r="AM8841" s="258"/>
      <c r="AN8841" s="258"/>
      <c r="AO8841" s="258"/>
      <c r="AP8841" s="258"/>
      <c r="AQ8841" s="258"/>
      <c r="AR8841" s="258"/>
      <c r="AS8841" s="258"/>
      <c r="AT8841" s="258"/>
      <c r="AU8841" s="258"/>
      <c r="AV8841" s="258"/>
      <c r="AW8841" s="258"/>
      <c r="AX8841" s="258"/>
      <c r="AY8841" s="258"/>
      <c r="AZ8841" s="258"/>
      <c r="BA8841" s="258"/>
      <c r="BB8841" s="258"/>
      <c r="BC8841" s="258"/>
      <c r="BD8841" s="258"/>
      <c r="BE8841" s="258"/>
      <c r="BF8841" s="258"/>
      <c r="BG8841" s="258"/>
      <c r="BH8841" s="258"/>
      <c r="BI8841" s="258"/>
      <c r="BJ8841" s="258"/>
      <c r="BK8841" s="258"/>
      <c r="BL8841" s="258"/>
      <c r="BM8841" s="258"/>
      <c r="BN8841" s="258"/>
      <c r="BO8841" s="258"/>
      <c r="BP8841" s="258"/>
      <c r="BQ8841" s="258"/>
      <c r="BR8841" s="258"/>
      <c r="BS8841" s="258"/>
      <c r="BT8841" s="258"/>
      <c r="BU8841" s="258"/>
      <c r="BV8841" s="258"/>
      <c r="BW8841" s="258"/>
      <c r="BX8841" s="258"/>
      <c r="BY8841" s="258"/>
      <c r="BZ8841" s="258"/>
      <c r="CA8841" s="258"/>
      <c r="CB8841" s="258"/>
      <c r="CC8841" s="258"/>
    </row>
    <row r="8842" spans="1:81" s="41" customFormat="1" x14ac:dyDescent="0.25">
      <c r="A8842" s="38"/>
      <c r="B8842" s="44"/>
      <c r="C8842" s="39"/>
      <c r="D8842" s="39"/>
      <c r="E8842" s="39"/>
      <c r="F8842" s="25"/>
      <c r="G8842" s="40"/>
      <c r="H8842" s="40"/>
      <c r="I8842" s="40"/>
      <c r="J8842" s="271"/>
      <c r="K8842" s="262"/>
      <c r="L8842" s="258"/>
      <c r="M8842" s="258"/>
      <c r="N8842" s="258"/>
      <c r="O8842" s="258"/>
      <c r="P8842" s="258"/>
      <c r="Q8842" s="258"/>
      <c r="R8842" s="258"/>
      <c r="S8842" s="258"/>
      <c r="T8842" s="258"/>
      <c r="U8842" s="258"/>
      <c r="V8842" s="258"/>
      <c r="W8842" s="258"/>
      <c r="X8842" s="258"/>
      <c r="Y8842" s="258"/>
      <c r="Z8842" s="258"/>
      <c r="AA8842" s="258"/>
      <c r="AB8842" s="258"/>
      <c r="AC8842" s="258"/>
      <c r="AD8842" s="258"/>
      <c r="AE8842" s="258"/>
      <c r="AF8842" s="258"/>
      <c r="AG8842" s="258"/>
      <c r="AH8842" s="258"/>
      <c r="AI8842" s="258"/>
      <c r="AJ8842" s="258"/>
      <c r="AK8842" s="258"/>
      <c r="AL8842" s="258"/>
      <c r="AM8842" s="258"/>
      <c r="AN8842" s="258"/>
      <c r="AO8842" s="258"/>
      <c r="AP8842" s="258"/>
      <c r="AQ8842" s="258"/>
      <c r="AR8842" s="258"/>
      <c r="AS8842" s="258"/>
      <c r="AT8842" s="258"/>
      <c r="AU8842" s="258"/>
      <c r="AV8842" s="258"/>
      <c r="AW8842" s="258"/>
      <c r="AX8842" s="258"/>
      <c r="AY8842" s="258"/>
      <c r="AZ8842" s="258"/>
      <c r="BA8842" s="258"/>
      <c r="BB8842" s="258"/>
      <c r="BC8842" s="258"/>
      <c r="BD8842" s="258"/>
      <c r="BE8842" s="258"/>
      <c r="BF8842" s="258"/>
      <c r="BG8842" s="258"/>
      <c r="BH8842" s="258"/>
      <c r="BI8842" s="258"/>
      <c r="BJ8842" s="258"/>
      <c r="BK8842" s="258"/>
      <c r="BL8842" s="258"/>
      <c r="BM8842" s="258"/>
      <c r="BN8842" s="258"/>
      <c r="BO8842" s="258"/>
      <c r="BP8842" s="258"/>
      <c r="BQ8842" s="258"/>
      <c r="BR8842" s="258"/>
      <c r="BS8842" s="258"/>
      <c r="BT8842" s="258"/>
      <c r="BU8842" s="258"/>
      <c r="BV8842" s="258"/>
      <c r="BW8842" s="258"/>
      <c r="BX8842" s="258"/>
      <c r="BY8842" s="258"/>
      <c r="BZ8842" s="258"/>
      <c r="CA8842" s="258"/>
      <c r="CB8842" s="258"/>
      <c r="CC8842" s="258"/>
    </row>
    <row r="8843" spans="1:81" s="41" customFormat="1" x14ac:dyDescent="0.25">
      <c r="A8843" s="38"/>
      <c r="B8843" s="44"/>
      <c r="C8843" s="39"/>
      <c r="D8843" s="39"/>
      <c r="E8843" s="39"/>
      <c r="F8843" s="25"/>
      <c r="G8843" s="40"/>
      <c r="H8843" s="40"/>
      <c r="I8843" s="40"/>
      <c r="J8843" s="271"/>
      <c r="K8843" s="262"/>
      <c r="L8843" s="258"/>
      <c r="M8843" s="258"/>
      <c r="N8843" s="258"/>
      <c r="O8843" s="258"/>
      <c r="P8843" s="258"/>
      <c r="Q8843" s="258"/>
      <c r="R8843" s="258"/>
      <c r="S8843" s="258"/>
      <c r="T8843" s="258"/>
      <c r="U8843" s="258"/>
      <c r="V8843" s="258"/>
      <c r="W8843" s="258"/>
      <c r="X8843" s="258"/>
      <c r="Y8843" s="258"/>
      <c r="Z8843" s="258"/>
      <c r="AA8843" s="258"/>
      <c r="AB8843" s="258"/>
      <c r="AC8843" s="258"/>
      <c r="AD8843" s="258"/>
      <c r="AE8843" s="258"/>
      <c r="AF8843" s="258"/>
      <c r="AG8843" s="258"/>
      <c r="AH8843" s="258"/>
      <c r="AI8843" s="258"/>
      <c r="AJ8843" s="258"/>
      <c r="AK8843" s="258"/>
      <c r="AL8843" s="258"/>
      <c r="AM8843" s="258"/>
      <c r="AN8843" s="258"/>
      <c r="AO8843" s="258"/>
      <c r="AP8843" s="258"/>
      <c r="AQ8843" s="258"/>
      <c r="AR8843" s="258"/>
      <c r="AS8843" s="258"/>
      <c r="AT8843" s="258"/>
      <c r="AU8843" s="258"/>
      <c r="AV8843" s="258"/>
      <c r="AW8843" s="258"/>
      <c r="AX8843" s="258"/>
      <c r="AY8843" s="258"/>
      <c r="AZ8843" s="258"/>
      <c r="BA8843" s="258"/>
      <c r="BB8843" s="258"/>
      <c r="BC8843" s="258"/>
      <c r="BD8843" s="258"/>
      <c r="BE8843" s="258"/>
      <c r="BF8843" s="258"/>
      <c r="BG8843" s="258"/>
      <c r="BH8843" s="258"/>
      <c r="BI8843" s="258"/>
      <c r="BJ8843" s="258"/>
      <c r="BK8843" s="258"/>
      <c r="BL8843" s="258"/>
      <c r="BM8843" s="258"/>
      <c r="BN8843" s="258"/>
      <c r="BO8843" s="258"/>
      <c r="BP8843" s="258"/>
      <c r="BQ8843" s="258"/>
      <c r="BR8843" s="258"/>
      <c r="BS8843" s="258"/>
      <c r="BT8843" s="258"/>
      <c r="BU8843" s="258"/>
      <c r="BV8843" s="258"/>
      <c r="BW8843" s="258"/>
      <c r="BX8843" s="258"/>
      <c r="BY8843" s="258"/>
      <c r="BZ8843" s="258"/>
      <c r="CA8843" s="258"/>
      <c r="CB8843" s="258"/>
      <c r="CC8843" s="258"/>
    </row>
    <row r="8844" spans="1:81" s="41" customFormat="1" x14ac:dyDescent="0.25">
      <c r="A8844" s="38"/>
      <c r="B8844" s="44"/>
      <c r="C8844" s="39"/>
      <c r="D8844" s="39"/>
      <c r="E8844" s="39"/>
      <c r="F8844" s="25"/>
      <c r="G8844" s="40"/>
      <c r="H8844" s="40"/>
      <c r="I8844" s="40"/>
      <c r="J8844" s="271"/>
      <c r="K8844" s="262"/>
      <c r="L8844" s="258"/>
      <c r="M8844" s="258"/>
      <c r="N8844" s="258"/>
      <c r="O8844" s="258"/>
      <c r="P8844" s="258"/>
      <c r="Q8844" s="258"/>
      <c r="R8844" s="258"/>
      <c r="S8844" s="258"/>
      <c r="T8844" s="258"/>
      <c r="U8844" s="258"/>
      <c r="V8844" s="258"/>
      <c r="W8844" s="258"/>
      <c r="X8844" s="258"/>
      <c r="Y8844" s="258"/>
      <c r="Z8844" s="258"/>
      <c r="AA8844" s="258"/>
      <c r="AB8844" s="258"/>
      <c r="AC8844" s="258"/>
      <c r="AD8844" s="258"/>
      <c r="AE8844" s="258"/>
      <c r="AF8844" s="258"/>
      <c r="AG8844" s="258"/>
      <c r="AH8844" s="258"/>
      <c r="AI8844" s="258"/>
      <c r="AJ8844" s="258"/>
      <c r="AK8844" s="258"/>
      <c r="AL8844" s="258"/>
      <c r="AM8844" s="258"/>
      <c r="AN8844" s="258"/>
      <c r="AO8844" s="258"/>
      <c r="AP8844" s="258"/>
      <c r="AQ8844" s="258"/>
      <c r="AR8844" s="258"/>
      <c r="AS8844" s="258"/>
      <c r="AT8844" s="258"/>
      <c r="AU8844" s="258"/>
      <c r="AV8844" s="258"/>
      <c r="AW8844" s="258"/>
      <c r="AX8844" s="258"/>
      <c r="AY8844" s="258"/>
      <c r="AZ8844" s="258"/>
      <c r="BA8844" s="258"/>
      <c r="BB8844" s="258"/>
      <c r="BC8844" s="258"/>
      <c r="BD8844" s="258"/>
      <c r="BE8844" s="258"/>
      <c r="BF8844" s="258"/>
      <c r="BG8844" s="258"/>
      <c r="BH8844" s="258"/>
      <c r="BI8844" s="258"/>
      <c r="BJ8844" s="258"/>
      <c r="BK8844" s="258"/>
      <c r="BL8844" s="258"/>
      <c r="BM8844" s="258"/>
      <c r="BN8844" s="258"/>
      <c r="BO8844" s="258"/>
      <c r="BP8844" s="258"/>
      <c r="BQ8844" s="258"/>
      <c r="BR8844" s="258"/>
      <c r="BS8844" s="258"/>
      <c r="BT8844" s="258"/>
      <c r="BU8844" s="258"/>
      <c r="BV8844" s="258"/>
      <c r="BW8844" s="258"/>
      <c r="BX8844" s="258"/>
      <c r="BY8844" s="258"/>
      <c r="BZ8844" s="258"/>
      <c r="CA8844" s="258"/>
      <c r="CB8844" s="258"/>
      <c r="CC8844" s="258"/>
    </row>
    <row r="8845" spans="1:81" s="41" customFormat="1" x14ac:dyDescent="0.25">
      <c r="A8845" s="38"/>
      <c r="B8845" s="44"/>
      <c r="C8845" s="39"/>
      <c r="D8845" s="39"/>
      <c r="E8845" s="39"/>
      <c r="F8845" s="25"/>
      <c r="G8845" s="40"/>
      <c r="H8845" s="40"/>
      <c r="I8845" s="40"/>
      <c r="J8845" s="271"/>
      <c r="K8845" s="262"/>
      <c r="L8845" s="258"/>
      <c r="M8845" s="258"/>
      <c r="N8845" s="258"/>
      <c r="O8845" s="258"/>
      <c r="P8845" s="258"/>
      <c r="Q8845" s="258"/>
      <c r="R8845" s="258"/>
      <c r="S8845" s="258"/>
      <c r="T8845" s="258"/>
      <c r="U8845" s="258"/>
      <c r="V8845" s="258"/>
      <c r="W8845" s="258"/>
      <c r="X8845" s="258"/>
      <c r="Y8845" s="258"/>
      <c r="Z8845" s="258"/>
      <c r="AA8845" s="258"/>
      <c r="AB8845" s="258"/>
      <c r="AC8845" s="258"/>
      <c r="AD8845" s="258"/>
      <c r="AE8845" s="258"/>
      <c r="AF8845" s="258"/>
      <c r="AG8845" s="258"/>
      <c r="AH8845" s="258"/>
      <c r="AI8845" s="258"/>
      <c r="AJ8845" s="258"/>
      <c r="AK8845" s="258"/>
      <c r="AL8845" s="258"/>
      <c r="AM8845" s="258"/>
      <c r="AN8845" s="258"/>
      <c r="AO8845" s="258"/>
      <c r="AP8845" s="258"/>
      <c r="AQ8845" s="258"/>
      <c r="AR8845" s="258"/>
      <c r="AS8845" s="258"/>
      <c r="AT8845" s="258"/>
      <c r="AU8845" s="258"/>
      <c r="AV8845" s="258"/>
      <c r="AW8845" s="258"/>
      <c r="AX8845" s="258"/>
      <c r="AY8845" s="258"/>
      <c r="AZ8845" s="258"/>
      <c r="BA8845" s="258"/>
      <c r="BB8845" s="258"/>
      <c r="BC8845" s="258"/>
      <c r="BD8845" s="258"/>
      <c r="BE8845" s="258"/>
      <c r="BF8845" s="258"/>
      <c r="BG8845" s="258"/>
      <c r="BH8845" s="258"/>
      <c r="BI8845" s="258"/>
      <c r="BJ8845" s="258"/>
      <c r="BK8845" s="258"/>
      <c r="BL8845" s="258"/>
      <c r="BM8845" s="258"/>
      <c r="BN8845" s="258"/>
      <c r="BO8845" s="258"/>
      <c r="BP8845" s="258"/>
      <c r="BQ8845" s="258"/>
      <c r="BR8845" s="258"/>
      <c r="BS8845" s="258"/>
      <c r="BT8845" s="258"/>
      <c r="BU8845" s="258"/>
      <c r="BV8845" s="258"/>
      <c r="BW8845" s="258"/>
      <c r="BX8845" s="258"/>
      <c r="BY8845" s="258"/>
      <c r="BZ8845" s="258"/>
      <c r="CA8845" s="258"/>
      <c r="CB8845" s="258"/>
      <c r="CC8845" s="258"/>
    </row>
    <row r="8846" spans="1:81" s="41" customFormat="1" x14ac:dyDescent="0.25">
      <c r="A8846" s="38"/>
      <c r="B8846" s="44"/>
      <c r="C8846" s="39"/>
      <c r="D8846" s="39"/>
      <c r="E8846" s="39"/>
      <c r="F8846" s="25"/>
      <c r="G8846" s="40"/>
      <c r="H8846" s="40"/>
      <c r="I8846" s="40"/>
      <c r="J8846" s="271"/>
      <c r="K8846" s="262"/>
      <c r="L8846" s="258"/>
      <c r="M8846" s="258"/>
      <c r="N8846" s="258"/>
      <c r="O8846" s="258"/>
      <c r="P8846" s="258"/>
      <c r="Q8846" s="258"/>
      <c r="R8846" s="258"/>
      <c r="S8846" s="258"/>
      <c r="T8846" s="258"/>
      <c r="U8846" s="258"/>
      <c r="V8846" s="258"/>
      <c r="W8846" s="258"/>
      <c r="X8846" s="258"/>
      <c r="Y8846" s="258"/>
      <c r="Z8846" s="258"/>
      <c r="AA8846" s="258"/>
      <c r="AB8846" s="258"/>
      <c r="AC8846" s="258"/>
      <c r="AD8846" s="258"/>
      <c r="AE8846" s="258"/>
      <c r="AF8846" s="258"/>
      <c r="AG8846" s="258"/>
      <c r="AH8846" s="258"/>
      <c r="AI8846" s="258"/>
      <c r="AJ8846" s="258"/>
      <c r="AK8846" s="258"/>
      <c r="AL8846" s="258"/>
      <c r="AM8846" s="258"/>
      <c r="AN8846" s="258"/>
      <c r="AO8846" s="258"/>
      <c r="AP8846" s="258"/>
      <c r="AQ8846" s="258"/>
      <c r="AR8846" s="258"/>
      <c r="AS8846" s="258"/>
      <c r="AT8846" s="258"/>
      <c r="AU8846" s="258"/>
      <c r="AV8846" s="258"/>
      <c r="AW8846" s="258"/>
      <c r="AX8846" s="258"/>
      <c r="AY8846" s="258"/>
      <c r="AZ8846" s="258"/>
      <c r="BA8846" s="258"/>
      <c r="BB8846" s="258"/>
      <c r="BC8846" s="258"/>
      <c r="BD8846" s="258"/>
      <c r="BE8846" s="258"/>
      <c r="BF8846" s="258"/>
      <c r="BG8846" s="258"/>
      <c r="BH8846" s="258"/>
      <c r="BI8846" s="258"/>
      <c r="BJ8846" s="258"/>
      <c r="BK8846" s="258"/>
      <c r="BL8846" s="258"/>
      <c r="BM8846" s="258"/>
      <c r="BN8846" s="258"/>
      <c r="BO8846" s="258"/>
      <c r="BP8846" s="258"/>
      <c r="BQ8846" s="258"/>
      <c r="BR8846" s="258"/>
      <c r="BS8846" s="258"/>
      <c r="BT8846" s="258"/>
      <c r="BU8846" s="258"/>
      <c r="BV8846" s="258"/>
      <c r="BW8846" s="258"/>
      <c r="BX8846" s="258"/>
      <c r="BY8846" s="258"/>
      <c r="BZ8846" s="258"/>
      <c r="CA8846" s="258"/>
      <c r="CB8846" s="258"/>
      <c r="CC8846" s="258"/>
    </row>
    <row r="8847" spans="1:81" s="41" customFormat="1" x14ac:dyDescent="0.25">
      <c r="A8847" s="38"/>
      <c r="B8847" s="44"/>
      <c r="C8847" s="39"/>
      <c r="D8847" s="39"/>
      <c r="E8847" s="39"/>
      <c r="F8847" s="25"/>
      <c r="G8847" s="40"/>
      <c r="H8847" s="40"/>
      <c r="I8847" s="40"/>
      <c r="J8847" s="271"/>
      <c r="K8847" s="262"/>
      <c r="L8847" s="258"/>
      <c r="M8847" s="258"/>
      <c r="N8847" s="258"/>
      <c r="O8847" s="258"/>
      <c r="P8847" s="258"/>
      <c r="Q8847" s="258"/>
      <c r="R8847" s="258"/>
      <c r="S8847" s="258"/>
      <c r="T8847" s="258"/>
      <c r="U8847" s="258"/>
      <c r="V8847" s="258"/>
      <c r="W8847" s="258"/>
      <c r="X8847" s="258"/>
      <c r="Y8847" s="258"/>
      <c r="Z8847" s="258"/>
      <c r="AA8847" s="258"/>
      <c r="AB8847" s="258"/>
      <c r="AC8847" s="258"/>
      <c r="AD8847" s="258"/>
      <c r="AE8847" s="258"/>
      <c r="AF8847" s="258"/>
      <c r="AG8847" s="258"/>
      <c r="AH8847" s="258"/>
      <c r="AI8847" s="258"/>
      <c r="AJ8847" s="258"/>
      <c r="AK8847" s="258"/>
      <c r="AL8847" s="258"/>
      <c r="AM8847" s="258"/>
      <c r="AN8847" s="258"/>
      <c r="AO8847" s="258"/>
      <c r="AP8847" s="258"/>
      <c r="AQ8847" s="258"/>
      <c r="AR8847" s="258"/>
      <c r="AS8847" s="258"/>
      <c r="AT8847" s="258"/>
      <c r="AU8847" s="258"/>
      <c r="AV8847" s="258"/>
      <c r="AW8847" s="258"/>
      <c r="AX8847" s="258"/>
      <c r="AY8847" s="258"/>
      <c r="AZ8847" s="258"/>
      <c r="BA8847" s="258"/>
      <c r="BB8847" s="258"/>
      <c r="BC8847" s="258"/>
      <c r="BD8847" s="258"/>
      <c r="BE8847" s="258"/>
      <c r="BF8847" s="258"/>
      <c r="BG8847" s="258"/>
      <c r="BH8847" s="258"/>
      <c r="BI8847" s="258"/>
      <c r="BJ8847" s="258"/>
      <c r="BK8847" s="258"/>
      <c r="BL8847" s="258"/>
      <c r="BM8847" s="258"/>
      <c r="BN8847" s="258"/>
      <c r="BO8847" s="258"/>
      <c r="BP8847" s="258"/>
      <c r="BQ8847" s="258"/>
      <c r="BR8847" s="258"/>
      <c r="BS8847" s="258"/>
      <c r="BT8847" s="258"/>
      <c r="BU8847" s="258"/>
      <c r="BV8847" s="258"/>
      <c r="BW8847" s="258"/>
      <c r="BX8847" s="258"/>
      <c r="BY8847" s="258"/>
      <c r="BZ8847" s="258"/>
      <c r="CA8847" s="258"/>
      <c r="CB8847" s="258"/>
      <c r="CC8847" s="258"/>
    </row>
    <row r="8848" spans="1:81" s="41" customFormat="1" x14ac:dyDescent="0.25">
      <c r="A8848" s="38"/>
      <c r="B8848" s="44"/>
      <c r="C8848" s="39"/>
      <c r="D8848" s="39"/>
      <c r="E8848" s="39"/>
      <c r="F8848" s="25"/>
      <c r="G8848" s="40"/>
      <c r="H8848" s="40"/>
      <c r="I8848" s="40"/>
      <c r="J8848" s="271"/>
      <c r="K8848" s="262"/>
      <c r="L8848" s="258"/>
      <c r="M8848" s="258"/>
      <c r="N8848" s="258"/>
      <c r="O8848" s="258"/>
      <c r="P8848" s="258"/>
      <c r="Q8848" s="258"/>
      <c r="R8848" s="258"/>
      <c r="S8848" s="258"/>
      <c r="T8848" s="258"/>
      <c r="U8848" s="258"/>
      <c r="V8848" s="258"/>
      <c r="W8848" s="258"/>
      <c r="X8848" s="258"/>
      <c r="Y8848" s="258"/>
      <c r="Z8848" s="258"/>
      <c r="AA8848" s="258"/>
      <c r="AB8848" s="258"/>
      <c r="AC8848" s="258"/>
      <c r="AD8848" s="258"/>
      <c r="AE8848" s="258"/>
      <c r="AF8848" s="258"/>
      <c r="AG8848" s="258"/>
      <c r="AH8848" s="258"/>
      <c r="AI8848" s="258"/>
      <c r="AJ8848" s="258"/>
      <c r="AK8848" s="258"/>
      <c r="AL8848" s="258"/>
      <c r="AM8848" s="258"/>
      <c r="AN8848" s="258"/>
      <c r="AO8848" s="258"/>
      <c r="AP8848" s="258"/>
      <c r="AQ8848" s="258"/>
      <c r="AR8848" s="258"/>
      <c r="AS8848" s="258"/>
      <c r="AT8848" s="258"/>
      <c r="AU8848" s="258"/>
      <c r="AV8848" s="258"/>
      <c r="AW8848" s="258"/>
      <c r="AX8848" s="258"/>
      <c r="AY8848" s="258"/>
      <c r="AZ8848" s="258"/>
      <c r="BA8848" s="258"/>
      <c r="BB8848" s="258"/>
      <c r="BC8848" s="258"/>
      <c r="BD8848" s="258"/>
      <c r="BE8848" s="258"/>
      <c r="BF8848" s="258"/>
      <c r="BG8848" s="258"/>
      <c r="BH8848" s="258"/>
      <c r="BI8848" s="258"/>
      <c r="BJ8848" s="258"/>
      <c r="BK8848" s="258"/>
      <c r="BL8848" s="258"/>
      <c r="BM8848" s="258"/>
      <c r="BN8848" s="258"/>
      <c r="BO8848" s="258"/>
      <c r="BP8848" s="258"/>
      <c r="BQ8848" s="258"/>
      <c r="BR8848" s="258"/>
      <c r="BS8848" s="258"/>
      <c r="BT8848" s="258"/>
      <c r="BU8848" s="258"/>
      <c r="BV8848" s="258"/>
      <c r="BW8848" s="258"/>
      <c r="BX8848" s="258"/>
      <c r="BY8848" s="258"/>
      <c r="BZ8848" s="258"/>
      <c r="CA8848" s="258"/>
      <c r="CB8848" s="258"/>
      <c r="CC8848" s="258"/>
    </row>
    <row r="8849" spans="1:81" s="41" customFormat="1" x14ac:dyDescent="0.25">
      <c r="A8849" s="38"/>
      <c r="B8849" s="44"/>
      <c r="C8849" s="39"/>
      <c r="D8849" s="39"/>
      <c r="E8849" s="39"/>
      <c r="F8849" s="25"/>
      <c r="G8849" s="40"/>
      <c r="H8849" s="40"/>
      <c r="I8849" s="40"/>
      <c r="J8849" s="271"/>
      <c r="K8849" s="262"/>
      <c r="L8849" s="258"/>
      <c r="M8849" s="258"/>
      <c r="N8849" s="258"/>
      <c r="O8849" s="258"/>
      <c r="P8849" s="258"/>
      <c r="Q8849" s="258"/>
      <c r="R8849" s="258"/>
      <c r="S8849" s="258"/>
      <c r="T8849" s="258"/>
      <c r="U8849" s="258"/>
      <c r="V8849" s="258"/>
      <c r="W8849" s="258"/>
      <c r="X8849" s="258"/>
      <c r="Y8849" s="258"/>
      <c r="Z8849" s="258"/>
      <c r="AA8849" s="258"/>
      <c r="AB8849" s="258"/>
      <c r="AC8849" s="258"/>
      <c r="AD8849" s="258"/>
      <c r="AE8849" s="258"/>
      <c r="AF8849" s="258"/>
      <c r="AG8849" s="258"/>
      <c r="AH8849" s="258"/>
      <c r="AI8849" s="258"/>
      <c r="AJ8849" s="258"/>
      <c r="AK8849" s="258"/>
      <c r="AL8849" s="258"/>
      <c r="AM8849" s="258"/>
      <c r="AN8849" s="258"/>
      <c r="AO8849" s="258"/>
      <c r="AP8849" s="258"/>
      <c r="AQ8849" s="258"/>
      <c r="AR8849" s="258"/>
      <c r="AS8849" s="258"/>
      <c r="AT8849" s="258"/>
      <c r="AU8849" s="258"/>
      <c r="AV8849" s="258"/>
      <c r="AW8849" s="258"/>
      <c r="AX8849" s="258"/>
      <c r="AY8849" s="258"/>
      <c r="AZ8849" s="258"/>
      <c r="BA8849" s="258"/>
      <c r="BB8849" s="258"/>
      <c r="BC8849" s="258"/>
      <c r="BD8849" s="258"/>
      <c r="BE8849" s="258"/>
      <c r="BF8849" s="258"/>
      <c r="BG8849" s="258"/>
      <c r="BH8849" s="258"/>
      <c r="BI8849" s="258"/>
      <c r="BJ8849" s="258"/>
      <c r="BK8849" s="258"/>
      <c r="BL8849" s="258"/>
      <c r="BM8849" s="258"/>
      <c r="BN8849" s="258"/>
      <c r="BO8849" s="258"/>
      <c r="BP8849" s="258"/>
      <c r="BQ8849" s="258"/>
      <c r="BR8849" s="258"/>
      <c r="BS8849" s="258"/>
      <c r="BT8849" s="258"/>
      <c r="BU8849" s="258"/>
      <c r="BV8849" s="258"/>
      <c r="BW8849" s="258"/>
      <c r="BX8849" s="258"/>
      <c r="BY8849" s="258"/>
      <c r="BZ8849" s="258"/>
      <c r="CA8849" s="258"/>
      <c r="CB8849" s="258"/>
      <c r="CC8849" s="258"/>
    </row>
    <row r="8850" spans="1:81" s="41" customFormat="1" x14ac:dyDescent="0.25">
      <c r="A8850" s="38"/>
      <c r="B8850" s="44"/>
      <c r="C8850" s="39"/>
      <c r="D8850" s="39"/>
      <c r="E8850" s="39"/>
      <c r="F8850" s="25"/>
      <c r="G8850" s="40"/>
      <c r="H8850" s="40"/>
      <c r="I8850" s="40"/>
      <c r="J8850" s="271"/>
      <c r="K8850" s="262"/>
      <c r="L8850" s="258"/>
      <c r="M8850" s="258"/>
      <c r="N8850" s="258"/>
      <c r="O8850" s="258"/>
      <c r="P8850" s="258"/>
      <c r="Q8850" s="258"/>
      <c r="R8850" s="258"/>
      <c r="S8850" s="258"/>
      <c r="T8850" s="258"/>
      <c r="U8850" s="258"/>
      <c r="V8850" s="258"/>
      <c r="W8850" s="258"/>
      <c r="X8850" s="258"/>
      <c r="Y8850" s="258"/>
      <c r="Z8850" s="258"/>
      <c r="AA8850" s="258"/>
      <c r="AB8850" s="258"/>
      <c r="AC8850" s="258"/>
      <c r="AD8850" s="258"/>
      <c r="AE8850" s="258"/>
      <c r="AF8850" s="258"/>
      <c r="AG8850" s="258"/>
      <c r="AH8850" s="258"/>
      <c r="AI8850" s="258"/>
      <c r="AJ8850" s="258"/>
      <c r="AK8850" s="258"/>
      <c r="AL8850" s="258"/>
      <c r="AM8850" s="258"/>
      <c r="AN8850" s="258"/>
      <c r="AO8850" s="258"/>
      <c r="AP8850" s="258"/>
      <c r="AQ8850" s="258"/>
      <c r="AR8850" s="258"/>
      <c r="AS8850" s="258"/>
      <c r="AT8850" s="258"/>
      <c r="AU8850" s="258"/>
      <c r="AV8850" s="258"/>
      <c r="AW8850" s="258"/>
      <c r="AX8850" s="258"/>
      <c r="AY8850" s="258"/>
      <c r="AZ8850" s="258"/>
      <c r="BA8850" s="258"/>
      <c r="BB8850" s="258"/>
      <c r="BC8850" s="258"/>
      <c r="BD8850" s="258"/>
      <c r="BE8850" s="258"/>
      <c r="BF8850" s="258"/>
      <c r="BG8850" s="258"/>
      <c r="BH8850" s="258"/>
      <c r="BI8850" s="258"/>
      <c r="BJ8850" s="258"/>
      <c r="BK8850" s="258"/>
      <c r="BL8850" s="258"/>
      <c r="BM8850" s="258"/>
      <c r="BN8850" s="258"/>
      <c r="BO8850" s="258"/>
      <c r="BP8850" s="258"/>
      <c r="BQ8850" s="258"/>
      <c r="BR8850" s="258"/>
      <c r="BS8850" s="258"/>
      <c r="BT8850" s="258"/>
      <c r="BU8850" s="258"/>
      <c r="BV8850" s="258"/>
      <c r="BW8850" s="258"/>
      <c r="BX8850" s="258"/>
      <c r="BY8850" s="258"/>
      <c r="BZ8850" s="258"/>
      <c r="CA8850" s="258"/>
      <c r="CB8850" s="258"/>
      <c r="CC8850" s="258"/>
    </row>
    <row r="8851" spans="1:81" s="41" customFormat="1" x14ac:dyDescent="0.25">
      <c r="A8851" s="38"/>
      <c r="B8851" s="44"/>
      <c r="C8851" s="39"/>
      <c r="D8851" s="39"/>
      <c r="E8851" s="39"/>
      <c r="F8851" s="25"/>
      <c r="G8851" s="40"/>
      <c r="H8851" s="40"/>
      <c r="I8851" s="40"/>
      <c r="J8851" s="271"/>
      <c r="K8851" s="262"/>
      <c r="L8851" s="258"/>
      <c r="M8851" s="258"/>
      <c r="N8851" s="258"/>
      <c r="O8851" s="258"/>
      <c r="P8851" s="258"/>
      <c r="Q8851" s="258"/>
      <c r="R8851" s="258"/>
      <c r="S8851" s="258"/>
      <c r="T8851" s="258"/>
      <c r="U8851" s="258"/>
      <c r="V8851" s="258"/>
      <c r="W8851" s="258"/>
      <c r="X8851" s="258"/>
      <c r="Y8851" s="258"/>
      <c r="Z8851" s="258"/>
      <c r="AA8851" s="258"/>
      <c r="AB8851" s="258"/>
      <c r="AC8851" s="258"/>
      <c r="AD8851" s="258"/>
      <c r="AE8851" s="258"/>
      <c r="AF8851" s="258"/>
      <c r="AG8851" s="258"/>
      <c r="AH8851" s="258"/>
      <c r="AI8851" s="258"/>
      <c r="AJ8851" s="258"/>
      <c r="AK8851" s="258"/>
      <c r="AL8851" s="258"/>
      <c r="AM8851" s="258"/>
      <c r="AN8851" s="258"/>
      <c r="AO8851" s="258"/>
      <c r="AP8851" s="258"/>
      <c r="AQ8851" s="258"/>
      <c r="AR8851" s="258"/>
      <c r="AS8851" s="258"/>
      <c r="AT8851" s="258"/>
      <c r="AU8851" s="258"/>
      <c r="AV8851" s="258"/>
      <c r="AW8851" s="258"/>
      <c r="AX8851" s="258"/>
      <c r="AY8851" s="258"/>
      <c r="AZ8851" s="258"/>
      <c r="BA8851" s="258"/>
      <c r="BB8851" s="258"/>
      <c r="BC8851" s="258"/>
      <c r="BD8851" s="258"/>
      <c r="BE8851" s="258"/>
      <c r="BF8851" s="258"/>
      <c r="BG8851" s="258"/>
      <c r="BH8851" s="258"/>
      <c r="BI8851" s="258"/>
      <c r="BJ8851" s="258"/>
      <c r="BK8851" s="258"/>
      <c r="BL8851" s="258"/>
      <c r="BM8851" s="258"/>
      <c r="BN8851" s="258"/>
      <c r="BO8851" s="258"/>
      <c r="BP8851" s="258"/>
      <c r="BQ8851" s="258"/>
      <c r="BR8851" s="258"/>
      <c r="BS8851" s="258"/>
      <c r="BT8851" s="258"/>
      <c r="BU8851" s="258"/>
      <c r="BV8851" s="258"/>
      <c r="BW8851" s="258"/>
      <c r="BX8851" s="258"/>
      <c r="BY8851" s="258"/>
      <c r="BZ8851" s="258"/>
      <c r="CA8851" s="258"/>
      <c r="CB8851" s="258"/>
      <c r="CC8851" s="258"/>
    </row>
    <row r="8852" spans="1:81" s="41" customFormat="1" x14ac:dyDescent="0.25">
      <c r="A8852" s="38"/>
      <c r="B8852" s="44"/>
      <c r="C8852" s="39"/>
      <c r="D8852" s="39"/>
      <c r="E8852" s="39"/>
      <c r="F8852" s="25"/>
      <c r="G8852" s="40"/>
      <c r="H8852" s="40"/>
      <c r="I8852" s="40"/>
      <c r="J8852" s="271"/>
      <c r="K8852" s="262"/>
      <c r="L8852" s="258"/>
      <c r="M8852" s="258"/>
      <c r="N8852" s="258"/>
      <c r="O8852" s="258"/>
      <c r="P8852" s="258"/>
      <c r="Q8852" s="258"/>
      <c r="R8852" s="258"/>
      <c r="S8852" s="258"/>
      <c r="T8852" s="258"/>
      <c r="U8852" s="258"/>
      <c r="V8852" s="258"/>
      <c r="W8852" s="258"/>
      <c r="X8852" s="258"/>
      <c r="Y8852" s="258"/>
      <c r="Z8852" s="258"/>
      <c r="AA8852" s="258"/>
      <c r="AB8852" s="258"/>
      <c r="AC8852" s="258"/>
      <c r="AD8852" s="258"/>
      <c r="AE8852" s="258"/>
      <c r="AF8852" s="258"/>
      <c r="AG8852" s="258"/>
      <c r="AH8852" s="258"/>
      <c r="AI8852" s="258"/>
      <c r="AJ8852" s="258"/>
      <c r="AK8852" s="258"/>
      <c r="AL8852" s="258"/>
      <c r="AM8852" s="258"/>
      <c r="AN8852" s="258"/>
      <c r="AO8852" s="258"/>
      <c r="AP8852" s="258"/>
      <c r="AQ8852" s="258"/>
      <c r="AR8852" s="258"/>
      <c r="AS8852" s="258"/>
      <c r="AT8852" s="258"/>
      <c r="AU8852" s="258"/>
      <c r="AV8852" s="258"/>
      <c r="AW8852" s="258"/>
      <c r="AX8852" s="258"/>
      <c r="AY8852" s="258"/>
      <c r="AZ8852" s="258"/>
      <c r="BA8852" s="258"/>
      <c r="BB8852" s="258"/>
      <c r="BC8852" s="258"/>
      <c r="BD8852" s="258"/>
      <c r="BE8852" s="258"/>
      <c r="BF8852" s="258"/>
      <c r="BG8852" s="258"/>
      <c r="BH8852" s="258"/>
      <c r="BI8852" s="258"/>
      <c r="BJ8852" s="258"/>
      <c r="BK8852" s="258"/>
      <c r="BL8852" s="258"/>
      <c r="BM8852" s="258"/>
      <c r="BN8852" s="258"/>
      <c r="BO8852" s="258"/>
      <c r="BP8852" s="258"/>
      <c r="BQ8852" s="258"/>
      <c r="BR8852" s="258"/>
      <c r="BS8852" s="258"/>
      <c r="BT8852" s="258"/>
      <c r="BU8852" s="258"/>
      <c r="BV8852" s="258"/>
      <c r="BW8852" s="258"/>
      <c r="BX8852" s="258"/>
      <c r="BY8852" s="258"/>
      <c r="BZ8852" s="258"/>
      <c r="CA8852" s="258"/>
      <c r="CB8852" s="258"/>
      <c r="CC8852" s="258"/>
    </row>
    <row r="8853" spans="1:81" s="41" customFormat="1" x14ac:dyDescent="0.25">
      <c r="A8853" s="38"/>
      <c r="B8853" s="44"/>
      <c r="C8853" s="39"/>
      <c r="D8853" s="39"/>
      <c r="E8853" s="39"/>
      <c r="F8853" s="25"/>
      <c r="G8853" s="40"/>
      <c r="H8853" s="40"/>
      <c r="I8853" s="40"/>
      <c r="J8853" s="271"/>
      <c r="K8853" s="262"/>
      <c r="L8853" s="258"/>
      <c r="M8853" s="258"/>
      <c r="N8853" s="258"/>
      <c r="O8853" s="258"/>
      <c r="P8853" s="258"/>
      <c r="Q8853" s="258"/>
      <c r="R8853" s="258"/>
      <c r="S8853" s="258"/>
      <c r="T8853" s="258"/>
      <c r="U8853" s="258"/>
      <c r="V8853" s="258"/>
      <c r="W8853" s="258"/>
      <c r="X8853" s="258"/>
      <c r="Y8853" s="258"/>
      <c r="Z8853" s="258"/>
      <c r="AA8853" s="258"/>
      <c r="AB8853" s="258"/>
      <c r="AC8853" s="258"/>
      <c r="AD8853" s="258"/>
      <c r="AE8853" s="258"/>
      <c r="AF8853" s="258"/>
      <c r="AG8853" s="258"/>
      <c r="AH8853" s="258"/>
      <c r="AI8853" s="258"/>
      <c r="AJ8853" s="258"/>
      <c r="AK8853" s="258"/>
      <c r="AL8853" s="258"/>
      <c r="AM8853" s="258"/>
      <c r="AN8853" s="258"/>
      <c r="AO8853" s="258"/>
      <c r="AP8853" s="258"/>
      <c r="AQ8853" s="258"/>
      <c r="AR8853" s="258"/>
      <c r="AS8853" s="258"/>
      <c r="AT8853" s="258"/>
      <c r="AU8853" s="258"/>
      <c r="AV8853" s="258"/>
      <c r="AW8853" s="258"/>
      <c r="AX8853" s="258"/>
      <c r="AY8853" s="258"/>
      <c r="AZ8853" s="258"/>
      <c r="BA8853" s="258"/>
      <c r="BB8853" s="258"/>
      <c r="BC8853" s="258"/>
      <c r="BD8853" s="258"/>
      <c r="BE8853" s="258"/>
      <c r="BF8853" s="258"/>
      <c r="BG8853" s="258"/>
      <c r="BH8853" s="258"/>
      <c r="BI8853" s="258"/>
      <c r="BJ8853" s="258"/>
      <c r="BK8853" s="258"/>
      <c r="BL8853" s="258"/>
      <c r="BM8853" s="258"/>
      <c r="BN8853" s="258"/>
      <c r="BO8853" s="258"/>
      <c r="BP8853" s="258"/>
      <c r="BQ8853" s="258"/>
      <c r="BR8853" s="258"/>
      <c r="BS8853" s="258"/>
      <c r="BT8853" s="258"/>
      <c r="BU8853" s="258"/>
      <c r="BV8853" s="258"/>
      <c r="BW8853" s="258"/>
      <c r="BX8853" s="258"/>
      <c r="BY8853" s="258"/>
      <c r="BZ8853" s="258"/>
      <c r="CA8853" s="258"/>
      <c r="CB8853" s="258"/>
      <c r="CC8853" s="258"/>
    </row>
    <row r="8854" spans="1:81" s="41" customFormat="1" x14ac:dyDescent="0.25">
      <c r="A8854" s="38"/>
      <c r="B8854" s="44"/>
      <c r="C8854" s="39"/>
      <c r="D8854" s="39"/>
      <c r="E8854" s="39"/>
      <c r="F8854" s="25"/>
      <c r="G8854" s="40"/>
      <c r="H8854" s="40"/>
      <c r="I8854" s="40"/>
      <c r="J8854" s="271"/>
      <c r="K8854" s="262"/>
      <c r="L8854" s="258"/>
      <c r="M8854" s="258"/>
      <c r="N8854" s="258"/>
      <c r="O8854" s="258"/>
      <c r="P8854" s="258"/>
      <c r="Q8854" s="258"/>
      <c r="R8854" s="258"/>
      <c r="S8854" s="258"/>
      <c r="T8854" s="258"/>
      <c r="U8854" s="258"/>
      <c r="V8854" s="258"/>
      <c r="W8854" s="258"/>
      <c r="X8854" s="258"/>
      <c r="Y8854" s="258"/>
      <c r="Z8854" s="258"/>
      <c r="AA8854" s="258"/>
      <c r="AB8854" s="258"/>
      <c r="AC8854" s="258"/>
      <c r="AD8854" s="258"/>
      <c r="AE8854" s="258"/>
      <c r="AF8854" s="258"/>
      <c r="AG8854" s="258"/>
      <c r="AH8854" s="258"/>
      <c r="AI8854" s="258"/>
      <c r="AJ8854" s="258"/>
      <c r="AK8854" s="258"/>
      <c r="AL8854" s="258"/>
      <c r="AM8854" s="258"/>
      <c r="AN8854" s="258"/>
      <c r="AO8854" s="258"/>
      <c r="AP8854" s="258"/>
      <c r="AQ8854" s="258"/>
      <c r="AR8854" s="258"/>
      <c r="AS8854" s="258"/>
      <c r="AT8854" s="258"/>
      <c r="AU8854" s="258"/>
      <c r="AV8854" s="258"/>
      <c r="AW8854" s="258"/>
      <c r="AX8854" s="258"/>
      <c r="AY8854" s="258"/>
      <c r="AZ8854" s="258"/>
      <c r="BA8854" s="258"/>
      <c r="BB8854" s="258"/>
      <c r="BC8854" s="258"/>
      <c r="BD8854" s="258"/>
      <c r="BE8854" s="258"/>
      <c r="BF8854" s="258"/>
      <c r="BG8854" s="258"/>
      <c r="BH8854" s="258"/>
      <c r="BI8854" s="258"/>
      <c r="BJ8854" s="258"/>
      <c r="BK8854" s="258"/>
      <c r="BL8854" s="258"/>
      <c r="BM8854" s="258"/>
      <c r="BN8854" s="258"/>
      <c r="BO8854" s="258"/>
      <c r="BP8854" s="258"/>
      <c r="BQ8854" s="258"/>
      <c r="BR8854" s="258"/>
      <c r="BS8854" s="258"/>
      <c r="BT8854" s="258"/>
      <c r="BU8854" s="258"/>
      <c r="BV8854" s="258"/>
      <c r="BW8854" s="258"/>
      <c r="BX8854" s="258"/>
      <c r="BY8854" s="258"/>
      <c r="BZ8854" s="258"/>
      <c r="CA8854" s="258"/>
      <c r="CB8854" s="258"/>
      <c r="CC8854" s="258"/>
    </row>
    <row r="8855" spans="1:81" s="41" customFormat="1" x14ac:dyDescent="0.25">
      <c r="A8855" s="38"/>
      <c r="B8855" s="44"/>
      <c r="C8855" s="39"/>
      <c r="D8855" s="39"/>
      <c r="E8855" s="39"/>
      <c r="F8855" s="25"/>
      <c r="G8855" s="40"/>
      <c r="H8855" s="40"/>
      <c r="I8855" s="40"/>
      <c r="J8855" s="271"/>
      <c r="K8855" s="262"/>
      <c r="L8855" s="258"/>
      <c r="M8855" s="258"/>
      <c r="N8855" s="258"/>
      <c r="O8855" s="258"/>
      <c r="P8855" s="258"/>
      <c r="Q8855" s="258"/>
      <c r="R8855" s="258"/>
      <c r="S8855" s="258"/>
      <c r="T8855" s="258"/>
      <c r="U8855" s="258"/>
      <c r="V8855" s="258"/>
      <c r="W8855" s="258"/>
      <c r="X8855" s="258"/>
      <c r="Y8855" s="258"/>
      <c r="Z8855" s="258"/>
      <c r="AA8855" s="258"/>
      <c r="AB8855" s="258"/>
      <c r="AC8855" s="258"/>
      <c r="AD8855" s="258"/>
      <c r="AE8855" s="258"/>
      <c r="AF8855" s="258"/>
      <c r="AG8855" s="258"/>
      <c r="AH8855" s="258"/>
      <c r="AI8855" s="258"/>
      <c r="AJ8855" s="258"/>
      <c r="AK8855" s="258"/>
      <c r="AL8855" s="258"/>
      <c r="AM8855" s="258"/>
      <c r="AN8855" s="258"/>
      <c r="AO8855" s="258"/>
      <c r="AP8855" s="258"/>
      <c r="AQ8855" s="258"/>
      <c r="AR8855" s="258"/>
      <c r="AS8855" s="258"/>
      <c r="AT8855" s="258"/>
      <c r="AU8855" s="258"/>
      <c r="AV8855" s="258"/>
      <c r="AW8855" s="258"/>
      <c r="AX8855" s="258"/>
      <c r="AY8855" s="258"/>
      <c r="AZ8855" s="258"/>
      <c r="BA8855" s="258"/>
      <c r="BB8855" s="258"/>
      <c r="BC8855" s="258"/>
      <c r="BD8855" s="258"/>
      <c r="BE8855" s="258"/>
      <c r="BF8855" s="258"/>
      <c r="BG8855" s="258"/>
      <c r="BH8855" s="258"/>
      <c r="BI8855" s="258"/>
      <c r="BJ8855" s="258"/>
      <c r="BK8855" s="258"/>
      <c r="BL8855" s="258"/>
      <c r="BM8855" s="258"/>
      <c r="BN8855" s="258"/>
      <c r="BO8855" s="258"/>
      <c r="BP8855" s="258"/>
      <c r="BQ8855" s="258"/>
      <c r="BR8855" s="258"/>
      <c r="BS8855" s="258"/>
      <c r="BT8855" s="258"/>
      <c r="BU8855" s="258"/>
      <c r="BV8855" s="258"/>
      <c r="BW8855" s="258"/>
      <c r="BX8855" s="258"/>
      <c r="BY8855" s="258"/>
      <c r="BZ8855" s="258"/>
      <c r="CA8855" s="258"/>
      <c r="CB8855" s="258"/>
      <c r="CC8855" s="258"/>
    </row>
    <row r="8856" spans="1:81" s="41" customFormat="1" x14ac:dyDescent="0.25">
      <c r="A8856" s="38"/>
      <c r="B8856" s="44"/>
      <c r="C8856" s="39"/>
      <c r="D8856" s="39"/>
      <c r="E8856" s="39"/>
      <c r="F8856" s="25"/>
      <c r="G8856" s="40"/>
      <c r="H8856" s="40"/>
      <c r="I8856" s="40"/>
      <c r="J8856" s="271"/>
      <c r="K8856" s="262"/>
      <c r="L8856" s="258"/>
      <c r="M8856" s="258"/>
      <c r="N8856" s="258"/>
      <c r="O8856" s="258"/>
      <c r="P8856" s="258"/>
      <c r="Q8856" s="258"/>
      <c r="R8856" s="258"/>
      <c r="S8856" s="258"/>
      <c r="T8856" s="258"/>
      <c r="U8856" s="258"/>
      <c r="V8856" s="258"/>
      <c r="W8856" s="258"/>
      <c r="X8856" s="258"/>
      <c r="Y8856" s="258"/>
      <c r="Z8856" s="258"/>
      <c r="AA8856" s="258"/>
      <c r="AB8856" s="258"/>
      <c r="AC8856" s="258"/>
      <c r="AD8856" s="258"/>
      <c r="AE8856" s="258"/>
      <c r="AF8856" s="258"/>
      <c r="AG8856" s="258"/>
      <c r="AH8856" s="258"/>
      <c r="AI8856" s="258"/>
      <c r="AJ8856" s="258"/>
      <c r="AK8856" s="258"/>
      <c r="AL8856" s="258"/>
      <c r="AM8856" s="258"/>
      <c r="AN8856" s="258"/>
      <c r="AO8856" s="258"/>
      <c r="AP8856" s="258"/>
      <c r="AQ8856" s="258"/>
      <c r="AR8856" s="258"/>
      <c r="AS8856" s="258"/>
      <c r="AT8856" s="258"/>
      <c r="AU8856" s="258"/>
      <c r="AV8856" s="258"/>
      <c r="AW8856" s="258"/>
      <c r="AX8856" s="258"/>
      <c r="AY8856" s="258"/>
      <c r="AZ8856" s="258"/>
      <c r="BA8856" s="258"/>
      <c r="BB8856" s="258"/>
      <c r="BC8856" s="258"/>
      <c r="BD8856" s="258"/>
      <c r="BE8856" s="258"/>
      <c r="BF8856" s="258"/>
      <c r="BG8856" s="258"/>
      <c r="BH8856" s="258"/>
      <c r="BI8856" s="258"/>
      <c r="BJ8856" s="258"/>
      <c r="BK8856" s="258"/>
      <c r="BL8856" s="258"/>
      <c r="BM8856" s="258"/>
      <c r="BN8856" s="258"/>
      <c r="BO8856" s="258"/>
      <c r="BP8856" s="258"/>
      <c r="BQ8856" s="258"/>
      <c r="BR8856" s="258"/>
      <c r="BS8856" s="258"/>
      <c r="BT8856" s="258"/>
      <c r="BU8856" s="258"/>
      <c r="BV8856" s="258"/>
      <c r="BW8856" s="258"/>
      <c r="BX8856" s="258"/>
      <c r="BY8856" s="258"/>
      <c r="BZ8856" s="258"/>
      <c r="CA8856" s="258"/>
      <c r="CB8856" s="258"/>
      <c r="CC8856" s="258"/>
    </row>
    <row r="8857" spans="1:81" s="41" customFormat="1" x14ac:dyDescent="0.25">
      <c r="A8857" s="38"/>
      <c r="B8857" s="44"/>
      <c r="C8857" s="39"/>
      <c r="D8857" s="39"/>
      <c r="E8857" s="39"/>
      <c r="F8857" s="25"/>
      <c r="G8857" s="40"/>
      <c r="H8857" s="40"/>
      <c r="I8857" s="40"/>
      <c r="J8857" s="271"/>
      <c r="K8857" s="262"/>
      <c r="L8857" s="258"/>
      <c r="M8857" s="258"/>
      <c r="N8857" s="258"/>
      <c r="O8857" s="258"/>
      <c r="P8857" s="258"/>
      <c r="Q8857" s="258"/>
      <c r="R8857" s="258"/>
      <c r="S8857" s="258"/>
      <c r="T8857" s="258"/>
      <c r="U8857" s="258"/>
      <c r="V8857" s="258"/>
      <c r="W8857" s="258"/>
      <c r="X8857" s="258"/>
      <c r="Y8857" s="258"/>
      <c r="Z8857" s="258"/>
      <c r="AA8857" s="258"/>
      <c r="AB8857" s="258"/>
      <c r="AC8857" s="258"/>
      <c r="AD8857" s="258"/>
      <c r="AE8857" s="258"/>
      <c r="AF8857" s="258"/>
      <c r="AG8857" s="258"/>
      <c r="AH8857" s="258"/>
      <c r="AI8857" s="258"/>
      <c r="AJ8857" s="258"/>
      <c r="AK8857" s="258"/>
      <c r="AL8857" s="258"/>
      <c r="AM8857" s="258"/>
      <c r="AN8857" s="258"/>
      <c r="AO8857" s="258"/>
      <c r="AP8857" s="258"/>
      <c r="AQ8857" s="258"/>
      <c r="AR8857" s="258"/>
      <c r="AS8857" s="258"/>
      <c r="AT8857" s="258"/>
      <c r="AU8857" s="258"/>
      <c r="AV8857" s="258"/>
      <c r="AW8857" s="258"/>
      <c r="AX8857" s="258"/>
      <c r="AY8857" s="258"/>
      <c r="AZ8857" s="258"/>
      <c r="BA8857" s="258"/>
      <c r="BB8857" s="258"/>
      <c r="BC8857" s="258"/>
      <c r="BD8857" s="258"/>
      <c r="BE8857" s="258"/>
      <c r="BF8857" s="258"/>
      <c r="BG8857" s="258"/>
      <c r="BH8857" s="258"/>
      <c r="BI8857" s="258"/>
      <c r="BJ8857" s="258"/>
      <c r="BK8857" s="258"/>
      <c r="BL8857" s="258"/>
      <c r="BM8857" s="258"/>
      <c r="BN8857" s="258"/>
      <c r="BO8857" s="258"/>
      <c r="BP8857" s="258"/>
      <c r="BQ8857" s="258"/>
      <c r="BR8857" s="258"/>
      <c r="BS8857" s="258"/>
      <c r="BT8857" s="258"/>
      <c r="BU8857" s="258"/>
      <c r="BV8857" s="258"/>
      <c r="BW8857" s="258"/>
      <c r="BX8857" s="258"/>
      <c r="BY8857" s="258"/>
      <c r="BZ8857" s="258"/>
      <c r="CA8857" s="258"/>
      <c r="CB8857" s="258"/>
      <c r="CC8857" s="258"/>
    </row>
    <row r="8858" spans="1:81" s="41" customFormat="1" x14ac:dyDescent="0.25">
      <c r="A8858" s="38"/>
      <c r="B8858" s="44"/>
      <c r="C8858" s="39"/>
      <c r="D8858" s="39"/>
      <c r="E8858" s="39"/>
      <c r="F8858" s="25"/>
      <c r="G8858" s="40"/>
      <c r="H8858" s="40"/>
      <c r="I8858" s="40"/>
      <c r="J8858" s="271"/>
      <c r="K8858" s="262"/>
      <c r="L8858" s="258"/>
      <c r="M8858" s="258"/>
      <c r="N8858" s="258"/>
      <c r="O8858" s="258"/>
      <c r="P8858" s="258"/>
      <c r="Q8858" s="258"/>
      <c r="R8858" s="258"/>
      <c r="S8858" s="258"/>
      <c r="T8858" s="258"/>
      <c r="U8858" s="258"/>
      <c r="V8858" s="258"/>
      <c r="W8858" s="258"/>
      <c r="X8858" s="258"/>
      <c r="Y8858" s="258"/>
      <c r="Z8858" s="258"/>
      <c r="AA8858" s="258"/>
      <c r="AB8858" s="258"/>
      <c r="AC8858" s="258"/>
      <c r="AD8858" s="258"/>
      <c r="AE8858" s="258"/>
      <c r="AF8858" s="258"/>
      <c r="AG8858" s="258"/>
      <c r="AH8858" s="258"/>
      <c r="AI8858" s="258"/>
      <c r="AJ8858" s="258"/>
      <c r="AK8858" s="258"/>
      <c r="AL8858" s="258"/>
      <c r="AM8858" s="258"/>
      <c r="AN8858" s="258"/>
      <c r="AO8858" s="258"/>
      <c r="AP8858" s="258"/>
      <c r="AQ8858" s="258"/>
      <c r="AR8858" s="258"/>
      <c r="AS8858" s="258"/>
      <c r="AT8858" s="258"/>
      <c r="AU8858" s="258"/>
      <c r="AV8858" s="258"/>
      <c r="AW8858" s="258"/>
      <c r="AX8858" s="258"/>
      <c r="AY8858" s="258"/>
      <c r="AZ8858" s="258"/>
      <c r="BA8858" s="258"/>
      <c r="BB8858" s="258"/>
      <c r="BC8858" s="258"/>
      <c r="BD8858" s="258"/>
      <c r="BE8858" s="258"/>
      <c r="BF8858" s="258"/>
      <c r="BG8858" s="258"/>
      <c r="BH8858" s="258"/>
      <c r="BI8858" s="258"/>
      <c r="BJ8858" s="258"/>
      <c r="BK8858" s="258"/>
      <c r="BL8858" s="258"/>
      <c r="BM8858" s="258"/>
      <c r="BN8858" s="258"/>
      <c r="BO8858" s="258"/>
      <c r="BP8858" s="258"/>
      <c r="BQ8858" s="258"/>
      <c r="BR8858" s="258"/>
      <c r="BS8858" s="258"/>
      <c r="BT8858" s="258"/>
      <c r="BU8858" s="258"/>
      <c r="BV8858" s="258"/>
      <c r="BW8858" s="258"/>
      <c r="BX8858" s="258"/>
      <c r="BY8858" s="258"/>
      <c r="BZ8858" s="258"/>
      <c r="CA8858" s="258"/>
      <c r="CB8858" s="258"/>
      <c r="CC8858" s="258"/>
    </row>
    <row r="8859" spans="1:81" s="41" customFormat="1" x14ac:dyDescent="0.25">
      <c r="A8859" s="38"/>
      <c r="B8859" s="44"/>
      <c r="C8859" s="39"/>
      <c r="D8859" s="39"/>
      <c r="E8859" s="39"/>
      <c r="F8859" s="25"/>
      <c r="G8859" s="40"/>
      <c r="H8859" s="40"/>
      <c r="I8859" s="40"/>
      <c r="J8859" s="271"/>
      <c r="K8859" s="262"/>
      <c r="L8859" s="258"/>
      <c r="M8859" s="258"/>
      <c r="N8859" s="258"/>
      <c r="O8859" s="258"/>
      <c r="P8859" s="258"/>
      <c r="Q8859" s="258"/>
      <c r="R8859" s="258"/>
      <c r="S8859" s="258"/>
      <c r="T8859" s="258"/>
      <c r="U8859" s="258"/>
      <c r="V8859" s="258"/>
      <c r="W8859" s="258"/>
      <c r="X8859" s="258"/>
      <c r="Y8859" s="258"/>
      <c r="Z8859" s="258"/>
      <c r="AA8859" s="258"/>
      <c r="AB8859" s="258"/>
      <c r="AC8859" s="258"/>
      <c r="AD8859" s="258"/>
      <c r="AE8859" s="258"/>
      <c r="AF8859" s="258"/>
      <c r="AG8859" s="258"/>
      <c r="AH8859" s="258"/>
      <c r="AI8859" s="258"/>
      <c r="AJ8859" s="258"/>
      <c r="AK8859" s="258"/>
      <c r="AL8859" s="258"/>
      <c r="AM8859" s="258"/>
      <c r="AN8859" s="258"/>
      <c r="AO8859" s="258"/>
      <c r="AP8859" s="258"/>
      <c r="AQ8859" s="258"/>
      <c r="AR8859" s="258"/>
      <c r="AS8859" s="258"/>
      <c r="AT8859" s="258"/>
      <c r="AU8859" s="258"/>
      <c r="AV8859" s="258"/>
      <c r="AW8859" s="258"/>
      <c r="AX8859" s="258"/>
      <c r="AY8859" s="258"/>
      <c r="AZ8859" s="258"/>
      <c r="BA8859" s="258"/>
      <c r="BB8859" s="258"/>
      <c r="BC8859" s="258"/>
      <c r="BD8859" s="258"/>
      <c r="BE8859" s="258"/>
      <c r="BF8859" s="258"/>
      <c r="BG8859" s="258"/>
      <c r="BH8859" s="258"/>
      <c r="BI8859" s="258"/>
      <c r="BJ8859" s="258"/>
      <c r="BK8859" s="258"/>
      <c r="BL8859" s="258"/>
      <c r="BM8859" s="258"/>
      <c r="BN8859" s="258"/>
      <c r="BO8859" s="258"/>
      <c r="BP8859" s="258"/>
      <c r="BQ8859" s="258"/>
      <c r="BR8859" s="258"/>
      <c r="BS8859" s="258"/>
      <c r="BT8859" s="258"/>
      <c r="BU8859" s="258"/>
      <c r="BV8859" s="258"/>
      <c r="BW8859" s="258"/>
      <c r="BX8859" s="258"/>
      <c r="BY8859" s="258"/>
      <c r="BZ8859" s="258"/>
      <c r="CA8859" s="258"/>
      <c r="CB8859" s="258"/>
      <c r="CC8859" s="258"/>
    </row>
    <row r="8860" spans="1:81" s="41" customFormat="1" x14ac:dyDescent="0.25">
      <c r="A8860" s="38"/>
      <c r="B8860" s="44"/>
      <c r="C8860" s="39"/>
      <c r="D8860" s="39"/>
      <c r="E8860" s="39"/>
      <c r="F8860" s="25"/>
      <c r="G8860" s="40"/>
      <c r="H8860" s="40"/>
      <c r="I8860" s="40"/>
      <c r="J8860" s="271"/>
      <c r="K8860" s="262"/>
      <c r="L8860" s="258"/>
      <c r="M8860" s="258"/>
      <c r="N8860" s="258"/>
      <c r="O8860" s="258"/>
      <c r="P8860" s="258"/>
      <c r="Q8860" s="258"/>
      <c r="R8860" s="258"/>
      <c r="S8860" s="258"/>
      <c r="T8860" s="258"/>
      <c r="U8860" s="258"/>
      <c r="V8860" s="258"/>
      <c r="W8860" s="258"/>
      <c r="X8860" s="258"/>
      <c r="Y8860" s="258"/>
      <c r="Z8860" s="258"/>
      <c r="AA8860" s="258"/>
      <c r="AB8860" s="258"/>
      <c r="AC8860" s="258"/>
      <c r="AD8860" s="258"/>
      <c r="AE8860" s="258"/>
      <c r="AF8860" s="258"/>
      <c r="AG8860" s="258"/>
      <c r="AH8860" s="258"/>
      <c r="AI8860" s="258"/>
      <c r="AJ8860" s="258"/>
      <c r="AK8860" s="258"/>
      <c r="AL8860" s="258"/>
      <c r="AM8860" s="258"/>
      <c r="AN8860" s="258"/>
      <c r="AO8860" s="258"/>
      <c r="AP8860" s="258"/>
      <c r="AQ8860" s="258"/>
      <c r="AR8860" s="258"/>
      <c r="AS8860" s="258"/>
      <c r="AT8860" s="258"/>
      <c r="AU8860" s="258"/>
      <c r="AV8860" s="258"/>
      <c r="AW8860" s="258"/>
      <c r="AX8860" s="258"/>
      <c r="AY8860" s="258"/>
      <c r="AZ8860" s="258"/>
      <c r="BA8860" s="258"/>
      <c r="BB8860" s="258"/>
      <c r="BC8860" s="258"/>
      <c r="BD8860" s="258"/>
      <c r="BE8860" s="258"/>
      <c r="BF8860" s="258"/>
      <c r="BG8860" s="258"/>
      <c r="BH8860" s="258"/>
      <c r="BI8860" s="258"/>
      <c r="BJ8860" s="258"/>
      <c r="BK8860" s="258"/>
      <c r="BL8860" s="258"/>
      <c r="BM8860" s="258"/>
      <c r="BN8860" s="258"/>
      <c r="BO8860" s="258"/>
      <c r="BP8860" s="258"/>
      <c r="BQ8860" s="258"/>
      <c r="BR8860" s="258"/>
      <c r="BS8860" s="258"/>
      <c r="BT8860" s="258"/>
      <c r="BU8860" s="258"/>
      <c r="BV8860" s="258"/>
      <c r="BW8860" s="258"/>
      <c r="BX8860" s="258"/>
      <c r="BY8860" s="258"/>
      <c r="BZ8860" s="258"/>
      <c r="CA8860" s="258"/>
      <c r="CB8860" s="258"/>
      <c r="CC8860" s="258"/>
    </row>
    <row r="8861" spans="1:81" s="41" customFormat="1" x14ac:dyDescent="0.25">
      <c r="A8861" s="38"/>
      <c r="B8861" s="44"/>
      <c r="C8861" s="39"/>
      <c r="D8861" s="39"/>
      <c r="E8861" s="39"/>
      <c r="F8861" s="25"/>
      <c r="G8861" s="40"/>
      <c r="H8861" s="40"/>
      <c r="I8861" s="40"/>
      <c r="J8861" s="271"/>
      <c r="K8861" s="262"/>
      <c r="L8861" s="258"/>
      <c r="M8861" s="258"/>
      <c r="N8861" s="258"/>
      <c r="O8861" s="258"/>
      <c r="P8861" s="258"/>
      <c r="Q8861" s="258"/>
      <c r="R8861" s="258"/>
      <c r="S8861" s="258"/>
      <c r="T8861" s="258"/>
      <c r="U8861" s="258"/>
      <c r="V8861" s="258"/>
      <c r="W8861" s="258"/>
      <c r="X8861" s="258"/>
      <c r="Y8861" s="258"/>
      <c r="Z8861" s="258"/>
      <c r="AA8861" s="258"/>
      <c r="AB8861" s="258"/>
      <c r="AC8861" s="258"/>
      <c r="AD8861" s="258"/>
      <c r="AE8861" s="258"/>
      <c r="AF8861" s="258"/>
      <c r="AG8861" s="258"/>
      <c r="AH8861" s="258"/>
      <c r="AI8861" s="258"/>
      <c r="AJ8861" s="258"/>
      <c r="AK8861" s="258"/>
      <c r="AL8861" s="258"/>
      <c r="AM8861" s="258"/>
      <c r="AN8861" s="258"/>
      <c r="AO8861" s="258"/>
      <c r="AP8861" s="258"/>
      <c r="AQ8861" s="258"/>
      <c r="AR8861" s="258"/>
      <c r="AS8861" s="258"/>
      <c r="AT8861" s="258"/>
      <c r="AU8861" s="258"/>
      <c r="AV8861" s="258"/>
      <c r="AW8861" s="258"/>
      <c r="AX8861" s="258"/>
      <c r="AY8861" s="258"/>
      <c r="AZ8861" s="258"/>
      <c r="BA8861" s="258"/>
      <c r="BB8861" s="258"/>
      <c r="BC8861" s="258"/>
      <c r="BD8861" s="258"/>
      <c r="BE8861" s="258"/>
      <c r="BF8861" s="258"/>
      <c r="BG8861" s="258"/>
      <c r="BH8861" s="258"/>
      <c r="BI8861" s="258"/>
      <c r="BJ8861" s="258"/>
      <c r="BK8861" s="258"/>
      <c r="BL8861" s="258"/>
      <c r="BM8861" s="258"/>
      <c r="BN8861" s="258"/>
      <c r="BO8861" s="258"/>
      <c r="BP8861" s="258"/>
      <c r="BQ8861" s="258"/>
      <c r="BR8861" s="258"/>
      <c r="BS8861" s="258"/>
      <c r="BT8861" s="258"/>
      <c r="BU8861" s="258"/>
      <c r="BV8861" s="258"/>
      <c r="BW8861" s="258"/>
      <c r="BX8861" s="258"/>
      <c r="BY8861" s="258"/>
      <c r="BZ8861" s="258"/>
      <c r="CA8861" s="258"/>
      <c r="CB8861" s="258"/>
      <c r="CC8861" s="258"/>
    </row>
    <row r="8862" spans="1:81" s="41" customFormat="1" x14ac:dyDescent="0.25">
      <c r="A8862" s="38"/>
      <c r="B8862" s="44"/>
      <c r="C8862" s="39"/>
      <c r="D8862" s="39"/>
      <c r="E8862" s="39"/>
      <c r="F8862" s="25"/>
      <c r="G8862" s="40"/>
      <c r="H8862" s="40"/>
      <c r="I8862" s="40"/>
      <c r="J8862" s="271"/>
      <c r="K8862" s="262"/>
      <c r="L8862" s="258"/>
      <c r="M8862" s="258"/>
      <c r="N8862" s="258"/>
      <c r="O8862" s="258"/>
      <c r="P8862" s="258"/>
      <c r="Q8862" s="258"/>
      <c r="R8862" s="258"/>
      <c r="S8862" s="258"/>
      <c r="T8862" s="258"/>
      <c r="U8862" s="258"/>
      <c r="V8862" s="258"/>
      <c r="W8862" s="258"/>
      <c r="X8862" s="258"/>
      <c r="Y8862" s="258"/>
      <c r="Z8862" s="258"/>
      <c r="AA8862" s="258"/>
      <c r="AB8862" s="258"/>
      <c r="AC8862" s="258"/>
      <c r="AD8862" s="258"/>
      <c r="AE8862" s="258"/>
      <c r="AF8862" s="258"/>
      <c r="AG8862" s="258"/>
      <c r="AH8862" s="258"/>
      <c r="AI8862" s="258"/>
      <c r="AJ8862" s="258"/>
      <c r="AK8862" s="258"/>
      <c r="AL8862" s="258"/>
      <c r="AM8862" s="258"/>
      <c r="AN8862" s="258"/>
      <c r="AO8862" s="258"/>
      <c r="AP8862" s="258"/>
      <c r="AQ8862" s="258"/>
      <c r="AR8862" s="258"/>
      <c r="AS8862" s="258"/>
      <c r="AT8862" s="258"/>
      <c r="AU8862" s="258"/>
      <c r="AV8862" s="258"/>
      <c r="AW8862" s="258"/>
      <c r="AX8862" s="258"/>
      <c r="AY8862" s="258"/>
      <c r="AZ8862" s="258"/>
      <c r="BA8862" s="258"/>
      <c r="BB8862" s="258"/>
      <c r="BC8862" s="258"/>
      <c r="BD8862" s="258"/>
      <c r="BE8862" s="258"/>
      <c r="BF8862" s="258"/>
      <c r="BG8862" s="258"/>
      <c r="BH8862" s="258"/>
      <c r="BI8862" s="258"/>
      <c r="BJ8862" s="258"/>
      <c r="BK8862" s="258"/>
      <c r="BL8862" s="258"/>
      <c r="BM8862" s="258"/>
      <c r="BN8862" s="258"/>
      <c r="BO8862" s="258"/>
      <c r="BP8862" s="258"/>
      <c r="BQ8862" s="258"/>
      <c r="BR8862" s="258"/>
      <c r="BS8862" s="258"/>
      <c r="BT8862" s="258"/>
      <c r="BU8862" s="258"/>
      <c r="BV8862" s="258"/>
      <c r="BW8862" s="258"/>
      <c r="BX8862" s="258"/>
      <c r="BY8862" s="258"/>
      <c r="BZ8862" s="258"/>
      <c r="CA8862" s="258"/>
      <c r="CB8862" s="258"/>
      <c r="CC8862" s="258"/>
    </row>
    <row r="8863" spans="1:81" s="41" customFormat="1" x14ac:dyDescent="0.25">
      <c r="A8863" s="38"/>
      <c r="B8863" s="44"/>
      <c r="C8863" s="39"/>
      <c r="D8863" s="39"/>
      <c r="E8863" s="39"/>
      <c r="F8863" s="25"/>
      <c r="G8863" s="40"/>
      <c r="H8863" s="40"/>
      <c r="I8863" s="40"/>
      <c r="J8863" s="271"/>
      <c r="K8863" s="262"/>
      <c r="L8863" s="258"/>
      <c r="M8863" s="258"/>
      <c r="N8863" s="258"/>
      <c r="O8863" s="258"/>
      <c r="P8863" s="258"/>
      <c r="Q8863" s="258"/>
      <c r="R8863" s="258"/>
      <c r="S8863" s="258"/>
      <c r="T8863" s="258"/>
      <c r="U8863" s="258"/>
      <c r="V8863" s="258"/>
      <c r="W8863" s="258"/>
      <c r="X8863" s="258"/>
      <c r="Y8863" s="258"/>
      <c r="Z8863" s="258"/>
      <c r="AA8863" s="258"/>
      <c r="AB8863" s="258"/>
      <c r="AC8863" s="258"/>
      <c r="AD8863" s="258"/>
      <c r="AE8863" s="258"/>
      <c r="AF8863" s="258"/>
      <c r="AG8863" s="258"/>
      <c r="AH8863" s="258"/>
      <c r="AI8863" s="258"/>
      <c r="AJ8863" s="258"/>
      <c r="AK8863" s="258"/>
      <c r="AL8863" s="258"/>
      <c r="AM8863" s="258"/>
      <c r="AN8863" s="258"/>
      <c r="AO8863" s="258"/>
      <c r="AP8863" s="258"/>
      <c r="AQ8863" s="258"/>
      <c r="AR8863" s="258"/>
      <c r="AS8863" s="258"/>
      <c r="AT8863" s="258"/>
      <c r="AU8863" s="258"/>
      <c r="AV8863" s="258"/>
      <c r="AW8863" s="258"/>
      <c r="AX8863" s="258"/>
      <c r="AY8863" s="258"/>
      <c r="AZ8863" s="258"/>
      <c r="BA8863" s="258"/>
      <c r="BB8863" s="258"/>
      <c r="BC8863" s="258"/>
      <c r="BD8863" s="258"/>
      <c r="BE8863" s="258"/>
      <c r="BF8863" s="258"/>
      <c r="BG8863" s="258"/>
      <c r="BH8863" s="258"/>
      <c r="BI8863" s="258"/>
      <c r="BJ8863" s="258"/>
      <c r="BK8863" s="258"/>
      <c r="BL8863" s="258"/>
      <c r="BM8863" s="258"/>
      <c r="BN8863" s="258"/>
      <c r="BO8863" s="258"/>
      <c r="BP8863" s="258"/>
      <c r="BQ8863" s="258"/>
      <c r="BR8863" s="258"/>
      <c r="BS8863" s="258"/>
      <c r="BT8863" s="258"/>
      <c r="BU8863" s="258"/>
      <c r="BV8863" s="258"/>
      <c r="BW8863" s="258"/>
      <c r="BX8863" s="258"/>
      <c r="BY8863" s="258"/>
      <c r="BZ8863" s="258"/>
      <c r="CA8863" s="258"/>
      <c r="CB8863" s="258"/>
      <c r="CC8863" s="258"/>
    </row>
    <row r="8864" spans="1:81" s="41" customFormat="1" x14ac:dyDescent="0.25">
      <c r="A8864" s="38"/>
      <c r="B8864" s="44"/>
      <c r="C8864" s="39"/>
      <c r="D8864" s="39"/>
      <c r="E8864" s="39"/>
      <c r="F8864" s="25"/>
      <c r="G8864" s="40"/>
      <c r="H8864" s="40"/>
      <c r="I8864" s="40"/>
      <c r="J8864" s="271"/>
      <c r="K8864" s="262"/>
      <c r="L8864" s="258"/>
      <c r="M8864" s="258"/>
      <c r="N8864" s="258"/>
      <c r="O8864" s="258"/>
      <c r="P8864" s="258"/>
      <c r="Q8864" s="258"/>
      <c r="R8864" s="258"/>
      <c r="S8864" s="258"/>
      <c r="T8864" s="258"/>
      <c r="U8864" s="258"/>
      <c r="V8864" s="258"/>
      <c r="W8864" s="258"/>
      <c r="X8864" s="258"/>
      <c r="Y8864" s="258"/>
      <c r="Z8864" s="258"/>
      <c r="AA8864" s="258"/>
      <c r="AB8864" s="258"/>
      <c r="AC8864" s="258"/>
      <c r="AD8864" s="258"/>
      <c r="AE8864" s="258"/>
      <c r="AF8864" s="258"/>
      <c r="AG8864" s="258"/>
      <c r="AH8864" s="258"/>
      <c r="AI8864" s="258"/>
      <c r="AJ8864" s="258"/>
      <c r="AK8864" s="258"/>
      <c r="AL8864" s="258"/>
      <c r="AM8864" s="258"/>
      <c r="AN8864" s="258"/>
      <c r="AO8864" s="258"/>
      <c r="AP8864" s="258"/>
      <c r="AQ8864" s="258"/>
      <c r="AR8864" s="258"/>
      <c r="AS8864" s="258"/>
      <c r="AT8864" s="258"/>
      <c r="AU8864" s="258"/>
      <c r="AV8864" s="258"/>
      <c r="AW8864" s="258"/>
      <c r="AX8864" s="258"/>
      <c r="AY8864" s="258"/>
      <c r="AZ8864" s="258"/>
      <c r="BA8864" s="258"/>
      <c r="BB8864" s="258"/>
      <c r="BC8864" s="258"/>
      <c r="BD8864" s="258"/>
      <c r="BE8864" s="258"/>
      <c r="BF8864" s="258"/>
      <c r="BG8864" s="258"/>
      <c r="BH8864" s="258"/>
      <c r="BI8864" s="258"/>
      <c r="BJ8864" s="258"/>
      <c r="BK8864" s="258"/>
      <c r="BL8864" s="258"/>
      <c r="BM8864" s="258"/>
      <c r="BN8864" s="258"/>
      <c r="BO8864" s="258"/>
      <c r="BP8864" s="258"/>
      <c r="BQ8864" s="258"/>
      <c r="BR8864" s="258"/>
      <c r="BS8864" s="258"/>
      <c r="BT8864" s="258"/>
      <c r="BU8864" s="258"/>
      <c r="BV8864" s="258"/>
      <c r="BW8864" s="258"/>
      <c r="BX8864" s="258"/>
      <c r="BY8864" s="258"/>
      <c r="BZ8864" s="258"/>
      <c r="CA8864" s="258"/>
      <c r="CB8864" s="258"/>
      <c r="CC8864" s="258"/>
    </row>
    <row r="8865" spans="1:81" s="41" customFormat="1" x14ac:dyDescent="0.25">
      <c r="A8865" s="38"/>
      <c r="B8865" s="44"/>
      <c r="C8865" s="39"/>
      <c r="D8865" s="39"/>
      <c r="E8865" s="39"/>
      <c r="F8865" s="25"/>
      <c r="G8865" s="40"/>
      <c r="H8865" s="40"/>
      <c r="I8865" s="40"/>
      <c r="J8865" s="271"/>
      <c r="K8865" s="262"/>
      <c r="L8865" s="258"/>
      <c r="M8865" s="258"/>
      <c r="N8865" s="258"/>
      <c r="O8865" s="258"/>
      <c r="P8865" s="258"/>
      <c r="Q8865" s="258"/>
      <c r="R8865" s="258"/>
      <c r="S8865" s="258"/>
      <c r="T8865" s="258"/>
      <c r="U8865" s="258"/>
      <c r="V8865" s="258"/>
      <c r="W8865" s="258"/>
      <c r="X8865" s="258"/>
      <c r="Y8865" s="258"/>
      <c r="Z8865" s="258"/>
      <c r="AA8865" s="258"/>
      <c r="AB8865" s="258"/>
      <c r="AC8865" s="258"/>
      <c r="AD8865" s="258"/>
      <c r="AE8865" s="258"/>
      <c r="AF8865" s="258"/>
      <c r="AG8865" s="258"/>
      <c r="AH8865" s="258"/>
      <c r="AI8865" s="258"/>
      <c r="AJ8865" s="258"/>
      <c r="AK8865" s="258"/>
      <c r="AL8865" s="258"/>
      <c r="AM8865" s="258"/>
      <c r="AN8865" s="258"/>
      <c r="AO8865" s="258"/>
      <c r="AP8865" s="258"/>
      <c r="AQ8865" s="258"/>
      <c r="AR8865" s="258"/>
      <c r="AS8865" s="258"/>
      <c r="AT8865" s="258"/>
      <c r="AU8865" s="258"/>
      <c r="AV8865" s="258"/>
      <c r="AW8865" s="258"/>
      <c r="AX8865" s="258"/>
      <c r="AY8865" s="258"/>
      <c r="AZ8865" s="258"/>
      <c r="BA8865" s="258"/>
      <c r="BB8865" s="258"/>
      <c r="BC8865" s="258"/>
      <c r="BD8865" s="258"/>
      <c r="BE8865" s="258"/>
      <c r="BF8865" s="258"/>
      <c r="BG8865" s="258"/>
      <c r="BH8865" s="258"/>
      <c r="BI8865" s="258"/>
      <c r="BJ8865" s="258"/>
      <c r="BK8865" s="258"/>
      <c r="BL8865" s="258"/>
      <c r="BM8865" s="258"/>
      <c r="BN8865" s="258"/>
      <c r="BO8865" s="258"/>
      <c r="BP8865" s="258"/>
      <c r="BQ8865" s="258"/>
      <c r="BR8865" s="258"/>
      <c r="BS8865" s="258"/>
      <c r="BT8865" s="258"/>
      <c r="BU8865" s="258"/>
      <c r="BV8865" s="258"/>
      <c r="BW8865" s="258"/>
      <c r="BX8865" s="258"/>
      <c r="BY8865" s="258"/>
      <c r="BZ8865" s="258"/>
      <c r="CA8865" s="258"/>
      <c r="CB8865" s="258"/>
      <c r="CC8865" s="258"/>
    </row>
    <row r="8866" spans="1:81" s="41" customFormat="1" x14ac:dyDescent="0.25">
      <c r="A8866" s="38"/>
      <c r="B8866" s="44"/>
      <c r="C8866" s="39"/>
      <c r="D8866" s="39"/>
      <c r="E8866" s="39"/>
      <c r="F8866" s="25"/>
      <c r="G8866" s="40"/>
      <c r="H8866" s="40"/>
      <c r="I8866" s="40"/>
      <c r="J8866" s="271"/>
      <c r="K8866" s="262"/>
      <c r="L8866" s="258"/>
      <c r="M8866" s="258"/>
      <c r="N8866" s="258"/>
      <c r="O8866" s="258"/>
      <c r="P8866" s="258"/>
      <c r="Q8866" s="258"/>
      <c r="R8866" s="258"/>
      <c r="S8866" s="258"/>
      <c r="T8866" s="258"/>
      <c r="U8866" s="258"/>
      <c r="V8866" s="258"/>
      <c r="W8866" s="258"/>
      <c r="X8866" s="258"/>
      <c r="Y8866" s="258"/>
      <c r="Z8866" s="258"/>
      <c r="AA8866" s="258"/>
      <c r="AB8866" s="258"/>
      <c r="AC8866" s="258"/>
      <c r="AD8866" s="258"/>
      <c r="AE8866" s="258"/>
      <c r="AF8866" s="258"/>
      <c r="AG8866" s="258"/>
      <c r="AH8866" s="258"/>
      <c r="AI8866" s="258"/>
      <c r="AJ8866" s="258"/>
      <c r="AK8866" s="258"/>
      <c r="AL8866" s="258"/>
      <c r="AM8866" s="258"/>
      <c r="AN8866" s="258"/>
      <c r="AO8866" s="258"/>
      <c r="AP8866" s="258"/>
      <c r="AQ8866" s="258"/>
      <c r="AR8866" s="258"/>
      <c r="AS8866" s="258"/>
      <c r="AT8866" s="258"/>
      <c r="AU8866" s="258"/>
      <c r="AV8866" s="258"/>
      <c r="AW8866" s="258"/>
      <c r="AX8866" s="258"/>
      <c r="AY8866" s="258"/>
      <c r="AZ8866" s="258"/>
      <c r="BA8866" s="258"/>
      <c r="BB8866" s="258"/>
      <c r="BC8866" s="258"/>
      <c r="BD8866" s="258"/>
      <c r="BE8866" s="258"/>
      <c r="BF8866" s="258"/>
      <c r="BG8866" s="258"/>
      <c r="BH8866" s="258"/>
      <c r="BI8866" s="258"/>
      <c r="BJ8866" s="258"/>
      <c r="BK8866" s="258"/>
      <c r="BL8866" s="258"/>
      <c r="BM8866" s="258"/>
      <c r="BN8866" s="258"/>
      <c r="BO8866" s="258"/>
      <c r="BP8866" s="258"/>
      <c r="BQ8866" s="258"/>
      <c r="BR8866" s="258"/>
      <c r="BS8866" s="258"/>
      <c r="BT8866" s="258"/>
      <c r="BU8866" s="258"/>
      <c r="BV8866" s="258"/>
      <c r="BW8866" s="258"/>
      <c r="BX8866" s="258"/>
      <c r="BY8866" s="258"/>
      <c r="BZ8866" s="258"/>
      <c r="CA8866" s="258"/>
      <c r="CB8866" s="258"/>
      <c r="CC8866" s="258"/>
    </row>
    <row r="8867" spans="1:81" s="41" customFormat="1" x14ac:dyDescent="0.25">
      <c r="A8867" s="38"/>
      <c r="B8867" s="44"/>
      <c r="C8867" s="39"/>
      <c r="D8867" s="39"/>
      <c r="E8867" s="39"/>
      <c r="F8867" s="25"/>
      <c r="G8867" s="40"/>
      <c r="H8867" s="40"/>
      <c r="I8867" s="40"/>
      <c r="J8867" s="271"/>
      <c r="K8867" s="262"/>
      <c r="L8867" s="258"/>
      <c r="M8867" s="258"/>
      <c r="N8867" s="258"/>
      <c r="O8867" s="258"/>
      <c r="P8867" s="258"/>
      <c r="Q8867" s="258"/>
      <c r="R8867" s="258"/>
      <c r="S8867" s="258"/>
      <c r="T8867" s="258"/>
      <c r="U8867" s="258"/>
      <c r="V8867" s="258"/>
      <c r="W8867" s="258"/>
      <c r="X8867" s="258"/>
      <c r="Y8867" s="258"/>
      <c r="Z8867" s="258"/>
      <c r="AA8867" s="258"/>
      <c r="AB8867" s="258"/>
      <c r="AC8867" s="258"/>
      <c r="AD8867" s="258"/>
      <c r="AE8867" s="258"/>
      <c r="AF8867" s="258"/>
      <c r="AG8867" s="258"/>
      <c r="AH8867" s="258"/>
      <c r="AI8867" s="258"/>
      <c r="AJ8867" s="258"/>
      <c r="AK8867" s="258"/>
      <c r="AL8867" s="258"/>
      <c r="AM8867" s="258"/>
      <c r="AN8867" s="258"/>
      <c r="AO8867" s="258"/>
      <c r="AP8867" s="258"/>
      <c r="AQ8867" s="258"/>
      <c r="AR8867" s="258"/>
      <c r="AS8867" s="258"/>
      <c r="AT8867" s="258"/>
      <c r="AU8867" s="258"/>
      <c r="AV8867" s="258"/>
      <c r="AW8867" s="258"/>
      <c r="AX8867" s="258"/>
      <c r="AY8867" s="258"/>
      <c r="AZ8867" s="258"/>
      <c r="BA8867" s="258"/>
      <c r="BB8867" s="258"/>
      <c r="BC8867" s="258"/>
      <c r="BD8867" s="258"/>
      <c r="BE8867" s="258"/>
      <c r="BF8867" s="258"/>
      <c r="BG8867" s="258"/>
      <c r="BH8867" s="258"/>
      <c r="BI8867" s="258"/>
      <c r="BJ8867" s="258"/>
      <c r="BK8867" s="258"/>
      <c r="BL8867" s="258"/>
      <c r="BM8867" s="258"/>
      <c r="BN8867" s="258"/>
      <c r="BO8867" s="258"/>
      <c r="BP8867" s="258"/>
      <c r="BQ8867" s="258"/>
      <c r="BR8867" s="258"/>
      <c r="BS8867" s="258"/>
      <c r="BT8867" s="258"/>
      <c r="BU8867" s="258"/>
      <c r="BV8867" s="258"/>
      <c r="BW8867" s="258"/>
      <c r="BX8867" s="258"/>
      <c r="BY8867" s="258"/>
      <c r="BZ8867" s="258"/>
      <c r="CA8867" s="258"/>
      <c r="CB8867" s="258"/>
      <c r="CC8867" s="258"/>
    </row>
    <row r="8868" spans="1:81" s="41" customFormat="1" x14ac:dyDescent="0.25">
      <c r="A8868" s="38"/>
      <c r="B8868" s="44"/>
      <c r="C8868" s="39"/>
      <c r="D8868" s="39"/>
      <c r="E8868" s="39"/>
      <c r="F8868" s="25"/>
      <c r="G8868" s="40"/>
      <c r="H8868" s="40"/>
      <c r="I8868" s="40"/>
      <c r="J8868" s="271"/>
      <c r="K8868" s="262"/>
      <c r="L8868" s="258"/>
      <c r="M8868" s="258"/>
      <c r="N8868" s="258"/>
      <c r="O8868" s="258"/>
      <c r="P8868" s="258"/>
      <c r="Q8868" s="258"/>
      <c r="R8868" s="258"/>
      <c r="S8868" s="258"/>
      <c r="T8868" s="258"/>
      <c r="U8868" s="258"/>
      <c r="V8868" s="258"/>
      <c r="W8868" s="258"/>
      <c r="X8868" s="258"/>
      <c r="Y8868" s="258"/>
      <c r="Z8868" s="258"/>
      <c r="AA8868" s="258"/>
      <c r="AB8868" s="258"/>
      <c r="AC8868" s="258"/>
      <c r="AD8868" s="258"/>
      <c r="AE8868" s="258"/>
      <c r="AF8868" s="258"/>
      <c r="AG8868" s="258"/>
      <c r="AH8868" s="258"/>
      <c r="AI8868" s="258"/>
      <c r="AJ8868" s="258"/>
      <c r="AK8868" s="258"/>
      <c r="AL8868" s="258"/>
      <c r="AM8868" s="258"/>
      <c r="AN8868" s="258"/>
      <c r="AO8868" s="258"/>
      <c r="AP8868" s="258"/>
      <c r="AQ8868" s="258"/>
      <c r="AR8868" s="258"/>
      <c r="AS8868" s="258"/>
      <c r="AT8868" s="258"/>
      <c r="AU8868" s="258"/>
      <c r="AV8868" s="258"/>
      <c r="AW8868" s="258"/>
      <c r="AX8868" s="258"/>
      <c r="AY8868" s="258"/>
      <c r="AZ8868" s="258"/>
      <c r="BA8868" s="258"/>
      <c r="BB8868" s="258"/>
      <c r="BC8868" s="258"/>
      <c r="BD8868" s="258"/>
      <c r="BE8868" s="258"/>
      <c r="BF8868" s="258"/>
      <c r="BG8868" s="258"/>
      <c r="BH8868" s="258"/>
      <c r="BI8868" s="258"/>
      <c r="BJ8868" s="258"/>
      <c r="BK8868" s="258"/>
      <c r="BL8868" s="258"/>
      <c r="BM8868" s="258"/>
      <c r="BN8868" s="258"/>
      <c r="BO8868" s="258"/>
      <c r="BP8868" s="258"/>
      <c r="BQ8868" s="258"/>
      <c r="BR8868" s="258"/>
      <c r="BS8868" s="258"/>
      <c r="BT8868" s="258"/>
      <c r="BU8868" s="258"/>
      <c r="BV8868" s="258"/>
      <c r="BW8868" s="258"/>
      <c r="BX8868" s="258"/>
      <c r="BY8868" s="258"/>
      <c r="BZ8868" s="258"/>
      <c r="CA8868" s="258"/>
      <c r="CB8868" s="258"/>
      <c r="CC8868" s="258"/>
    </row>
    <row r="8869" spans="1:81" s="41" customFormat="1" x14ac:dyDescent="0.25">
      <c r="A8869" s="38"/>
      <c r="B8869" s="44"/>
      <c r="C8869" s="39"/>
      <c r="D8869" s="39"/>
      <c r="E8869" s="39"/>
      <c r="F8869" s="25"/>
      <c r="G8869" s="40"/>
      <c r="H8869" s="40"/>
      <c r="I8869" s="40"/>
      <c r="J8869" s="271"/>
      <c r="K8869" s="262"/>
      <c r="L8869" s="258"/>
      <c r="M8869" s="258"/>
      <c r="N8869" s="258"/>
      <c r="O8869" s="258"/>
      <c r="P8869" s="258"/>
      <c r="Q8869" s="258"/>
      <c r="R8869" s="258"/>
      <c r="S8869" s="258"/>
      <c r="T8869" s="258"/>
      <c r="U8869" s="258"/>
      <c r="V8869" s="258"/>
      <c r="W8869" s="258"/>
      <c r="X8869" s="258"/>
      <c r="Y8869" s="258"/>
      <c r="Z8869" s="258"/>
      <c r="AA8869" s="258"/>
      <c r="AB8869" s="258"/>
      <c r="AC8869" s="258"/>
      <c r="AD8869" s="258"/>
      <c r="AE8869" s="258"/>
      <c r="AF8869" s="258"/>
      <c r="AG8869" s="258"/>
      <c r="AH8869" s="258"/>
      <c r="AI8869" s="258"/>
      <c r="AJ8869" s="258"/>
      <c r="AK8869" s="258"/>
      <c r="AL8869" s="258"/>
      <c r="AM8869" s="258"/>
      <c r="AN8869" s="258"/>
      <c r="AO8869" s="258"/>
      <c r="AP8869" s="258"/>
      <c r="AQ8869" s="258"/>
      <c r="AR8869" s="258"/>
      <c r="AS8869" s="258"/>
      <c r="AT8869" s="258"/>
      <c r="AU8869" s="258"/>
      <c r="AV8869" s="258"/>
      <c r="AW8869" s="258"/>
      <c r="AX8869" s="258"/>
      <c r="AY8869" s="258"/>
      <c r="AZ8869" s="258"/>
      <c r="BA8869" s="258"/>
      <c r="BB8869" s="258"/>
      <c r="BC8869" s="258"/>
      <c r="BD8869" s="258"/>
      <c r="BE8869" s="258"/>
      <c r="BF8869" s="258"/>
      <c r="BG8869" s="258"/>
      <c r="BH8869" s="258"/>
      <c r="BI8869" s="258"/>
      <c r="BJ8869" s="258"/>
      <c r="BK8869" s="258"/>
      <c r="BL8869" s="258"/>
      <c r="BM8869" s="258"/>
      <c r="BN8869" s="258"/>
      <c r="BO8869" s="258"/>
      <c r="BP8869" s="258"/>
      <c r="BQ8869" s="258"/>
      <c r="BR8869" s="258"/>
      <c r="BS8869" s="258"/>
      <c r="BT8869" s="258"/>
      <c r="BU8869" s="258"/>
      <c r="BV8869" s="258"/>
      <c r="BW8869" s="258"/>
      <c r="BX8869" s="258"/>
      <c r="BY8869" s="258"/>
      <c r="BZ8869" s="258"/>
      <c r="CA8869" s="258"/>
      <c r="CB8869" s="258"/>
      <c r="CC8869" s="258"/>
    </row>
    <row r="8870" spans="1:81" s="41" customFormat="1" x14ac:dyDescent="0.25">
      <c r="A8870" s="38"/>
      <c r="B8870" s="44"/>
      <c r="C8870" s="39"/>
      <c r="D8870" s="39"/>
      <c r="E8870" s="39"/>
      <c r="F8870" s="25"/>
      <c r="G8870" s="40"/>
      <c r="H8870" s="40"/>
      <c r="I8870" s="40"/>
      <c r="J8870" s="271"/>
      <c r="K8870" s="262"/>
      <c r="L8870" s="258"/>
      <c r="M8870" s="258"/>
      <c r="N8870" s="258"/>
      <c r="O8870" s="258"/>
      <c r="P8870" s="258"/>
      <c r="Q8870" s="258"/>
      <c r="R8870" s="258"/>
      <c r="S8870" s="258"/>
      <c r="T8870" s="258"/>
      <c r="U8870" s="258"/>
      <c r="V8870" s="258"/>
      <c r="W8870" s="258"/>
      <c r="X8870" s="258"/>
      <c r="Y8870" s="258"/>
      <c r="Z8870" s="258"/>
      <c r="AA8870" s="258"/>
      <c r="AB8870" s="258"/>
      <c r="AC8870" s="258"/>
      <c r="AD8870" s="258"/>
      <c r="AE8870" s="258"/>
      <c r="AF8870" s="258"/>
      <c r="AG8870" s="258"/>
      <c r="AH8870" s="258"/>
      <c r="AI8870" s="258"/>
      <c r="AJ8870" s="258"/>
      <c r="AK8870" s="258"/>
      <c r="AL8870" s="258"/>
      <c r="AM8870" s="258"/>
      <c r="AN8870" s="258"/>
      <c r="AO8870" s="258"/>
      <c r="AP8870" s="258"/>
      <c r="AQ8870" s="258"/>
      <c r="AR8870" s="258"/>
      <c r="AS8870" s="258"/>
      <c r="AT8870" s="258"/>
      <c r="AU8870" s="258"/>
      <c r="AV8870" s="258"/>
      <c r="AW8870" s="258"/>
      <c r="AX8870" s="258"/>
      <c r="AY8870" s="258"/>
      <c r="AZ8870" s="258"/>
      <c r="BA8870" s="258"/>
      <c r="BB8870" s="258"/>
      <c r="BC8870" s="258"/>
      <c r="BD8870" s="258"/>
      <c r="BE8870" s="258"/>
      <c r="BF8870" s="258"/>
      <c r="BG8870" s="258"/>
      <c r="BH8870" s="258"/>
      <c r="BI8870" s="258"/>
      <c r="BJ8870" s="258"/>
      <c r="BK8870" s="258"/>
      <c r="BL8870" s="258"/>
      <c r="BM8870" s="258"/>
      <c r="BN8870" s="258"/>
      <c r="BO8870" s="258"/>
      <c r="BP8870" s="258"/>
      <c r="BQ8870" s="258"/>
      <c r="BR8870" s="258"/>
      <c r="BS8870" s="258"/>
      <c r="BT8870" s="258"/>
      <c r="BU8870" s="258"/>
      <c r="BV8870" s="258"/>
      <c r="BW8870" s="258"/>
      <c r="BX8870" s="258"/>
      <c r="BY8870" s="258"/>
      <c r="BZ8870" s="258"/>
      <c r="CA8870" s="258"/>
      <c r="CB8870" s="258"/>
      <c r="CC8870" s="258"/>
    </row>
    <row r="8871" spans="1:81" s="41" customFormat="1" x14ac:dyDescent="0.25">
      <c r="A8871" s="38"/>
      <c r="B8871" s="44"/>
      <c r="C8871" s="39"/>
      <c r="D8871" s="39"/>
      <c r="E8871" s="39"/>
      <c r="F8871" s="25"/>
      <c r="G8871" s="40"/>
      <c r="H8871" s="40"/>
      <c r="I8871" s="40"/>
      <c r="J8871" s="271"/>
      <c r="K8871" s="262"/>
      <c r="L8871" s="258"/>
      <c r="M8871" s="258"/>
      <c r="N8871" s="258"/>
      <c r="O8871" s="258"/>
      <c r="P8871" s="258"/>
      <c r="Q8871" s="258"/>
      <c r="R8871" s="258"/>
      <c r="S8871" s="258"/>
      <c r="T8871" s="258"/>
      <c r="U8871" s="258"/>
      <c r="V8871" s="258"/>
      <c r="W8871" s="258"/>
      <c r="X8871" s="258"/>
      <c r="Y8871" s="258"/>
      <c r="Z8871" s="258"/>
      <c r="AA8871" s="258"/>
      <c r="AB8871" s="258"/>
      <c r="AC8871" s="258"/>
      <c r="AD8871" s="258"/>
      <c r="AE8871" s="258"/>
      <c r="AF8871" s="258"/>
      <c r="AG8871" s="258"/>
      <c r="AH8871" s="258"/>
      <c r="AI8871" s="258"/>
      <c r="AJ8871" s="258"/>
      <c r="AK8871" s="258"/>
      <c r="AL8871" s="258"/>
      <c r="AM8871" s="258"/>
      <c r="AN8871" s="258"/>
      <c r="AO8871" s="258"/>
      <c r="AP8871" s="258"/>
      <c r="AQ8871" s="258"/>
      <c r="AR8871" s="258"/>
      <c r="AS8871" s="258"/>
      <c r="AT8871" s="258"/>
      <c r="AU8871" s="258"/>
      <c r="AV8871" s="258"/>
      <c r="AW8871" s="258"/>
      <c r="AX8871" s="258"/>
      <c r="AY8871" s="258"/>
      <c r="AZ8871" s="258"/>
      <c r="BA8871" s="258"/>
      <c r="BB8871" s="258"/>
      <c r="BC8871" s="258"/>
      <c r="BD8871" s="258"/>
      <c r="BE8871" s="258"/>
      <c r="BF8871" s="258"/>
      <c r="BG8871" s="258"/>
      <c r="BH8871" s="258"/>
      <c r="BI8871" s="258"/>
      <c r="BJ8871" s="258"/>
      <c r="BK8871" s="258"/>
      <c r="BL8871" s="258"/>
      <c r="BM8871" s="258"/>
      <c r="BN8871" s="258"/>
      <c r="BO8871" s="258"/>
      <c r="BP8871" s="258"/>
      <c r="BQ8871" s="258"/>
      <c r="BR8871" s="258"/>
      <c r="BS8871" s="258"/>
      <c r="BT8871" s="258"/>
      <c r="BU8871" s="258"/>
      <c r="BV8871" s="258"/>
      <c r="BW8871" s="258"/>
      <c r="BX8871" s="258"/>
      <c r="BY8871" s="258"/>
      <c r="BZ8871" s="258"/>
      <c r="CA8871" s="258"/>
      <c r="CB8871" s="258"/>
      <c r="CC8871" s="258"/>
    </row>
    <row r="8872" spans="1:81" s="41" customFormat="1" x14ac:dyDescent="0.25">
      <c r="A8872" s="38"/>
      <c r="B8872" s="44"/>
      <c r="C8872" s="39"/>
      <c r="D8872" s="39"/>
      <c r="E8872" s="39"/>
      <c r="F8872" s="25"/>
      <c r="G8872" s="40"/>
      <c r="H8872" s="40"/>
      <c r="I8872" s="40"/>
      <c r="J8872" s="271"/>
      <c r="K8872" s="262"/>
      <c r="L8872" s="258"/>
      <c r="M8872" s="258"/>
      <c r="N8872" s="258"/>
      <c r="O8872" s="258"/>
      <c r="P8872" s="258"/>
      <c r="Q8872" s="258"/>
      <c r="R8872" s="258"/>
      <c r="S8872" s="258"/>
      <c r="T8872" s="258"/>
      <c r="U8872" s="258"/>
      <c r="V8872" s="258"/>
      <c r="W8872" s="258"/>
      <c r="X8872" s="258"/>
      <c r="Y8872" s="258"/>
      <c r="Z8872" s="258"/>
      <c r="AA8872" s="258"/>
      <c r="AB8872" s="258"/>
      <c r="AC8872" s="258"/>
      <c r="AD8872" s="258"/>
      <c r="AE8872" s="258"/>
      <c r="AF8872" s="258"/>
      <c r="AG8872" s="258"/>
      <c r="AH8872" s="258"/>
      <c r="AI8872" s="258"/>
      <c r="AJ8872" s="258"/>
      <c r="AK8872" s="258"/>
      <c r="AL8872" s="258"/>
      <c r="AM8872" s="258"/>
      <c r="AN8872" s="258"/>
      <c r="AO8872" s="258"/>
      <c r="AP8872" s="258"/>
      <c r="AQ8872" s="258"/>
      <c r="AR8872" s="258"/>
      <c r="AS8872" s="258"/>
      <c r="AT8872" s="258"/>
      <c r="AU8872" s="258"/>
      <c r="AV8872" s="258"/>
      <c r="AW8872" s="258"/>
      <c r="AX8872" s="258"/>
      <c r="AY8872" s="258"/>
      <c r="AZ8872" s="258"/>
      <c r="BA8872" s="258"/>
      <c r="BB8872" s="258"/>
      <c r="BC8872" s="258"/>
      <c r="BD8872" s="258"/>
      <c r="BE8872" s="258"/>
      <c r="BF8872" s="258"/>
      <c r="BG8872" s="258"/>
      <c r="BH8872" s="258"/>
      <c r="BI8872" s="258"/>
      <c r="BJ8872" s="258"/>
      <c r="BK8872" s="258"/>
      <c r="BL8872" s="258"/>
      <c r="BM8872" s="258"/>
      <c r="BN8872" s="258"/>
      <c r="BO8872" s="258"/>
      <c r="BP8872" s="258"/>
      <c r="BQ8872" s="258"/>
      <c r="BR8872" s="258"/>
      <c r="BS8872" s="258"/>
      <c r="BT8872" s="258"/>
      <c r="BU8872" s="258"/>
      <c r="BV8872" s="258"/>
      <c r="BW8872" s="258"/>
      <c r="BX8872" s="258"/>
      <c r="BY8872" s="258"/>
      <c r="BZ8872" s="258"/>
      <c r="CA8872" s="258"/>
      <c r="CB8872" s="258"/>
      <c r="CC8872" s="258"/>
    </row>
    <row r="8873" spans="1:81" s="41" customFormat="1" x14ac:dyDescent="0.25">
      <c r="A8873" s="38"/>
      <c r="B8873" s="44"/>
      <c r="C8873" s="39"/>
      <c r="D8873" s="39"/>
      <c r="E8873" s="39"/>
      <c r="F8873" s="25"/>
      <c r="G8873" s="40"/>
      <c r="H8873" s="40"/>
      <c r="I8873" s="40"/>
      <c r="J8873" s="271"/>
      <c r="K8873" s="262"/>
      <c r="L8873" s="258"/>
      <c r="M8873" s="258"/>
      <c r="N8873" s="258"/>
      <c r="O8873" s="258"/>
      <c r="P8873" s="258"/>
      <c r="Q8873" s="258"/>
      <c r="R8873" s="258"/>
      <c r="S8873" s="258"/>
      <c r="T8873" s="258"/>
      <c r="U8873" s="258"/>
      <c r="V8873" s="258"/>
      <c r="W8873" s="258"/>
      <c r="X8873" s="258"/>
      <c r="Y8873" s="258"/>
      <c r="Z8873" s="258"/>
      <c r="AA8873" s="258"/>
      <c r="AB8873" s="258"/>
      <c r="AC8873" s="258"/>
      <c r="AD8873" s="258"/>
      <c r="AE8873" s="258"/>
      <c r="AF8873" s="258"/>
      <c r="AG8873" s="258"/>
      <c r="AH8873" s="258"/>
      <c r="AI8873" s="258"/>
      <c r="AJ8873" s="258"/>
      <c r="AK8873" s="258"/>
      <c r="AL8873" s="258"/>
      <c r="AM8873" s="258"/>
      <c r="AN8873" s="258"/>
      <c r="AO8873" s="258"/>
      <c r="AP8873" s="258"/>
      <c r="AQ8873" s="258"/>
      <c r="AR8873" s="258"/>
      <c r="AS8873" s="258"/>
      <c r="AT8873" s="258"/>
      <c r="AU8873" s="258"/>
      <c r="AV8873" s="258"/>
      <c r="AW8873" s="258"/>
      <c r="AX8873" s="258"/>
      <c r="AY8873" s="258"/>
      <c r="AZ8873" s="258"/>
      <c r="BA8873" s="258"/>
      <c r="BB8873" s="258"/>
      <c r="BC8873" s="258"/>
      <c r="BD8873" s="258"/>
      <c r="BE8873" s="258"/>
      <c r="BF8873" s="258"/>
      <c r="BG8873" s="258"/>
      <c r="BH8873" s="258"/>
      <c r="BI8873" s="258"/>
      <c r="BJ8873" s="258"/>
      <c r="BK8873" s="258"/>
      <c r="BL8873" s="258"/>
      <c r="BM8873" s="258"/>
      <c r="BN8873" s="258"/>
      <c r="BO8873" s="258"/>
      <c r="BP8873" s="258"/>
      <c r="BQ8873" s="258"/>
      <c r="BR8873" s="258"/>
      <c r="BS8873" s="258"/>
      <c r="BT8873" s="258"/>
      <c r="BU8873" s="258"/>
      <c r="BV8873" s="258"/>
      <c r="BW8873" s="258"/>
      <c r="BX8873" s="258"/>
      <c r="BY8873" s="258"/>
      <c r="BZ8873" s="258"/>
      <c r="CA8873" s="258"/>
      <c r="CB8873" s="258"/>
      <c r="CC8873" s="258"/>
    </row>
    <row r="8874" spans="1:81" s="41" customFormat="1" x14ac:dyDescent="0.25">
      <c r="A8874" s="38"/>
      <c r="B8874" s="44"/>
      <c r="C8874" s="39"/>
      <c r="D8874" s="39"/>
      <c r="E8874" s="39"/>
      <c r="F8874" s="25"/>
      <c r="G8874" s="40"/>
      <c r="H8874" s="40"/>
      <c r="I8874" s="40"/>
      <c r="J8874" s="271"/>
      <c r="K8874" s="262"/>
      <c r="L8874" s="258"/>
      <c r="M8874" s="258"/>
      <c r="N8874" s="258"/>
      <c r="O8874" s="258"/>
      <c r="P8874" s="258"/>
      <c r="Q8874" s="258"/>
      <c r="R8874" s="258"/>
      <c r="S8874" s="258"/>
      <c r="T8874" s="258"/>
      <c r="U8874" s="258"/>
      <c r="V8874" s="258"/>
      <c r="W8874" s="258"/>
      <c r="X8874" s="258"/>
      <c r="Y8874" s="258"/>
      <c r="Z8874" s="258"/>
      <c r="AA8874" s="258"/>
      <c r="AB8874" s="258"/>
      <c r="AC8874" s="258"/>
      <c r="AD8874" s="258"/>
      <c r="AE8874" s="258"/>
      <c r="AF8874" s="258"/>
      <c r="AG8874" s="258"/>
      <c r="AH8874" s="258"/>
      <c r="AI8874" s="258"/>
      <c r="AJ8874" s="258"/>
      <c r="AK8874" s="258"/>
      <c r="AL8874" s="258"/>
      <c r="AM8874" s="258"/>
      <c r="AN8874" s="258"/>
      <c r="AO8874" s="258"/>
      <c r="AP8874" s="258"/>
      <c r="AQ8874" s="258"/>
      <c r="AR8874" s="258"/>
      <c r="AS8874" s="258"/>
      <c r="AT8874" s="258"/>
      <c r="AU8874" s="258"/>
      <c r="AV8874" s="258"/>
      <c r="AW8874" s="258"/>
      <c r="AX8874" s="258"/>
      <c r="AY8874" s="258"/>
      <c r="AZ8874" s="258"/>
      <c r="BA8874" s="258"/>
      <c r="BB8874" s="258"/>
      <c r="BC8874" s="258"/>
      <c r="BD8874" s="258"/>
      <c r="BE8874" s="258"/>
      <c r="BF8874" s="258"/>
      <c r="BG8874" s="258"/>
      <c r="BH8874" s="258"/>
      <c r="BI8874" s="258"/>
      <c r="BJ8874" s="258"/>
      <c r="BK8874" s="258"/>
      <c r="BL8874" s="258"/>
      <c r="BM8874" s="258"/>
      <c r="BN8874" s="258"/>
      <c r="BO8874" s="258"/>
      <c r="BP8874" s="258"/>
      <c r="BQ8874" s="258"/>
      <c r="BR8874" s="258"/>
      <c r="BS8874" s="258"/>
      <c r="BT8874" s="258"/>
      <c r="BU8874" s="258"/>
      <c r="BV8874" s="258"/>
      <c r="BW8874" s="258"/>
      <c r="BX8874" s="258"/>
      <c r="BY8874" s="258"/>
      <c r="BZ8874" s="258"/>
      <c r="CA8874" s="258"/>
      <c r="CB8874" s="258"/>
      <c r="CC8874" s="258"/>
    </row>
    <row r="8875" spans="1:81" s="41" customFormat="1" x14ac:dyDescent="0.25">
      <c r="A8875" s="38"/>
      <c r="B8875" s="44"/>
      <c r="C8875" s="39"/>
      <c r="D8875" s="39"/>
      <c r="E8875" s="39"/>
      <c r="F8875" s="25"/>
      <c r="G8875" s="40"/>
      <c r="H8875" s="40"/>
      <c r="I8875" s="40"/>
      <c r="J8875" s="271"/>
      <c r="K8875" s="262"/>
      <c r="L8875" s="258"/>
      <c r="M8875" s="258"/>
      <c r="N8875" s="258"/>
      <c r="O8875" s="258"/>
      <c r="P8875" s="258"/>
      <c r="Q8875" s="258"/>
      <c r="R8875" s="258"/>
      <c r="S8875" s="258"/>
      <c r="T8875" s="258"/>
      <c r="U8875" s="258"/>
      <c r="V8875" s="258"/>
      <c r="W8875" s="258"/>
      <c r="X8875" s="258"/>
      <c r="Y8875" s="258"/>
      <c r="Z8875" s="258"/>
      <c r="AA8875" s="258"/>
      <c r="AB8875" s="258"/>
      <c r="AC8875" s="258"/>
      <c r="AD8875" s="258"/>
      <c r="AE8875" s="258"/>
      <c r="AF8875" s="258"/>
      <c r="AG8875" s="258"/>
      <c r="AH8875" s="258"/>
      <c r="AI8875" s="258"/>
      <c r="AJ8875" s="258"/>
      <c r="AK8875" s="258"/>
      <c r="AL8875" s="258"/>
      <c r="AM8875" s="258"/>
      <c r="AN8875" s="258"/>
      <c r="AO8875" s="258"/>
      <c r="AP8875" s="258"/>
      <c r="AQ8875" s="258"/>
      <c r="AR8875" s="258"/>
      <c r="AS8875" s="258"/>
      <c r="AT8875" s="258"/>
      <c r="AU8875" s="258"/>
      <c r="AV8875" s="258"/>
      <c r="AW8875" s="258"/>
      <c r="AX8875" s="258"/>
      <c r="AY8875" s="258"/>
      <c r="AZ8875" s="258"/>
      <c r="BA8875" s="258"/>
      <c r="BB8875" s="258"/>
      <c r="BC8875" s="258"/>
      <c r="BD8875" s="258"/>
      <c r="BE8875" s="258"/>
      <c r="BF8875" s="258"/>
      <c r="BG8875" s="258"/>
      <c r="BH8875" s="258"/>
      <c r="BI8875" s="258"/>
      <c r="BJ8875" s="258"/>
      <c r="BK8875" s="258"/>
      <c r="BL8875" s="258"/>
      <c r="BM8875" s="258"/>
      <c r="BN8875" s="258"/>
      <c r="BO8875" s="258"/>
      <c r="BP8875" s="258"/>
      <c r="BQ8875" s="258"/>
      <c r="BR8875" s="258"/>
      <c r="BS8875" s="258"/>
      <c r="BT8875" s="258"/>
      <c r="BU8875" s="258"/>
      <c r="BV8875" s="258"/>
      <c r="BW8875" s="258"/>
      <c r="BX8875" s="258"/>
      <c r="BY8875" s="258"/>
      <c r="BZ8875" s="258"/>
      <c r="CA8875" s="258"/>
      <c r="CB8875" s="258"/>
      <c r="CC8875" s="258"/>
    </row>
    <row r="8876" spans="1:81" s="41" customFormat="1" x14ac:dyDescent="0.25">
      <c r="A8876" s="38"/>
      <c r="B8876" s="44"/>
      <c r="C8876" s="39"/>
      <c r="D8876" s="39"/>
      <c r="E8876" s="39"/>
      <c r="F8876" s="25"/>
      <c r="G8876" s="40"/>
      <c r="H8876" s="40"/>
      <c r="I8876" s="40"/>
      <c r="J8876" s="271"/>
      <c r="K8876" s="262"/>
      <c r="L8876" s="258"/>
      <c r="M8876" s="258"/>
      <c r="N8876" s="258"/>
      <c r="O8876" s="258"/>
      <c r="P8876" s="258"/>
      <c r="Q8876" s="258"/>
      <c r="R8876" s="258"/>
      <c r="S8876" s="258"/>
      <c r="T8876" s="258"/>
      <c r="U8876" s="258"/>
      <c r="V8876" s="258"/>
      <c r="W8876" s="258"/>
      <c r="X8876" s="258"/>
      <c r="Y8876" s="258"/>
      <c r="Z8876" s="258"/>
      <c r="AA8876" s="258"/>
      <c r="AB8876" s="258"/>
      <c r="AC8876" s="258"/>
      <c r="AD8876" s="258"/>
      <c r="AE8876" s="258"/>
      <c r="AF8876" s="258"/>
      <c r="AG8876" s="258"/>
      <c r="AH8876" s="258"/>
      <c r="AI8876" s="258"/>
      <c r="AJ8876" s="258"/>
      <c r="AK8876" s="258"/>
      <c r="AL8876" s="258"/>
      <c r="AM8876" s="258"/>
      <c r="AN8876" s="258"/>
      <c r="AO8876" s="258"/>
      <c r="AP8876" s="258"/>
      <c r="AQ8876" s="258"/>
      <c r="AR8876" s="258"/>
      <c r="AS8876" s="258"/>
      <c r="AT8876" s="258"/>
      <c r="AU8876" s="258"/>
      <c r="AV8876" s="258"/>
      <c r="AW8876" s="258"/>
      <c r="AX8876" s="258"/>
      <c r="AY8876" s="258"/>
      <c r="AZ8876" s="258"/>
      <c r="BA8876" s="258"/>
      <c r="BB8876" s="258"/>
      <c r="BC8876" s="258"/>
      <c r="BD8876" s="258"/>
      <c r="BE8876" s="258"/>
      <c r="BF8876" s="258"/>
      <c r="BG8876" s="258"/>
      <c r="BH8876" s="258"/>
      <c r="BI8876" s="258"/>
      <c r="BJ8876" s="258"/>
      <c r="BK8876" s="258"/>
      <c r="BL8876" s="258"/>
      <c r="BM8876" s="258"/>
      <c r="BN8876" s="258"/>
      <c r="BO8876" s="258"/>
      <c r="BP8876" s="258"/>
      <c r="BQ8876" s="258"/>
      <c r="BR8876" s="258"/>
      <c r="BS8876" s="258"/>
      <c r="BT8876" s="258"/>
      <c r="BU8876" s="258"/>
      <c r="BV8876" s="258"/>
      <c r="BW8876" s="258"/>
      <c r="BX8876" s="258"/>
      <c r="BY8876" s="258"/>
      <c r="BZ8876" s="258"/>
      <c r="CA8876" s="258"/>
      <c r="CB8876" s="258"/>
      <c r="CC8876" s="258"/>
    </row>
    <row r="8877" spans="1:81" s="41" customFormat="1" x14ac:dyDescent="0.25">
      <c r="A8877" s="38"/>
      <c r="B8877" s="44"/>
      <c r="C8877" s="39"/>
      <c r="D8877" s="39"/>
      <c r="E8877" s="39"/>
      <c r="F8877" s="25"/>
      <c r="G8877" s="40"/>
      <c r="H8877" s="40"/>
      <c r="I8877" s="40"/>
      <c r="J8877" s="271"/>
      <c r="K8877" s="262"/>
      <c r="L8877" s="258"/>
      <c r="M8877" s="258"/>
      <c r="N8877" s="258"/>
      <c r="O8877" s="258"/>
      <c r="P8877" s="258"/>
      <c r="Q8877" s="258"/>
      <c r="R8877" s="258"/>
      <c r="S8877" s="258"/>
      <c r="T8877" s="258"/>
      <c r="U8877" s="258"/>
      <c r="V8877" s="258"/>
      <c r="W8877" s="258"/>
      <c r="X8877" s="258"/>
      <c r="Y8877" s="258"/>
      <c r="Z8877" s="258"/>
      <c r="AA8877" s="258"/>
      <c r="AB8877" s="258"/>
      <c r="AC8877" s="258"/>
      <c r="AD8877" s="258"/>
      <c r="AE8877" s="258"/>
      <c r="AF8877" s="258"/>
      <c r="AG8877" s="258"/>
      <c r="AH8877" s="258"/>
      <c r="AI8877" s="258"/>
      <c r="AJ8877" s="258"/>
      <c r="AK8877" s="258"/>
      <c r="AL8877" s="258"/>
      <c r="AM8877" s="258"/>
      <c r="AN8877" s="258"/>
      <c r="AO8877" s="258"/>
      <c r="AP8877" s="258"/>
      <c r="AQ8877" s="258"/>
      <c r="AR8877" s="258"/>
      <c r="AS8877" s="258"/>
      <c r="AT8877" s="258"/>
      <c r="AU8877" s="258"/>
      <c r="AV8877" s="258"/>
      <c r="AW8877" s="258"/>
      <c r="AX8877" s="258"/>
      <c r="AY8877" s="258"/>
      <c r="AZ8877" s="258"/>
      <c r="BA8877" s="258"/>
      <c r="BB8877" s="258"/>
      <c r="BC8877" s="258"/>
      <c r="BD8877" s="258"/>
      <c r="BE8877" s="258"/>
      <c r="BF8877" s="258"/>
      <c r="BG8877" s="258"/>
      <c r="BH8877" s="258"/>
      <c r="BI8877" s="258"/>
      <c r="BJ8877" s="258"/>
      <c r="BK8877" s="258"/>
      <c r="BL8877" s="258"/>
      <c r="BM8877" s="258"/>
      <c r="BN8877" s="258"/>
      <c r="BO8877" s="258"/>
      <c r="BP8877" s="258"/>
      <c r="BQ8877" s="258"/>
      <c r="BR8877" s="258"/>
      <c r="BS8877" s="258"/>
      <c r="BT8877" s="258"/>
      <c r="BU8877" s="258"/>
      <c r="BV8877" s="258"/>
      <c r="BW8877" s="258"/>
      <c r="BX8877" s="258"/>
      <c r="BY8877" s="258"/>
      <c r="BZ8877" s="258"/>
      <c r="CA8877" s="258"/>
      <c r="CB8877" s="258"/>
      <c r="CC8877" s="258"/>
    </row>
    <row r="8878" spans="1:81" s="41" customFormat="1" x14ac:dyDescent="0.25">
      <c r="A8878" s="38"/>
      <c r="B8878" s="44"/>
      <c r="C8878" s="39"/>
      <c r="D8878" s="39"/>
      <c r="E8878" s="39"/>
      <c r="F8878" s="25"/>
      <c r="G8878" s="40"/>
      <c r="H8878" s="40"/>
      <c r="I8878" s="40"/>
      <c r="J8878" s="271"/>
      <c r="K8878" s="262"/>
      <c r="L8878" s="258"/>
      <c r="M8878" s="258"/>
      <c r="N8878" s="258"/>
      <c r="O8878" s="258"/>
      <c r="P8878" s="258"/>
      <c r="Q8878" s="258"/>
      <c r="R8878" s="258"/>
      <c r="S8878" s="258"/>
      <c r="T8878" s="258"/>
      <c r="U8878" s="258"/>
      <c r="V8878" s="258"/>
      <c r="W8878" s="258"/>
      <c r="X8878" s="258"/>
      <c r="Y8878" s="258"/>
      <c r="Z8878" s="258"/>
      <c r="AA8878" s="258"/>
      <c r="AB8878" s="258"/>
      <c r="AC8878" s="258"/>
      <c r="AD8878" s="258"/>
      <c r="AE8878" s="258"/>
      <c r="AF8878" s="258"/>
      <c r="AG8878" s="258"/>
      <c r="AH8878" s="258"/>
      <c r="AI8878" s="258"/>
      <c r="AJ8878" s="258"/>
      <c r="AK8878" s="258"/>
      <c r="AL8878" s="258"/>
      <c r="AM8878" s="258"/>
      <c r="AN8878" s="258"/>
      <c r="AO8878" s="258"/>
      <c r="AP8878" s="258"/>
      <c r="AQ8878" s="258"/>
      <c r="AR8878" s="258"/>
      <c r="AS8878" s="258"/>
      <c r="AT8878" s="258"/>
      <c r="AU8878" s="258"/>
      <c r="AV8878" s="258"/>
      <c r="AW8878" s="258"/>
      <c r="AX8878" s="258"/>
      <c r="AY8878" s="258"/>
      <c r="AZ8878" s="258"/>
      <c r="BA8878" s="258"/>
      <c r="BB8878" s="258"/>
      <c r="BC8878" s="258"/>
      <c r="BD8878" s="258"/>
      <c r="BE8878" s="258"/>
      <c r="BF8878" s="258"/>
      <c r="BG8878" s="258"/>
      <c r="BH8878" s="258"/>
      <c r="BI8878" s="258"/>
      <c r="BJ8878" s="258"/>
      <c r="BK8878" s="258"/>
      <c r="BL8878" s="258"/>
      <c r="BM8878" s="258"/>
      <c r="BN8878" s="258"/>
      <c r="BO8878" s="258"/>
      <c r="BP8878" s="258"/>
      <c r="BQ8878" s="258"/>
      <c r="BR8878" s="258"/>
      <c r="BS8878" s="258"/>
      <c r="BT8878" s="258"/>
      <c r="BU8878" s="258"/>
      <c r="BV8878" s="258"/>
      <c r="BW8878" s="258"/>
      <c r="BX8878" s="258"/>
      <c r="BY8878" s="258"/>
      <c r="BZ8878" s="258"/>
      <c r="CA8878" s="258"/>
      <c r="CB8878" s="258"/>
      <c r="CC8878" s="258"/>
    </row>
    <row r="8879" spans="1:81" s="41" customFormat="1" x14ac:dyDescent="0.25">
      <c r="A8879" s="38"/>
      <c r="B8879" s="44"/>
      <c r="C8879" s="39"/>
      <c r="D8879" s="39"/>
      <c r="E8879" s="39"/>
      <c r="F8879" s="25"/>
      <c r="G8879" s="40"/>
      <c r="H8879" s="40"/>
      <c r="I8879" s="40"/>
      <c r="J8879" s="271"/>
      <c r="K8879" s="262"/>
      <c r="L8879" s="258"/>
      <c r="M8879" s="258"/>
      <c r="N8879" s="258"/>
      <c r="O8879" s="258"/>
      <c r="P8879" s="258"/>
      <c r="Q8879" s="258"/>
      <c r="R8879" s="258"/>
      <c r="S8879" s="258"/>
      <c r="T8879" s="258"/>
      <c r="U8879" s="258"/>
      <c r="V8879" s="258"/>
      <c r="W8879" s="258"/>
      <c r="X8879" s="258"/>
      <c r="Y8879" s="258"/>
      <c r="Z8879" s="258"/>
      <c r="AA8879" s="258"/>
      <c r="AB8879" s="258"/>
      <c r="AC8879" s="258"/>
      <c r="AD8879" s="258"/>
      <c r="AE8879" s="258"/>
      <c r="AF8879" s="258"/>
      <c r="AG8879" s="258"/>
      <c r="AH8879" s="258"/>
      <c r="AI8879" s="258"/>
      <c r="AJ8879" s="258"/>
      <c r="AK8879" s="258"/>
      <c r="AL8879" s="258"/>
      <c r="AM8879" s="258"/>
      <c r="AN8879" s="258"/>
      <c r="AO8879" s="258"/>
      <c r="AP8879" s="258"/>
      <c r="AQ8879" s="258"/>
      <c r="AR8879" s="258"/>
      <c r="AS8879" s="258"/>
      <c r="AT8879" s="258"/>
      <c r="AU8879" s="258"/>
      <c r="AV8879" s="258"/>
      <c r="AW8879" s="258"/>
      <c r="AX8879" s="258"/>
      <c r="AY8879" s="258"/>
      <c r="AZ8879" s="258"/>
      <c r="BA8879" s="258"/>
      <c r="BB8879" s="258"/>
      <c r="BC8879" s="258"/>
      <c r="BD8879" s="258"/>
      <c r="BE8879" s="258"/>
      <c r="BF8879" s="258"/>
      <c r="BG8879" s="258"/>
      <c r="BH8879" s="258"/>
      <c r="BI8879" s="258"/>
      <c r="BJ8879" s="258"/>
      <c r="BK8879" s="258"/>
      <c r="BL8879" s="258"/>
      <c r="BM8879" s="258"/>
      <c r="BN8879" s="258"/>
      <c r="BO8879" s="258"/>
      <c r="BP8879" s="258"/>
      <c r="BQ8879" s="258"/>
      <c r="BR8879" s="258"/>
      <c r="BS8879" s="258"/>
      <c r="BT8879" s="258"/>
      <c r="BU8879" s="258"/>
      <c r="BV8879" s="258"/>
      <c r="BW8879" s="258"/>
      <c r="BX8879" s="258"/>
      <c r="BY8879" s="258"/>
      <c r="BZ8879" s="258"/>
      <c r="CA8879" s="258"/>
      <c r="CB8879" s="258"/>
      <c r="CC8879" s="258"/>
    </row>
    <row r="8880" spans="1:81" s="41" customFormat="1" x14ac:dyDescent="0.25">
      <c r="A8880" s="38"/>
      <c r="B8880" s="44"/>
      <c r="C8880" s="39"/>
      <c r="D8880" s="39"/>
      <c r="E8880" s="39"/>
      <c r="F8880" s="25"/>
      <c r="G8880" s="40"/>
      <c r="H8880" s="40"/>
      <c r="I8880" s="40"/>
      <c r="J8880" s="271"/>
      <c r="K8880" s="262"/>
      <c r="L8880" s="258"/>
      <c r="M8880" s="258"/>
      <c r="N8880" s="258"/>
      <c r="O8880" s="258"/>
      <c r="P8880" s="258"/>
      <c r="Q8880" s="258"/>
      <c r="R8880" s="258"/>
      <c r="S8880" s="258"/>
      <c r="T8880" s="258"/>
      <c r="U8880" s="258"/>
      <c r="V8880" s="258"/>
      <c r="W8880" s="258"/>
      <c r="X8880" s="258"/>
      <c r="Y8880" s="258"/>
      <c r="Z8880" s="258"/>
      <c r="AA8880" s="258"/>
      <c r="AB8880" s="258"/>
      <c r="AC8880" s="258"/>
      <c r="AD8880" s="258"/>
      <c r="AE8880" s="258"/>
      <c r="AF8880" s="258"/>
      <c r="AG8880" s="258"/>
      <c r="AH8880" s="258"/>
      <c r="AI8880" s="258"/>
      <c r="AJ8880" s="258"/>
      <c r="AK8880" s="258"/>
      <c r="AL8880" s="258"/>
      <c r="AM8880" s="258"/>
      <c r="AN8880" s="258"/>
      <c r="AO8880" s="258"/>
      <c r="AP8880" s="258"/>
      <c r="AQ8880" s="258"/>
      <c r="AR8880" s="258"/>
      <c r="AS8880" s="258"/>
      <c r="AT8880" s="258"/>
      <c r="AU8880" s="258"/>
      <c r="AV8880" s="258"/>
      <c r="AW8880" s="258"/>
      <c r="AX8880" s="258"/>
      <c r="AY8880" s="258"/>
      <c r="AZ8880" s="258"/>
      <c r="BA8880" s="258"/>
      <c r="BB8880" s="258"/>
      <c r="BC8880" s="258"/>
      <c r="BD8880" s="258"/>
      <c r="BE8880" s="258"/>
      <c r="BF8880" s="258"/>
      <c r="BG8880" s="258"/>
      <c r="BH8880" s="258"/>
      <c r="BI8880" s="258"/>
      <c r="BJ8880" s="258"/>
      <c r="BK8880" s="258"/>
      <c r="BL8880" s="258"/>
      <c r="BM8880" s="258"/>
      <c r="BN8880" s="258"/>
      <c r="BO8880" s="258"/>
      <c r="BP8880" s="258"/>
      <c r="BQ8880" s="258"/>
      <c r="BR8880" s="258"/>
      <c r="BS8880" s="258"/>
      <c r="BT8880" s="258"/>
      <c r="BU8880" s="258"/>
      <c r="BV8880" s="258"/>
      <c r="BW8880" s="258"/>
      <c r="BX8880" s="258"/>
      <c r="BY8880" s="258"/>
      <c r="BZ8880" s="258"/>
      <c r="CA8880" s="258"/>
      <c r="CB8880" s="258"/>
      <c r="CC8880" s="258"/>
    </row>
    <row r="8881" spans="1:81" s="41" customFormat="1" x14ac:dyDescent="0.25">
      <c r="A8881" s="38"/>
      <c r="B8881" s="44"/>
      <c r="C8881" s="39"/>
      <c r="D8881" s="39"/>
      <c r="E8881" s="39"/>
      <c r="F8881" s="25"/>
      <c r="G8881" s="40"/>
      <c r="H8881" s="40"/>
      <c r="I8881" s="40"/>
      <c r="J8881" s="271"/>
      <c r="K8881" s="262"/>
      <c r="L8881" s="258"/>
      <c r="M8881" s="258"/>
      <c r="N8881" s="258"/>
      <c r="O8881" s="258"/>
      <c r="P8881" s="258"/>
      <c r="Q8881" s="258"/>
      <c r="R8881" s="258"/>
      <c r="S8881" s="258"/>
      <c r="T8881" s="258"/>
      <c r="U8881" s="258"/>
      <c r="V8881" s="258"/>
      <c r="W8881" s="258"/>
      <c r="X8881" s="258"/>
      <c r="Y8881" s="258"/>
      <c r="Z8881" s="258"/>
      <c r="AA8881" s="258"/>
      <c r="AB8881" s="258"/>
      <c r="AC8881" s="258"/>
      <c r="AD8881" s="258"/>
      <c r="AE8881" s="258"/>
      <c r="AF8881" s="258"/>
      <c r="AG8881" s="258"/>
      <c r="AH8881" s="258"/>
      <c r="AI8881" s="258"/>
      <c r="AJ8881" s="258"/>
      <c r="AK8881" s="258"/>
      <c r="AL8881" s="258"/>
      <c r="AM8881" s="258"/>
      <c r="AN8881" s="258"/>
      <c r="AO8881" s="258"/>
      <c r="AP8881" s="258"/>
      <c r="AQ8881" s="258"/>
      <c r="AR8881" s="258"/>
      <c r="AS8881" s="258"/>
      <c r="AT8881" s="258"/>
      <c r="AU8881" s="258"/>
      <c r="AV8881" s="258"/>
      <c r="AW8881" s="258"/>
      <c r="AX8881" s="258"/>
      <c r="AY8881" s="258"/>
      <c r="AZ8881" s="258"/>
      <c r="BA8881" s="258"/>
      <c r="BB8881" s="258"/>
      <c r="BC8881" s="258"/>
      <c r="BD8881" s="258"/>
      <c r="BE8881" s="258"/>
      <c r="BF8881" s="258"/>
      <c r="BG8881" s="258"/>
      <c r="BH8881" s="258"/>
      <c r="BI8881" s="258"/>
      <c r="BJ8881" s="258"/>
      <c r="BK8881" s="258"/>
      <c r="BL8881" s="258"/>
      <c r="BM8881" s="258"/>
      <c r="BN8881" s="258"/>
      <c r="BO8881" s="258"/>
      <c r="BP8881" s="258"/>
      <c r="BQ8881" s="258"/>
      <c r="BR8881" s="258"/>
      <c r="BS8881" s="258"/>
      <c r="BT8881" s="258"/>
      <c r="BU8881" s="258"/>
      <c r="BV8881" s="258"/>
      <c r="BW8881" s="258"/>
      <c r="BX8881" s="258"/>
      <c r="BY8881" s="258"/>
      <c r="BZ8881" s="258"/>
      <c r="CA8881" s="258"/>
      <c r="CB8881" s="258"/>
      <c r="CC8881" s="258"/>
    </row>
    <row r="8882" spans="1:81" s="41" customFormat="1" x14ac:dyDescent="0.25">
      <c r="A8882" s="38"/>
      <c r="B8882" s="44"/>
      <c r="C8882" s="39"/>
      <c r="D8882" s="39"/>
      <c r="E8882" s="39"/>
      <c r="F8882" s="25"/>
      <c r="G8882" s="40"/>
      <c r="H8882" s="40"/>
      <c r="I8882" s="40"/>
      <c r="J8882" s="271"/>
      <c r="K8882" s="262"/>
      <c r="L8882" s="258"/>
      <c r="M8882" s="258"/>
      <c r="N8882" s="258"/>
      <c r="O8882" s="258"/>
      <c r="P8882" s="258"/>
      <c r="Q8882" s="258"/>
      <c r="R8882" s="258"/>
      <c r="S8882" s="258"/>
      <c r="T8882" s="258"/>
      <c r="U8882" s="258"/>
      <c r="V8882" s="258"/>
      <c r="W8882" s="258"/>
      <c r="X8882" s="258"/>
      <c r="Y8882" s="258"/>
      <c r="Z8882" s="258"/>
      <c r="AA8882" s="258"/>
      <c r="AB8882" s="258"/>
      <c r="AC8882" s="258"/>
      <c r="AD8882" s="258"/>
      <c r="AE8882" s="258"/>
      <c r="AF8882" s="258"/>
      <c r="AG8882" s="258"/>
      <c r="AH8882" s="258"/>
      <c r="AI8882" s="258"/>
      <c r="AJ8882" s="258"/>
      <c r="AK8882" s="258"/>
      <c r="AL8882" s="258"/>
      <c r="AM8882" s="258"/>
      <c r="AN8882" s="258"/>
      <c r="AO8882" s="258"/>
      <c r="AP8882" s="258"/>
      <c r="AQ8882" s="258"/>
      <c r="AR8882" s="258"/>
      <c r="AS8882" s="258"/>
      <c r="AT8882" s="258"/>
      <c r="AU8882" s="258"/>
      <c r="AV8882" s="258"/>
      <c r="AW8882" s="258"/>
      <c r="AX8882" s="258"/>
      <c r="AY8882" s="258"/>
      <c r="AZ8882" s="258"/>
      <c r="BA8882" s="258"/>
      <c r="BB8882" s="258"/>
      <c r="BC8882" s="258"/>
      <c r="BD8882" s="258"/>
      <c r="BE8882" s="258"/>
      <c r="BF8882" s="258"/>
      <c r="BG8882" s="258"/>
      <c r="BH8882" s="258"/>
      <c r="BI8882" s="258"/>
      <c r="BJ8882" s="258"/>
      <c r="BK8882" s="258"/>
      <c r="BL8882" s="258"/>
      <c r="BM8882" s="258"/>
      <c r="BN8882" s="258"/>
      <c r="BO8882" s="258"/>
      <c r="BP8882" s="258"/>
      <c r="BQ8882" s="258"/>
      <c r="BR8882" s="258"/>
      <c r="BS8882" s="258"/>
      <c r="BT8882" s="258"/>
      <c r="BU8882" s="258"/>
      <c r="BV8882" s="258"/>
      <c r="BW8882" s="258"/>
      <c r="BX8882" s="258"/>
      <c r="BY8882" s="258"/>
      <c r="BZ8882" s="258"/>
      <c r="CA8882" s="258"/>
      <c r="CB8882" s="258"/>
      <c r="CC8882" s="258"/>
    </row>
    <row r="8883" spans="1:81" s="41" customFormat="1" x14ac:dyDescent="0.25">
      <c r="A8883" s="38"/>
      <c r="B8883" s="44"/>
      <c r="C8883" s="39"/>
      <c r="D8883" s="39"/>
      <c r="E8883" s="39"/>
      <c r="F8883" s="25"/>
      <c r="G8883" s="40"/>
      <c r="H8883" s="40"/>
      <c r="I8883" s="40"/>
      <c r="J8883" s="271"/>
      <c r="K8883" s="262"/>
      <c r="L8883" s="258"/>
      <c r="M8883" s="258"/>
      <c r="N8883" s="258"/>
      <c r="O8883" s="258"/>
      <c r="P8883" s="258"/>
      <c r="Q8883" s="258"/>
      <c r="R8883" s="258"/>
      <c r="S8883" s="258"/>
      <c r="T8883" s="258"/>
      <c r="U8883" s="258"/>
      <c r="V8883" s="258"/>
      <c r="W8883" s="258"/>
      <c r="X8883" s="258"/>
      <c r="Y8883" s="258"/>
      <c r="Z8883" s="258"/>
      <c r="AA8883" s="258"/>
      <c r="AB8883" s="258"/>
      <c r="AC8883" s="258"/>
      <c r="AD8883" s="258"/>
      <c r="AE8883" s="258"/>
      <c r="AF8883" s="258"/>
      <c r="AG8883" s="258"/>
      <c r="AH8883" s="258"/>
      <c r="AI8883" s="258"/>
      <c r="AJ8883" s="258"/>
      <c r="AK8883" s="258"/>
      <c r="AL8883" s="258"/>
      <c r="AM8883" s="258"/>
      <c r="AN8883" s="258"/>
      <c r="AO8883" s="258"/>
      <c r="AP8883" s="258"/>
      <c r="AQ8883" s="258"/>
      <c r="AR8883" s="258"/>
      <c r="AS8883" s="258"/>
      <c r="AT8883" s="258"/>
      <c r="AU8883" s="258"/>
      <c r="AV8883" s="258"/>
      <c r="AW8883" s="258"/>
      <c r="AX8883" s="258"/>
      <c r="AY8883" s="258"/>
      <c r="AZ8883" s="258"/>
      <c r="BA8883" s="258"/>
      <c r="BB8883" s="258"/>
      <c r="BC8883" s="258"/>
      <c r="BD8883" s="258"/>
      <c r="BE8883" s="258"/>
      <c r="BF8883" s="258"/>
      <c r="BG8883" s="258"/>
      <c r="BH8883" s="258"/>
      <c r="BI8883" s="258"/>
      <c r="BJ8883" s="258"/>
      <c r="BK8883" s="258"/>
      <c r="BL8883" s="258"/>
      <c r="BM8883" s="258"/>
      <c r="BN8883" s="258"/>
      <c r="BO8883" s="258"/>
      <c r="BP8883" s="258"/>
      <c r="BQ8883" s="258"/>
      <c r="BR8883" s="258"/>
      <c r="BS8883" s="258"/>
      <c r="BT8883" s="258"/>
      <c r="BU8883" s="258"/>
      <c r="BV8883" s="258"/>
      <c r="BW8883" s="258"/>
      <c r="BX8883" s="258"/>
      <c r="BY8883" s="258"/>
      <c r="BZ8883" s="258"/>
      <c r="CA8883" s="258"/>
      <c r="CB8883" s="258"/>
      <c r="CC8883" s="258"/>
    </row>
    <row r="8884" spans="1:81" s="41" customFormat="1" x14ac:dyDescent="0.25">
      <c r="A8884" s="38"/>
      <c r="B8884" s="44"/>
      <c r="C8884" s="39"/>
      <c r="D8884" s="39"/>
      <c r="E8884" s="39"/>
      <c r="F8884" s="25"/>
      <c r="G8884" s="40"/>
      <c r="H8884" s="40"/>
      <c r="I8884" s="40"/>
      <c r="J8884" s="271"/>
      <c r="K8884" s="262"/>
      <c r="L8884" s="258"/>
      <c r="M8884" s="258"/>
      <c r="N8884" s="258"/>
      <c r="O8884" s="258"/>
      <c r="P8884" s="258"/>
      <c r="Q8884" s="258"/>
      <c r="R8884" s="258"/>
      <c r="S8884" s="258"/>
      <c r="T8884" s="258"/>
      <c r="U8884" s="258"/>
      <c r="V8884" s="258"/>
      <c r="W8884" s="258"/>
      <c r="X8884" s="258"/>
      <c r="Y8884" s="258"/>
      <c r="Z8884" s="258"/>
      <c r="AA8884" s="258"/>
      <c r="AB8884" s="258"/>
      <c r="AC8884" s="258"/>
      <c r="AD8884" s="258"/>
      <c r="AE8884" s="258"/>
      <c r="AF8884" s="258"/>
      <c r="AG8884" s="258"/>
      <c r="AH8884" s="258"/>
      <c r="AI8884" s="258"/>
      <c r="AJ8884" s="258"/>
      <c r="AK8884" s="258"/>
      <c r="AL8884" s="258"/>
      <c r="AM8884" s="258"/>
      <c r="AN8884" s="258"/>
      <c r="AO8884" s="258"/>
      <c r="AP8884" s="258"/>
      <c r="AQ8884" s="258"/>
      <c r="AR8884" s="258"/>
      <c r="AS8884" s="258"/>
      <c r="AT8884" s="258"/>
      <c r="AU8884" s="258"/>
      <c r="AV8884" s="258"/>
      <c r="AW8884" s="258"/>
      <c r="AX8884" s="258"/>
      <c r="AY8884" s="258"/>
      <c r="AZ8884" s="258"/>
      <c r="BA8884" s="258"/>
      <c r="BB8884" s="258"/>
      <c r="BC8884" s="258"/>
      <c r="BD8884" s="258"/>
      <c r="BE8884" s="258"/>
      <c r="BF8884" s="258"/>
      <c r="BG8884" s="258"/>
      <c r="BH8884" s="258"/>
      <c r="BI8884" s="258"/>
      <c r="BJ8884" s="258"/>
      <c r="BK8884" s="258"/>
      <c r="BL8884" s="258"/>
      <c r="BM8884" s="258"/>
      <c r="BN8884" s="258"/>
      <c r="BO8884" s="258"/>
      <c r="BP8884" s="258"/>
      <c r="BQ8884" s="258"/>
      <c r="BR8884" s="258"/>
      <c r="BS8884" s="258"/>
      <c r="BT8884" s="258"/>
      <c r="BU8884" s="258"/>
      <c r="BV8884" s="258"/>
      <c r="BW8884" s="258"/>
      <c r="BX8884" s="258"/>
      <c r="BY8884" s="258"/>
      <c r="BZ8884" s="258"/>
      <c r="CA8884" s="258"/>
      <c r="CB8884" s="258"/>
      <c r="CC8884" s="258"/>
    </row>
    <row r="8885" spans="1:81" s="41" customFormat="1" x14ac:dyDescent="0.25">
      <c r="A8885" s="38"/>
      <c r="B8885" s="44"/>
      <c r="C8885" s="39"/>
      <c r="D8885" s="39"/>
      <c r="E8885" s="39"/>
      <c r="F8885" s="25"/>
      <c r="G8885" s="40"/>
      <c r="H8885" s="40"/>
      <c r="I8885" s="40"/>
      <c r="J8885" s="271"/>
      <c r="K8885" s="262"/>
      <c r="L8885" s="258"/>
      <c r="M8885" s="258"/>
      <c r="N8885" s="258"/>
      <c r="O8885" s="258"/>
      <c r="P8885" s="258"/>
      <c r="Q8885" s="258"/>
      <c r="R8885" s="258"/>
      <c r="S8885" s="258"/>
      <c r="T8885" s="258"/>
      <c r="U8885" s="258"/>
      <c r="V8885" s="258"/>
      <c r="W8885" s="258"/>
      <c r="X8885" s="258"/>
      <c r="Y8885" s="258"/>
      <c r="Z8885" s="258"/>
      <c r="AA8885" s="258"/>
      <c r="AB8885" s="258"/>
      <c r="AC8885" s="258"/>
      <c r="AD8885" s="258"/>
      <c r="AE8885" s="258"/>
      <c r="AF8885" s="258"/>
      <c r="AG8885" s="258"/>
      <c r="AH8885" s="258"/>
      <c r="AI8885" s="258"/>
      <c r="AJ8885" s="258"/>
      <c r="AK8885" s="258"/>
      <c r="AL8885" s="258"/>
      <c r="AM8885" s="258"/>
      <c r="AN8885" s="258"/>
      <c r="AO8885" s="258"/>
      <c r="AP8885" s="258"/>
      <c r="AQ8885" s="258"/>
      <c r="AR8885" s="258"/>
      <c r="AS8885" s="258"/>
      <c r="AT8885" s="258"/>
      <c r="AU8885" s="258"/>
      <c r="AV8885" s="258"/>
      <c r="AW8885" s="258"/>
      <c r="AX8885" s="258"/>
      <c r="AY8885" s="258"/>
      <c r="AZ8885" s="258"/>
      <c r="BA8885" s="258"/>
      <c r="BB8885" s="258"/>
      <c r="BC8885" s="258"/>
      <c r="BD8885" s="258"/>
      <c r="BE8885" s="258"/>
      <c r="BF8885" s="258"/>
      <c r="BG8885" s="258"/>
      <c r="BH8885" s="258"/>
      <c r="BI8885" s="258"/>
      <c r="BJ8885" s="258"/>
      <c r="BK8885" s="258"/>
      <c r="BL8885" s="258"/>
      <c r="BM8885" s="258"/>
      <c r="BN8885" s="258"/>
      <c r="BO8885" s="258"/>
      <c r="BP8885" s="258"/>
      <c r="BQ8885" s="258"/>
      <c r="BR8885" s="258"/>
      <c r="BS8885" s="258"/>
      <c r="BT8885" s="258"/>
      <c r="BU8885" s="258"/>
      <c r="BV8885" s="258"/>
      <c r="BW8885" s="258"/>
      <c r="BX8885" s="258"/>
      <c r="BY8885" s="258"/>
      <c r="BZ8885" s="258"/>
      <c r="CA8885" s="258"/>
      <c r="CB8885" s="258"/>
      <c r="CC8885" s="258"/>
    </row>
    <row r="8886" spans="1:81" s="41" customFormat="1" x14ac:dyDescent="0.25">
      <c r="A8886" s="38"/>
      <c r="B8886" s="44"/>
      <c r="C8886" s="39"/>
      <c r="D8886" s="39"/>
      <c r="E8886" s="39"/>
      <c r="F8886" s="25"/>
      <c r="G8886" s="40"/>
      <c r="H8886" s="40"/>
      <c r="I8886" s="40"/>
      <c r="J8886" s="271"/>
      <c r="K8886" s="262"/>
      <c r="L8886" s="258"/>
      <c r="M8886" s="258"/>
      <c r="N8886" s="258"/>
      <c r="O8886" s="258"/>
      <c r="P8886" s="258"/>
      <c r="Q8886" s="258"/>
      <c r="R8886" s="258"/>
      <c r="S8886" s="258"/>
      <c r="T8886" s="258"/>
      <c r="U8886" s="258"/>
      <c r="V8886" s="258"/>
      <c r="W8886" s="258"/>
      <c r="X8886" s="258"/>
      <c r="Y8886" s="258"/>
      <c r="Z8886" s="258"/>
      <c r="AA8886" s="258"/>
      <c r="AB8886" s="258"/>
      <c r="AC8886" s="258"/>
      <c r="AD8886" s="258"/>
      <c r="AE8886" s="258"/>
      <c r="AF8886" s="258"/>
      <c r="AG8886" s="258"/>
      <c r="AH8886" s="258"/>
      <c r="AI8886" s="258"/>
      <c r="AJ8886" s="258"/>
      <c r="AK8886" s="258"/>
      <c r="AL8886" s="258"/>
      <c r="AM8886" s="258"/>
      <c r="AN8886" s="258"/>
      <c r="AO8886" s="258"/>
      <c r="AP8886" s="258"/>
      <c r="AQ8886" s="258"/>
      <c r="AR8886" s="258"/>
      <c r="AS8886" s="258"/>
      <c r="AT8886" s="258"/>
      <c r="AU8886" s="258"/>
      <c r="AV8886" s="258"/>
      <c r="AW8886" s="258"/>
      <c r="AX8886" s="258"/>
      <c r="AY8886" s="258"/>
      <c r="AZ8886" s="258"/>
      <c r="BA8886" s="258"/>
      <c r="BB8886" s="258"/>
      <c r="BC8886" s="258"/>
      <c r="BD8886" s="258"/>
      <c r="BE8886" s="258"/>
      <c r="BF8886" s="258"/>
      <c r="BG8886" s="258"/>
      <c r="BH8886" s="258"/>
      <c r="BI8886" s="258"/>
      <c r="BJ8886" s="258"/>
      <c r="BK8886" s="258"/>
      <c r="BL8886" s="258"/>
      <c r="BM8886" s="258"/>
      <c r="BN8886" s="258"/>
      <c r="BO8886" s="258"/>
      <c r="BP8886" s="258"/>
      <c r="BQ8886" s="258"/>
      <c r="BR8886" s="258"/>
      <c r="BS8886" s="258"/>
      <c r="BT8886" s="258"/>
      <c r="BU8886" s="258"/>
      <c r="BV8886" s="258"/>
      <c r="BW8886" s="258"/>
      <c r="BX8886" s="258"/>
      <c r="BY8886" s="258"/>
      <c r="BZ8886" s="258"/>
      <c r="CA8886" s="258"/>
      <c r="CB8886" s="258"/>
      <c r="CC8886" s="258"/>
    </row>
    <row r="8887" spans="1:81" s="41" customFormat="1" x14ac:dyDescent="0.25">
      <c r="A8887" s="38"/>
      <c r="B8887" s="44"/>
      <c r="C8887" s="39"/>
      <c r="D8887" s="39"/>
      <c r="E8887" s="39"/>
      <c r="F8887" s="25"/>
      <c r="G8887" s="40"/>
      <c r="H8887" s="40"/>
      <c r="I8887" s="40"/>
      <c r="J8887" s="271"/>
      <c r="K8887" s="262"/>
      <c r="L8887" s="258"/>
      <c r="M8887" s="258"/>
      <c r="N8887" s="258"/>
      <c r="O8887" s="258"/>
      <c r="P8887" s="258"/>
      <c r="Q8887" s="258"/>
      <c r="R8887" s="258"/>
      <c r="S8887" s="258"/>
      <c r="T8887" s="258"/>
      <c r="U8887" s="258"/>
      <c r="V8887" s="258"/>
      <c r="W8887" s="258"/>
      <c r="X8887" s="258"/>
      <c r="Y8887" s="258"/>
      <c r="Z8887" s="258"/>
      <c r="AA8887" s="258"/>
      <c r="AB8887" s="258"/>
      <c r="AC8887" s="258"/>
      <c r="AD8887" s="258"/>
      <c r="AE8887" s="258"/>
      <c r="AF8887" s="258"/>
      <c r="AG8887" s="258"/>
      <c r="AH8887" s="258"/>
      <c r="AI8887" s="258"/>
      <c r="AJ8887" s="258"/>
      <c r="AK8887" s="258"/>
      <c r="AL8887" s="258"/>
      <c r="AM8887" s="258"/>
      <c r="AN8887" s="258"/>
      <c r="AO8887" s="258"/>
      <c r="AP8887" s="258"/>
      <c r="AQ8887" s="258"/>
      <c r="AR8887" s="258"/>
      <c r="AS8887" s="258"/>
      <c r="AT8887" s="258"/>
      <c r="AU8887" s="258"/>
      <c r="AV8887" s="258"/>
      <c r="AW8887" s="258"/>
      <c r="AX8887" s="258"/>
      <c r="AY8887" s="258"/>
      <c r="AZ8887" s="258"/>
      <c r="BA8887" s="258"/>
      <c r="BB8887" s="258"/>
      <c r="BC8887" s="258"/>
      <c r="BD8887" s="258"/>
      <c r="BE8887" s="258"/>
      <c r="BF8887" s="258"/>
      <c r="BG8887" s="258"/>
      <c r="BH8887" s="258"/>
      <c r="BI8887" s="258"/>
      <c r="BJ8887" s="258"/>
      <c r="BK8887" s="258"/>
      <c r="BL8887" s="258"/>
      <c r="BM8887" s="258"/>
      <c r="BN8887" s="258"/>
      <c r="BO8887" s="258"/>
      <c r="BP8887" s="258"/>
      <c r="BQ8887" s="258"/>
      <c r="BR8887" s="258"/>
      <c r="BS8887" s="258"/>
      <c r="BT8887" s="258"/>
      <c r="BU8887" s="258"/>
      <c r="BV8887" s="258"/>
      <c r="BW8887" s="258"/>
      <c r="BX8887" s="258"/>
      <c r="BY8887" s="258"/>
      <c r="BZ8887" s="258"/>
      <c r="CA8887" s="258"/>
      <c r="CB8887" s="258"/>
      <c r="CC8887" s="258"/>
    </row>
    <row r="8888" spans="1:81" s="41" customFormat="1" x14ac:dyDescent="0.25">
      <c r="A8888" s="38"/>
      <c r="B8888" s="44"/>
      <c r="C8888" s="39"/>
      <c r="D8888" s="39"/>
      <c r="E8888" s="39"/>
      <c r="F8888" s="25"/>
      <c r="G8888" s="40"/>
      <c r="H8888" s="40"/>
      <c r="I8888" s="40"/>
      <c r="J8888" s="271"/>
      <c r="K8888" s="262"/>
      <c r="L8888" s="258"/>
      <c r="M8888" s="258"/>
      <c r="N8888" s="258"/>
      <c r="O8888" s="258"/>
      <c r="P8888" s="258"/>
      <c r="Q8888" s="258"/>
      <c r="R8888" s="258"/>
      <c r="S8888" s="258"/>
      <c r="T8888" s="258"/>
      <c r="U8888" s="258"/>
      <c r="V8888" s="258"/>
      <c r="W8888" s="258"/>
      <c r="X8888" s="258"/>
      <c r="Y8888" s="258"/>
      <c r="Z8888" s="258"/>
      <c r="AA8888" s="258"/>
      <c r="AB8888" s="258"/>
      <c r="AC8888" s="258"/>
      <c r="AD8888" s="258"/>
      <c r="AE8888" s="258"/>
      <c r="AF8888" s="258"/>
      <c r="AG8888" s="258"/>
      <c r="AH8888" s="258"/>
      <c r="AI8888" s="258"/>
      <c r="AJ8888" s="258"/>
      <c r="AK8888" s="258"/>
      <c r="AL8888" s="258"/>
      <c r="AM8888" s="258"/>
      <c r="AN8888" s="258"/>
      <c r="AO8888" s="258"/>
      <c r="AP8888" s="258"/>
      <c r="AQ8888" s="258"/>
      <c r="AR8888" s="258"/>
      <c r="AS8888" s="258"/>
      <c r="AT8888" s="258"/>
      <c r="AU8888" s="258"/>
      <c r="AV8888" s="258"/>
      <c r="AW8888" s="258"/>
      <c r="AX8888" s="258"/>
      <c r="AY8888" s="258"/>
      <c r="AZ8888" s="258"/>
      <c r="BA8888" s="258"/>
      <c r="BB8888" s="258"/>
      <c r="BC8888" s="258"/>
      <c r="BD8888" s="258"/>
      <c r="BE8888" s="258"/>
      <c r="BF8888" s="258"/>
      <c r="BG8888" s="258"/>
      <c r="BH8888" s="258"/>
      <c r="BI8888" s="258"/>
      <c r="BJ8888" s="258"/>
      <c r="BK8888" s="258"/>
      <c r="BL8888" s="258"/>
      <c r="BM8888" s="258"/>
      <c r="BN8888" s="258"/>
      <c r="BO8888" s="258"/>
      <c r="BP8888" s="258"/>
      <c r="BQ8888" s="258"/>
      <c r="BR8888" s="258"/>
      <c r="BS8888" s="258"/>
      <c r="BT8888" s="258"/>
      <c r="BU8888" s="258"/>
      <c r="BV8888" s="258"/>
      <c r="BW8888" s="258"/>
      <c r="BX8888" s="258"/>
      <c r="BY8888" s="258"/>
      <c r="BZ8888" s="258"/>
      <c r="CA8888" s="258"/>
      <c r="CB8888" s="258"/>
      <c r="CC8888" s="258"/>
    </row>
    <row r="8889" spans="1:81" s="41" customFormat="1" x14ac:dyDescent="0.25">
      <c r="A8889" s="38"/>
      <c r="B8889" s="44"/>
      <c r="C8889" s="39"/>
      <c r="D8889" s="39"/>
      <c r="E8889" s="39"/>
      <c r="F8889" s="25"/>
      <c r="G8889" s="40"/>
      <c r="H8889" s="40"/>
      <c r="I8889" s="40"/>
      <c r="J8889" s="271"/>
      <c r="K8889" s="262"/>
      <c r="L8889" s="258"/>
      <c r="M8889" s="258"/>
      <c r="N8889" s="258"/>
      <c r="O8889" s="258"/>
      <c r="P8889" s="258"/>
      <c r="Q8889" s="258"/>
      <c r="R8889" s="258"/>
      <c r="S8889" s="258"/>
      <c r="T8889" s="258"/>
      <c r="U8889" s="258"/>
      <c r="V8889" s="258"/>
      <c r="W8889" s="258"/>
      <c r="X8889" s="258"/>
      <c r="Y8889" s="258"/>
      <c r="Z8889" s="258"/>
      <c r="AA8889" s="258"/>
      <c r="AB8889" s="258"/>
      <c r="AC8889" s="258"/>
      <c r="AD8889" s="258"/>
      <c r="AE8889" s="258"/>
      <c r="AF8889" s="258"/>
      <c r="AG8889" s="258"/>
      <c r="AH8889" s="258"/>
      <c r="AI8889" s="258"/>
      <c r="AJ8889" s="258"/>
      <c r="AK8889" s="258"/>
      <c r="AL8889" s="258"/>
      <c r="AM8889" s="258"/>
      <c r="AN8889" s="258"/>
      <c r="AO8889" s="258"/>
      <c r="AP8889" s="258"/>
      <c r="AQ8889" s="258"/>
      <c r="AR8889" s="258"/>
      <c r="AS8889" s="258"/>
      <c r="AT8889" s="258"/>
      <c r="AU8889" s="258"/>
      <c r="AV8889" s="258"/>
      <c r="AW8889" s="258"/>
      <c r="AX8889" s="258"/>
      <c r="AY8889" s="258"/>
      <c r="AZ8889" s="258"/>
      <c r="BA8889" s="258"/>
      <c r="BB8889" s="258"/>
      <c r="BC8889" s="258"/>
      <c r="BD8889" s="258"/>
      <c r="BE8889" s="258"/>
      <c r="BF8889" s="258"/>
      <c r="BG8889" s="258"/>
      <c r="BH8889" s="258"/>
      <c r="BI8889" s="258"/>
      <c r="BJ8889" s="258"/>
      <c r="BK8889" s="258"/>
      <c r="BL8889" s="258"/>
      <c r="BM8889" s="258"/>
      <c r="BN8889" s="258"/>
      <c r="BO8889" s="258"/>
      <c r="BP8889" s="258"/>
      <c r="BQ8889" s="258"/>
      <c r="BR8889" s="258"/>
      <c r="BS8889" s="258"/>
      <c r="BT8889" s="258"/>
      <c r="BU8889" s="258"/>
      <c r="BV8889" s="258"/>
      <c r="BW8889" s="258"/>
      <c r="BX8889" s="258"/>
      <c r="BY8889" s="258"/>
      <c r="BZ8889" s="258"/>
      <c r="CA8889" s="258"/>
      <c r="CB8889" s="258"/>
      <c r="CC8889" s="258"/>
    </row>
    <row r="8890" spans="1:81" s="41" customFormat="1" x14ac:dyDescent="0.25">
      <c r="A8890" s="38"/>
      <c r="B8890" s="44"/>
      <c r="C8890" s="39"/>
      <c r="D8890" s="39"/>
      <c r="E8890" s="39"/>
      <c r="F8890" s="25"/>
      <c r="G8890" s="40"/>
      <c r="H8890" s="40"/>
      <c r="I8890" s="40"/>
      <c r="J8890" s="271"/>
      <c r="K8890" s="262"/>
      <c r="L8890" s="258"/>
      <c r="M8890" s="258"/>
      <c r="N8890" s="258"/>
      <c r="O8890" s="258"/>
      <c r="P8890" s="258"/>
      <c r="Q8890" s="258"/>
      <c r="R8890" s="258"/>
      <c r="S8890" s="258"/>
      <c r="T8890" s="258"/>
      <c r="U8890" s="258"/>
      <c r="V8890" s="258"/>
      <c r="W8890" s="258"/>
      <c r="X8890" s="258"/>
      <c r="Y8890" s="258"/>
      <c r="Z8890" s="258"/>
      <c r="AA8890" s="258"/>
      <c r="AB8890" s="258"/>
      <c r="AC8890" s="258"/>
      <c r="AD8890" s="258"/>
      <c r="AE8890" s="258"/>
      <c r="AF8890" s="258"/>
      <c r="AG8890" s="258"/>
      <c r="AH8890" s="258"/>
      <c r="AI8890" s="258"/>
      <c r="AJ8890" s="258"/>
      <c r="AK8890" s="258"/>
      <c r="AL8890" s="258"/>
      <c r="AM8890" s="258"/>
      <c r="AN8890" s="258"/>
      <c r="AO8890" s="258"/>
      <c r="AP8890" s="258"/>
      <c r="AQ8890" s="258"/>
      <c r="AR8890" s="258"/>
      <c r="AS8890" s="258"/>
      <c r="AT8890" s="258"/>
      <c r="AU8890" s="258"/>
      <c r="AV8890" s="258"/>
      <c r="AW8890" s="258"/>
      <c r="AX8890" s="258"/>
      <c r="AY8890" s="258"/>
      <c r="AZ8890" s="258"/>
      <c r="BA8890" s="258"/>
      <c r="BB8890" s="258"/>
      <c r="BC8890" s="258"/>
      <c r="BD8890" s="258"/>
      <c r="BE8890" s="258"/>
      <c r="BF8890" s="258"/>
      <c r="BG8890" s="258"/>
      <c r="BH8890" s="258"/>
      <c r="BI8890" s="258"/>
      <c r="BJ8890" s="258"/>
      <c r="BK8890" s="258"/>
      <c r="BL8890" s="258"/>
      <c r="BM8890" s="258"/>
      <c r="BN8890" s="258"/>
      <c r="BO8890" s="258"/>
      <c r="BP8890" s="258"/>
      <c r="BQ8890" s="258"/>
      <c r="BR8890" s="258"/>
      <c r="BS8890" s="258"/>
      <c r="BT8890" s="258"/>
      <c r="BU8890" s="258"/>
      <c r="BV8890" s="258"/>
      <c r="BW8890" s="258"/>
      <c r="BX8890" s="258"/>
      <c r="BY8890" s="258"/>
      <c r="BZ8890" s="258"/>
      <c r="CA8890" s="258"/>
      <c r="CB8890" s="258"/>
      <c r="CC8890" s="258"/>
    </row>
    <row r="8891" spans="1:81" s="41" customFormat="1" x14ac:dyDescent="0.25">
      <c r="A8891" s="38"/>
      <c r="B8891" s="44"/>
      <c r="C8891" s="39"/>
      <c r="D8891" s="39"/>
      <c r="E8891" s="39"/>
      <c r="F8891" s="25"/>
      <c r="G8891" s="40"/>
      <c r="H8891" s="40"/>
      <c r="I8891" s="40"/>
      <c r="J8891" s="271"/>
      <c r="K8891" s="262"/>
      <c r="L8891" s="258"/>
      <c r="M8891" s="258"/>
      <c r="N8891" s="258"/>
      <c r="O8891" s="258"/>
      <c r="P8891" s="258"/>
      <c r="Q8891" s="258"/>
      <c r="R8891" s="258"/>
      <c r="S8891" s="258"/>
      <c r="T8891" s="258"/>
      <c r="U8891" s="258"/>
      <c r="V8891" s="258"/>
      <c r="W8891" s="258"/>
      <c r="X8891" s="258"/>
      <c r="Y8891" s="258"/>
      <c r="Z8891" s="258"/>
      <c r="AA8891" s="258"/>
      <c r="AB8891" s="258"/>
      <c r="AC8891" s="258"/>
      <c r="AD8891" s="258"/>
      <c r="AE8891" s="258"/>
      <c r="AF8891" s="258"/>
      <c r="AG8891" s="258"/>
      <c r="AH8891" s="258"/>
      <c r="AI8891" s="258"/>
      <c r="AJ8891" s="258"/>
      <c r="AK8891" s="258"/>
      <c r="AL8891" s="258"/>
      <c r="AM8891" s="258"/>
      <c r="AN8891" s="258"/>
      <c r="AO8891" s="258"/>
      <c r="AP8891" s="258"/>
      <c r="AQ8891" s="258"/>
      <c r="AR8891" s="258"/>
      <c r="AS8891" s="258"/>
      <c r="AT8891" s="258"/>
      <c r="AU8891" s="258"/>
      <c r="AV8891" s="258"/>
      <c r="AW8891" s="258"/>
      <c r="AX8891" s="258"/>
      <c r="AY8891" s="258"/>
      <c r="AZ8891" s="258"/>
      <c r="BA8891" s="258"/>
      <c r="BB8891" s="258"/>
      <c r="BC8891" s="258"/>
      <c r="BD8891" s="258"/>
      <c r="BE8891" s="258"/>
      <c r="BF8891" s="258"/>
      <c r="BG8891" s="258"/>
      <c r="BH8891" s="258"/>
      <c r="BI8891" s="258"/>
      <c r="BJ8891" s="258"/>
      <c r="BK8891" s="258"/>
      <c r="BL8891" s="258"/>
      <c r="BM8891" s="258"/>
      <c r="BN8891" s="258"/>
      <c r="BO8891" s="258"/>
      <c r="BP8891" s="258"/>
      <c r="BQ8891" s="258"/>
      <c r="BR8891" s="258"/>
      <c r="BS8891" s="258"/>
      <c r="BT8891" s="258"/>
      <c r="BU8891" s="258"/>
      <c r="BV8891" s="258"/>
      <c r="BW8891" s="258"/>
      <c r="BX8891" s="258"/>
      <c r="BY8891" s="258"/>
      <c r="BZ8891" s="258"/>
      <c r="CA8891" s="258"/>
      <c r="CB8891" s="258"/>
      <c r="CC8891" s="258"/>
    </row>
    <row r="8892" spans="1:81" s="41" customFormat="1" x14ac:dyDescent="0.25">
      <c r="A8892" s="38"/>
      <c r="B8892" s="44"/>
      <c r="C8892" s="39"/>
      <c r="D8892" s="39"/>
      <c r="E8892" s="39"/>
      <c r="F8892" s="25"/>
      <c r="G8892" s="40"/>
      <c r="H8892" s="40"/>
      <c r="I8892" s="40"/>
      <c r="J8892" s="271"/>
      <c r="K8892" s="262"/>
      <c r="L8892" s="258"/>
      <c r="M8892" s="258"/>
      <c r="N8892" s="258"/>
      <c r="O8892" s="258"/>
      <c r="P8892" s="258"/>
      <c r="Q8892" s="258"/>
      <c r="R8892" s="258"/>
      <c r="S8892" s="258"/>
      <c r="T8892" s="258"/>
      <c r="U8892" s="258"/>
      <c r="V8892" s="258"/>
      <c r="W8892" s="258"/>
      <c r="X8892" s="258"/>
      <c r="Y8892" s="258"/>
      <c r="Z8892" s="258"/>
      <c r="AA8892" s="258"/>
      <c r="AB8892" s="258"/>
      <c r="AC8892" s="258"/>
      <c r="AD8892" s="258"/>
      <c r="AE8892" s="258"/>
      <c r="AF8892" s="258"/>
      <c r="AG8892" s="258"/>
      <c r="AH8892" s="258"/>
      <c r="AI8892" s="258"/>
      <c r="AJ8892" s="258"/>
      <c r="AK8892" s="258"/>
      <c r="AL8892" s="258"/>
      <c r="AM8892" s="258"/>
      <c r="AN8892" s="258"/>
      <c r="AO8892" s="258"/>
      <c r="AP8892" s="258"/>
      <c r="AQ8892" s="258"/>
      <c r="AR8892" s="258"/>
      <c r="AS8892" s="258"/>
      <c r="AT8892" s="258"/>
      <c r="AU8892" s="258"/>
      <c r="AV8892" s="258"/>
      <c r="AW8892" s="258"/>
      <c r="AX8892" s="258"/>
      <c r="AY8892" s="258"/>
      <c r="AZ8892" s="258"/>
      <c r="BA8892" s="258"/>
      <c r="BB8892" s="258"/>
      <c r="BC8892" s="258"/>
      <c r="BD8892" s="258"/>
      <c r="BE8892" s="258"/>
      <c r="BF8892" s="258"/>
      <c r="BG8892" s="258"/>
      <c r="BH8892" s="258"/>
      <c r="BI8892" s="258"/>
      <c r="BJ8892" s="258"/>
      <c r="BK8892" s="258"/>
      <c r="BL8892" s="258"/>
      <c r="BM8892" s="258"/>
      <c r="BN8892" s="258"/>
      <c r="BO8892" s="258"/>
      <c r="BP8892" s="258"/>
      <c r="BQ8892" s="258"/>
      <c r="BR8892" s="258"/>
      <c r="BS8892" s="258"/>
      <c r="BT8892" s="258"/>
      <c r="BU8892" s="258"/>
      <c r="BV8892" s="258"/>
      <c r="BW8892" s="258"/>
      <c r="BX8892" s="258"/>
      <c r="BY8892" s="258"/>
      <c r="BZ8892" s="258"/>
      <c r="CA8892" s="258"/>
      <c r="CB8892" s="258"/>
      <c r="CC8892" s="258"/>
    </row>
    <row r="8893" spans="1:81" s="41" customFormat="1" x14ac:dyDescent="0.25">
      <c r="A8893" s="38"/>
      <c r="B8893" s="44"/>
      <c r="C8893" s="39"/>
      <c r="D8893" s="39"/>
      <c r="E8893" s="39"/>
      <c r="F8893" s="25"/>
      <c r="G8893" s="40"/>
      <c r="H8893" s="40"/>
      <c r="I8893" s="40"/>
      <c r="J8893" s="271"/>
      <c r="K8893" s="262"/>
      <c r="L8893" s="258"/>
      <c r="M8893" s="258"/>
      <c r="N8893" s="258"/>
      <c r="O8893" s="258"/>
      <c r="P8893" s="258"/>
      <c r="Q8893" s="258"/>
      <c r="R8893" s="258"/>
      <c r="S8893" s="258"/>
      <c r="T8893" s="258"/>
      <c r="U8893" s="258"/>
      <c r="V8893" s="258"/>
      <c r="W8893" s="258"/>
      <c r="X8893" s="258"/>
      <c r="Y8893" s="258"/>
      <c r="Z8893" s="258"/>
      <c r="AA8893" s="258"/>
      <c r="AB8893" s="258"/>
      <c r="AC8893" s="258"/>
      <c r="AD8893" s="258"/>
      <c r="AE8893" s="258"/>
      <c r="AF8893" s="258"/>
      <c r="AG8893" s="258"/>
      <c r="AH8893" s="258"/>
      <c r="AI8893" s="258"/>
      <c r="AJ8893" s="258"/>
      <c r="AK8893" s="258"/>
      <c r="AL8893" s="258"/>
      <c r="AM8893" s="258"/>
      <c r="AN8893" s="258"/>
      <c r="AO8893" s="258"/>
      <c r="AP8893" s="258"/>
      <c r="AQ8893" s="258"/>
      <c r="AR8893" s="258"/>
      <c r="AS8893" s="258"/>
      <c r="AT8893" s="258"/>
      <c r="AU8893" s="258"/>
      <c r="AV8893" s="258"/>
      <c r="AW8893" s="258"/>
      <c r="AX8893" s="258"/>
      <c r="AY8893" s="258"/>
      <c r="AZ8893" s="258"/>
      <c r="BA8893" s="258"/>
      <c r="BB8893" s="258"/>
      <c r="BC8893" s="258"/>
      <c r="BD8893" s="258"/>
      <c r="BE8893" s="258"/>
      <c r="BF8893" s="258"/>
      <c r="BG8893" s="258"/>
      <c r="BH8893" s="258"/>
      <c r="BI8893" s="258"/>
      <c r="BJ8893" s="258"/>
      <c r="BK8893" s="258"/>
      <c r="BL8893" s="258"/>
      <c r="BM8893" s="258"/>
      <c r="BN8893" s="258"/>
      <c r="BO8893" s="258"/>
      <c r="BP8893" s="258"/>
      <c r="BQ8893" s="258"/>
      <c r="BR8893" s="258"/>
      <c r="BS8893" s="258"/>
      <c r="BT8893" s="258"/>
      <c r="BU8893" s="258"/>
      <c r="BV8893" s="258"/>
      <c r="BW8893" s="258"/>
      <c r="BX8893" s="258"/>
      <c r="BY8893" s="258"/>
      <c r="BZ8893" s="258"/>
      <c r="CA8893" s="258"/>
      <c r="CB8893" s="258"/>
      <c r="CC8893" s="258"/>
    </row>
    <row r="8894" spans="1:81" s="41" customFormat="1" x14ac:dyDescent="0.25">
      <c r="A8894" s="38"/>
      <c r="B8894" s="44"/>
      <c r="C8894" s="39"/>
      <c r="D8894" s="39"/>
      <c r="E8894" s="39"/>
      <c r="F8894" s="25"/>
      <c r="G8894" s="40"/>
      <c r="H8894" s="40"/>
      <c r="I8894" s="40"/>
      <c r="J8894" s="271"/>
      <c r="K8894" s="262"/>
      <c r="L8894" s="258"/>
      <c r="M8894" s="258"/>
      <c r="N8894" s="258"/>
      <c r="O8894" s="258"/>
      <c r="P8894" s="258"/>
      <c r="Q8894" s="258"/>
      <c r="R8894" s="258"/>
      <c r="S8894" s="258"/>
      <c r="T8894" s="258"/>
      <c r="U8894" s="258"/>
      <c r="V8894" s="258"/>
      <c r="W8894" s="258"/>
      <c r="X8894" s="258"/>
      <c r="Y8894" s="258"/>
      <c r="Z8894" s="258"/>
      <c r="AA8894" s="258"/>
      <c r="AB8894" s="258"/>
      <c r="AC8894" s="258"/>
      <c r="AD8894" s="258"/>
      <c r="AE8894" s="258"/>
      <c r="AF8894" s="258"/>
      <c r="AG8894" s="258"/>
      <c r="AH8894" s="258"/>
      <c r="AI8894" s="258"/>
      <c r="AJ8894" s="258"/>
      <c r="AK8894" s="258"/>
      <c r="AL8894" s="258"/>
      <c r="AM8894" s="258"/>
      <c r="AN8894" s="258"/>
      <c r="AO8894" s="258"/>
      <c r="AP8894" s="258"/>
      <c r="AQ8894" s="258"/>
      <c r="AR8894" s="258"/>
      <c r="AS8894" s="258"/>
      <c r="AT8894" s="258"/>
      <c r="AU8894" s="258"/>
      <c r="AV8894" s="258"/>
      <c r="AW8894" s="258"/>
      <c r="AX8894" s="258"/>
      <c r="AY8894" s="258"/>
      <c r="AZ8894" s="258"/>
      <c r="BA8894" s="258"/>
      <c r="BB8894" s="258"/>
      <c r="BC8894" s="258"/>
      <c r="BD8894" s="258"/>
      <c r="BE8894" s="258"/>
      <c r="BF8894" s="258"/>
      <c r="BG8894" s="258"/>
      <c r="BH8894" s="258"/>
      <c r="BI8894" s="258"/>
      <c r="BJ8894" s="258"/>
      <c r="BK8894" s="258"/>
      <c r="BL8894" s="258"/>
      <c r="BM8894" s="258"/>
      <c r="BN8894" s="258"/>
      <c r="BO8894" s="258"/>
      <c r="BP8894" s="258"/>
      <c r="BQ8894" s="258"/>
      <c r="BR8894" s="258"/>
      <c r="BS8894" s="258"/>
      <c r="BT8894" s="258"/>
      <c r="BU8894" s="258"/>
      <c r="BV8894" s="258"/>
      <c r="BW8894" s="258"/>
      <c r="BX8894" s="258"/>
      <c r="BY8894" s="258"/>
      <c r="BZ8894" s="258"/>
      <c r="CA8894" s="258"/>
      <c r="CB8894" s="258"/>
      <c r="CC8894" s="258"/>
    </row>
    <row r="8895" spans="1:81" s="41" customFormat="1" x14ac:dyDescent="0.25">
      <c r="A8895" s="38"/>
      <c r="B8895" s="44"/>
      <c r="C8895" s="39"/>
      <c r="D8895" s="39"/>
      <c r="E8895" s="39"/>
      <c r="F8895" s="25"/>
      <c r="G8895" s="40"/>
      <c r="H8895" s="40"/>
      <c r="I8895" s="40"/>
      <c r="J8895" s="271"/>
      <c r="K8895" s="262"/>
      <c r="L8895" s="258"/>
      <c r="M8895" s="258"/>
      <c r="N8895" s="258"/>
      <c r="O8895" s="258"/>
      <c r="P8895" s="258"/>
      <c r="Q8895" s="258"/>
      <c r="R8895" s="258"/>
      <c r="S8895" s="258"/>
      <c r="T8895" s="258"/>
      <c r="U8895" s="258"/>
      <c r="V8895" s="258"/>
      <c r="W8895" s="258"/>
      <c r="X8895" s="258"/>
      <c r="Y8895" s="258"/>
      <c r="Z8895" s="258"/>
      <c r="AA8895" s="258"/>
      <c r="AB8895" s="258"/>
      <c r="AC8895" s="258"/>
      <c r="AD8895" s="258"/>
      <c r="AE8895" s="258"/>
      <c r="AF8895" s="258"/>
      <c r="AG8895" s="258"/>
      <c r="AH8895" s="258"/>
      <c r="AI8895" s="258"/>
      <c r="AJ8895" s="258"/>
      <c r="AK8895" s="258"/>
      <c r="AL8895" s="258"/>
      <c r="AM8895" s="258"/>
      <c r="AN8895" s="258"/>
      <c r="AO8895" s="258"/>
      <c r="AP8895" s="258"/>
      <c r="AQ8895" s="258"/>
      <c r="AR8895" s="258"/>
      <c r="AS8895" s="258"/>
      <c r="AT8895" s="258"/>
      <c r="AU8895" s="258"/>
      <c r="AV8895" s="258"/>
      <c r="AW8895" s="258"/>
      <c r="AX8895" s="258"/>
      <c r="AY8895" s="258"/>
      <c r="AZ8895" s="258"/>
      <c r="BA8895" s="258"/>
      <c r="BB8895" s="258"/>
      <c r="BC8895" s="258"/>
      <c r="BD8895" s="258"/>
      <c r="BE8895" s="258"/>
      <c r="BF8895" s="258"/>
      <c r="BG8895" s="258"/>
      <c r="BH8895" s="258"/>
      <c r="BI8895" s="258"/>
      <c r="BJ8895" s="258"/>
      <c r="BK8895" s="258"/>
      <c r="BL8895" s="258"/>
      <c r="BM8895" s="258"/>
      <c r="BN8895" s="258"/>
      <c r="BO8895" s="258"/>
      <c r="BP8895" s="258"/>
      <c r="BQ8895" s="258"/>
      <c r="BR8895" s="258"/>
      <c r="BS8895" s="258"/>
      <c r="BT8895" s="258"/>
      <c r="BU8895" s="258"/>
      <c r="BV8895" s="258"/>
      <c r="BW8895" s="258"/>
      <c r="BX8895" s="258"/>
      <c r="BY8895" s="258"/>
      <c r="BZ8895" s="258"/>
      <c r="CA8895" s="258"/>
      <c r="CB8895" s="258"/>
      <c r="CC8895" s="258"/>
    </row>
    <row r="8896" spans="1:81" s="41" customFormat="1" x14ac:dyDescent="0.25">
      <c r="A8896" s="38"/>
      <c r="B8896" s="44"/>
      <c r="C8896" s="39"/>
      <c r="D8896" s="39"/>
      <c r="E8896" s="39"/>
      <c r="F8896" s="25"/>
      <c r="G8896" s="40"/>
      <c r="H8896" s="40"/>
      <c r="I8896" s="40"/>
      <c r="J8896" s="271"/>
      <c r="K8896" s="262"/>
      <c r="L8896" s="258"/>
      <c r="M8896" s="258"/>
      <c r="N8896" s="258"/>
      <c r="O8896" s="258"/>
      <c r="P8896" s="258"/>
      <c r="Q8896" s="258"/>
      <c r="R8896" s="258"/>
      <c r="S8896" s="258"/>
      <c r="T8896" s="258"/>
      <c r="U8896" s="258"/>
      <c r="V8896" s="258"/>
      <c r="W8896" s="258"/>
      <c r="X8896" s="258"/>
      <c r="Y8896" s="258"/>
      <c r="Z8896" s="258"/>
      <c r="AA8896" s="258"/>
      <c r="AB8896" s="258"/>
      <c r="AC8896" s="258"/>
      <c r="AD8896" s="258"/>
      <c r="AE8896" s="258"/>
      <c r="AF8896" s="258"/>
      <c r="AG8896" s="258"/>
      <c r="AH8896" s="258"/>
      <c r="AI8896" s="258"/>
      <c r="AJ8896" s="258"/>
      <c r="AK8896" s="258"/>
      <c r="AL8896" s="258"/>
      <c r="AM8896" s="258"/>
      <c r="AN8896" s="258"/>
      <c r="AO8896" s="258"/>
      <c r="AP8896" s="258"/>
      <c r="AQ8896" s="258"/>
      <c r="AR8896" s="258"/>
      <c r="AS8896" s="258"/>
      <c r="AT8896" s="258"/>
      <c r="AU8896" s="258"/>
      <c r="AV8896" s="258"/>
      <c r="AW8896" s="258"/>
      <c r="AX8896" s="258"/>
      <c r="AY8896" s="258"/>
      <c r="AZ8896" s="258"/>
      <c r="BA8896" s="258"/>
      <c r="BB8896" s="258"/>
      <c r="BC8896" s="258"/>
      <c r="BD8896" s="258"/>
      <c r="BE8896" s="258"/>
      <c r="BF8896" s="258"/>
      <c r="BG8896" s="258"/>
      <c r="BH8896" s="258"/>
      <c r="BI8896" s="258"/>
      <c r="BJ8896" s="258"/>
      <c r="BK8896" s="258"/>
      <c r="BL8896" s="258"/>
      <c r="BM8896" s="258"/>
      <c r="BN8896" s="258"/>
      <c r="BO8896" s="258"/>
      <c r="BP8896" s="258"/>
      <c r="BQ8896" s="258"/>
      <c r="BR8896" s="258"/>
      <c r="BS8896" s="258"/>
      <c r="BT8896" s="258"/>
      <c r="BU8896" s="258"/>
      <c r="BV8896" s="258"/>
      <c r="BW8896" s="258"/>
      <c r="BX8896" s="258"/>
      <c r="BY8896" s="258"/>
      <c r="BZ8896" s="258"/>
      <c r="CA8896" s="258"/>
      <c r="CB8896" s="258"/>
      <c r="CC8896" s="258"/>
    </row>
    <row r="8897" spans="1:81" s="41" customFormat="1" x14ac:dyDescent="0.25">
      <c r="A8897" s="38"/>
      <c r="B8897" s="44"/>
      <c r="C8897" s="39"/>
      <c r="D8897" s="39"/>
      <c r="E8897" s="39"/>
      <c r="F8897" s="25"/>
      <c r="G8897" s="40"/>
      <c r="H8897" s="40"/>
      <c r="I8897" s="40"/>
      <c r="J8897" s="271"/>
      <c r="K8897" s="262"/>
      <c r="L8897" s="258"/>
      <c r="M8897" s="258"/>
      <c r="N8897" s="258"/>
      <c r="O8897" s="258"/>
      <c r="P8897" s="258"/>
      <c r="Q8897" s="258"/>
      <c r="R8897" s="258"/>
      <c r="S8897" s="258"/>
      <c r="T8897" s="258"/>
      <c r="U8897" s="258"/>
      <c r="V8897" s="258"/>
      <c r="W8897" s="258"/>
      <c r="X8897" s="258"/>
      <c r="Y8897" s="258"/>
      <c r="Z8897" s="258"/>
      <c r="AA8897" s="258"/>
      <c r="AB8897" s="258"/>
      <c r="AC8897" s="258"/>
      <c r="AD8897" s="258"/>
      <c r="AE8897" s="258"/>
      <c r="AF8897" s="258"/>
      <c r="AG8897" s="258"/>
      <c r="AH8897" s="258"/>
      <c r="AI8897" s="258"/>
      <c r="AJ8897" s="258"/>
      <c r="AK8897" s="258"/>
      <c r="AL8897" s="258"/>
      <c r="AM8897" s="258"/>
      <c r="AN8897" s="258"/>
      <c r="AO8897" s="258"/>
      <c r="AP8897" s="258"/>
      <c r="AQ8897" s="258"/>
      <c r="AR8897" s="258"/>
      <c r="AS8897" s="258"/>
      <c r="AT8897" s="258"/>
      <c r="AU8897" s="258"/>
      <c r="AV8897" s="258"/>
      <c r="AW8897" s="258"/>
      <c r="AX8897" s="258"/>
      <c r="AY8897" s="258"/>
      <c r="AZ8897" s="258"/>
      <c r="BA8897" s="258"/>
      <c r="BB8897" s="258"/>
      <c r="BC8897" s="258"/>
      <c r="BD8897" s="258"/>
      <c r="BE8897" s="258"/>
      <c r="BF8897" s="258"/>
      <c r="BG8897" s="258"/>
      <c r="BH8897" s="258"/>
      <c r="BI8897" s="258"/>
      <c r="BJ8897" s="258"/>
      <c r="BK8897" s="258"/>
      <c r="BL8897" s="258"/>
      <c r="BM8897" s="258"/>
      <c r="BN8897" s="258"/>
      <c r="BO8897" s="258"/>
      <c r="BP8897" s="258"/>
      <c r="BQ8897" s="258"/>
      <c r="BR8897" s="258"/>
      <c r="BS8897" s="258"/>
      <c r="BT8897" s="258"/>
      <c r="BU8897" s="258"/>
      <c r="BV8897" s="258"/>
      <c r="BW8897" s="258"/>
      <c r="BX8897" s="258"/>
      <c r="BY8897" s="258"/>
      <c r="BZ8897" s="258"/>
      <c r="CA8897" s="258"/>
      <c r="CB8897" s="258"/>
      <c r="CC8897" s="258"/>
    </row>
    <row r="8898" spans="1:81" s="41" customFormat="1" x14ac:dyDescent="0.25">
      <c r="A8898" s="38"/>
      <c r="B8898" s="44"/>
      <c r="C8898" s="39"/>
      <c r="D8898" s="39"/>
      <c r="E8898" s="39"/>
      <c r="F8898" s="25"/>
      <c r="G8898" s="40"/>
      <c r="H8898" s="40"/>
      <c r="I8898" s="40"/>
      <c r="J8898" s="271"/>
      <c r="K8898" s="262"/>
      <c r="L8898" s="258"/>
      <c r="M8898" s="258"/>
      <c r="N8898" s="258"/>
      <c r="O8898" s="258"/>
      <c r="P8898" s="258"/>
      <c r="Q8898" s="258"/>
      <c r="R8898" s="258"/>
      <c r="S8898" s="258"/>
      <c r="T8898" s="258"/>
      <c r="U8898" s="258"/>
      <c r="V8898" s="258"/>
      <c r="W8898" s="258"/>
      <c r="X8898" s="258"/>
      <c r="Y8898" s="258"/>
      <c r="Z8898" s="258"/>
      <c r="AA8898" s="258"/>
      <c r="AB8898" s="258"/>
      <c r="AC8898" s="258"/>
      <c r="AD8898" s="258"/>
      <c r="AE8898" s="258"/>
      <c r="AF8898" s="258"/>
      <c r="AG8898" s="258"/>
      <c r="AH8898" s="258"/>
      <c r="AI8898" s="258"/>
      <c r="AJ8898" s="258"/>
      <c r="AK8898" s="258"/>
      <c r="AL8898" s="258"/>
      <c r="AM8898" s="258"/>
      <c r="AN8898" s="258"/>
      <c r="AO8898" s="258"/>
      <c r="AP8898" s="258"/>
      <c r="AQ8898" s="258"/>
      <c r="AR8898" s="258"/>
      <c r="AS8898" s="258"/>
      <c r="AT8898" s="258"/>
      <c r="AU8898" s="258"/>
      <c r="AV8898" s="258"/>
      <c r="AW8898" s="258"/>
      <c r="AX8898" s="258"/>
      <c r="AY8898" s="258"/>
      <c r="AZ8898" s="258"/>
      <c r="BA8898" s="258"/>
      <c r="BB8898" s="258"/>
      <c r="BC8898" s="258"/>
      <c r="BD8898" s="258"/>
      <c r="BE8898" s="258"/>
      <c r="BF8898" s="258"/>
      <c r="BG8898" s="258"/>
      <c r="BH8898" s="258"/>
      <c r="BI8898" s="258"/>
      <c r="BJ8898" s="258"/>
      <c r="BK8898" s="258"/>
      <c r="BL8898" s="258"/>
      <c r="BM8898" s="258"/>
      <c r="BN8898" s="258"/>
      <c r="BO8898" s="258"/>
      <c r="BP8898" s="258"/>
      <c r="BQ8898" s="258"/>
      <c r="BR8898" s="258"/>
      <c r="BS8898" s="258"/>
      <c r="BT8898" s="258"/>
      <c r="BU8898" s="258"/>
      <c r="BV8898" s="258"/>
      <c r="BW8898" s="258"/>
      <c r="BX8898" s="258"/>
      <c r="BY8898" s="258"/>
      <c r="BZ8898" s="258"/>
      <c r="CA8898" s="258"/>
      <c r="CB8898" s="258"/>
      <c r="CC8898" s="258"/>
    </row>
    <row r="8899" spans="1:81" s="41" customFormat="1" x14ac:dyDescent="0.25">
      <c r="A8899" s="38"/>
      <c r="B8899" s="44"/>
      <c r="C8899" s="39"/>
      <c r="D8899" s="39"/>
      <c r="E8899" s="39"/>
      <c r="F8899" s="25"/>
      <c r="G8899" s="40"/>
      <c r="H8899" s="40"/>
      <c r="I8899" s="40"/>
      <c r="J8899" s="271"/>
      <c r="K8899" s="262"/>
      <c r="L8899" s="258"/>
      <c r="M8899" s="258"/>
      <c r="N8899" s="258"/>
      <c r="O8899" s="258"/>
      <c r="P8899" s="258"/>
      <c r="Q8899" s="258"/>
      <c r="R8899" s="258"/>
      <c r="S8899" s="258"/>
      <c r="T8899" s="258"/>
      <c r="U8899" s="258"/>
      <c r="V8899" s="258"/>
      <c r="W8899" s="258"/>
      <c r="X8899" s="258"/>
      <c r="Y8899" s="258"/>
      <c r="Z8899" s="258"/>
      <c r="AA8899" s="258"/>
      <c r="AB8899" s="258"/>
      <c r="AC8899" s="258"/>
      <c r="AD8899" s="258"/>
      <c r="AE8899" s="258"/>
      <c r="AF8899" s="258"/>
      <c r="AG8899" s="258"/>
      <c r="AH8899" s="258"/>
      <c r="AI8899" s="258"/>
      <c r="AJ8899" s="258"/>
      <c r="AK8899" s="258"/>
      <c r="AL8899" s="258"/>
      <c r="AM8899" s="258"/>
      <c r="AN8899" s="258"/>
      <c r="AO8899" s="258"/>
      <c r="AP8899" s="258"/>
      <c r="AQ8899" s="258"/>
      <c r="AR8899" s="258"/>
      <c r="AS8899" s="258"/>
      <c r="AT8899" s="258"/>
      <c r="AU8899" s="258"/>
      <c r="AV8899" s="258"/>
      <c r="AW8899" s="258"/>
      <c r="AX8899" s="258"/>
      <c r="AY8899" s="258"/>
      <c r="AZ8899" s="258"/>
      <c r="BA8899" s="258"/>
      <c r="BB8899" s="258"/>
      <c r="BC8899" s="258"/>
      <c r="BD8899" s="258"/>
      <c r="BE8899" s="258"/>
      <c r="BF8899" s="258"/>
      <c r="BG8899" s="258"/>
      <c r="BH8899" s="258"/>
      <c r="BI8899" s="258"/>
      <c r="BJ8899" s="258"/>
      <c r="BK8899" s="258"/>
      <c r="BL8899" s="258"/>
      <c r="BM8899" s="258"/>
      <c r="BN8899" s="258"/>
      <c r="BO8899" s="258"/>
      <c r="BP8899" s="258"/>
      <c r="BQ8899" s="258"/>
      <c r="BR8899" s="258"/>
      <c r="BS8899" s="258"/>
      <c r="BT8899" s="258"/>
      <c r="BU8899" s="258"/>
      <c r="BV8899" s="258"/>
      <c r="BW8899" s="258"/>
      <c r="BX8899" s="258"/>
      <c r="BY8899" s="258"/>
      <c r="BZ8899" s="258"/>
      <c r="CA8899" s="258"/>
      <c r="CB8899" s="258"/>
      <c r="CC8899" s="258"/>
    </row>
    <row r="8900" spans="1:81" s="41" customFormat="1" x14ac:dyDescent="0.25">
      <c r="A8900" s="38"/>
      <c r="B8900" s="44"/>
      <c r="C8900" s="39"/>
      <c r="D8900" s="39"/>
      <c r="E8900" s="39"/>
      <c r="F8900" s="25"/>
      <c r="G8900" s="40"/>
      <c r="H8900" s="40"/>
      <c r="I8900" s="40"/>
      <c r="J8900" s="271"/>
      <c r="K8900" s="262"/>
      <c r="L8900" s="258"/>
      <c r="M8900" s="258"/>
      <c r="N8900" s="258"/>
      <c r="O8900" s="258"/>
      <c r="P8900" s="258"/>
      <c r="Q8900" s="258"/>
      <c r="R8900" s="258"/>
      <c r="S8900" s="258"/>
      <c r="T8900" s="258"/>
      <c r="U8900" s="258"/>
      <c r="V8900" s="258"/>
      <c r="W8900" s="258"/>
      <c r="X8900" s="258"/>
      <c r="Y8900" s="258"/>
      <c r="Z8900" s="258"/>
      <c r="AA8900" s="258"/>
      <c r="AB8900" s="258"/>
      <c r="AC8900" s="258"/>
      <c r="AD8900" s="258"/>
      <c r="AE8900" s="258"/>
      <c r="AF8900" s="258"/>
      <c r="AG8900" s="258"/>
      <c r="AH8900" s="258"/>
      <c r="AI8900" s="258"/>
      <c r="AJ8900" s="258"/>
      <c r="AK8900" s="258"/>
      <c r="AL8900" s="258"/>
      <c r="AM8900" s="258"/>
      <c r="AN8900" s="258"/>
      <c r="AO8900" s="258"/>
      <c r="AP8900" s="258"/>
      <c r="AQ8900" s="258"/>
      <c r="AR8900" s="258"/>
      <c r="AS8900" s="258"/>
      <c r="AT8900" s="258"/>
      <c r="AU8900" s="258"/>
      <c r="AV8900" s="258"/>
      <c r="AW8900" s="258"/>
      <c r="AX8900" s="258"/>
      <c r="AY8900" s="258"/>
      <c r="AZ8900" s="258"/>
      <c r="BA8900" s="258"/>
      <c r="BB8900" s="258"/>
      <c r="BC8900" s="258"/>
      <c r="BD8900" s="258"/>
      <c r="BE8900" s="258"/>
      <c r="BF8900" s="258"/>
      <c r="BG8900" s="258"/>
      <c r="BH8900" s="258"/>
      <c r="BI8900" s="258"/>
      <c r="BJ8900" s="258"/>
      <c r="BK8900" s="258"/>
      <c r="BL8900" s="258"/>
      <c r="BM8900" s="258"/>
      <c r="BN8900" s="258"/>
      <c r="BO8900" s="258"/>
      <c r="BP8900" s="258"/>
      <c r="BQ8900" s="258"/>
      <c r="BR8900" s="258"/>
      <c r="BS8900" s="258"/>
      <c r="BT8900" s="258"/>
      <c r="BU8900" s="258"/>
      <c r="BV8900" s="258"/>
      <c r="BW8900" s="258"/>
      <c r="BX8900" s="258"/>
      <c r="BY8900" s="258"/>
      <c r="BZ8900" s="258"/>
      <c r="CA8900" s="258"/>
      <c r="CB8900" s="258"/>
      <c r="CC8900" s="258"/>
    </row>
    <row r="8901" spans="1:81" s="41" customFormat="1" x14ac:dyDescent="0.25">
      <c r="A8901" s="38"/>
      <c r="B8901" s="44"/>
      <c r="C8901" s="39"/>
      <c r="D8901" s="39"/>
      <c r="E8901" s="39"/>
      <c r="F8901" s="25"/>
      <c r="G8901" s="40"/>
      <c r="H8901" s="40"/>
      <c r="I8901" s="40"/>
      <c r="J8901" s="271"/>
      <c r="K8901" s="262"/>
      <c r="L8901" s="258"/>
      <c r="M8901" s="258"/>
      <c r="N8901" s="258"/>
      <c r="O8901" s="258"/>
      <c r="P8901" s="258"/>
      <c r="Q8901" s="258"/>
      <c r="R8901" s="258"/>
      <c r="S8901" s="258"/>
      <c r="T8901" s="258"/>
      <c r="U8901" s="258"/>
      <c r="V8901" s="258"/>
      <c r="W8901" s="258"/>
      <c r="X8901" s="258"/>
      <c r="Y8901" s="258"/>
      <c r="Z8901" s="258"/>
      <c r="AA8901" s="258"/>
      <c r="AB8901" s="258"/>
      <c r="AC8901" s="258"/>
      <c r="AD8901" s="258"/>
      <c r="AE8901" s="258"/>
      <c r="AF8901" s="258"/>
      <c r="AG8901" s="258"/>
      <c r="AH8901" s="258"/>
      <c r="AI8901" s="258"/>
      <c r="AJ8901" s="258"/>
      <c r="AK8901" s="258"/>
      <c r="AL8901" s="258"/>
      <c r="AM8901" s="258"/>
      <c r="AN8901" s="258"/>
      <c r="AO8901" s="258"/>
      <c r="AP8901" s="258"/>
      <c r="AQ8901" s="258"/>
      <c r="AR8901" s="258"/>
      <c r="AS8901" s="258"/>
      <c r="AT8901" s="258"/>
      <c r="AU8901" s="258"/>
      <c r="AV8901" s="258"/>
      <c r="AW8901" s="258"/>
      <c r="AX8901" s="258"/>
      <c r="AY8901" s="258"/>
      <c r="AZ8901" s="258"/>
      <c r="BA8901" s="258"/>
      <c r="BB8901" s="258"/>
      <c r="BC8901" s="258"/>
      <c r="BD8901" s="258"/>
      <c r="BE8901" s="258"/>
      <c r="BF8901" s="258"/>
      <c r="BG8901" s="258"/>
      <c r="BH8901" s="258"/>
      <c r="BI8901" s="258"/>
      <c r="BJ8901" s="258"/>
      <c r="BK8901" s="258"/>
      <c r="BL8901" s="258"/>
      <c r="BM8901" s="258"/>
      <c r="BN8901" s="258"/>
      <c r="BO8901" s="258"/>
      <c r="BP8901" s="258"/>
      <c r="BQ8901" s="258"/>
      <c r="BR8901" s="258"/>
      <c r="BS8901" s="258"/>
      <c r="BT8901" s="258"/>
      <c r="BU8901" s="258"/>
      <c r="BV8901" s="258"/>
      <c r="BW8901" s="258"/>
      <c r="BX8901" s="258"/>
      <c r="BY8901" s="258"/>
      <c r="BZ8901" s="258"/>
      <c r="CA8901" s="258"/>
      <c r="CB8901" s="258"/>
      <c r="CC8901" s="258"/>
    </row>
    <row r="8902" spans="1:81" s="41" customFormat="1" x14ac:dyDescent="0.25">
      <c r="A8902" s="38"/>
      <c r="B8902" s="44"/>
      <c r="C8902" s="39"/>
      <c r="D8902" s="39"/>
      <c r="E8902" s="39"/>
      <c r="F8902" s="25"/>
      <c r="G8902" s="40"/>
      <c r="H8902" s="40"/>
      <c r="I8902" s="40"/>
      <c r="J8902" s="271"/>
      <c r="K8902" s="262"/>
      <c r="L8902" s="258"/>
      <c r="M8902" s="258"/>
      <c r="N8902" s="258"/>
      <c r="O8902" s="258"/>
      <c r="P8902" s="258"/>
      <c r="Q8902" s="258"/>
      <c r="R8902" s="258"/>
      <c r="S8902" s="258"/>
      <c r="T8902" s="258"/>
      <c r="U8902" s="258"/>
      <c r="V8902" s="258"/>
      <c r="W8902" s="258"/>
      <c r="X8902" s="258"/>
      <c r="Y8902" s="258"/>
      <c r="Z8902" s="258"/>
      <c r="AA8902" s="258"/>
      <c r="AB8902" s="258"/>
      <c r="AC8902" s="258"/>
      <c r="AD8902" s="258"/>
      <c r="AE8902" s="258"/>
      <c r="AF8902" s="258"/>
      <c r="AG8902" s="258"/>
      <c r="AH8902" s="258"/>
      <c r="AI8902" s="258"/>
      <c r="AJ8902" s="258"/>
      <c r="AK8902" s="258"/>
      <c r="AL8902" s="258"/>
      <c r="AM8902" s="258"/>
      <c r="AN8902" s="258"/>
      <c r="AO8902" s="258"/>
      <c r="AP8902" s="258"/>
      <c r="AQ8902" s="258"/>
      <c r="AR8902" s="258"/>
      <c r="AS8902" s="258"/>
      <c r="AT8902" s="258"/>
      <c r="AU8902" s="258"/>
      <c r="AV8902" s="258"/>
      <c r="AW8902" s="258"/>
      <c r="AX8902" s="258"/>
      <c r="AY8902" s="258"/>
      <c r="AZ8902" s="258"/>
      <c r="BA8902" s="258"/>
      <c r="BB8902" s="258"/>
      <c r="BC8902" s="258"/>
      <c r="BD8902" s="258"/>
      <c r="BE8902" s="258"/>
      <c r="BF8902" s="258"/>
      <c r="BG8902" s="258"/>
      <c r="BH8902" s="258"/>
      <c r="BI8902" s="258"/>
      <c r="BJ8902" s="258"/>
      <c r="BK8902" s="258"/>
      <c r="BL8902" s="258"/>
      <c r="BM8902" s="258"/>
      <c r="BN8902" s="258"/>
      <c r="BO8902" s="258"/>
      <c r="BP8902" s="258"/>
      <c r="BQ8902" s="258"/>
      <c r="BR8902" s="258"/>
      <c r="BS8902" s="258"/>
      <c r="BT8902" s="258"/>
      <c r="BU8902" s="258"/>
      <c r="BV8902" s="258"/>
      <c r="BW8902" s="258"/>
      <c r="BX8902" s="258"/>
      <c r="BY8902" s="258"/>
      <c r="BZ8902" s="258"/>
      <c r="CA8902" s="258"/>
      <c r="CB8902" s="258"/>
      <c r="CC8902" s="258"/>
    </row>
    <row r="8903" spans="1:81" s="41" customFormat="1" x14ac:dyDescent="0.25">
      <c r="A8903" s="38"/>
      <c r="B8903" s="44"/>
      <c r="C8903" s="39"/>
      <c r="D8903" s="39"/>
      <c r="E8903" s="39"/>
      <c r="F8903" s="25"/>
      <c r="G8903" s="40"/>
      <c r="H8903" s="40"/>
      <c r="I8903" s="40"/>
      <c r="J8903" s="271"/>
      <c r="K8903" s="262"/>
      <c r="L8903" s="258"/>
      <c r="M8903" s="258"/>
      <c r="N8903" s="258"/>
      <c r="O8903" s="258"/>
      <c r="P8903" s="258"/>
      <c r="Q8903" s="258"/>
      <c r="R8903" s="258"/>
      <c r="S8903" s="258"/>
      <c r="T8903" s="258"/>
      <c r="U8903" s="258"/>
      <c r="V8903" s="258"/>
      <c r="W8903" s="258"/>
      <c r="X8903" s="258"/>
      <c r="Y8903" s="258"/>
      <c r="Z8903" s="258"/>
      <c r="AA8903" s="258"/>
      <c r="AB8903" s="258"/>
      <c r="AC8903" s="258"/>
      <c r="AD8903" s="258"/>
      <c r="AE8903" s="258"/>
      <c r="AF8903" s="258"/>
      <c r="AG8903" s="258"/>
      <c r="AH8903" s="258"/>
      <c r="AI8903" s="258"/>
      <c r="AJ8903" s="258"/>
      <c r="AK8903" s="258"/>
      <c r="AL8903" s="258"/>
      <c r="AM8903" s="258"/>
      <c r="AN8903" s="258"/>
      <c r="AO8903" s="258"/>
      <c r="AP8903" s="258"/>
      <c r="AQ8903" s="258"/>
      <c r="AR8903" s="258"/>
      <c r="AS8903" s="258"/>
      <c r="AT8903" s="258"/>
      <c r="AU8903" s="258"/>
      <c r="AV8903" s="258"/>
      <c r="AW8903" s="258"/>
      <c r="AX8903" s="258"/>
      <c r="AY8903" s="258"/>
      <c r="AZ8903" s="258"/>
      <c r="BA8903" s="258"/>
      <c r="BB8903" s="258"/>
      <c r="BC8903" s="258"/>
      <c r="BD8903" s="258"/>
      <c r="BE8903" s="258"/>
      <c r="BF8903" s="258"/>
      <c r="BG8903" s="258"/>
      <c r="BH8903" s="258"/>
      <c r="BI8903" s="258"/>
      <c r="BJ8903" s="258"/>
      <c r="BK8903" s="258"/>
      <c r="BL8903" s="258"/>
      <c r="BM8903" s="258"/>
      <c r="BN8903" s="258"/>
      <c r="BO8903" s="258"/>
      <c r="BP8903" s="258"/>
      <c r="BQ8903" s="258"/>
      <c r="BR8903" s="258"/>
      <c r="BS8903" s="258"/>
      <c r="BT8903" s="258"/>
      <c r="BU8903" s="258"/>
      <c r="BV8903" s="258"/>
      <c r="BW8903" s="258"/>
      <c r="BX8903" s="258"/>
      <c r="BY8903" s="258"/>
      <c r="BZ8903" s="258"/>
      <c r="CA8903" s="258"/>
      <c r="CB8903" s="258"/>
      <c r="CC8903" s="258"/>
    </row>
    <row r="8904" spans="1:81" s="41" customFormat="1" x14ac:dyDescent="0.25">
      <c r="A8904" s="38"/>
      <c r="B8904" s="44"/>
      <c r="C8904" s="39"/>
      <c r="D8904" s="39"/>
      <c r="E8904" s="39"/>
      <c r="F8904" s="25"/>
      <c r="G8904" s="40"/>
      <c r="H8904" s="40"/>
      <c r="I8904" s="40"/>
      <c r="J8904" s="271"/>
      <c r="K8904" s="262"/>
      <c r="L8904" s="258"/>
      <c r="M8904" s="258"/>
      <c r="N8904" s="258"/>
      <c r="O8904" s="258"/>
      <c r="P8904" s="258"/>
      <c r="Q8904" s="258"/>
      <c r="R8904" s="258"/>
      <c r="S8904" s="258"/>
      <c r="T8904" s="258"/>
      <c r="U8904" s="258"/>
      <c r="V8904" s="258"/>
      <c r="W8904" s="258"/>
      <c r="X8904" s="258"/>
      <c r="Y8904" s="258"/>
      <c r="Z8904" s="258"/>
      <c r="AA8904" s="258"/>
      <c r="AB8904" s="258"/>
      <c r="AC8904" s="258"/>
      <c r="AD8904" s="258"/>
      <c r="AE8904" s="258"/>
      <c r="AF8904" s="258"/>
      <c r="AG8904" s="258"/>
      <c r="AH8904" s="258"/>
      <c r="AI8904" s="258"/>
      <c r="AJ8904" s="258"/>
      <c r="AK8904" s="258"/>
      <c r="AL8904" s="258"/>
      <c r="AM8904" s="258"/>
      <c r="AN8904" s="258"/>
      <c r="AO8904" s="258"/>
      <c r="AP8904" s="258"/>
      <c r="AQ8904" s="258"/>
      <c r="AR8904" s="258"/>
      <c r="AS8904" s="258"/>
      <c r="AT8904" s="258"/>
      <c r="AU8904" s="258"/>
      <c r="AV8904" s="258"/>
      <c r="AW8904" s="258"/>
      <c r="AX8904" s="258"/>
      <c r="AY8904" s="258"/>
      <c r="AZ8904" s="258"/>
      <c r="BA8904" s="258"/>
      <c r="BB8904" s="258"/>
      <c r="BC8904" s="258"/>
      <c r="BD8904" s="258"/>
      <c r="BE8904" s="258"/>
      <c r="BF8904" s="258"/>
      <c r="BG8904" s="258"/>
      <c r="BH8904" s="258"/>
      <c r="BI8904" s="258"/>
      <c r="BJ8904" s="258"/>
      <c r="BK8904" s="258"/>
      <c r="BL8904" s="258"/>
      <c r="BM8904" s="258"/>
      <c r="BN8904" s="258"/>
      <c r="BO8904" s="258"/>
      <c r="BP8904" s="258"/>
      <c r="BQ8904" s="258"/>
      <c r="BR8904" s="258"/>
      <c r="BS8904" s="258"/>
      <c r="BT8904" s="258"/>
      <c r="BU8904" s="258"/>
      <c r="BV8904" s="258"/>
      <c r="BW8904" s="258"/>
      <c r="BX8904" s="258"/>
      <c r="BY8904" s="258"/>
      <c r="BZ8904" s="258"/>
      <c r="CA8904" s="258"/>
      <c r="CB8904" s="258"/>
      <c r="CC8904" s="258"/>
    </row>
    <row r="8905" spans="1:81" s="41" customFormat="1" x14ac:dyDescent="0.25">
      <c r="A8905" s="38"/>
      <c r="B8905" s="44"/>
      <c r="C8905" s="39"/>
      <c r="D8905" s="39"/>
      <c r="E8905" s="39"/>
      <c r="F8905" s="25"/>
      <c r="G8905" s="40"/>
      <c r="H8905" s="40"/>
      <c r="I8905" s="40"/>
      <c r="J8905" s="271"/>
      <c r="K8905" s="262"/>
      <c r="L8905" s="258"/>
      <c r="M8905" s="258"/>
      <c r="N8905" s="258"/>
      <c r="O8905" s="258"/>
      <c r="P8905" s="258"/>
      <c r="Q8905" s="258"/>
      <c r="R8905" s="258"/>
      <c r="S8905" s="258"/>
      <c r="T8905" s="258"/>
      <c r="U8905" s="258"/>
      <c r="V8905" s="258"/>
      <c r="W8905" s="258"/>
      <c r="X8905" s="258"/>
      <c r="Y8905" s="258"/>
      <c r="Z8905" s="258"/>
      <c r="AA8905" s="258"/>
      <c r="AB8905" s="258"/>
      <c r="AC8905" s="258"/>
      <c r="AD8905" s="258"/>
      <c r="AE8905" s="258"/>
      <c r="AF8905" s="258"/>
      <c r="AG8905" s="258"/>
      <c r="AH8905" s="258"/>
      <c r="AI8905" s="258"/>
      <c r="AJ8905" s="258"/>
      <c r="AK8905" s="258"/>
      <c r="AL8905" s="258"/>
      <c r="AM8905" s="258"/>
      <c r="AN8905" s="258"/>
      <c r="AO8905" s="258"/>
      <c r="AP8905" s="258"/>
      <c r="AQ8905" s="258"/>
      <c r="AR8905" s="258"/>
      <c r="AS8905" s="258"/>
      <c r="AT8905" s="258"/>
      <c r="AU8905" s="258"/>
      <c r="AV8905" s="258"/>
      <c r="AW8905" s="258"/>
      <c r="AX8905" s="258"/>
      <c r="AY8905" s="258"/>
      <c r="AZ8905" s="258"/>
      <c r="BA8905" s="258"/>
      <c r="BB8905" s="258"/>
      <c r="BC8905" s="258"/>
      <c r="BD8905" s="258"/>
      <c r="BE8905" s="258"/>
      <c r="BF8905" s="258"/>
      <c r="BG8905" s="258"/>
      <c r="BH8905" s="258"/>
      <c r="BI8905" s="258"/>
      <c r="BJ8905" s="258"/>
      <c r="BK8905" s="258"/>
      <c r="BL8905" s="258"/>
      <c r="BM8905" s="258"/>
      <c r="BN8905" s="258"/>
      <c r="BO8905" s="258"/>
      <c r="BP8905" s="258"/>
      <c r="BQ8905" s="258"/>
      <c r="BR8905" s="258"/>
      <c r="BS8905" s="258"/>
      <c r="BT8905" s="258"/>
      <c r="BU8905" s="258"/>
      <c r="BV8905" s="258"/>
      <c r="BW8905" s="258"/>
      <c r="BX8905" s="258"/>
      <c r="BY8905" s="258"/>
      <c r="BZ8905" s="258"/>
      <c r="CA8905" s="258"/>
      <c r="CB8905" s="258"/>
      <c r="CC8905" s="258"/>
    </row>
    <row r="8906" spans="1:81" s="41" customFormat="1" x14ac:dyDescent="0.25">
      <c r="A8906" s="38"/>
      <c r="B8906" s="44"/>
      <c r="C8906" s="39"/>
      <c r="D8906" s="39"/>
      <c r="E8906" s="39"/>
      <c r="F8906" s="25"/>
      <c r="G8906" s="40"/>
      <c r="H8906" s="40"/>
      <c r="I8906" s="40"/>
      <c r="J8906" s="271"/>
      <c r="K8906" s="262"/>
      <c r="L8906" s="258"/>
      <c r="M8906" s="258"/>
      <c r="N8906" s="258"/>
      <c r="O8906" s="258"/>
      <c r="P8906" s="258"/>
      <c r="Q8906" s="258"/>
      <c r="R8906" s="258"/>
      <c r="S8906" s="258"/>
      <c r="T8906" s="258"/>
      <c r="U8906" s="258"/>
      <c r="V8906" s="258"/>
      <c r="W8906" s="258"/>
      <c r="X8906" s="258"/>
      <c r="Y8906" s="258"/>
      <c r="Z8906" s="258"/>
      <c r="AA8906" s="258"/>
      <c r="AB8906" s="258"/>
      <c r="AC8906" s="258"/>
      <c r="AD8906" s="258"/>
      <c r="AE8906" s="258"/>
      <c r="AF8906" s="258"/>
      <c r="AG8906" s="258"/>
      <c r="AH8906" s="258"/>
      <c r="AI8906" s="258"/>
      <c r="AJ8906" s="258"/>
      <c r="AK8906" s="258"/>
      <c r="AL8906" s="258"/>
      <c r="AM8906" s="258"/>
      <c r="AN8906" s="258"/>
      <c r="AO8906" s="258"/>
      <c r="AP8906" s="258"/>
      <c r="AQ8906" s="258"/>
      <c r="AR8906" s="258"/>
      <c r="AS8906" s="258"/>
      <c r="AT8906" s="258"/>
      <c r="AU8906" s="258"/>
      <c r="AV8906" s="258"/>
      <c r="AW8906" s="258"/>
      <c r="AX8906" s="258"/>
      <c r="AY8906" s="258"/>
      <c r="AZ8906" s="258"/>
      <c r="BA8906" s="258"/>
      <c r="BB8906" s="258"/>
      <c r="BC8906" s="258"/>
      <c r="BD8906" s="258"/>
      <c r="BE8906" s="258"/>
      <c r="BF8906" s="258"/>
      <c r="BG8906" s="258"/>
      <c r="BH8906" s="258"/>
      <c r="BI8906" s="258"/>
      <c r="BJ8906" s="258"/>
      <c r="BK8906" s="258"/>
      <c r="BL8906" s="258"/>
      <c r="BM8906" s="258"/>
      <c r="BN8906" s="258"/>
      <c r="BO8906" s="258"/>
      <c r="BP8906" s="258"/>
      <c r="BQ8906" s="258"/>
      <c r="BR8906" s="258"/>
      <c r="BS8906" s="258"/>
      <c r="BT8906" s="258"/>
      <c r="BU8906" s="258"/>
      <c r="BV8906" s="258"/>
      <c r="BW8906" s="258"/>
      <c r="BX8906" s="258"/>
      <c r="BY8906" s="258"/>
      <c r="BZ8906" s="258"/>
      <c r="CA8906" s="258"/>
      <c r="CB8906" s="258"/>
      <c r="CC8906" s="258"/>
    </row>
    <row r="8907" spans="1:81" s="41" customFormat="1" x14ac:dyDescent="0.25">
      <c r="A8907" s="38"/>
      <c r="B8907" s="44"/>
      <c r="C8907" s="39"/>
      <c r="D8907" s="39"/>
      <c r="E8907" s="39"/>
      <c r="F8907" s="25"/>
      <c r="G8907" s="40"/>
      <c r="H8907" s="40"/>
      <c r="I8907" s="40"/>
      <c r="J8907" s="271"/>
      <c r="K8907" s="262"/>
      <c r="L8907" s="258"/>
      <c r="M8907" s="258"/>
      <c r="N8907" s="258"/>
      <c r="O8907" s="258"/>
      <c r="P8907" s="258"/>
      <c r="Q8907" s="258"/>
      <c r="R8907" s="258"/>
      <c r="S8907" s="258"/>
      <c r="T8907" s="258"/>
      <c r="U8907" s="258"/>
      <c r="V8907" s="258"/>
      <c r="W8907" s="258"/>
      <c r="X8907" s="258"/>
      <c r="Y8907" s="258"/>
      <c r="Z8907" s="258"/>
      <c r="AA8907" s="258"/>
      <c r="AB8907" s="258"/>
      <c r="AC8907" s="258"/>
      <c r="AD8907" s="258"/>
      <c r="AE8907" s="258"/>
      <c r="AF8907" s="258"/>
      <c r="AG8907" s="258"/>
      <c r="AH8907" s="258"/>
      <c r="AI8907" s="258"/>
      <c r="AJ8907" s="258"/>
      <c r="AK8907" s="258"/>
      <c r="AL8907" s="258"/>
      <c r="AM8907" s="258"/>
      <c r="AN8907" s="258"/>
      <c r="AO8907" s="258"/>
      <c r="AP8907" s="258"/>
      <c r="AQ8907" s="258"/>
      <c r="AR8907" s="258"/>
      <c r="AS8907" s="258"/>
      <c r="AT8907" s="258"/>
      <c r="AU8907" s="258"/>
      <c r="AV8907" s="258"/>
      <c r="AW8907" s="258"/>
      <c r="AX8907" s="258"/>
      <c r="AY8907" s="258"/>
      <c r="AZ8907" s="258"/>
      <c r="BA8907" s="258"/>
      <c r="BB8907" s="258"/>
      <c r="BC8907" s="258"/>
      <c r="BD8907" s="258"/>
      <c r="BE8907" s="258"/>
      <c r="BF8907" s="258"/>
      <c r="BG8907" s="258"/>
      <c r="BH8907" s="258"/>
      <c r="BI8907" s="258"/>
      <c r="BJ8907" s="258"/>
      <c r="BK8907" s="258"/>
      <c r="BL8907" s="258"/>
      <c r="BM8907" s="258"/>
      <c r="BN8907" s="258"/>
      <c r="BO8907" s="258"/>
      <c r="BP8907" s="258"/>
      <c r="BQ8907" s="258"/>
      <c r="BR8907" s="258"/>
      <c r="BS8907" s="258"/>
      <c r="BT8907" s="258"/>
      <c r="BU8907" s="258"/>
      <c r="BV8907" s="258"/>
      <c r="BW8907" s="258"/>
      <c r="BX8907" s="258"/>
      <c r="BY8907" s="258"/>
      <c r="BZ8907" s="258"/>
      <c r="CA8907" s="258"/>
      <c r="CB8907" s="258"/>
      <c r="CC8907" s="258"/>
    </row>
    <row r="8908" spans="1:81" s="41" customFormat="1" x14ac:dyDescent="0.25">
      <c r="A8908" s="38"/>
      <c r="B8908" s="44"/>
      <c r="C8908" s="39"/>
      <c r="D8908" s="39"/>
      <c r="E8908" s="39"/>
      <c r="F8908" s="25"/>
      <c r="G8908" s="40"/>
      <c r="H8908" s="40"/>
      <c r="I8908" s="40"/>
      <c r="J8908" s="271"/>
      <c r="K8908" s="262"/>
      <c r="L8908" s="258"/>
      <c r="M8908" s="258"/>
      <c r="N8908" s="258"/>
      <c r="O8908" s="258"/>
      <c r="P8908" s="258"/>
      <c r="Q8908" s="258"/>
      <c r="R8908" s="258"/>
      <c r="S8908" s="258"/>
      <c r="T8908" s="258"/>
      <c r="U8908" s="258"/>
      <c r="V8908" s="258"/>
      <c r="W8908" s="258"/>
      <c r="X8908" s="258"/>
      <c r="Y8908" s="258"/>
      <c r="Z8908" s="258"/>
      <c r="AA8908" s="258"/>
      <c r="AB8908" s="258"/>
      <c r="AC8908" s="258"/>
      <c r="AD8908" s="258"/>
      <c r="AE8908" s="258"/>
      <c r="AF8908" s="258"/>
      <c r="AG8908" s="258"/>
      <c r="AH8908" s="258"/>
      <c r="AI8908" s="258"/>
      <c r="AJ8908" s="258"/>
      <c r="AK8908" s="258"/>
      <c r="AL8908" s="258"/>
      <c r="AM8908" s="258"/>
      <c r="AN8908" s="258"/>
      <c r="AO8908" s="258"/>
      <c r="AP8908" s="258"/>
      <c r="AQ8908" s="258"/>
      <c r="AR8908" s="258"/>
      <c r="AS8908" s="258"/>
      <c r="AT8908" s="258"/>
      <c r="AU8908" s="258"/>
      <c r="AV8908" s="258"/>
      <c r="AW8908" s="258"/>
      <c r="AX8908" s="258"/>
      <c r="AY8908" s="258"/>
      <c r="AZ8908" s="258"/>
      <c r="BA8908" s="258"/>
      <c r="BB8908" s="258"/>
      <c r="BC8908" s="258"/>
      <c r="BD8908" s="258"/>
      <c r="BE8908" s="258"/>
      <c r="BF8908" s="258"/>
      <c r="BG8908" s="258"/>
      <c r="BH8908" s="258"/>
      <c r="BI8908" s="258"/>
      <c r="BJ8908" s="258"/>
      <c r="BK8908" s="258"/>
      <c r="BL8908" s="258"/>
      <c r="BM8908" s="258"/>
      <c r="BN8908" s="258"/>
      <c r="BO8908" s="258"/>
      <c r="BP8908" s="258"/>
      <c r="BQ8908" s="258"/>
      <c r="BR8908" s="258"/>
      <c r="BS8908" s="258"/>
      <c r="BT8908" s="258"/>
      <c r="BU8908" s="258"/>
      <c r="BV8908" s="258"/>
      <c r="BW8908" s="258"/>
      <c r="BX8908" s="258"/>
      <c r="BY8908" s="258"/>
      <c r="BZ8908" s="258"/>
      <c r="CA8908" s="258"/>
      <c r="CB8908" s="258"/>
      <c r="CC8908" s="258"/>
    </row>
    <row r="8909" spans="1:81" s="41" customFormat="1" x14ac:dyDescent="0.25">
      <c r="A8909" s="38"/>
      <c r="B8909" s="44"/>
      <c r="C8909" s="39"/>
      <c r="D8909" s="39"/>
      <c r="E8909" s="39"/>
      <c r="F8909" s="25"/>
      <c r="G8909" s="40"/>
      <c r="H8909" s="40"/>
      <c r="I8909" s="40"/>
      <c r="J8909" s="271"/>
      <c r="K8909" s="262"/>
      <c r="L8909" s="258"/>
      <c r="M8909" s="258"/>
      <c r="N8909" s="258"/>
      <c r="O8909" s="258"/>
      <c r="P8909" s="258"/>
      <c r="Q8909" s="258"/>
      <c r="R8909" s="258"/>
      <c r="S8909" s="258"/>
      <c r="T8909" s="258"/>
      <c r="U8909" s="258"/>
      <c r="V8909" s="258"/>
      <c r="W8909" s="258"/>
      <c r="X8909" s="258"/>
      <c r="Y8909" s="258"/>
      <c r="Z8909" s="258"/>
      <c r="AA8909" s="258"/>
      <c r="AB8909" s="258"/>
      <c r="AC8909" s="258"/>
      <c r="AD8909" s="258"/>
      <c r="AE8909" s="258"/>
      <c r="AF8909" s="258"/>
      <c r="AG8909" s="258"/>
      <c r="AH8909" s="258"/>
      <c r="AI8909" s="258"/>
      <c r="AJ8909" s="258"/>
      <c r="AK8909" s="258"/>
      <c r="AL8909" s="258"/>
      <c r="AM8909" s="258"/>
      <c r="AN8909" s="258"/>
      <c r="AO8909" s="258"/>
      <c r="AP8909" s="258"/>
      <c r="AQ8909" s="258"/>
      <c r="AR8909" s="258"/>
      <c r="AS8909" s="258"/>
      <c r="AT8909" s="258"/>
      <c r="AU8909" s="258"/>
      <c r="AV8909" s="258"/>
      <c r="AW8909" s="258"/>
      <c r="AX8909" s="258"/>
      <c r="AY8909" s="258"/>
      <c r="AZ8909" s="258"/>
      <c r="BA8909" s="258"/>
      <c r="BB8909" s="258"/>
      <c r="BC8909" s="258"/>
      <c r="BD8909" s="258"/>
      <c r="BE8909" s="258"/>
      <c r="BF8909" s="258"/>
      <c r="BG8909" s="258"/>
      <c r="BH8909" s="258"/>
      <c r="BI8909" s="258"/>
      <c r="BJ8909" s="258"/>
      <c r="BK8909" s="258"/>
      <c r="BL8909" s="258"/>
      <c r="BM8909" s="258"/>
      <c r="BN8909" s="258"/>
      <c r="BO8909" s="258"/>
      <c r="BP8909" s="258"/>
      <c r="BQ8909" s="258"/>
      <c r="BR8909" s="258"/>
      <c r="BS8909" s="258"/>
      <c r="BT8909" s="258"/>
      <c r="BU8909" s="258"/>
      <c r="BV8909" s="258"/>
      <c r="BW8909" s="258"/>
      <c r="BX8909" s="258"/>
      <c r="BY8909" s="258"/>
      <c r="BZ8909" s="258"/>
      <c r="CA8909" s="258"/>
      <c r="CB8909" s="258"/>
      <c r="CC8909" s="258"/>
    </row>
    <row r="8910" spans="1:81" s="41" customFormat="1" x14ac:dyDescent="0.25">
      <c r="A8910" s="38"/>
      <c r="B8910" s="44"/>
      <c r="C8910" s="39"/>
      <c r="D8910" s="39"/>
      <c r="E8910" s="39"/>
      <c r="F8910" s="25"/>
      <c r="G8910" s="40"/>
      <c r="H8910" s="40"/>
      <c r="I8910" s="40"/>
      <c r="J8910" s="271"/>
      <c r="K8910" s="262"/>
      <c r="L8910" s="258"/>
      <c r="M8910" s="258"/>
      <c r="N8910" s="258"/>
      <c r="O8910" s="258"/>
      <c r="P8910" s="258"/>
      <c r="Q8910" s="258"/>
      <c r="R8910" s="258"/>
      <c r="S8910" s="258"/>
      <c r="T8910" s="258"/>
      <c r="U8910" s="258"/>
      <c r="V8910" s="258"/>
      <c r="W8910" s="258"/>
      <c r="X8910" s="258"/>
      <c r="Y8910" s="258"/>
      <c r="Z8910" s="258"/>
      <c r="AA8910" s="258"/>
      <c r="AB8910" s="258"/>
      <c r="AC8910" s="258"/>
      <c r="AD8910" s="258"/>
      <c r="AE8910" s="258"/>
      <c r="AF8910" s="258"/>
      <c r="AG8910" s="258"/>
      <c r="AH8910" s="258"/>
      <c r="AI8910" s="258"/>
      <c r="AJ8910" s="258"/>
      <c r="AK8910" s="258"/>
      <c r="AL8910" s="258"/>
      <c r="AM8910" s="258"/>
      <c r="AN8910" s="258"/>
      <c r="AO8910" s="258"/>
      <c r="AP8910" s="258"/>
      <c r="AQ8910" s="258"/>
      <c r="AR8910" s="258"/>
      <c r="AS8910" s="258"/>
      <c r="AT8910" s="258"/>
      <c r="AU8910" s="258"/>
      <c r="AV8910" s="258"/>
      <c r="AW8910" s="258"/>
      <c r="AX8910" s="258"/>
      <c r="AY8910" s="258"/>
      <c r="AZ8910" s="258"/>
      <c r="BA8910" s="258"/>
      <c r="BB8910" s="258"/>
      <c r="BC8910" s="258"/>
      <c r="BD8910" s="258"/>
      <c r="BE8910" s="258"/>
      <c r="BF8910" s="258"/>
      <c r="BG8910" s="258"/>
      <c r="BH8910" s="258"/>
      <c r="BI8910" s="258"/>
      <c r="BJ8910" s="258"/>
      <c r="BK8910" s="258"/>
      <c r="BL8910" s="258"/>
      <c r="BM8910" s="258"/>
      <c r="BN8910" s="258"/>
      <c r="BO8910" s="258"/>
      <c r="BP8910" s="258"/>
      <c r="BQ8910" s="258"/>
      <c r="BR8910" s="258"/>
      <c r="BS8910" s="258"/>
      <c r="BT8910" s="258"/>
      <c r="BU8910" s="258"/>
      <c r="BV8910" s="258"/>
      <c r="BW8910" s="258"/>
      <c r="BX8910" s="258"/>
      <c r="BY8910" s="258"/>
      <c r="BZ8910" s="258"/>
      <c r="CA8910" s="258"/>
      <c r="CB8910" s="258"/>
      <c r="CC8910" s="258"/>
    </row>
    <row r="8911" spans="1:81" s="41" customFormat="1" x14ac:dyDescent="0.25">
      <c r="A8911" s="38"/>
      <c r="B8911" s="44"/>
      <c r="C8911" s="39"/>
      <c r="D8911" s="39"/>
      <c r="E8911" s="39"/>
      <c r="F8911" s="25"/>
      <c r="G8911" s="40"/>
      <c r="H8911" s="40"/>
      <c r="I8911" s="40"/>
      <c r="J8911" s="271"/>
      <c r="K8911" s="262"/>
      <c r="L8911" s="258"/>
      <c r="M8911" s="258"/>
      <c r="N8911" s="258"/>
      <c r="O8911" s="258"/>
      <c r="P8911" s="258"/>
      <c r="Q8911" s="258"/>
      <c r="R8911" s="258"/>
      <c r="S8911" s="258"/>
      <c r="T8911" s="258"/>
      <c r="U8911" s="258"/>
      <c r="V8911" s="258"/>
      <c r="W8911" s="258"/>
      <c r="X8911" s="258"/>
      <c r="Y8911" s="258"/>
      <c r="Z8911" s="258"/>
      <c r="AA8911" s="258"/>
      <c r="AB8911" s="258"/>
      <c r="AC8911" s="258"/>
      <c r="AD8911" s="258"/>
      <c r="AE8911" s="258"/>
      <c r="AF8911" s="258"/>
      <c r="AG8911" s="258"/>
      <c r="AH8911" s="258"/>
      <c r="AI8911" s="258"/>
      <c r="AJ8911" s="258"/>
      <c r="AK8911" s="258"/>
      <c r="AL8911" s="258"/>
      <c r="AM8911" s="258"/>
      <c r="AN8911" s="258"/>
      <c r="AO8911" s="258"/>
      <c r="AP8911" s="258"/>
      <c r="AQ8911" s="258"/>
      <c r="AR8911" s="258"/>
      <c r="AS8911" s="258"/>
      <c r="AT8911" s="258"/>
      <c r="AU8911" s="258"/>
      <c r="AV8911" s="258"/>
      <c r="AW8911" s="258"/>
      <c r="AX8911" s="258"/>
      <c r="AY8911" s="258"/>
      <c r="AZ8911" s="258"/>
      <c r="BA8911" s="258"/>
      <c r="BB8911" s="258"/>
      <c r="BC8911" s="258"/>
      <c r="BD8911" s="258"/>
      <c r="BE8911" s="258"/>
      <c r="BF8911" s="258"/>
      <c r="BG8911" s="258"/>
      <c r="BH8911" s="258"/>
      <c r="BI8911" s="258"/>
      <c r="BJ8911" s="258"/>
      <c r="BK8911" s="258"/>
      <c r="BL8911" s="258"/>
      <c r="BM8911" s="258"/>
      <c r="BN8911" s="258"/>
      <c r="BO8911" s="258"/>
      <c r="BP8911" s="258"/>
      <c r="BQ8911" s="258"/>
      <c r="BR8911" s="258"/>
      <c r="BS8911" s="258"/>
      <c r="BT8911" s="258"/>
      <c r="BU8911" s="258"/>
      <c r="BV8911" s="258"/>
      <c r="BW8911" s="258"/>
      <c r="BX8911" s="258"/>
      <c r="BY8911" s="258"/>
      <c r="BZ8911" s="258"/>
      <c r="CA8911" s="258"/>
      <c r="CB8911" s="258"/>
      <c r="CC8911" s="258"/>
    </row>
    <row r="8912" spans="1:81" s="41" customFormat="1" x14ac:dyDescent="0.25">
      <c r="A8912" s="38"/>
      <c r="B8912" s="44"/>
      <c r="C8912" s="39"/>
      <c r="D8912" s="39"/>
      <c r="E8912" s="39"/>
      <c r="F8912" s="25"/>
      <c r="G8912" s="40"/>
      <c r="H8912" s="40"/>
      <c r="I8912" s="40"/>
      <c r="J8912" s="271"/>
      <c r="K8912" s="262"/>
      <c r="L8912" s="258"/>
      <c r="M8912" s="258"/>
      <c r="N8912" s="258"/>
      <c r="O8912" s="258"/>
      <c r="P8912" s="258"/>
      <c r="Q8912" s="258"/>
      <c r="R8912" s="258"/>
      <c r="S8912" s="258"/>
      <c r="T8912" s="258"/>
      <c r="U8912" s="258"/>
      <c r="V8912" s="258"/>
      <c r="W8912" s="258"/>
      <c r="X8912" s="258"/>
      <c r="Y8912" s="258"/>
      <c r="Z8912" s="258"/>
      <c r="AA8912" s="258"/>
      <c r="AB8912" s="258"/>
      <c r="AC8912" s="258"/>
      <c r="AD8912" s="258"/>
      <c r="AE8912" s="258"/>
      <c r="AF8912" s="258"/>
      <c r="AG8912" s="258"/>
      <c r="AH8912" s="258"/>
      <c r="AI8912" s="258"/>
      <c r="AJ8912" s="258"/>
      <c r="AK8912" s="258"/>
      <c r="AL8912" s="258"/>
      <c r="AM8912" s="258"/>
      <c r="AN8912" s="258"/>
      <c r="AO8912" s="258"/>
      <c r="AP8912" s="258"/>
      <c r="AQ8912" s="258"/>
      <c r="AR8912" s="258"/>
      <c r="AS8912" s="258"/>
      <c r="AT8912" s="258"/>
      <c r="AU8912" s="258"/>
      <c r="AV8912" s="258"/>
      <c r="AW8912" s="258"/>
      <c r="AX8912" s="258"/>
      <c r="AY8912" s="258"/>
      <c r="AZ8912" s="258"/>
      <c r="BA8912" s="258"/>
      <c r="BB8912" s="258"/>
      <c r="BC8912" s="258"/>
      <c r="BD8912" s="258"/>
      <c r="BE8912" s="258"/>
      <c r="BF8912" s="258"/>
      <c r="BG8912" s="258"/>
      <c r="BH8912" s="258"/>
      <c r="BI8912" s="258"/>
      <c r="BJ8912" s="258"/>
      <c r="BK8912" s="258"/>
      <c r="BL8912" s="258"/>
      <c r="BM8912" s="258"/>
      <c r="BN8912" s="258"/>
      <c r="BO8912" s="258"/>
      <c r="BP8912" s="258"/>
      <c r="BQ8912" s="258"/>
      <c r="BR8912" s="258"/>
      <c r="BS8912" s="258"/>
      <c r="BT8912" s="258"/>
      <c r="BU8912" s="258"/>
      <c r="BV8912" s="258"/>
      <c r="BW8912" s="258"/>
      <c r="BX8912" s="258"/>
      <c r="BY8912" s="258"/>
      <c r="BZ8912" s="258"/>
      <c r="CA8912" s="258"/>
      <c r="CB8912" s="258"/>
      <c r="CC8912" s="258"/>
    </row>
    <row r="8913" spans="1:81" s="41" customFormat="1" x14ac:dyDescent="0.25">
      <c r="A8913" s="38"/>
      <c r="B8913" s="44"/>
      <c r="C8913" s="39"/>
      <c r="D8913" s="39"/>
      <c r="E8913" s="39"/>
      <c r="F8913" s="25"/>
      <c r="G8913" s="40"/>
      <c r="H8913" s="40"/>
      <c r="I8913" s="40"/>
      <c r="J8913" s="271"/>
      <c r="K8913" s="262"/>
      <c r="L8913" s="258"/>
      <c r="M8913" s="258"/>
      <c r="N8913" s="258"/>
      <c r="O8913" s="258"/>
      <c r="P8913" s="258"/>
      <c r="Q8913" s="258"/>
      <c r="R8913" s="258"/>
      <c r="S8913" s="258"/>
      <c r="T8913" s="258"/>
      <c r="U8913" s="258"/>
      <c r="V8913" s="258"/>
      <c r="W8913" s="258"/>
      <c r="X8913" s="258"/>
      <c r="Y8913" s="258"/>
      <c r="Z8913" s="258"/>
      <c r="AA8913" s="258"/>
      <c r="AB8913" s="258"/>
      <c r="AC8913" s="258"/>
      <c r="AD8913" s="258"/>
      <c r="AE8913" s="258"/>
      <c r="AF8913" s="258"/>
      <c r="AG8913" s="258"/>
      <c r="AH8913" s="258"/>
      <c r="AI8913" s="258"/>
      <c r="AJ8913" s="258"/>
      <c r="AK8913" s="258"/>
      <c r="AL8913" s="258"/>
      <c r="AM8913" s="258"/>
      <c r="AN8913" s="258"/>
      <c r="AO8913" s="258"/>
      <c r="AP8913" s="258"/>
      <c r="AQ8913" s="258"/>
      <c r="AR8913" s="258"/>
      <c r="AS8913" s="258"/>
      <c r="AT8913" s="258"/>
      <c r="AU8913" s="258"/>
      <c r="AV8913" s="258"/>
      <c r="AW8913" s="258"/>
      <c r="AX8913" s="258"/>
      <c r="AY8913" s="258"/>
      <c r="AZ8913" s="258"/>
      <c r="BA8913" s="258"/>
      <c r="BB8913" s="258"/>
      <c r="BC8913" s="258"/>
      <c r="BD8913" s="258"/>
      <c r="BE8913" s="258"/>
      <c r="BF8913" s="258"/>
      <c r="BG8913" s="258"/>
      <c r="BH8913" s="258"/>
      <c r="BI8913" s="258"/>
      <c r="BJ8913" s="258"/>
      <c r="BK8913" s="258"/>
      <c r="BL8913" s="258"/>
      <c r="BM8913" s="258"/>
      <c r="BN8913" s="258"/>
      <c r="BO8913" s="258"/>
      <c r="BP8913" s="258"/>
      <c r="BQ8913" s="258"/>
      <c r="BR8913" s="258"/>
      <c r="BS8913" s="258"/>
      <c r="BT8913" s="258"/>
      <c r="BU8913" s="258"/>
      <c r="BV8913" s="258"/>
      <c r="BW8913" s="258"/>
      <c r="BX8913" s="258"/>
      <c r="BY8913" s="258"/>
      <c r="BZ8913" s="258"/>
      <c r="CA8913" s="258"/>
      <c r="CB8913" s="258"/>
      <c r="CC8913" s="258"/>
    </row>
    <row r="8914" spans="1:81" s="41" customFormat="1" x14ac:dyDescent="0.25">
      <c r="A8914" s="38"/>
      <c r="B8914" s="44"/>
      <c r="C8914" s="39"/>
      <c r="D8914" s="39"/>
      <c r="E8914" s="39"/>
      <c r="F8914" s="25"/>
      <c r="G8914" s="40"/>
      <c r="H8914" s="40"/>
      <c r="I8914" s="40"/>
      <c r="J8914" s="271"/>
      <c r="K8914" s="262"/>
      <c r="L8914" s="258"/>
      <c r="M8914" s="258"/>
      <c r="N8914" s="258"/>
      <c r="O8914" s="258"/>
      <c r="P8914" s="258"/>
      <c r="Q8914" s="258"/>
      <c r="R8914" s="258"/>
      <c r="S8914" s="258"/>
      <c r="T8914" s="258"/>
      <c r="U8914" s="258"/>
      <c r="V8914" s="258"/>
      <c r="W8914" s="258"/>
      <c r="X8914" s="258"/>
      <c r="Y8914" s="258"/>
      <c r="Z8914" s="258"/>
      <c r="AA8914" s="258"/>
      <c r="AB8914" s="258"/>
      <c r="AC8914" s="258"/>
      <c r="AD8914" s="258"/>
      <c r="AE8914" s="258"/>
      <c r="AF8914" s="258"/>
      <c r="AG8914" s="258"/>
      <c r="AH8914" s="258"/>
      <c r="AI8914" s="258"/>
      <c r="AJ8914" s="258"/>
      <c r="AK8914" s="258"/>
      <c r="AL8914" s="258"/>
      <c r="AM8914" s="258"/>
      <c r="AN8914" s="258"/>
      <c r="AO8914" s="258"/>
      <c r="AP8914" s="258"/>
      <c r="AQ8914" s="258"/>
      <c r="AR8914" s="258"/>
      <c r="AS8914" s="258"/>
      <c r="AT8914" s="258"/>
      <c r="AU8914" s="258"/>
      <c r="AV8914" s="258"/>
      <c r="AW8914" s="258"/>
      <c r="AX8914" s="258"/>
      <c r="AY8914" s="258"/>
      <c r="AZ8914" s="258"/>
      <c r="BA8914" s="258"/>
      <c r="BB8914" s="258"/>
      <c r="BC8914" s="258"/>
      <c r="BD8914" s="258"/>
      <c r="BE8914" s="258"/>
      <c r="BF8914" s="258"/>
      <c r="BG8914" s="258"/>
      <c r="BH8914" s="258"/>
      <c r="BI8914" s="258"/>
      <c r="BJ8914" s="258"/>
      <c r="BK8914" s="258"/>
      <c r="BL8914" s="258"/>
      <c r="BM8914" s="258"/>
      <c r="BN8914" s="258"/>
      <c r="BO8914" s="258"/>
      <c r="BP8914" s="258"/>
      <c r="BQ8914" s="258"/>
      <c r="BR8914" s="258"/>
      <c r="BS8914" s="258"/>
      <c r="BT8914" s="258"/>
      <c r="BU8914" s="258"/>
      <c r="BV8914" s="258"/>
      <c r="BW8914" s="258"/>
      <c r="BX8914" s="258"/>
      <c r="BY8914" s="258"/>
      <c r="BZ8914" s="258"/>
      <c r="CA8914" s="258"/>
      <c r="CB8914" s="258"/>
      <c r="CC8914" s="258"/>
    </row>
    <row r="8915" spans="1:81" s="41" customFormat="1" x14ac:dyDescent="0.25">
      <c r="A8915" s="38"/>
      <c r="B8915" s="44"/>
      <c r="C8915" s="39"/>
      <c r="D8915" s="39"/>
      <c r="E8915" s="39"/>
      <c r="F8915" s="25"/>
      <c r="G8915" s="40"/>
      <c r="H8915" s="40"/>
      <c r="I8915" s="40"/>
      <c r="J8915" s="271"/>
      <c r="K8915" s="262"/>
      <c r="L8915" s="258"/>
      <c r="M8915" s="258"/>
      <c r="N8915" s="258"/>
      <c r="O8915" s="258"/>
      <c r="P8915" s="258"/>
      <c r="Q8915" s="258"/>
      <c r="R8915" s="258"/>
      <c r="S8915" s="258"/>
      <c r="T8915" s="258"/>
      <c r="U8915" s="258"/>
      <c r="V8915" s="258"/>
      <c r="W8915" s="258"/>
      <c r="X8915" s="258"/>
      <c r="Y8915" s="258"/>
      <c r="Z8915" s="258"/>
      <c r="AA8915" s="258"/>
      <c r="AB8915" s="258"/>
      <c r="AC8915" s="258"/>
      <c r="AD8915" s="258"/>
      <c r="AE8915" s="258"/>
      <c r="AF8915" s="258"/>
      <c r="AG8915" s="258"/>
      <c r="AH8915" s="258"/>
      <c r="AI8915" s="258"/>
      <c r="AJ8915" s="258"/>
      <c r="AK8915" s="258"/>
      <c r="AL8915" s="258"/>
      <c r="AM8915" s="258"/>
      <c r="AN8915" s="258"/>
      <c r="AO8915" s="258"/>
      <c r="AP8915" s="258"/>
      <c r="AQ8915" s="258"/>
      <c r="AR8915" s="258"/>
      <c r="AS8915" s="258"/>
      <c r="AT8915" s="258"/>
      <c r="AU8915" s="258"/>
      <c r="AV8915" s="258"/>
      <c r="AW8915" s="258"/>
      <c r="AX8915" s="258"/>
      <c r="AY8915" s="258"/>
      <c r="AZ8915" s="258"/>
      <c r="BA8915" s="258"/>
      <c r="BB8915" s="258"/>
      <c r="BC8915" s="258"/>
      <c r="BD8915" s="258"/>
      <c r="BE8915" s="258"/>
      <c r="BF8915" s="258"/>
      <c r="BG8915" s="258"/>
      <c r="BH8915" s="258"/>
      <c r="BI8915" s="258"/>
      <c r="BJ8915" s="258"/>
      <c r="BK8915" s="258"/>
      <c r="BL8915" s="258"/>
      <c r="BM8915" s="258"/>
      <c r="BN8915" s="258"/>
      <c r="BO8915" s="258"/>
      <c r="BP8915" s="258"/>
      <c r="BQ8915" s="258"/>
      <c r="BR8915" s="258"/>
      <c r="BS8915" s="258"/>
      <c r="BT8915" s="258"/>
      <c r="BU8915" s="258"/>
      <c r="BV8915" s="258"/>
      <c r="BW8915" s="258"/>
      <c r="BX8915" s="258"/>
      <c r="BY8915" s="258"/>
      <c r="BZ8915" s="258"/>
      <c r="CA8915" s="258"/>
      <c r="CB8915" s="258"/>
      <c r="CC8915" s="258"/>
    </row>
    <row r="8916" spans="1:81" s="41" customFormat="1" x14ac:dyDescent="0.25">
      <c r="A8916" s="38"/>
      <c r="B8916" s="44"/>
      <c r="C8916" s="39"/>
      <c r="D8916" s="39"/>
      <c r="E8916" s="39"/>
      <c r="F8916" s="25"/>
      <c r="G8916" s="40"/>
      <c r="H8916" s="40"/>
      <c r="I8916" s="40"/>
      <c r="J8916" s="271"/>
      <c r="K8916" s="262"/>
      <c r="L8916" s="258"/>
      <c r="M8916" s="258"/>
      <c r="N8916" s="258"/>
      <c r="O8916" s="258"/>
      <c r="P8916" s="258"/>
      <c r="Q8916" s="258"/>
      <c r="R8916" s="258"/>
      <c r="S8916" s="258"/>
      <c r="T8916" s="258"/>
      <c r="U8916" s="258"/>
      <c r="V8916" s="258"/>
      <c r="W8916" s="258"/>
      <c r="X8916" s="258"/>
      <c r="Y8916" s="258"/>
      <c r="Z8916" s="258"/>
      <c r="AA8916" s="258"/>
      <c r="AB8916" s="258"/>
      <c r="AC8916" s="258"/>
      <c r="AD8916" s="258"/>
      <c r="AE8916" s="258"/>
      <c r="AF8916" s="258"/>
      <c r="AG8916" s="258"/>
      <c r="AH8916" s="258"/>
      <c r="AI8916" s="258"/>
      <c r="AJ8916" s="258"/>
      <c r="AK8916" s="258"/>
      <c r="AL8916" s="258"/>
      <c r="AM8916" s="258"/>
      <c r="AN8916" s="258"/>
      <c r="AO8916" s="258"/>
      <c r="AP8916" s="258"/>
      <c r="AQ8916" s="258"/>
      <c r="AR8916" s="258"/>
      <c r="AS8916" s="258"/>
      <c r="AT8916" s="258"/>
      <c r="AU8916" s="258"/>
      <c r="AV8916" s="258"/>
      <c r="AW8916" s="258"/>
      <c r="AX8916" s="258"/>
      <c r="AY8916" s="258"/>
      <c r="AZ8916" s="258"/>
      <c r="BA8916" s="258"/>
      <c r="BB8916" s="258"/>
      <c r="BC8916" s="258"/>
      <c r="BD8916" s="258"/>
      <c r="BE8916" s="258"/>
      <c r="BF8916" s="258"/>
      <c r="BG8916" s="258"/>
      <c r="BH8916" s="258"/>
      <c r="BI8916" s="258"/>
      <c r="BJ8916" s="258"/>
      <c r="BK8916" s="258"/>
      <c r="BL8916" s="258"/>
      <c r="BM8916" s="258"/>
      <c r="BN8916" s="258"/>
      <c r="BO8916" s="258"/>
      <c r="BP8916" s="258"/>
      <c r="BQ8916" s="258"/>
      <c r="BR8916" s="258"/>
      <c r="BS8916" s="258"/>
      <c r="BT8916" s="258"/>
      <c r="BU8916" s="258"/>
      <c r="BV8916" s="258"/>
      <c r="BW8916" s="258"/>
      <c r="BX8916" s="258"/>
      <c r="BY8916" s="258"/>
      <c r="BZ8916" s="258"/>
      <c r="CA8916" s="258"/>
      <c r="CB8916" s="258"/>
      <c r="CC8916" s="258"/>
    </row>
    <row r="8917" spans="1:81" s="41" customFormat="1" x14ac:dyDescent="0.25">
      <c r="A8917" s="38"/>
      <c r="B8917" s="44"/>
      <c r="C8917" s="39"/>
      <c r="D8917" s="39"/>
      <c r="E8917" s="39"/>
      <c r="F8917" s="25"/>
      <c r="G8917" s="40"/>
      <c r="H8917" s="40"/>
      <c r="I8917" s="40"/>
      <c r="J8917" s="271"/>
      <c r="K8917" s="262"/>
      <c r="L8917" s="258"/>
      <c r="M8917" s="258"/>
      <c r="N8917" s="258"/>
      <c r="O8917" s="258"/>
      <c r="P8917" s="258"/>
      <c r="Q8917" s="258"/>
      <c r="R8917" s="258"/>
      <c r="S8917" s="258"/>
      <c r="T8917" s="258"/>
      <c r="U8917" s="258"/>
      <c r="V8917" s="258"/>
      <c r="W8917" s="258"/>
      <c r="X8917" s="258"/>
      <c r="Y8917" s="258"/>
      <c r="Z8917" s="258"/>
      <c r="AA8917" s="258"/>
      <c r="AB8917" s="258"/>
      <c r="AC8917" s="258"/>
      <c r="AD8917" s="258"/>
      <c r="AE8917" s="258"/>
      <c r="AF8917" s="258"/>
      <c r="AG8917" s="258"/>
      <c r="AH8917" s="258"/>
      <c r="AI8917" s="258"/>
      <c r="AJ8917" s="258"/>
      <c r="AK8917" s="258"/>
      <c r="AL8917" s="258"/>
      <c r="AM8917" s="258"/>
      <c r="AN8917" s="258"/>
      <c r="AO8917" s="258"/>
      <c r="AP8917" s="258"/>
      <c r="AQ8917" s="258"/>
      <c r="AR8917" s="258"/>
      <c r="AS8917" s="258"/>
      <c r="AT8917" s="258"/>
      <c r="AU8917" s="258"/>
      <c r="AV8917" s="258"/>
      <c r="AW8917" s="258"/>
      <c r="AX8917" s="258"/>
      <c r="AY8917" s="258"/>
      <c r="AZ8917" s="258"/>
      <c r="BA8917" s="258"/>
      <c r="BB8917" s="258"/>
      <c r="BC8917" s="258"/>
      <c r="BD8917" s="258"/>
      <c r="BE8917" s="258"/>
      <c r="BF8917" s="258"/>
      <c r="BG8917" s="258"/>
      <c r="BH8917" s="258"/>
      <c r="BI8917" s="258"/>
      <c r="BJ8917" s="258"/>
      <c r="BK8917" s="258"/>
      <c r="BL8917" s="258"/>
      <c r="BM8917" s="258"/>
      <c r="BN8917" s="258"/>
      <c r="BO8917" s="258"/>
      <c r="BP8917" s="258"/>
      <c r="BQ8917" s="258"/>
      <c r="BR8917" s="258"/>
      <c r="BS8917" s="258"/>
      <c r="BT8917" s="258"/>
      <c r="BU8917" s="258"/>
      <c r="BV8917" s="258"/>
      <c r="BW8917" s="258"/>
      <c r="BX8917" s="258"/>
      <c r="BY8917" s="258"/>
      <c r="BZ8917" s="258"/>
      <c r="CA8917" s="258"/>
      <c r="CB8917" s="258"/>
      <c r="CC8917" s="258"/>
    </row>
    <row r="8918" spans="1:81" s="41" customFormat="1" x14ac:dyDescent="0.25">
      <c r="A8918" s="38"/>
      <c r="B8918" s="44"/>
      <c r="C8918" s="39"/>
      <c r="D8918" s="39"/>
      <c r="E8918" s="39"/>
      <c r="F8918" s="25"/>
      <c r="G8918" s="40"/>
      <c r="H8918" s="40"/>
      <c r="I8918" s="40"/>
      <c r="J8918" s="271"/>
      <c r="K8918" s="262"/>
      <c r="L8918" s="258"/>
      <c r="M8918" s="258"/>
      <c r="N8918" s="258"/>
      <c r="O8918" s="258"/>
      <c r="P8918" s="258"/>
      <c r="Q8918" s="258"/>
      <c r="R8918" s="258"/>
      <c r="S8918" s="258"/>
      <c r="T8918" s="258"/>
      <c r="U8918" s="258"/>
      <c r="V8918" s="258"/>
      <c r="W8918" s="258"/>
      <c r="X8918" s="258"/>
      <c r="Y8918" s="258"/>
      <c r="Z8918" s="258"/>
      <c r="AA8918" s="258"/>
      <c r="AB8918" s="258"/>
      <c r="AC8918" s="258"/>
      <c r="AD8918" s="258"/>
      <c r="AE8918" s="258"/>
      <c r="AF8918" s="258"/>
      <c r="AG8918" s="258"/>
      <c r="AH8918" s="258"/>
      <c r="AI8918" s="258"/>
      <c r="AJ8918" s="258"/>
      <c r="AK8918" s="258"/>
      <c r="AL8918" s="258"/>
      <c r="AM8918" s="258"/>
      <c r="AN8918" s="258"/>
      <c r="AO8918" s="258"/>
      <c r="AP8918" s="258"/>
      <c r="AQ8918" s="258"/>
      <c r="AR8918" s="258"/>
      <c r="AS8918" s="258"/>
      <c r="AT8918" s="258"/>
      <c r="AU8918" s="258"/>
      <c r="AV8918" s="258"/>
      <c r="AW8918" s="258"/>
      <c r="AX8918" s="258"/>
      <c r="AY8918" s="258"/>
      <c r="AZ8918" s="258"/>
      <c r="BA8918" s="258"/>
      <c r="BB8918" s="258"/>
      <c r="BC8918" s="258"/>
      <c r="BD8918" s="258"/>
      <c r="BE8918" s="258"/>
      <c r="BF8918" s="258"/>
      <c r="BG8918" s="258"/>
      <c r="BH8918" s="258"/>
      <c r="BI8918" s="258"/>
      <c r="BJ8918" s="258"/>
      <c r="BK8918" s="258"/>
      <c r="BL8918" s="258"/>
      <c r="BM8918" s="258"/>
      <c r="BN8918" s="258"/>
      <c r="BO8918" s="258"/>
      <c r="BP8918" s="258"/>
      <c r="BQ8918" s="258"/>
      <c r="BR8918" s="258"/>
      <c r="BS8918" s="258"/>
      <c r="BT8918" s="258"/>
      <c r="BU8918" s="258"/>
      <c r="BV8918" s="258"/>
      <c r="BW8918" s="258"/>
      <c r="BX8918" s="258"/>
      <c r="BY8918" s="258"/>
      <c r="BZ8918" s="258"/>
      <c r="CA8918" s="258"/>
      <c r="CB8918" s="258"/>
      <c r="CC8918" s="258"/>
    </row>
    <row r="8919" spans="1:81" s="41" customFormat="1" x14ac:dyDescent="0.25">
      <c r="A8919" s="38"/>
      <c r="B8919" s="44"/>
      <c r="C8919" s="39"/>
      <c r="D8919" s="39"/>
      <c r="E8919" s="39"/>
      <c r="F8919" s="25"/>
      <c r="G8919" s="40"/>
      <c r="H8919" s="40"/>
      <c r="I8919" s="40"/>
      <c r="J8919" s="271"/>
      <c r="K8919" s="262"/>
      <c r="L8919" s="258"/>
      <c r="M8919" s="258"/>
      <c r="N8919" s="258"/>
      <c r="O8919" s="258"/>
      <c r="P8919" s="258"/>
      <c r="Q8919" s="258"/>
      <c r="R8919" s="258"/>
      <c r="S8919" s="258"/>
      <c r="T8919" s="258"/>
      <c r="U8919" s="258"/>
      <c r="V8919" s="258"/>
      <c r="W8919" s="258"/>
      <c r="X8919" s="258"/>
      <c r="Y8919" s="258"/>
      <c r="Z8919" s="258"/>
      <c r="AA8919" s="258"/>
      <c r="AB8919" s="258"/>
      <c r="AC8919" s="258"/>
      <c r="AD8919" s="258"/>
      <c r="AE8919" s="258"/>
      <c r="AF8919" s="258"/>
      <c r="AG8919" s="258"/>
      <c r="AH8919" s="258"/>
      <c r="AI8919" s="258"/>
      <c r="AJ8919" s="258"/>
      <c r="AK8919" s="258"/>
      <c r="AL8919" s="258"/>
      <c r="AM8919" s="258"/>
      <c r="AN8919" s="258"/>
      <c r="AO8919" s="258"/>
      <c r="AP8919" s="258"/>
      <c r="AQ8919" s="258"/>
      <c r="AR8919" s="258"/>
      <c r="AS8919" s="258"/>
      <c r="AT8919" s="258"/>
      <c r="AU8919" s="258"/>
      <c r="AV8919" s="258"/>
      <c r="AW8919" s="258"/>
      <c r="AX8919" s="258"/>
      <c r="AY8919" s="258"/>
      <c r="AZ8919" s="258"/>
      <c r="BA8919" s="258"/>
      <c r="BB8919" s="258"/>
      <c r="BC8919" s="258"/>
      <c r="BD8919" s="258"/>
      <c r="BE8919" s="258"/>
      <c r="BF8919" s="258"/>
      <c r="BG8919" s="258"/>
      <c r="BH8919" s="258"/>
      <c r="BI8919" s="258"/>
      <c r="BJ8919" s="258"/>
      <c r="BK8919" s="258"/>
      <c r="BL8919" s="258"/>
      <c r="BM8919" s="258"/>
      <c r="BN8919" s="258"/>
      <c r="BO8919" s="258"/>
      <c r="BP8919" s="258"/>
      <c r="BQ8919" s="258"/>
      <c r="BR8919" s="258"/>
      <c r="BS8919" s="258"/>
      <c r="BT8919" s="258"/>
      <c r="BU8919" s="258"/>
      <c r="BV8919" s="258"/>
      <c r="BW8919" s="258"/>
      <c r="BX8919" s="258"/>
      <c r="BY8919" s="258"/>
      <c r="BZ8919" s="258"/>
      <c r="CA8919" s="258"/>
      <c r="CB8919" s="258"/>
      <c r="CC8919" s="258"/>
    </row>
    <row r="8920" spans="1:81" s="41" customFormat="1" x14ac:dyDescent="0.25">
      <c r="A8920" s="38"/>
      <c r="B8920" s="44"/>
      <c r="C8920" s="39"/>
      <c r="D8920" s="39"/>
      <c r="E8920" s="39"/>
      <c r="F8920" s="25"/>
      <c r="G8920" s="40"/>
      <c r="H8920" s="40"/>
      <c r="I8920" s="40"/>
      <c r="J8920" s="271"/>
      <c r="K8920" s="262"/>
      <c r="L8920" s="258"/>
      <c r="M8920" s="258"/>
      <c r="N8920" s="258"/>
      <c r="O8920" s="258"/>
      <c r="P8920" s="258"/>
      <c r="Q8920" s="258"/>
      <c r="R8920" s="258"/>
      <c r="S8920" s="258"/>
      <c r="T8920" s="258"/>
      <c r="U8920" s="258"/>
      <c r="V8920" s="258"/>
      <c r="W8920" s="258"/>
      <c r="X8920" s="258"/>
      <c r="Y8920" s="258"/>
      <c r="Z8920" s="258"/>
      <c r="AA8920" s="258"/>
      <c r="AB8920" s="258"/>
      <c r="AC8920" s="258"/>
      <c r="AD8920" s="258"/>
      <c r="AE8920" s="258"/>
      <c r="AF8920" s="258"/>
      <c r="AG8920" s="258"/>
      <c r="AH8920" s="258"/>
      <c r="AI8920" s="258"/>
      <c r="AJ8920" s="258"/>
      <c r="AK8920" s="258"/>
      <c r="AL8920" s="258"/>
      <c r="AM8920" s="258"/>
      <c r="AN8920" s="258"/>
      <c r="AO8920" s="258"/>
      <c r="AP8920" s="258"/>
      <c r="AQ8920" s="258"/>
      <c r="AR8920" s="258"/>
      <c r="AS8920" s="258"/>
      <c r="AT8920" s="258"/>
      <c r="AU8920" s="258"/>
      <c r="AV8920" s="258"/>
      <c r="AW8920" s="258"/>
      <c r="AX8920" s="258"/>
      <c r="AY8920" s="258"/>
      <c r="AZ8920" s="258"/>
      <c r="BA8920" s="258"/>
      <c r="BB8920" s="258"/>
      <c r="BC8920" s="258"/>
      <c r="BD8920" s="258"/>
      <c r="BE8920" s="258"/>
      <c r="BF8920" s="258"/>
      <c r="BG8920" s="258"/>
      <c r="BH8920" s="258"/>
      <c r="BI8920" s="258"/>
      <c r="BJ8920" s="258"/>
      <c r="BK8920" s="258"/>
      <c r="BL8920" s="258"/>
      <c r="BM8920" s="258"/>
      <c r="BN8920" s="258"/>
      <c r="BO8920" s="258"/>
      <c r="BP8920" s="258"/>
      <c r="BQ8920" s="258"/>
      <c r="BR8920" s="258"/>
      <c r="BS8920" s="258"/>
      <c r="BT8920" s="258"/>
      <c r="BU8920" s="258"/>
      <c r="BV8920" s="258"/>
      <c r="BW8920" s="258"/>
      <c r="BX8920" s="258"/>
      <c r="BY8920" s="258"/>
      <c r="BZ8920" s="258"/>
      <c r="CA8920" s="258"/>
      <c r="CB8920" s="258"/>
      <c r="CC8920" s="258"/>
    </row>
    <row r="8921" spans="1:81" s="41" customFormat="1" x14ac:dyDescent="0.25">
      <c r="A8921" s="38"/>
      <c r="B8921" s="44"/>
      <c r="C8921" s="39"/>
      <c r="D8921" s="39"/>
      <c r="E8921" s="39"/>
      <c r="F8921" s="25"/>
      <c r="G8921" s="40"/>
      <c r="H8921" s="40"/>
      <c r="I8921" s="40"/>
      <c r="J8921" s="271"/>
      <c r="K8921" s="262"/>
      <c r="L8921" s="258"/>
      <c r="M8921" s="258"/>
      <c r="N8921" s="258"/>
      <c r="O8921" s="258"/>
      <c r="P8921" s="258"/>
      <c r="Q8921" s="258"/>
      <c r="R8921" s="258"/>
      <c r="S8921" s="258"/>
      <c r="T8921" s="258"/>
      <c r="U8921" s="258"/>
      <c r="V8921" s="258"/>
      <c r="W8921" s="258"/>
      <c r="X8921" s="258"/>
      <c r="Y8921" s="258"/>
      <c r="Z8921" s="258"/>
      <c r="AA8921" s="258"/>
      <c r="AB8921" s="258"/>
      <c r="AC8921" s="258"/>
      <c r="AD8921" s="258"/>
      <c r="AE8921" s="258"/>
      <c r="AF8921" s="258"/>
      <c r="AG8921" s="258"/>
      <c r="AH8921" s="258"/>
      <c r="AI8921" s="258"/>
      <c r="AJ8921" s="258"/>
      <c r="AK8921" s="258"/>
      <c r="AL8921" s="258"/>
      <c r="AM8921" s="258"/>
      <c r="AN8921" s="258"/>
      <c r="AO8921" s="258"/>
      <c r="AP8921" s="258"/>
      <c r="AQ8921" s="258"/>
      <c r="AR8921" s="258"/>
      <c r="AS8921" s="258"/>
      <c r="AT8921" s="258"/>
      <c r="AU8921" s="258"/>
      <c r="AV8921" s="258"/>
      <c r="AW8921" s="258"/>
      <c r="AX8921" s="258"/>
      <c r="AY8921" s="258"/>
      <c r="AZ8921" s="258"/>
      <c r="BA8921" s="258"/>
      <c r="BB8921" s="258"/>
      <c r="BC8921" s="258"/>
      <c r="BD8921" s="258"/>
      <c r="BE8921" s="258"/>
      <c r="BF8921" s="258"/>
      <c r="BG8921" s="258"/>
      <c r="BH8921" s="258"/>
      <c r="BI8921" s="258"/>
      <c r="BJ8921" s="258"/>
      <c r="BK8921" s="258"/>
      <c r="BL8921" s="258"/>
      <c r="BM8921" s="258"/>
      <c r="BN8921" s="258"/>
      <c r="BO8921" s="258"/>
      <c r="BP8921" s="258"/>
      <c r="BQ8921" s="258"/>
      <c r="BR8921" s="258"/>
      <c r="BS8921" s="258"/>
      <c r="BT8921" s="258"/>
      <c r="BU8921" s="258"/>
      <c r="BV8921" s="258"/>
      <c r="BW8921" s="258"/>
      <c r="BX8921" s="258"/>
      <c r="BY8921" s="258"/>
      <c r="BZ8921" s="258"/>
      <c r="CA8921" s="258"/>
      <c r="CB8921" s="258"/>
      <c r="CC8921" s="258"/>
    </row>
    <row r="8922" spans="1:81" s="41" customFormat="1" x14ac:dyDescent="0.25">
      <c r="A8922" s="38"/>
      <c r="B8922" s="44"/>
      <c r="C8922" s="39"/>
      <c r="D8922" s="39"/>
      <c r="E8922" s="39"/>
      <c r="F8922" s="25"/>
      <c r="G8922" s="40"/>
      <c r="H8922" s="40"/>
      <c r="I8922" s="40"/>
      <c r="J8922" s="271"/>
      <c r="K8922" s="262"/>
      <c r="L8922" s="258"/>
      <c r="M8922" s="258"/>
      <c r="N8922" s="258"/>
      <c r="O8922" s="258"/>
      <c r="P8922" s="258"/>
      <c r="Q8922" s="258"/>
      <c r="R8922" s="258"/>
      <c r="S8922" s="258"/>
      <c r="T8922" s="258"/>
      <c r="U8922" s="258"/>
      <c r="V8922" s="258"/>
      <c r="W8922" s="258"/>
      <c r="X8922" s="258"/>
      <c r="Y8922" s="258"/>
      <c r="Z8922" s="258"/>
      <c r="AA8922" s="258"/>
      <c r="AB8922" s="258"/>
      <c r="AC8922" s="258"/>
      <c r="AD8922" s="258"/>
      <c r="AE8922" s="258"/>
      <c r="AF8922" s="258"/>
      <c r="AG8922" s="258"/>
      <c r="AH8922" s="258"/>
      <c r="AI8922" s="258"/>
      <c r="AJ8922" s="258"/>
      <c r="AK8922" s="258"/>
      <c r="AL8922" s="258"/>
      <c r="AM8922" s="258"/>
      <c r="AN8922" s="258"/>
      <c r="AO8922" s="258"/>
      <c r="AP8922" s="258"/>
      <c r="AQ8922" s="258"/>
      <c r="AR8922" s="258"/>
      <c r="AS8922" s="258"/>
      <c r="AT8922" s="258"/>
      <c r="AU8922" s="258"/>
      <c r="AV8922" s="258"/>
      <c r="AW8922" s="258"/>
      <c r="AX8922" s="258"/>
      <c r="AY8922" s="258"/>
      <c r="AZ8922" s="258"/>
      <c r="BA8922" s="258"/>
      <c r="BB8922" s="258"/>
      <c r="BC8922" s="258"/>
      <c r="BD8922" s="258"/>
      <c r="BE8922" s="258"/>
      <c r="BF8922" s="258"/>
      <c r="BG8922" s="258"/>
      <c r="BH8922" s="258"/>
      <c r="BI8922" s="258"/>
      <c r="BJ8922" s="258"/>
      <c r="BK8922" s="258"/>
      <c r="BL8922" s="258"/>
      <c r="BM8922" s="258"/>
      <c r="BN8922" s="258"/>
      <c r="BO8922" s="258"/>
      <c r="BP8922" s="258"/>
      <c r="BQ8922" s="258"/>
      <c r="BR8922" s="258"/>
      <c r="BS8922" s="258"/>
      <c r="BT8922" s="258"/>
      <c r="BU8922" s="258"/>
      <c r="BV8922" s="258"/>
      <c r="BW8922" s="258"/>
      <c r="BX8922" s="258"/>
      <c r="BY8922" s="258"/>
      <c r="BZ8922" s="258"/>
      <c r="CA8922" s="258"/>
      <c r="CB8922" s="258"/>
      <c r="CC8922" s="258"/>
    </row>
    <row r="8923" spans="1:81" s="41" customFormat="1" x14ac:dyDescent="0.25">
      <c r="A8923" s="38"/>
      <c r="B8923" s="44"/>
      <c r="C8923" s="39"/>
      <c r="D8923" s="39"/>
      <c r="E8923" s="39"/>
      <c r="F8923" s="25"/>
      <c r="G8923" s="40"/>
      <c r="H8923" s="40"/>
      <c r="I8923" s="40"/>
      <c r="J8923" s="271"/>
      <c r="K8923" s="262"/>
      <c r="L8923" s="258"/>
      <c r="M8923" s="258"/>
      <c r="N8923" s="258"/>
      <c r="O8923" s="258"/>
      <c r="P8923" s="258"/>
      <c r="Q8923" s="258"/>
      <c r="R8923" s="258"/>
      <c r="S8923" s="258"/>
      <c r="T8923" s="258"/>
      <c r="U8923" s="258"/>
      <c r="V8923" s="258"/>
      <c r="W8923" s="258"/>
      <c r="X8923" s="258"/>
      <c r="Y8923" s="258"/>
      <c r="Z8923" s="258"/>
      <c r="AA8923" s="258"/>
      <c r="AB8923" s="258"/>
      <c r="AC8923" s="258"/>
      <c r="AD8923" s="258"/>
      <c r="AE8923" s="258"/>
      <c r="AF8923" s="258"/>
      <c r="AG8923" s="258"/>
      <c r="AH8923" s="258"/>
      <c r="AI8923" s="258"/>
      <c r="AJ8923" s="258"/>
      <c r="AK8923" s="258"/>
      <c r="AL8923" s="258"/>
      <c r="AM8923" s="258"/>
      <c r="AN8923" s="258"/>
      <c r="AO8923" s="258"/>
      <c r="AP8923" s="258"/>
      <c r="AQ8923" s="258"/>
      <c r="AR8923" s="258"/>
      <c r="AS8923" s="258"/>
      <c r="AT8923" s="258"/>
      <c r="AU8923" s="258"/>
      <c r="AV8923" s="258"/>
      <c r="AW8923" s="258"/>
      <c r="AX8923" s="258"/>
      <c r="AY8923" s="258"/>
      <c r="AZ8923" s="258"/>
      <c r="BA8923" s="258"/>
      <c r="BB8923" s="258"/>
      <c r="BC8923" s="258"/>
      <c r="BD8923" s="258"/>
      <c r="BE8923" s="258"/>
      <c r="BF8923" s="258"/>
      <c r="BG8923" s="258"/>
      <c r="BH8923" s="258"/>
      <c r="BI8923" s="258"/>
      <c r="BJ8923" s="258"/>
      <c r="BK8923" s="258"/>
      <c r="BL8923" s="258"/>
      <c r="BM8923" s="258"/>
      <c r="BN8923" s="258"/>
      <c r="BO8923" s="258"/>
      <c r="BP8923" s="258"/>
      <c r="BQ8923" s="258"/>
      <c r="BR8923" s="258"/>
      <c r="BS8923" s="258"/>
      <c r="BT8923" s="258"/>
      <c r="BU8923" s="258"/>
      <c r="BV8923" s="258"/>
      <c r="BW8923" s="258"/>
      <c r="BX8923" s="258"/>
      <c r="BY8923" s="258"/>
      <c r="BZ8923" s="258"/>
      <c r="CA8923" s="258"/>
      <c r="CB8923" s="258"/>
      <c r="CC8923" s="258"/>
    </row>
    <row r="8924" spans="1:81" s="41" customFormat="1" x14ac:dyDescent="0.25">
      <c r="A8924" s="38"/>
      <c r="B8924" s="44"/>
      <c r="C8924" s="39"/>
      <c r="D8924" s="39"/>
      <c r="E8924" s="39"/>
      <c r="F8924" s="25"/>
      <c r="G8924" s="40"/>
      <c r="H8924" s="40"/>
      <c r="I8924" s="40"/>
      <c r="J8924" s="271"/>
      <c r="K8924" s="262"/>
      <c r="L8924" s="258"/>
      <c r="M8924" s="258"/>
      <c r="N8924" s="258"/>
      <c r="O8924" s="258"/>
      <c r="P8924" s="258"/>
      <c r="Q8924" s="258"/>
      <c r="R8924" s="258"/>
      <c r="S8924" s="258"/>
      <c r="T8924" s="258"/>
      <c r="U8924" s="258"/>
      <c r="V8924" s="258"/>
      <c r="W8924" s="258"/>
      <c r="X8924" s="258"/>
      <c r="Y8924" s="258"/>
      <c r="Z8924" s="258"/>
      <c r="AA8924" s="258"/>
      <c r="AB8924" s="258"/>
      <c r="AC8924" s="258"/>
      <c r="AD8924" s="258"/>
      <c r="AE8924" s="258"/>
      <c r="AF8924" s="258"/>
      <c r="AG8924" s="258"/>
      <c r="AH8924" s="258"/>
      <c r="AI8924" s="258"/>
      <c r="AJ8924" s="258"/>
      <c r="AK8924" s="258"/>
      <c r="AL8924" s="258"/>
      <c r="AM8924" s="258"/>
      <c r="AN8924" s="258"/>
      <c r="AO8924" s="258"/>
      <c r="AP8924" s="258"/>
      <c r="AQ8924" s="258"/>
      <c r="AR8924" s="258"/>
      <c r="AS8924" s="258"/>
      <c r="AT8924" s="258"/>
      <c r="AU8924" s="258"/>
      <c r="AV8924" s="258"/>
      <c r="AW8924" s="258"/>
      <c r="AX8924" s="258"/>
      <c r="AY8924" s="258"/>
      <c r="AZ8924" s="258"/>
      <c r="BA8924" s="258"/>
      <c r="BB8924" s="258"/>
      <c r="BC8924" s="258"/>
      <c r="BD8924" s="258"/>
      <c r="BE8924" s="258"/>
      <c r="BF8924" s="258"/>
      <c r="BG8924" s="258"/>
      <c r="BH8924" s="258"/>
      <c r="BI8924" s="258"/>
      <c r="BJ8924" s="258"/>
      <c r="BK8924" s="258"/>
      <c r="BL8924" s="258"/>
      <c r="BM8924" s="258"/>
      <c r="BN8924" s="258"/>
      <c r="BO8924" s="258"/>
      <c r="BP8924" s="258"/>
      <c r="BQ8924" s="258"/>
      <c r="BR8924" s="258"/>
      <c r="BS8924" s="258"/>
      <c r="BT8924" s="258"/>
      <c r="BU8924" s="258"/>
      <c r="BV8924" s="258"/>
      <c r="BW8924" s="258"/>
      <c r="BX8924" s="258"/>
      <c r="BY8924" s="258"/>
      <c r="BZ8924" s="258"/>
      <c r="CA8924" s="258"/>
      <c r="CB8924" s="258"/>
      <c r="CC8924" s="258"/>
    </row>
    <row r="8925" spans="1:81" s="41" customFormat="1" x14ac:dyDescent="0.25">
      <c r="A8925" s="38"/>
      <c r="B8925" s="44"/>
      <c r="C8925" s="39"/>
      <c r="D8925" s="39"/>
      <c r="E8925" s="39"/>
      <c r="F8925" s="25"/>
      <c r="G8925" s="40"/>
      <c r="H8925" s="40"/>
      <c r="I8925" s="40"/>
      <c r="J8925" s="271"/>
      <c r="K8925" s="262"/>
      <c r="L8925" s="258"/>
      <c r="M8925" s="258"/>
      <c r="N8925" s="258"/>
      <c r="O8925" s="258"/>
      <c r="P8925" s="258"/>
      <c r="Q8925" s="258"/>
      <c r="R8925" s="258"/>
      <c r="S8925" s="258"/>
      <c r="T8925" s="258"/>
      <c r="U8925" s="258"/>
      <c r="V8925" s="258"/>
      <c r="W8925" s="258"/>
      <c r="X8925" s="258"/>
      <c r="Y8925" s="258"/>
      <c r="Z8925" s="258"/>
      <c r="AA8925" s="258"/>
      <c r="AB8925" s="258"/>
      <c r="AC8925" s="258"/>
      <c r="AD8925" s="258"/>
      <c r="AE8925" s="258"/>
      <c r="AF8925" s="258"/>
      <c r="AG8925" s="258"/>
      <c r="AH8925" s="258"/>
      <c r="AI8925" s="258"/>
      <c r="AJ8925" s="258"/>
      <c r="AK8925" s="258"/>
      <c r="AL8925" s="258"/>
      <c r="AM8925" s="258"/>
      <c r="AN8925" s="258"/>
      <c r="AO8925" s="258"/>
      <c r="AP8925" s="258"/>
      <c r="AQ8925" s="258"/>
      <c r="AR8925" s="258"/>
      <c r="AS8925" s="258"/>
      <c r="AT8925" s="258"/>
      <c r="AU8925" s="258"/>
      <c r="AV8925" s="258"/>
      <c r="AW8925" s="258"/>
      <c r="AX8925" s="258"/>
      <c r="AY8925" s="258"/>
      <c r="AZ8925" s="258"/>
      <c r="BA8925" s="258"/>
      <c r="BB8925" s="258"/>
      <c r="BC8925" s="258"/>
      <c r="BD8925" s="258"/>
      <c r="BE8925" s="258"/>
      <c r="BF8925" s="258"/>
      <c r="BG8925" s="258"/>
      <c r="BH8925" s="258"/>
      <c r="BI8925" s="258"/>
      <c r="BJ8925" s="258"/>
      <c r="BK8925" s="258"/>
      <c r="BL8925" s="258"/>
      <c r="BM8925" s="258"/>
      <c r="BN8925" s="258"/>
      <c r="BO8925" s="258"/>
      <c r="BP8925" s="258"/>
      <c r="BQ8925" s="258"/>
      <c r="BR8925" s="258"/>
      <c r="BS8925" s="258"/>
      <c r="BT8925" s="258"/>
      <c r="BU8925" s="258"/>
      <c r="BV8925" s="258"/>
      <c r="BW8925" s="258"/>
      <c r="BX8925" s="258"/>
      <c r="BY8925" s="258"/>
      <c r="BZ8925" s="258"/>
      <c r="CA8925" s="258"/>
      <c r="CB8925" s="258"/>
      <c r="CC8925" s="258"/>
    </row>
    <row r="8926" spans="1:81" s="41" customFormat="1" x14ac:dyDescent="0.25">
      <c r="A8926" s="38"/>
      <c r="B8926" s="44"/>
      <c r="C8926" s="39"/>
      <c r="D8926" s="39"/>
      <c r="E8926" s="39"/>
      <c r="F8926" s="25"/>
      <c r="G8926" s="40"/>
      <c r="H8926" s="40"/>
      <c r="I8926" s="40"/>
      <c r="J8926" s="271"/>
      <c r="K8926" s="262"/>
      <c r="L8926" s="258"/>
      <c r="M8926" s="258"/>
      <c r="N8926" s="258"/>
      <c r="O8926" s="258"/>
      <c r="P8926" s="258"/>
      <c r="Q8926" s="258"/>
      <c r="R8926" s="258"/>
      <c r="S8926" s="258"/>
      <c r="T8926" s="258"/>
      <c r="U8926" s="258"/>
      <c r="V8926" s="258"/>
      <c r="W8926" s="258"/>
      <c r="X8926" s="258"/>
      <c r="Y8926" s="258"/>
      <c r="Z8926" s="258"/>
      <c r="AA8926" s="258"/>
      <c r="AB8926" s="258"/>
      <c r="AC8926" s="258"/>
      <c r="AD8926" s="258"/>
      <c r="AE8926" s="258"/>
      <c r="AF8926" s="258"/>
      <c r="AG8926" s="258"/>
      <c r="AH8926" s="258"/>
      <c r="AI8926" s="258"/>
      <c r="AJ8926" s="258"/>
      <c r="AK8926" s="258"/>
      <c r="AL8926" s="258"/>
      <c r="AM8926" s="258"/>
      <c r="AN8926" s="258"/>
      <c r="AO8926" s="258"/>
      <c r="AP8926" s="258"/>
      <c r="AQ8926" s="258"/>
      <c r="AR8926" s="258"/>
      <c r="AS8926" s="258"/>
      <c r="AT8926" s="258"/>
      <c r="AU8926" s="258"/>
      <c r="AV8926" s="258"/>
      <c r="AW8926" s="258"/>
      <c r="AX8926" s="258"/>
      <c r="AY8926" s="258"/>
      <c r="AZ8926" s="258"/>
      <c r="BA8926" s="258"/>
      <c r="BB8926" s="258"/>
      <c r="BC8926" s="258"/>
      <c r="BD8926" s="258"/>
      <c r="BE8926" s="258"/>
      <c r="BF8926" s="258"/>
      <c r="BG8926" s="258"/>
      <c r="BH8926" s="258"/>
      <c r="BI8926" s="258"/>
      <c r="BJ8926" s="258"/>
      <c r="BK8926" s="258"/>
      <c r="BL8926" s="258"/>
      <c r="BM8926" s="258"/>
      <c r="BN8926" s="258"/>
      <c r="BO8926" s="258"/>
      <c r="BP8926" s="258"/>
      <c r="BQ8926" s="258"/>
      <c r="BR8926" s="258"/>
      <c r="BS8926" s="258"/>
      <c r="BT8926" s="258"/>
      <c r="BU8926" s="258"/>
      <c r="BV8926" s="258"/>
      <c r="BW8926" s="258"/>
      <c r="BX8926" s="258"/>
      <c r="BY8926" s="258"/>
      <c r="BZ8926" s="258"/>
      <c r="CA8926" s="258"/>
      <c r="CB8926" s="258"/>
      <c r="CC8926" s="258"/>
    </row>
    <row r="8927" spans="1:81" s="41" customFormat="1" x14ac:dyDescent="0.25">
      <c r="A8927" s="38"/>
      <c r="B8927" s="44"/>
      <c r="C8927" s="39"/>
      <c r="D8927" s="39"/>
      <c r="E8927" s="39"/>
      <c r="F8927" s="25"/>
      <c r="G8927" s="40"/>
      <c r="H8927" s="40"/>
      <c r="I8927" s="40"/>
      <c r="J8927" s="271"/>
      <c r="K8927" s="262"/>
      <c r="L8927" s="258"/>
      <c r="M8927" s="258"/>
      <c r="N8927" s="258"/>
      <c r="O8927" s="258"/>
      <c r="P8927" s="258"/>
      <c r="Q8927" s="258"/>
      <c r="R8927" s="258"/>
      <c r="S8927" s="258"/>
      <c r="T8927" s="258"/>
      <c r="U8927" s="258"/>
      <c r="V8927" s="258"/>
      <c r="W8927" s="258"/>
      <c r="X8927" s="258"/>
      <c r="Y8927" s="258"/>
      <c r="Z8927" s="258"/>
      <c r="AA8927" s="258"/>
      <c r="AB8927" s="258"/>
      <c r="AC8927" s="258"/>
      <c r="AD8927" s="258"/>
      <c r="AE8927" s="258"/>
      <c r="AF8927" s="258"/>
      <c r="AG8927" s="258"/>
      <c r="AH8927" s="258"/>
      <c r="AI8927" s="258"/>
      <c r="AJ8927" s="258"/>
      <c r="AK8927" s="258"/>
      <c r="AL8927" s="258"/>
      <c r="AM8927" s="258"/>
      <c r="AN8927" s="258"/>
      <c r="AO8927" s="258"/>
      <c r="AP8927" s="258"/>
      <c r="AQ8927" s="258"/>
      <c r="AR8927" s="258"/>
      <c r="AS8927" s="258"/>
      <c r="AT8927" s="258"/>
      <c r="AU8927" s="258"/>
      <c r="AV8927" s="258"/>
      <c r="AW8927" s="258"/>
      <c r="AX8927" s="258"/>
      <c r="AY8927" s="258"/>
      <c r="AZ8927" s="258"/>
      <c r="BA8927" s="258"/>
      <c r="BB8927" s="258"/>
      <c r="BC8927" s="258"/>
      <c r="BD8927" s="258"/>
      <c r="BE8927" s="258"/>
      <c r="BF8927" s="258"/>
      <c r="BG8927" s="258"/>
      <c r="BH8927" s="258"/>
      <c r="BI8927" s="258"/>
      <c r="BJ8927" s="258"/>
      <c r="BK8927" s="258"/>
      <c r="BL8927" s="258"/>
      <c r="BM8927" s="258"/>
      <c r="BN8927" s="258"/>
      <c r="BO8927" s="258"/>
      <c r="BP8927" s="258"/>
      <c r="BQ8927" s="258"/>
      <c r="BR8927" s="258"/>
      <c r="BS8927" s="258"/>
      <c r="BT8927" s="258"/>
      <c r="BU8927" s="258"/>
      <c r="BV8927" s="258"/>
      <c r="BW8927" s="258"/>
      <c r="BX8927" s="258"/>
      <c r="BY8927" s="258"/>
      <c r="BZ8927" s="258"/>
      <c r="CA8927" s="258"/>
      <c r="CB8927" s="258"/>
      <c r="CC8927" s="258"/>
    </row>
    <row r="8928" spans="1:81" s="41" customFormat="1" x14ac:dyDescent="0.25">
      <c r="A8928" s="38"/>
      <c r="B8928" s="44"/>
      <c r="C8928" s="39"/>
      <c r="D8928" s="39"/>
      <c r="E8928" s="39"/>
      <c r="F8928" s="25"/>
      <c r="G8928" s="40"/>
      <c r="H8928" s="40"/>
      <c r="I8928" s="40"/>
      <c r="J8928" s="271"/>
      <c r="K8928" s="262"/>
      <c r="L8928" s="258"/>
      <c r="M8928" s="258"/>
      <c r="N8928" s="258"/>
      <c r="O8928" s="258"/>
      <c r="P8928" s="258"/>
      <c r="Q8928" s="258"/>
      <c r="R8928" s="258"/>
      <c r="S8928" s="258"/>
      <c r="T8928" s="258"/>
      <c r="U8928" s="258"/>
      <c r="V8928" s="258"/>
      <c r="W8928" s="258"/>
      <c r="X8928" s="258"/>
      <c r="Y8928" s="258"/>
      <c r="Z8928" s="258"/>
      <c r="AA8928" s="258"/>
      <c r="AB8928" s="258"/>
      <c r="AC8928" s="258"/>
      <c r="AD8928" s="258"/>
      <c r="AE8928" s="258"/>
      <c r="AF8928" s="258"/>
      <c r="AG8928" s="258"/>
      <c r="AH8928" s="258"/>
      <c r="AI8928" s="258"/>
      <c r="AJ8928" s="258"/>
      <c r="AK8928" s="258"/>
      <c r="AL8928" s="258"/>
      <c r="AM8928" s="258"/>
      <c r="AN8928" s="258"/>
      <c r="AO8928" s="258"/>
      <c r="AP8928" s="258"/>
      <c r="AQ8928" s="258"/>
      <c r="AR8928" s="258"/>
      <c r="AS8928" s="258"/>
      <c r="AT8928" s="258"/>
      <c r="AU8928" s="258"/>
      <c r="AV8928" s="258"/>
      <c r="AW8928" s="258"/>
      <c r="AX8928" s="258"/>
      <c r="AY8928" s="258"/>
      <c r="AZ8928" s="258"/>
      <c r="BA8928" s="258"/>
      <c r="BB8928" s="258"/>
      <c r="BC8928" s="258"/>
      <c r="BD8928" s="258"/>
      <c r="BE8928" s="258"/>
      <c r="BF8928" s="258"/>
      <c r="BG8928" s="258"/>
      <c r="BH8928" s="258"/>
      <c r="BI8928" s="258"/>
      <c r="BJ8928" s="258"/>
      <c r="BK8928" s="258"/>
      <c r="BL8928" s="258"/>
      <c r="BM8928" s="258"/>
      <c r="BN8928" s="258"/>
      <c r="BO8928" s="258"/>
      <c r="BP8928" s="258"/>
      <c r="BQ8928" s="258"/>
      <c r="BR8928" s="258"/>
      <c r="BS8928" s="258"/>
      <c r="BT8928" s="258"/>
      <c r="BU8928" s="258"/>
      <c r="BV8928" s="258"/>
      <c r="BW8928" s="258"/>
      <c r="BX8928" s="258"/>
      <c r="BY8928" s="258"/>
      <c r="BZ8928" s="258"/>
      <c r="CA8928" s="258"/>
      <c r="CB8928" s="258"/>
      <c r="CC8928" s="258"/>
    </row>
    <row r="8929" spans="1:81" s="41" customFormat="1" x14ac:dyDescent="0.25">
      <c r="A8929" s="38"/>
      <c r="B8929" s="44"/>
      <c r="C8929" s="39"/>
      <c r="D8929" s="39"/>
      <c r="E8929" s="39"/>
      <c r="F8929" s="25"/>
      <c r="G8929" s="40"/>
      <c r="H8929" s="40"/>
      <c r="I8929" s="40"/>
      <c r="J8929" s="271"/>
      <c r="K8929" s="262"/>
      <c r="L8929" s="258"/>
      <c r="M8929" s="258"/>
      <c r="N8929" s="258"/>
      <c r="O8929" s="258"/>
      <c r="P8929" s="258"/>
      <c r="Q8929" s="258"/>
      <c r="R8929" s="258"/>
      <c r="S8929" s="258"/>
      <c r="T8929" s="258"/>
      <c r="U8929" s="258"/>
      <c r="V8929" s="258"/>
      <c r="W8929" s="258"/>
      <c r="X8929" s="258"/>
      <c r="Y8929" s="258"/>
      <c r="Z8929" s="258"/>
      <c r="AA8929" s="258"/>
      <c r="AB8929" s="258"/>
      <c r="AC8929" s="258"/>
      <c r="AD8929" s="258"/>
      <c r="AE8929" s="258"/>
      <c r="AF8929" s="258"/>
      <c r="AG8929" s="258"/>
      <c r="AH8929" s="258"/>
      <c r="AI8929" s="258"/>
      <c r="AJ8929" s="258"/>
      <c r="AK8929" s="258"/>
      <c r="AL8929" s="258"/>
      <c r="AM8929" s="258"/>
      <c r="AN8929" s="258"/>
      <c r="AO8929" s="258"/>
      <c r="AP8929" s="258"/>
      <c r="AQ8929" s="258"/>
      <c r="AR8929" s="258"/>
      <c r="AS8929" s="258"/>
      <c r="AT8929" s="258"/>
      <c r="AU8929" s="258"/>
      <c r="AV8929" s="258"/>
      <c r="AW8929" s="258"/>
      <c r="AX8929" s="258"/>
      <c r="AY8929" s="258"/>
      <c r="AZ8929" s="258"/>
      <c r="BA8929" s="258"/>
      <c r="BB8929" s="258"/>
      <c r="BC8929" s="258"/>
      <c r="BD8929" s="258"/>
      <c r="BE8929" s="258"/>
      <c r="BF8929" s="258"/>
      <c r="BG8929" s="258"/>
      <c r="BH8929" s="258"/>
      <c r="BI8929" s="258"/>
      <c r="BJ8929" s="258"/>
      <c r="BK8929" s="258"/>
      <c r="BL8929" s="258"/>
      <c r="BM8929" s="258"/>
      <c r="BN8929" s="258"/>
      <c r="BO8929" s="258"/>
      <c r="BP8929" s="258"/>
      <c r="BQ8929" s="258"/>
      <c r="BR8929" s="258"/>
      <c r="BS8929" s="258"/>
      <c r="BT8929" s="258"/>
      <c r="BU8929" s="258"/>
      <c r="BV8929" s="258"/>
      <c r="BW8929" s="258"/>
      <c r="BX8929" s="258"/>
      <c r="BY8929" s="258"/>
      <c r="BZ8929" s="258"/>
      <c r="CA8929" s="258"/>
      <c r="CB8929" s="258"/>
      <c r="CC8929" s="258"/>
    </row>
    <row r="8930" spans="1:81" s="41" customFormat="1" x14ac:dyDescent="0.25">
      <c r="A8930" s="38"/>
      <c r="B8930" s="44"/>
      <c r="C8930" s="39"/>
      <c r="D8930" s="39"/>
      <c r="E8930" s="39"/>
      <c r="F8930" s="25"/>
      <c r="G8930" s="40"/>
      <c r="H8930" s="40"/>
      <c r="I8930" s="40"/>
      <c r="J8930" s="271"/>
      <c r="K8930" s="262"/>
      <c r="L8930" s="258"/>
      <c r="M8930" s="258"/>
      <c r="N8930" s="258"/>
      <c r="O8930" s="258"/>
      <c r="P8930" s="258"/>
      <c r="Q8930" s="258"/>
      <c r="R8930" s="258"/>
      <c r="S8930" s="258"/>
      <c r="T8930" s="258"/>
      <c r="U8930" s="258"/>
      <c r="V8930" s="258"/>
      <c r="W8930" s="258"/>
      <c r="X8930" s="258"/>
      <c r="Y8930" s="258"/>
      <c r="Z8930" s="258"/>
      <c r="AA8930" s="258"/>
      <c r="AB8930" s="258"/>
      <c r="AC8930" s="258"/>
      <c r="AD8930" s="258"/>
      <c r="AE8930" s="258"/>
      <c r="AF8930" s="258"/>
      <c r="AG8930" s="258"/>
      <c r="AH8930" s="258"/>
      <c r="AI8930" s="258"/>
      <c r="AJ8930" s="258"/>
      <c r="AK8930" s="258"/>
      <c r="AL8930" s="258"/>
      <c r="AM8930" s="258"/>
      <c r="AN8930" s="258"/>
      <c r="AO8930" s="258"/>
      <c r="AP8930" s="258"/>
      <c r="AQ8930" s="258"/>
      <c r="AR8930" s="258"/>
      <c r="AS8930" s="258"/>
      <c r="AT8930" s="258"/>
      <c r="AU8930" s="258"/>
      <c r="AV8930" s="258"/>
      <c r="AW8930" s="258"/>
      <c r="AX8930" s="258"/>
      <c r="AY8930" s="258"/>
      <c r="AZ8930" s="258"/>
      <c r="BA8930" s="258"/>
      <c r="BB8930" s="258"/>
      <c r="BC8930" s="258"/>
      <c r="BD8930" s="258"/>
      <c r="BE8930" s="258"/>
      <c r="BF8930" s="258"/>
      <c r="BG8930" s="258"/>
      <c r="BH8930" s="258"/>
      <c r="BI8930" s="258"/>
      <c r="BJ8930" s="258"/>
      <c r="BK8930" s="258"/>
      <c r="BL8930" s="258"/>
      <c r="BM8930" s="258"/>
      <c r="BN8930" s="258"/>
      <c r="BO8930" s="258"/>
      <c r="BP8930" s="258"/>
      <c r="BQ8930" s="258"/>
      <c r="BR8930" s="258"/>
      <c r="BS8930" s="258"/>
      <c r="BT8930" s="258"/>
      <c r="BU8930" s="258"/>
      <c r="BV8930" s="258"/>
      <c r="BW8930" s="258"/>
      <c r="BX8930" s="258"/>
      <c r="BY8930" s="258"/>
      <c r="BZ8930" s="258"/>
      <c r="CA8930" s="258"/>
      <c r="CB8930" s="258"/>
      <c r="CC8930" s="258"/>
    </row>
    <row r="8931" spans="1:81" s="41" customFormat="1" x14ac:dyDescent="0.25">
      <c r="A8931" s="38"/>
      <c r="B8931" s="44"/>
      <c r="C8931" s="39"/>
      <c r="D8931" s="39"/>
      <c r="E8931" s="39"/>
      <c r="F8931" s="25"/>
      <c r="G8931" s="40"/>
      <c r="H8931" s="40"/>
      <c r="I8931" s="40"/>
      <c r="J8931" s="271"/>
      <c r="K8931" s="262"/>
      <c r="L8931" s="258"/>
      <c r="M8931" s="258"/>
      <c r="N8931" s="258"/>
      <c r="O8931" s="258"/>
      <c r="P8931" s="258"/>
      <c r="Q8931" s="258"/>
      <c r="R8931" s="258"/>
      <c r="S8931" s="258"/>
      <c r="T8931" s="258"/>
      <c r="U8931" s="258"/>
      <c r="V8931" s="258"/>
      <c r="W8931" s="258"/>
      <c r="X8931" s="258"/>
      <c r="Y8931" s="258"/>
      <c r="Z8931" s="258"/>
      <c r="AA8931" s="258"/>
      <c r="AB8931" s="258"/>
      <c r="AC8931" s="258"/>
      <c r="AD8931" s="258"/>
      <c r="AE8931" s="258"/>
      <c r="AF8931" s="258"/>
      <c r="AG8931" s="258"/>
      <c r="AH8931" s="258"/>
      <c r="AI8931" s="258"/>
      <c r="AJ8931" s="258"/>
      <c r="AK8931" s="258"/>
      <c r="AL8931" s="258"/>
      <c r="AM8931" s="258"/>
      <c r="AN8931" s="258"/>
      <c r="AO8931" s="258"/>
      <c r="AP8931" s="258"/>
      <c r="AQ8931" s="258"/>
      <c r="AR8931" s="258"/>
      <c r="AS8931" s="258"/>
      <c r="AT8931" s="258"/>
      <c r="AU8931" s="258"/>
      <c r="AV8931" s="258"/>
      <c r="AW8931" s="258"/>
      <c r="AX8931" s="258"/>
      <c r="AY8931" s="258"/>
      <c r="AZ8931" s="258"/>
      <c r="BA8931" s="258"/>
      <c r="BB8931" s="258"/>
      <c r="BC8931" s="258"/>
      <c r="BD8931" s="258"/>
      <c r="BE8931" s="258"/>
      <c r="BF8931" s="258"/>
      <c r="BG8931" s="258"/>
      <c r="BH8931" s="258"/>
      <c r="BI8931" s="258"/>
      <c r="BJ8931" s="258"/>
      <c r="BK8931" s="258"/>
      <c r="BL8931" s="258"/>
      <c r="BM8931" s="258"/>
      <c r="BN8931" s="258"/>
      <c r="BO8931" s="258"/>
      <c r="BP8931" s="258"/>
      <c r="BQ8931" s="258"/>
      <c r="BR8931" s="258"/>
      <c r="BS8931" s="258"/>
      <c r="BT8931" s="258"/>
      <c r="BU8931" s="258"/>
      <c r="BV8931" s="258"/>
      <c r="BW8931" s="258"/>
      <c r="BX8931" s="258"/>
      <c r="BY8931" s="258"/>
      <c r="BZ8931" s="258"/>
      <c r="CA8931" s="258"/>
      <c r="CB8931" s="258"/>
      <c r="CC8931" s="258"/>
    </row>
    <row r="8932" spans="1:81" s="41" customFormat="1" x14ac:dyDescent="0.25">
      <c r="A8932" s="38"/>
      <c r="B8932" s="44"/>
      <c r="C8932" s="39"/>
      <c r="D8932" s="39"/>
      <c r="E8932" s="39"/>
      <c r="F8932" s="25"/>
      <c r="G8932" s="40"/>
      <c r="H8932" s="40"/>
      <c r="I8932" s="40"/>
      <c r="J8932" s="271"/>
      <c r="K8932" s="262"/>
      <c r="L8932" s="258"/>
      <c r="M8932" s="258"/>
      <c r="N8932" s="258"/>
      <c r="O8932" s="258"/>
      <c r="P8932" s="258"/>
      <c r="Q8932" s="258"/>
      <c r="R8932" s="258"/>
      <c r="S8932" s="258"/>
      <c r="T8932" s="258"/>
      <c r="U8932" s="258"/>
      <c r="V8932" s="258"/>
      <c r="W8932" s="258"/>
      <c r="X8932" s="258"/>
      <c r="Y8932" s="258"/>
      <c r="Z8932" s="258"/>
      <c r="AA8932" s="258"/>
      <c r="AB8932" s="258"/>
      <c r="AC8932" s="258"/>
      <c r="AD8932" s="258"/>
      <c r="AE8932" s="258"/>
      <c r="AF8932" s="258"/>
      <c r="AG8932" s="258"/>
      <c r="AH8932" s="258"/>
      <c r="AI8932" s="258"/>
      <c r="AJ8932" s="258"/>
      <c r="AK8932" s="258"/>
      <c r="AL8932" s="258"/>
      <c r="AM8932" s="258"/>
      <c r="AN8932" s="258"/>
      <c r="AO8932" s="258"/>
      <c r="AP8932" s="258"/>
      <c r="AQ8932" s="258"/>
      <c r="AR8932" s="258"/>
      <c r="AS8932" s="258"/>
      <c r="AT8932" s="258"/>
      <c r="AU8932" s="258"/>
      <c r="AV8932" s="258"/>
      <c r="AW8932" s="258"/>
      <c r="AX8932" s="258"/>
      <c r="AY8932" s="258"/>
      <c r="AZ8932" s="258"/>
      <c r="BA8932" s="258"/>
      <c r="BB8932" s="258"/>
      <c r="BC8932" s="258"/>
      <c r="BD8932" s="258"/>
      <c r="BE8932" s="258"/>
      <c r="BF8932" s="258"/>
      <c r="BG8932" s="258"/>
      <c r="BH8932" s="258"/>
      <c r="BI8932" s="258"/>
      <c r="BJ8932" s="258"/>
      <c r="BK8932" s="258"/>
      <c r="BL8932" s="258"/>
      <c r="BM8932" s="258"/>
      <c r="BN8932" s="258"/>
      <c r="BO8932" s="258"/>
      <c r="BP8932" s="258"/>
      <c r="BQ8932" s="258"/>
      <c r="BR8932" s="258"/>
      <c r="BS8932" s="258"/>
      <c r="BT8932" s="258"/>
      <c r="BU8932" s="258"/>
      <c r="BV8932" s="258"/>
      <c r="BW8932" s="258"/>
      <c r="BX8932" s="258"/>
      <c r="BY8932" s="258"/>
      <c r="BZ8932" s="258"/>
      <c r="CA8932" s="258"/>
      <c r="CB8932" s="258"/>
      <c r="CC8932" s="258"/>
    </row>
    <row r="8933" spans="1:81" s="41" customFormat="1" x14ac:dyDescent="0.25">
      <c r="A8933" s="38"/>
      <c r="B8933" s="44"/>
      <c r="C8933" s="39"/>
      <c r="D8933" s="39"/>
      <c r="E8933" s="39"/>
      <c r="F8933" s="25"/>
      <c r="G8933" s="40"/>
      <c r="H8933" s="40"/>
      <c r="I8933" s="40"/>
      <c r="J8933" s="271"/>
      <c r="K8933" s="262"/>
      <c r="L8933" s="258"/>
      <c r="M8933" s="258"/>
      <c r="N8933" s="258"/>
      <c r="O8933" s="258"/>
      <c r="P8933" s="258"/>
      <c r="Q8933" s="258"/>
      <c r="R8933" s="258"/>
      <c r="S8933" s="258"/>
      <c r="T8933" s="258"/>
      <c r="U8933" s="258"/>
      <c r="V8933" s="258"/>
      <c r="W8933" s="258"/>
      <c r="X8933" s="258"/>
      <c r="Y8933" s="258"/>
      <c r="Z8933" s="258"/>
      <c r="AA8933" s="258"/>
      <c r="AB8933" s="258"/>
      <c r="AC8933" s="258"/>
      <c r="AD8933" s="258"/>
      <c r="AE8933" s="258"/>
      <c r="AF8933" s="258"/>
      <c r="AG8933" s="258"/>
      <c r="AH8933" s="258"/>
      <c r="AI8933" s="258"/>
      <c r="AJ8933" s="258"/>
      <c r="AK8933" s="258"/>
      <c r="AL8933" s="258"/>
      <c r="AM8933" s="258"/>
      <c r="AN8933" s="258"/>
      <c r="AO8933" s="258"/>
      <c r="AP8933" s="258"/>
      <c r="AQ8933" s="258"/>
      <c r="AR8933" s="258"/>
      <c r="AS8933" s="258"/>
      <c r="AT8933" s="258"/>
      <c r="AU8933" s="258"/>
      <c r="AV8933" s="258"/>
      <c r="AW8933" s="258"/>
      <c r="AX8933" s="258"/>
      <c r="AY8933" s="258"/>
      <c r="AZ8933" s="258"/>
      <c r="BA8933" s="258"/>
      <c r="BB8933" s="258"/>
      <c r="BC8933" s="258"/>
      <c r="BD8933" s="258"/>
      <c r="BE8933" s="258"/>
      <c r="BF8933" s="258"/>
      <c r="BG8933" s="258"/>
      <c r="BH8933" s="258"/>
      <c r="BI8933" s="258"/>
      <c r="BJ8933" s="258"/>
      <c r="BK8933" s="258"/>
      <c r="BL8933" s="258"/>
      <c r="BM8933" s="258"/>
      <c r="BN8933" s="258"/>
      <c r="BO8933" s="258"/>
      <c r="BP8933" s="258"/>
      <c r="BQ8933" s="258"/>
      <c r="BR8933" s="258"/>
      <c r="BS8933" s="258"/>
      <c r="BT8933" s="258"/>
      <c r="BU8933" s="258"/>
      <c r="BV8933" s="258"/>
      <c r="BW8933" s="258"/>
      <c r="BX8933" s="258"/>
      <c r="BY8933" s="258"/>
      <c r="BZ8933" s="258"/>
      <c r="CA8933" s="258"/>
      <c r="CB8933" s="258"/>
      <c r="CC8933" s="258"/>
    </row>
    <row r="8934" spans="1:81" s="41" customFormat="1" x14ac:dyDescent="0.25">
      <c r="A8934" s="38"/>
      <c r="B8934" s="44"/>
      <c r="C8934" s="39"/>
      <c r="D8934" s="39"/>
      <c r="E8934" s="39"/>
      <c r="F8934" s="25"/>
      <c r="G8934" s="40"/>
      <c r="H8934" s="40"/>
      <c r="I8934" s="40"/>
      <c r="J8934" s="271"/>
      <c r="K8934" s="262"/>
      <c r="L8934" s="258"/>
      <c r="M8934" s="258"/>
      <c r="N8934" s="258"/>
      <c r="O8934" s="258"/>
      <c r="P8934" s="258"/>
      <c r="Q8934" s="258"/>
      <c r="R8934" s="258"/>
      <c r="S8934" s="258"/>
      <c r="T8934" s="258"/>
      <c r="U8934" s="258"/>
      <c r="V8934" s="258"/>
      <c r="W8934" s="258"/>
      <c r="X8934" s="258"/>
      <c r="Y8934" s="258"/>
      <c r="Z8934" s="258"/>
      <c r="AA8934" s="258"/>
      <c r="AB8934" s="258"/>
      <c r="AC8934" s="258"/>
      <c r="AD8934" s="258"/>
      <c r="AE8934" s="258"/>
      <c r="AF8934" s="258"/>
      <c r="AG8934" s="258"/>
      <c r="AH8934" s="258"/>
      <c r="AI8934" s="258"/>
      <c r="AJ8934" s="258"/>
      <c r="AK8934" s="258"/>
      <c r="AL8934" s="258"/>
      <c r="AM8934" s="258"/>
      <c r="AN8934" s="258"/>
      <c r="AO8934" s="258"/>
      <c r="AP8934" s="258"/>
      <c r="AQ8934" s="258"/>
      <c r="AR8934" s="258"/>
      <c r="AS8934" s="258"/>
      <c r="AT8934" s="258"/>
      <c r="AU8934" s="258"/>
      <c r="AV8934" s="258"/>
      <c r="AW8934" s="258"/>
      <c r="AX8934" s="258"/>
      <c r="AY8934" s="258"/>
      <c r="AZ8934" s="258"/>
      <c r="BA8934" s="258"/>
      <c r="BB8934" s="258"/>
      <c r="BC8934" s="258"/>
      <c r="BD8934" s="258"/>
      <c r="BE8934" s="258"/>
      <c r="BF8934" s="258"/>
      <c r="BG8934" s="258"/>
      <c r="BH8934" s="258"/>
      <c r="BI8934" s="258"/>
      <c r="BJ8934" s="258"/>
      <c r="BK8934" s="258"/>
      <c r="BL8934" s="258"/>
      <c r="BM8934" s="258"/>
      <c r="BN8934" s="258"/>
      <c r="BO8934" s="258"/>
      <c r="BP8934" s="258"/>
      <c r="BQ8934" s="258"/>
      <c r="BR8934" s="258"/>
      <c r="BS8934" s="258"/>
      <c r="BT8934" s="258"/>
      <c r="BU8934" s="258"/>
      <c r="BV8934" s="258"/>
      <c r="BW8934" s="258"/>
      <c r="BX8934" s="258"/>
      <c r="BY8934" s="258"/>
      <c r="BZ8934" s="258"/>
      <c r="CA8934" s="258"/>
      <c r="CB8934" s="258"/>
      <c r="CC8934" s="258"/>
    </row>
    <row r="8935" spans="1:81" s="41" customFormat="1" x14ac:dyDescent="0.25">
      <c r="A8935" s="38"/>
      <c r="B8935" s="44"/>
      <c r="C8935" s="39"/>
      <c r="D8935" s="39"/>
      <c r="E8935" s="39"/>
      <c r="F8935" s="25"/>
      <c r="G8935" s="40"/>
      <c r="H8935" s="40"/>
      <c r="I8935" s="40"/>
      <c r="J8935" s="271"/>
      <c r="K8935" s="262"/>
      <c r="L8935" s="258"/>
      <c r="M8935" s="258"/>
      <c r="N8935" s="258"/>
      <c r="O8935" s="258"/>
      <c r="P8935" s="258"/>
      <c r="Q8935" s="258"/>
      <c r="R8935" s="258"/>
      <c r="S8935" s="258"/>
      <c r="T8935" s="258"/>
      <c r="U8935" s="258"/>
      <c r="V8935" s="258"/>
      <c r="W8935" s="258"/>
      <c r="X8935" s="258"/>
      <c r="Y8935" s="258"/>
      <c r="Z8935" s="258"/>
      <c r="AA8935" s="258"/>
      <c r="AB8935" s="258"/>
      <c r="AC8935" s="258"/>
      <c r="AD8935" s="258"/>
      <c r="AE8935" s="258"/>
      <c r="AF8935" s="258"/>
      <c r="AG8935" s="258"/>
      <c r="AH8935" s="258"/>
      <c r="AI8935" s="258"/>
      <c r="AJ8935" s="258"/>
      <c r="AK8935" s="258"/>
      <c r="AL8935" s="258"/>
      <c r="AM8935" s="258"/>
      <c r="AN8935" s="258"/>
      <c r="AO8935" s="258"/>
      <c r="AP8935" s="258"/>
      <c r="AQ8935" s="258"/>
      <c r="AR8935" s="258"/>
      <c r="AS8935" s="258"/>
      <c r="AT8935" s="258"/>
      <c r="AU8935" s="258"/>
      <c r="AV8935" s="258"/>
      <c r="AW8935" s="258"/>
      <c r="AX8935" s="258"/>
      <c r="AY8935" s="258"/>
      <c r="AZ8935" s="258"/>
      <c r="BA8935" s="258"/>
      <c r="BB8935" s="258"/>
      <c r="BC8935" s="258"/>
      <c r="BD8935" s="258"/>
      <c r="BE8935" s="258"/>
      <c r="BF8935" s="258"/>
      <c r="BG8935" s="258"/>
      <c r="BH8935" s="258"/>
      <c r="BI8935" s="258"/>
      <c r="BJ8935" s="258"/>
      <c r="BK8935" s="258"/>
      <c r="BL8935" s="258"/>
      <c r="BM8935" s="258"/>
      <c r="BN8935" s="258"/>
      <c r="BO8935" s="258"/>
      <c r="BP8935" s="258"/>
      <c r="BQ8935" s="258"/>
      <c r="BR8935" s="258"/>
      <c r="BS8935" s="258"/>
      <c r="BT8935" s="258"/>
      <c r="BU8935" s="258"/>
      <c r="BV8935" s="258"/>
      <c r="BW8935" s="258"/>
      <c r="BX8935" s="258"/>
      <c r="BY8935" s="258"/>
      <c r="BZ8935" s="258"/>
      <c r="CA8935" s="258"/>
      <c r="CB8935" s="258"/>
      <c r="CC8935" s="258"/>
    </row>
    <row r="8936" spans="1:81" s="41" customFormat="1" x14ac:dyDescent="0.25">
      <c r="A8936" s="38"/>
      <c r="B8936" s="44"/>
      <c r="C8936" s="39"/>
      <c r="D8936" s="39"/>
      <c r="E8936" s="39"/>
      <c r="F8936" s="25"/>
      <c r="G8936" s="40"/>
      <c r="H8936" s="40"/>
      <c r="I8936" s="40"/>
      <c r="J8936" s="271"/>
      <c r="K8936" s="262"/>
      <c r="L8936" s="258"/>
      <c r="M8936" s="258"/>
      <c r="N8936" s="258"/>
      <c r="O8936" s="258"/>
      <c r="P8936" s="258"/>
      <c r="Q8936" s="258"/>
      <c r="R8936" s="258"/>
      <c r="S8936" s="258"/>
      <c r="T8936" s="258"/>
      <c r="U8936" s="258"/>
      <c r="V8936" s="258"/>
      <c r="W8936" s="258"/>
      <c r="X8936" s="258"/>
      <c r="Y8936" s="258"/>
      <c r="Z8936" s="258"/>
      <c r="AA8936" s="258"/>
      <c r="AB8936" s="258"/>
      <c r="AC8936" s="258"/>
      <c r="AD8936" s="258"/>
      <c r="AE8936" s="258"/>
      <c r="AF8936" s="258"/>
      <c r="AG8936" s="258"/>
      <c r="AH8936" s="258"/>
      <c r="AI8936" s="258"/>
      <c r="AJ8936" s="258"/>
      <c r="AK8936" s="258"/>
      <c r="AL8936" s="258"/>
      <c r="AM8936" s="258"/>
      <c r="AN8936" s="258"/>
      <c r="AO8936" s="258"/>
      <c r="AP8936" s="258"/>
      <c r="AQ8936" s="258"/>
      <c r="AR8936" s="258"/>
      <c r="AS8936" s="258"/>
      <c r="AT8936" s="258"/>
      <c r="AU8936" s="258"/>
      <c r="AV8936" s="258"/>
      <c r="AW8936" s="258"/>
      <c r="AX8936" s="258"/>
      <c r="AY8936" s="258"/>
      <c r="AZ8936" s="258"/>
      <c r="BA8936" s="258"/>
      <c r="BB8936" s="258"/>
      <c r="BC8936" s="258"/>
      <c r="BD8936" s="258"/>
      <c r="BE8936" s="258"/>
      <c r="BF8936" s="258"/>
      <c r="BG8936" s="258"/>
      <c r="BH8936" s="258"/>
      <c r="BI8936" s="258"/>
      <c r="BJ8936" s="258"/>
      <c r="BK8936" s="258"/>
      <c r="BL8936" s="258"/>
      <c r="BM8936" s="258"/>
      <c r="BN8936" s="258"/>
      <c r="BO8936" s="258"/>
      <c r="BP8936" s="258"/>
      <c r="BQ8936" s="258"/>
      <c r="BR8936" s="258"/>
      <c r="BS8936" s="258"/>
      <c r="BT8936" s="258"/>
      <c r="BU8936" s="258"/>
      <c r="BV8936" s="258"/>
      <c r="BW8936" s="258"/>
      <c r="BX8936" s="258"/>
      <c r="BY8936" s="258"/>
      <c r="BZ8936" s="258"/>
      <c r="CA8936" s="258"/>
      <c r="CB8936" s="258"/>
      <c r="CC8936" s="258"/>
    </row>
    <row r="8937" spans="1:81" s="41" customFormat="1" x14ac:dyDescent="0.25">
      <c r="A8937" s="38"/>
      <c r="B8937" s="44"/>
      <c r="C8937" s="39"/>
      <c r="D8937" s="39"/>
      <c r="E8937" s="39"/>
      <c r="F8937" s="25"/>
      <c r="G8937" s="40"/>
      <c r="H8937" s="40"/>
      <c r="I8937" s="40"/>
      <c r="J8937" s="271"/>
      <c r="K8937" s="262"/>
      <c r="L8937" s="258"/>
      <c r="M8937" s="258"/>
      <c r="N8937" s="258"/>
      <c r="O8937" s="258"/>
      <c r="P8937" s="258"/>
      <c r="Q8937" s="258"/>
      <c r="R8937" s="258"/>
      <c r="S8937" s="258"/>
      <c r="T8937" s="258"/>
      <c r="U8937" s="258"/>
      <c r="V8937" s="258"/>
      <c r="W8937" s="258"/>
      <c r="X8937" s="258"/>
      <c r="Y8937" s="258"/>
      <c r="Z8937" s="258"/>
      <c r="AA8937" s="258"/>
      <c r="AB8937" s="258"/>
      <c r="AC8937" s="258"/>
      <c r="AD8937" s="258"/>
      <c r="AE8937" s="258"/>
      <c r="AF8937" s="258"/>
      <c r="AG8937" s="258"/>
      <c r="AH8937" s="258"/>
      <c r="AI8937" s="258"/>
      <c r="AJ8937" s="258"/>
      <c r="AK8937" s="258"/>
      <c r="AL8937" s="258"/>
      <c r="AM8937" s="258"/>
      <c r="AN8937" s="258"/>
      <c r="AO8937" s="258"/>
      <c r="AP8937" s="258"/>
      <c r="AQ8937" s="258"/>
      <c r="AR8937" s="258"/>
      <c r="AS8937" s="258"/>
      <c r="AT8937" s="258"/>
      <c r="AU8937" s="258"/>
      <c r="AV8937" s="258"/>
      <c r="AW8937" s="258"/>
      <c r="AX8937" s="258"/>
      <c r="AY8937" s="258"/>
      <c r="AZ8937" s="258"/>
      <c r="BA8937" s="258"/>
      <c r="BB8937" s="258"/>
      <c r="BC8937" s="258"/>
      <c r="BD8937" s="258"/>
      <c r="BE8937" s="258"/>
      <c r="BF8937" s="258"/>
      <c r="BG8937" s="258"/>
      <c r="BH8937" s="258"/>
      <c r="BI8937" s="258"/>
      <c r="BJ8937" s="258"/>
      <c r="BK8937" s="258"/>
      <c r="BL8937" s="258"/>
      <c r="BM8937" s="258"/>
      <c r="BN8937" s="258"/>
      <c r="BO8937" s="258"/>
      <c r="BP8937" s="258"/>
      <c r="BQ8937" s="258"/>
      <c r="BR8937" s="258"/>
      <c r="BS8937" s="258"/>
      <c r="BT8937" s="258"/>
      <c r="BU8937" s="258"/>
      <c r="BV8937" s="258"/>
      <c r="BW8937" s="258"/>
      <c r="BX8937" s="258"/>
      <c r="BY8937" s="258"/>
      <c r="BZ8937" s="258"/>
      <c r="CA8937" s="258"/>
      <c r="CB8937" s="258"/>
      <c r="CC8937" s="258"/>
    </row>
    <row r="8938" spans="1:81" s="41" customFormat="1" x14ac:dyDescent="0.25">
      <c r="A8938" s="38"/>
      <c r="B8938" s="44"/>
      <c r="C8938" s="39"/>
      <c r="D8938" s="39"/>
      <c r="E8938" s="39"/>
      <c r="F8938" s="25"/>
      <c r="G8938" s="40"/>
      <c r="H8938" s="40"/>
      <c r="I8938" s="40"/>
      <c r="J8938" s="271"/>
      <c r="K8938" s="262"/>
      <c r="L8938" s="258"/>
      <c r="M8938" s="258"/>
      <c r="N8938" s="258"/>
      <c r="O8938" s="258"/>
      <c r="P8938" s="258"/>
      <c r="Q8938" s="258"/>
      <c r="R8938" s="258"/>
      <c r="S8938" s="258"/>
      <c r="T8938" s="258"/>
      <c r="U8938" s="258"/>
      <c r="V8938" s="258"/>
      <c r="W8938" s="258"/>
      <c r="X8938" s="258"/>
      <c r="Y8938" s="258"/>
      <c r="Z8938" s="258"/>
      <c r="AA8938" s="258"/>
      <c r="AB8938" s="258"/>
      <c r="AC8938" s="258"/>
      <c r="AD8938" s="258"/>
      <c r="AE8938" s="258"/>
      <c r="AF8938" s="258"/>
      <c r="AG8938" s="258"/>
      <c r="AH8938" s="258"/>
      <c r="AI8938" s="258"/>
      <c r="AJ8938" s="258"/>
      <c r="AK8938" s="258"/>
      <c r="AL8938" s="258"/>
      <c r="AM8938" s="258"/>
      <c r="AN8938" s="258"/>
      <c r="AO8938" s="258"/>
      <c r="AP8938" s="258"/>
      <c r="AQ8938" s="258"/>
      <c r="AR8938" s="258"/>
      <c r="AS8938" s="258"/>
      <c r="AT8938" s="258"/>
      <c r="AU8938" s="258"/>
      <c r="AV8938" s="258"/>
      <c r="AW8938" s="258"/>
      <c r="AX8938" s="258"/>
      <c r="AY8938" s="258"/>
      <c r="AZ8938" s="258"/>
      <c r="BA8938" s="258"/>
      <c r="BB8938" s="258"/>
      <c r="BC8938" s="258"/>
      <c r="BD8938" s="258"/>
      <c r="BE8938" s="258"/>
      <c r="BF8938" s="258"/>
      <c r="BG8938" s="258"/>
      <c r="BH8938" s="258"/>
      <c r="BI8938" s="258"/>
      <c r="BJ8938" s="258"/>
      <c r="BK8938" s="258"/>
      <c r="BL8938" s="258"/>
      <c r="BM8938" s="258"/>
      <c r="BN8938" s="258"/>
      <c r="BO8938" s="258"/>
      <c r="BP8938" s="258"/>
      <c r="BQ8938" s="258"/>
      <c r="BR8938" s="258"/>
      <c r="BS8938" s="258"/>
      <c r="BT8938" s="258"/>
      <c r="BU8938" s="258"/>
      <c r="BV8938" s="258"/>
      <c r="BW8938" s="258"/>
      <c r="BX8938" s="258"/>
      <c r="BY8938" s="258"/>
      <c r="BZ8938" s="258"/>
      <c r="CA8938" s="258"/>
      <c r="CB8938" s="258"/>
      <c r="CC8938" s="258"/>
    </row>
    <row r="8939" spans="1:81" s="41" customFormat="1" x14ac:dyDescent="0.25">
      <c r="A8939" s="38"/>
      <c r="B8939" s="44"/>
      <c r="C8939" s="39"/>
      <c r="D8939" s="39"/>
      <c r="E8939" s="39"/>
      <c r="F8939" s="25"/>
      <c r="G8939" s="40"/>
      <c r="H8939" s="40"/>
      <c r="I8939" s="40"/>
      <c r="J8939" s="271"/>
      <c r="K8939" s="262"/>
      <c r="L8939" s="258"/>
      <c r="M8939" s="258"/>
      <c r="N8939" s="258"/>
      <c r="O8939" s="258"/>
      <c r="P8939" s="258"/>
      <c r="Q8939" s="258"/>
      <c r="R8939" s="258"/>
      <c r="S8939" s="258"/>
      <c r="T8939" s="258"/>
      <c r="U8939" s="258"/>
      <c r="V8939" s="258"/>
      <c r="W8939" s="258"/>
      <c r="X8939" s="258"/>
      <c r="Y8939" s="258"/>
      <c r="Z8939" s="258"/>
      <c r="AA8939" s="258"/>
      <c r="AB8939" s="258"/>
      <c r="AC8939" s="258"/>
      <c r="AD8939" s="258"/>
      <c r="AE8939" s="258"/>
      <c r="AF8939" s="258"/>
      <c r="AG8939" s="258"/>
      <c r="AH8939" s="258"/>
      <c r="AI8939" s="258"/>
      <c r="AJ8939" s="258"/>
      <c r="AK8939" s="258"/>
      <c r="AL8939" s="258"/>
      <c r="AM8939" s="258"/>
      <c r="AN8939" s="258"/>
      <c r="AO8939" s="258"/>
      <c r="AP8939" s="258"/>
      <c r="AQ8939" s="258"/>
      <c r="AR8939" s="258"/>
      <c r="AS8939" s="258"/>
      <c r="AT8939" s="258"/>
      <c r="AU8939" s="258"/>
      <c r="AV8939" s="258"/>
      <c r="AW8939" s="258"/>
      <c r="AX8939" s="258"/>
      <c r="AY8939" s="258"/>
      <c r="AZ8939" s="258"/>
      <c r="BA8939" s="258"/>
      <c r="BB8939" s="258"/>
      <c r="BC8939" s="258"/>
      <c r="BD8939" s="258"/>
      <c r="BE8939" s="258"/>
      <c r="BF8939" s="258"/>
      <c r="BG8939" s="258"/>
      <c r="BH8939" s="258"/>
      <c r="BI8939" s="258"/>
      <c r="BJ8939" s="258"/>
      <c r="BK8939" s="258"/>
      <c r="BL8939" s="258"/>
      <c r="BM8939" s="258"/>
      <c r="BN8939" s="258"/>
      <c r="BO8939" s="258"/>
      <c r="BP8939" s="258"/>
      <c r="BQ8939" s="258"/>
      <c r="BR8939" s="258"/>
      <c r="BS8939" s="258"/>
      <c r="BT8939" s="258"/>
      <c r="BU8939" s="258"/>
      <c r="BV8939" s="258"/>
      <c r="BW8939" s="258"/>
      <c r="BX8939" s="258"/>
      <c r="BY8939" s="258"/>
      <c r="BZ8939" s="258"/>
      <c r="CA8939" s="258"/>
      <c r="CB8939" s="258"/>
      <c r="CC8939" s="258"/>
    </row>
    <row r="8940" spans="1:81" s="41" customFormat="1" x14ac:dyDescent="0.25">
      <c r="A8940" s="38"/>
      <c r="B8940" s="44"/>
      <c r="C8940" s="39"/>
      <c r="D8940" s="39"/>
      <c r="E8940" s="39"/>
      <c r="F8940" s="25"/>
      <c r="G8940" s="40"/>
      <c r="H8940" s="40"/>
      <c r="I8940" s="40"/>
      <c r="J8940" s="271"/>
      <c r="K8940" s="262"/>
      <c r="L8940" s="258"/>
      <c r="M8940" s="258"/>
      <c r="N8940" s="258"/>
      <c r="O8940" s="258"/>
      <c r="P8940" s="258"/>
      <c r="Q8940" s="258"/>
      <c r="R8940" s="258"/>
      <c r="S8940" s="258"/>
      <c r="T8940" s="258"/>
      <c r="U8940" s="258"/>
      <c r="V8940" s="258"/>
      <c r="W8940" s="258"/>
      <c r="X8940" s="258"/>
      <c r="Y8940" s="258"/>
      <c r="Z8940" s="258"/>
      <c r="AA8940" s="258"/>
      <c r="AB8940" s="258"/>
      <c r="AC8940" s="258"/>
      <c r="AD8940" s="258"/>
      <c r="AE8940" s="258"/>
      <c r="AF8940" s="258"/>
      <c r="AG8940" s="258"/>
      <c r="AH8940" s="258"/>
      <c r="AI8940" s="258"/>
      <c r="AJ8940" s="258"/>
      <c r="AK8940" s="258"/>
      <c r="AL8940" s="258"/>
      <c r="AM8940" s="258"/>
      <c r="AN8940" s="258"/>
      <c r="AO8940" s="258"/>
      <c r="AP8940" s="258"/>
      <c r="AQ8940" s="258"/>
      <c r="AR8940" s="258"/>
      <c r="AS8940" s="258"/>
      <c r="AT8940" s="258"/>
      <c r="AU8940" s="258"/>
      <c r="AV8940" s="258"/>
      <c r="AW8940" s="258"/>
      <c r="AX8940" s="258"/>
      <c r="AY8940" s="258"/>
      <c r="AZ8940" s="258"/>
      <c r="BA8940" s="258"/>
      <c r="BB8940" s="258"/>
      <c r="BC8940" s="258"/>
      <c r="BD8940" s="258"/>
      <c r="BE8940" s="258"/>
      <c r="BF8940" s="258"/>
      <c r="BG8940" s="258"/>
      <c r="BH8940" s="258"/>
      <c r="BI8940" s="258"/>
      <c r="BJ8940" s="258"/>
      <c r="BK8940" s="258"/>
      <c r="BL8940" s="258"/>
      <c r="BM8940" s="258"/>
      <c r="BN8940" s="258"/>
      <c r="BO8940" s="258"/>
      <c r="BP8940" s="258"/>
      <c r="BQ8940" s="258"/>
      <c r="BR8940" s="258"/>
      <c r="BS8940" s="258"/>
      <c r="BT8940" s="258"/>
      <c r="BU8940" s="258"/>
      <c r="BV8940" s="258"/>
      <c r="BW8940" s="258"/>
      <c r="BX8940" s="258"/>
      <c r="BY8940" s="258"/>
      <c r="BZ8940" s="258"/>
      <c r="CA8940" s="258"/>
      <c r="CB8940" s="258"/>
      <c r="CC8940" s="258"/>
    </row>
    <row r="8941" spans="1:81" s="41" customFormat="1" x14ac:dyDescent="0.25">
      <c r="A8941" s="38"/>
      <c r="B8941" s="44"/>
      <c r="C8941" s="39"/>
      <c r="D8941" s="39"/>
      <c r="E8941" s="39"/>
      <c r="F8941" s="25"/>
      <c r="G8941" s="40"/>
      <c r="H8941" s="40"/>
      <c r="I8941" s="40"/>
      <c r="J8941" s="271"/>
      <c r="K8941" s="262"/>
      <c r="L8941" s="258"/>
      <c r="M8941" s="258"/>
      <c r="N8941" s="258"/>
      <c r="O8941" s="258"/>
      <c r="P8941" s="258"/>
      <c r="Q8941" s="258"/>
      <c r="R8941" s="258"/>
      <c r="S8941" s="258"/>
      <c r="T8941" s="258"/>
      <c r="U8941" s="258"/>
      <c r="V8941" s="258"/>
      <c r="W8941" s="258"/>
      <c r="X8941" s="258"/>
      <c r="Y8941" s="258"/>
      <c r="Z8941" s="258"/>
      <c r="AA8941" s="258"/>
      <c r="AB8941" s="258"/>
      <c r="AC8941" s="258"/>
      <c r="AD8941" s="258"/>
      <c r="AE8941" s="258"/>
      <c r="AF8941" s="258"/>
      <c r="AG8941" s="258"/>
      <c r="AH8941" s="258"/>
      <c r="AI8941" s="258"/>
      <c r="AJ8941" s="258"/>
      <c r="AK8941" s="258"/>
      <c r="AL8941" s="258"/>
      <c r="AM8941" s="258"/>
      <c r="AN8941" s="258"/>
      <c r="AO8941" s="258"/>
      <c r="AP8941" s="258"/>
      <c r="AQ8941" s="258"/>
      <c r="AR8941" s="258"/>
      <c r="AS8941" s="258"/>
      <c r="AT8941" s="258"/>
      <c r="AU8941" s="258"/>
      <c r="AV8941" s="258"/>
      <c r="AW8941" s="258"/>
      <c r="AX8941" s="258"/>
      <c r="AY8941" s="258"/>
      <c r="AZ8941" s="258"/>
      <c r="BA8941" s="258"/>
      <c r="BB8941" s="258"/>
      <c r="BC8941" s="258"/>
      <c r="BD8941" s="258"/>
      <c r="BE8941" s="258"/>
      <c r="BF8941" s="258"/>
      <c r="BG8941" s="258"/>
      <c r="BH8941" s="258"/>
      <c r="BI8941" s="258"/>
      <c r="BJ8941" s="258"/>
      <c r="BK8941" s="258"/>
      <c r="BL8941" s="258"/>
      <c r="BM8941" s="258"/>
      <c r="BN8941" s="258"/>
      <c r="BO8941" s="258"/>
      <c r="BP8941" s="258"/>
      <c r="BQ8941" s="258"/>
      <c r="BR8941" s="258"/>
      <c r="BS8941" s="258"/>
      <c r="BT8941" s="258"/>
      <c r="BU8941" s="258"/>
      <c r="BV8941" s="258"/>
      <c r="BW8941" s="258"/>
      <c r="BX8941" s="258"/>
      <c r="BY8941" s="258"/>
      <c r="BZ8941" s="258"/>
      <c r="CA8941" s="258"/>
      <c r="CB8941" s="258"/>
      <c r="CC8941" s="258"/>
    </row>
    <row r="8942" spans="1:81" s="41" customFormat="1" x14ac:dyDescent="0.25">
      <c r="A8942" s="38"/>
      <c r="B8942" s="44"/>
      <c r="C8942" s="39"/>
      <c r="D8942" s="39"/>
      <c r="E8942" s="39"/>
      <c r="F8942" s="25"/>
      <c r="G8942" s="40"/>
      <c r="H8942" s="40"/>
      <c r="I8942" s="40"/>
      <c r="J8942" s="271"/>
      <c r="K8942" s="262"/>
      <c r="L8942" s="258"/>
      <c r="M8942" s="258"/>
      <c r="N8942" s="258"/>
      <c r="O8942" s="258"/>
      <c r="P8942" s="258"/>
      <c r="Q8942" s="258"/>
      <c r="R8942" s="258"/>
      <c r="S8942" s="258"/>
      <c r="T8942" s="258"/>
      <c r="U8942" s="258"/>
      <c r="V8942" s="258"/>
      <c r="W8942" s="258"/>
      <c r="X8942" s="258"/>
      <c r="Y8942" s="258"/>
      <c r="Z8942" s="258"/>
      <c r="AA8942" s="258"/>
      <c r="AB8942" s="258"/>
      <c r="AC8942" s="258"/>
      <c r="AD8942" s="258"/>
      <c r="AE8942" s="258"/>
      <c r="AF8942" s="258"/>
      <c r="AG8942" s="258"/>
      <c r="AH8942" s="258"/>
      <c r="AI8942" s="258"/>
      <c r="AJ8942" s="258"/>
      <c r="AK8942" s="258"/>
      <c r="AL8942" s="258"/>
      <c r="AM8942" s="258"/>
      <c r="AN8942" s="258"/>
      <c r="AO8942" s="258"/>
      <c r="AP8942" s="258"/>
      <c r="AQ8942" s="258"/>
      <c r="AR8942" s="258"/>
      <c r="AS8942" s="258"/>
      <c r="AT8942" s="258"/>
      <c r="AU8942" s="258"/>
      <c r="AV8942" s="258"/>
      <c r="AW8942" s="258"/>
      <c r="AX8942" s="258"/>
      <c r="AY8942" s="258"/>
      <c r="AZ8942" s="258"/>
      <c r="BA8942" s="258"/>
      <c r="BB8942" s="258"/>
      <c r="BC8942" s="258"/>
      <c r="BD8942" s="258"/>
      <c r="BE8942" s="258"/>
      <c r="BF8942" s="258"/>
      <c r="BG8942" s="258"/>
      <c r="BH8942" s="258"/>
      <c r="BI8942" s="258"/>
      <c r="BJ8942" s="258"/>
      <c r="BK8942" s="258"/>
      <c r="BL8942" s="258"/>
      <c r="BM8942" s="258"/>
      <c r="BN8942" s="258"/>
      <c r="BO8942" s="258"/>
      <c r="BP8942" s="258"/>
      <c r="BQ8942" s="258"/>
      <c r="BR8942" s="258"/>
      <c r="BS8942" s="258"/>
      <c r="BT8942" s="258"/>
      <c r="BU8942" s="258"/>
      <c r="BV8942" s="258"/>
      <c r="BW8942" s="258"/>
      <c r="BX8942" s="258"/>
      <c r="BY8942" s="258"/>
      <c r="BZ8942" s="258"/>
      <c r="CA8942" s="258"/>
      <c r="CB8942" s="258"/>
      <c r="CC8942" s="258"/>
    </row>
    <row r="8943" spans="1:81" s="41" customFormat="1" x14ac:dyDescent="0.25">
      <c r="A8943" s="38"/>
      <c r="B8943" s="44"/>
      <c r="C8943" s="39"/>
      <c r="D8943" s="39"/>
      <c r="E8943" s="39"/>
      <c r="F8943" s="25"/>
      <c r="G8943" s="40"/>
      <c r="H8943" s="40"/>
      <c r="I8943" s="40"/>
      <c r="J8943" s="271"/>
      <c r="K8943" s="262"/>
      <c r="L8943" s="258"/>
      <c r="M8943" s="258"/>
      <c r="N8943" s="258"/>
      <c r="O8943" s="258"/>
      <c r="P8943" s="258"/>
      <c r="Q8943" s="258"/>
      <c r="R8943" s="258"/>
      <c r="S8943" s="258"/>
      <c r="T8943" s="258"/>
      <c r="U8943" s="258"/>
      <c r="V8943" s="258"/>
      <c r="W8943" s="258"/>
      <c r="X8943" s="258"/>
      <c r="Y8943" s="258"/>
      <c r="Z8943" s="258"/>
      <c r="AA8943" s="258"/>
      <c r="AB8943" s="258"/>
      <c r="AC8943" s="258"/>
      <c r="AD8943" s="258"/>
      <c r="AE8943" s="258"/>
      <c r="AF8943" s="258"/>
      <c r="AG8943" s="258"/>
      <c r="AH8943" s="258"/>
      <c r="AI8943" s="258"/>
      <c r="AJ8943" s="258"/>
      <c r="AK8943" s="258"/>
      <c r="AL8943" s="258"/>
      <c r="AM8943" s="258"/>
      <c r="AN8943" s="258"/>
      <c r="AO8943" s="258"/>
      <c r="AP8943" s="258"/>
      <c r="AQ8943" s="258"/>
      <c r="AR8943" s="258"/>
      <c r="AS8943" s="258"/>
      <c r="AT8943" s="258"/>
      <c r="AU8943" s="258"/>
      <c r="AV8943" s="258"/>
      <c r="AW8943" s="258"/>
      <c r="AX8943" s="258"/>
      <c r="AY8943" s="258"/>
      <c r="AZ8943" s="258"/>
      <c r="BA8943" s="258"/>
      <c r="BB8943" s="258"/>
      <c r="BC8943" s="258"/>
      <c r="BD8943" s="258"/>
      <c r="BE8943" s="258"/>
      <c r="BF8943" s="258"/>
      <c r="BG8943" s="258"/>
      <c r="BH8943" s="258"/>
      <c r="BI8943" s="258"/>
      <c r="BJ8943" s="258"/>
      <c r="BK8943" s="258"/>
      <c r="BL8943" s="258"/>
      <c r="BM8943" s="258"/>
      <c r="BN8943" s="258"/>
      <c r="BO8943" s="258"/>
      <c r="BP8943" s="258"/>
      <c r="BQ8943" s="258"/>
      <c r="BR8943" s="258"/>
      <c r="BS8943" s="258"/>
      <c r="BT8943" s="258"/>
      <c r="BU8943" s="258"/>
      <c r="BV8943" s="258"/>
      <c r="BW8943" s="258"/>
      <c r="BX8943" s="258"/>
      <c r="BY8943" s="258"/>
      <c r="BZ8943" s="258"/>
      <c r="CA8943" s="258"/>
      <c r="CB8943" s="258"/>
      <c r="CC8943" s="258"/>
    </row>
    <row r="8944" spans="1:81" s="41" customFormat="1" x14ac:dyDescent="0.25">
      <c r="A8944" s="38"/>
      <c r="B8944" s="44"/>
      <c r="C8944" s="39"/>
      <c r="D8944" s="39"/>
      <c r="E8944" s="39"/>
      <c r="F8944" s="25"/>
      <c r="G8944" s="40"/>
      <c r="H8944" s="40"/>
      <c r="I8944" s="40"/>
      <c r="J8944" s="271"/>
      <c r="K8944" s="262"/>
      <c r="L8944" s="258"/>
      <c r="M8944" s="258"/>
      <c r="N8944" s="258"/>
      <c r="O8944" s="258"/>
      <c r="P8944" s="258"/>
      <c r="Q8944" s="258"/>
      <c r="R8944" s="258"/>
      <c r="S8944" s="258"/>
      <c r="T8944" s="258"/>
      <c r="U8944" s="258"/>
      <c r="V8944" s="258"/>
      <c r="W8944" s="258"/>
      <c r="X8944" s="258"/>
      <c r="Y8944" s="258"/>
      <c r="Z8944" s="258"/>
      <c r="AA8944" s="258"/>
      <c r="AB8944" s="258"/>
      <c r="AC8944" s="258"/>
      <c r="AD8944" s="258"/>
      <c r="AE8944" s="258"/>
      <c r="AF8944" s="258"/>
      <c r="AG8944" s="258"/>
      <c r="AH8944" s="258"/>
      <c r="AI8944" s="258"/>
      <c r="AJ8944" s="258"/>
      <c r="AK8944" s="258"/>
      <c r="AL8944" s="258"/>
      <c r="AM8944" s="258"/>
      <c r="AN8944" s="258"/>
      <c r="AO8944" s="258"/>
      <c r="AP8944" s="258"/>
      <c r="AQ8944" s="258"/>
      <c r="AR8944" s="258"/>
      <c r="AS8944" s="258"/>
      <c r="AT8944" s="258"/>
      <c r="AU8944" s="258"/>
      <c r="AV8944" s="258"/>
      <c r="AW8944" s="258"/>
      <c r="AX8944" s="258"/>
      <c r="AY8944" s="258"/>
      <c r="AZ8944" s="258"/>
      <c r="BA8944" s="258"/>
      <c r="BB8944" s="258"/>
      <c r="BC8944" s="258"/>
      <c r="BD8944" s="258"/>
      <c r="BE8944" s="258"/>
      <c r="BF8944" s="258"/>
      <c r="BG8944" s="258"/>
      <c r="BH8944" s="258"/>
      <c r="BI8944" s="258"/>
      <c r="BJ8944" s="258"/>
      <c r="BK8944" s="258"/>
      <c r="BL8944" s="258"/>
      <c r="BM8944" s="258"/>
      <c r="BN8944" s="258"/>
      <c r="BO8944" s="258"/>
      <c r="BP8944" s="258"/>
      <c r="BQ8944" s="258"/>
      <c r="BR8944" s="258"/>
      <c r="BS8944" s="258"/>
      <c r="BT8944" s="258"/>
      <c r="BU8944" s="258"/>
      <c r="BV8944" s="258"/>
      <c r="BW8944" s="258"/>
      <c r="BX8944" s="258"/>
      <c r="BY8944" s="258"/>
      <c r="BZ8944" s="258"/>
      <c r="CA8944" s="258"/>
      <c r="CB8944" s="258"/>
      <c r="CC8944" s="258"/>
    </row>
    <row r="8945" spans="1:81" s="41" customFormat="1" x14ac:dyDescent="0.25">
      <c r="A8945" s="38"/>
      <c r="B8945" s="44"/>
      <c r="C8945" s="39"/>
      <c r="D8945" s="39"/>
      <c r="E8945" s="39"/>
      <c r="F8945" s="25"/>
      <c r="G8945" s="40"/>
      <c r="H8945" s="40"/>
      <c r="I8945" s="40"/>
      <c r="J8945" s="271"/>
      <c r="K8945" s="262"/>
      <c r="L8945" s="258"/>
      <c r="M8945" s="258"/>
      <c r="N8945" s="258"/>
      <c r="O8945" s="258"/>
      <c r="P8945" s="258"/>
      <c r="Q8945" s="258"/>
      <c r="R8945" s="258"/>
      <c r="S8945" s="258"/>
      <c r="T8945" s="258"/>
      <c r="U8945" s="258"/>
      <c r="V8945" s="258"/>
      <c r="W8945" s="258"/>
      <c r="X8945" s="258"/>
      <c r="Y8945" s="258"/>
      <c r="Z8945" s="258"/>
      <c r="AA8945" s="258"/>
      <c r="AB8945" s="258"/>
      <c r="AC8945" s="258"/>
      <c r="AD8945" s="258"/>
      <c r="AE8945" s="258"/>
      <c r="AF8945" s="258"/>
      <c r="AG8945" s="258"/>
      <c r="AH8945" s="258"/>
      <c r="AI8945" s="258"/>
      <c r="AJ8945" s="258"/>
      <c r="AK8945" s="258"/>
      <c r="AL8945" s="258"/>
      <c r="AM8945" s="258"/>
      <c r="AN8945" s="258"/>
      <c r="AO8945" s="258"/>
      <c r="AP8945" s="258"/>
      <c r="AQ8945" s="258"/>
      <c r="AR8945" s="258"/>
      <c r="AS8945" s="258"/>
      <c r="AT8945" s="258"/>
      <c r="AU8945" s="258"/>
      <c r="AV8945" s="258"/>
      <c r="AW8945" s="258"/>
      <c r="AX8945" s="258"/>
      <c r="AY8945" s="258"/>
      <c r="AZ8945" s="258"/>
      <c r="BA8945" s="258"/>
      <c r="BB8945" s="258"/>
      <c r="BC8945" s="258"/>
      <c r="BD8945" s="258"/>
      <c r="BE8945" s="258"/>
      <c r="BF8945" s="258"/>
      <c r="BG8945" s="258"/>
      <c r="BH8945" s="258"/>
      <c r="BI8945" s="258"/>
      <c r="BJ8945" s="258"/>
      <c r="BK8945" s="258"/>
      <c r="BL8945" s="258"/>
      <c r="BM8945" s="258"/>
      <c r="BN8945" s="258"/>
      <c r="BO8945" s="258"/>
      <c r="BP8945" s="258"/>
      <c r="BQ8945" s="258"/>
      <c r="BR8945" s="258"/>
      <c r="BS8945" s="258"/>
      <c r="BT8945" s="258"/>
      <c r="BU8945" s="258"/>
      <c r="BV8945" s="258"/>
      <c r="BW8945" s="258"/>
      <c r="BX8945" s="258"/>
      <c r="BY8945" s="258"/>
      <c r="BZ8945" s="258"/>
      <c r="CA8945" s="258"/>
      <c r="CB8945" s="258"/>
      <c r="CC8945" s="258"/>
    </row>
    <row r="8946" spans="1:81" s="41" customFormat="1" x14ac:dyDescent="0.25">
      <c r="A8946" s="38"/>
      <c r="B8946" s="44"/>
      <c r="C8946" s="39"/>
      <c r="D8946" s="39"/>
      <c r="E8946" s="39"/>
      <c r="F8946" s="25"/>
      <c r="G8946" s="40"/>
      <c r="H8946" s="40"/>
      <c r="I8946" s="40"/>
      <c r="J8946" s="271"/>
      <c r="K8946" s="262"/>
      <c r="L8946" s="258"/>
      <c r="M8946" s="258"/>
      <c r="N8946" s="258"/>
      <c r="O8946" s="258"/>
      <c r="P8946" s="258"/>
      <c r="Q8946" s="258"/>
      <c r="R8946" s="258"/>
      <c r="S8946" s="258"/>
      <c r="T8946" s="258"/>
      <c r="U8946" s="258"/>
      <c r="V8946" s="258"/>
      <c r="W8946" s="258"/>
      <c r="X8946" s="258"/>
      <c r="Y8946" s="258"/>
      <c r="Z8946" s="258"/>
      <c r="AA8946" s="258"/>
      <c r="AB8946" s="258"/>
      <c r="AC8946" s="258"/>
      <c r="AD8946" s="258"/>
      <c r="AE8946" s="258"/>
      <c r="AF8946" s="258"/>
      <c r="AG8946" s="258"/>
      <c r="AH8946" s="258"/>
      <c r="AI8946" s="258"/>
      <c r="AJ8946" s="258"/>
      <c r="AK8946" s="258"/>
      <c r="AL8946" s="258"/>
      <c r="AM8946" s="258"/>
      <c r="AN8946" s="258"/>
      <c r="AO8946" s="258"/>
      <c r="AP8946" s="258"/>
      <c r="AQ8946" s="258"/>
      <c r="AR8946" s="258"/>
      <c r="AS8946" s="258"/>
      <c r="AT8946" s="258"/>
      <c r="AU8946" s="258"/>
      <c r="AV8946" s="258"/>
      <c r="AW8946" s="258"/>
      <c r="AX8946" s="258"/>
      <c r="AY8946" s="258"/>
      <c r="AZ8946" s="258"/>
      <c r="BA8946" s="258"/>
      <c r="BB8946" s="258"/>
      <c r="BC8946" s="258"/>
      <c r="BD8946" s="258"/>
      <c r="BE8946" s="258"/>
      <c r="BF8946" s="258"/>
      <c r="BG8946" s="258"/>
      <c r="BH8946" s="258"/>
      <c r="BI8946" s="258"/>
      <c r="BJ8946" s="258"/>
      <c r="BK8946" s="258"/>
      <c r="BL8946" s="258"/>
      <c r="BM8946" s="258"/>
      <c r="BN8946" s="258"/>
      <c r="BO8946" s="258"/>
      <c r="BP8946" s="258"/>
      <c r="BQ8946" s="258"/>
      <c r="BR8946" s="258"/>
      <c r="BS8946" s="258"/>
      <c r="BT8946" s="258"/>
      <c r="BU8946" s="258"/>
      <c r="BV8946" s="258"/>
      <c r="BW8946" s="258"/>
      <c r="BX8946" s="258"/>
      <c r="BY8946" s="258"/>
      <c r="BZ8946" s="258"/>
      <c r="CA8946" s="258"/>
      <c r="CB8946" s="258"/>
      <c r="CC8946" s="258"/>
    </row>
    <row r="8947" spans="1:81" s="41" customFormat="1" x14ac:dyDescent="0.25">
      <c r="A8947" s="38"/>
      <c r="B8947" s="44"/>
      <c r="C8947" s="39"/>
      <c r="D8947" s="39"/>
      <c r="E8947" s="39"/>
      <c r="F8947" s="25"/>
      <c r="G8947" s="40"/>
      <c r="H8947" s="40"/>
      <c r="I8947" s="40"/>
      <c r="J8947" s="271"/>
      <c r="K8947" s="262"/>
      <c r="L8947" s="258"/>
      <c r="M8947" s="258"/>
      <c r="N8947" s="258"/>
      <c r="O8947" s="258"/>
      <c r="P8947" s="258"/>
      <c r="Q8947" s="258"/>
      <c r="R8947" s="258"/>
      <c r="S8947" s="258"/>
      <c r="T8947" s="258"/>
      <c r="U8947" s="258"/>
      <c r="V8947" s="258"/>
      <c r="W8947" s="258"/>
      <c r="X8947" s="258"/>
      <c r="Y8947" s="258"/>
      <c r="Z8947" s="258"/>
      <c r="AA8947" s="258"/>
      <c r="AB8947" s="258"/>
      <c r="AC8947" s="258"/>
      <c r="AD8947" s="258"/>
      <c r="AE8947" s="258"/>
      <c r="AF8947" s="258"/>
      <c r="AG8947" s="258"/>
      <c r="AH8947" s="258"/>
      <c r="AI8947" s="258"/>
      <c r="AJ8947" s="258"/>
      <c r="AK8947" s="258"/>
      <c r="AL8947" s="258"/>
      <c r="AM8947" s="258"/>
      <c r="AN8947" s="258"/>
      <c r="AO8947" s="258"/>
      <c r="AP8947" s="258"/>
      <c r="AQ8947" s="258"/>
      <c r="AR8947" s="258"/>
      <c r="AS8947" s="258"/>
      <c r="AT8947" s="258"/>
      <c r="AU8947" s="258"/>
      <c r="AV8947" s="258"/>
      <c r="AW8947" s="258"/>
      <c r="AX8947" s="258"/>
      <c r="AY8947" s="258"/>
      <c r="AZ8947" s="258"/>
      <c r="BA8947" s="258"/>
      <c r="BB8947" s="258"/>
      <c r="BC8947" s="258"/>
      <c r="BD8947" s="258"/>
      <c r="BE8947" s="258"/>
      <c r="BF8947" s="258"/>
      <c r="BG8947" s="258"/>
      <c r="BH8947" s="258"/>
      <c r="BI8947" s="258"/>
      <c r="BJ8947" s="258"/>
      <c r="BK8947" s="258"/>
      <c r="BL8947" s="258"/>
      <c r="BM8947" s="258"/>
      <c r="BN8947" s="258"/>
      <c r="BO8947" s="258"/>
      <c r="BP8947" s="258"/>
      <c r="BQ8947" s="258"/>
      <c r="BR8947" s="258"/>
      <c r="BS8947" s="258"/>
      <c r="BT8947" s="258"/>
      <c r="BU8947" s="258"/>
      <c r="BV8947" s="258"/>
      <c r="BW8947" s="258"/>
      <c r="BX8947" s="258"/>
      <c r="BY8947" s="258"/>
      <c r="BZ8947" s="258"/>
      <c r="CA8947" s="258"/>
      <c r="CB8947" s="258"/>
      <c r="CC8947" s="258"/>
    </row>
    <row r="8948" spans="1:81" s="41" customFormat="1" x14ac:dyDescent="0.25">
      <c r="A8948" s="38"/>
      <c r="B8948" s="44"/>
      <c r="C8948" s="39"/>
      <c r="D8948" s="39"/>
      <c r="E8948" s="39"/>
      <c r="F8948" s="25"/>
      <c r="G8948" s="40"/>
      <c r="H8948" s="40"/>
      <c r="I8948" s="40"/>
      <c r="J8948" s="271"/>
      <c r="K8948" s="262"/>
      <c r="L8948" s="258"/>
      <c r="M8948" s="258"/>
      <c r="N8948" s="258"/>
      <c r="O8948" s="258"/>
      <c r="P8948" s="258"/>
      <c r="Q8948" s="258"/>
      <c r="R8948" s="258"/>
      <c r="S8948" s="258"/>
      <c r="T8948" s="258"/>
      <c r="U8948" s="258"/>
      <c r="V8948" s="258"/>
      <c r="W8948" s="258"/>
      <c r="X8948" s="258"/>
      <c r="Y8948" s="258"/>
      <c r="Z8948" s="258"/>
      <c r="AA8948" s="258"/>
      <c r="AB8948" s="258"/>
      <c r="AC8948" s="258"/>
      <c r="AD8948" s="258"/>
      <c r="AE8948" s="258"/>
      <c r="AF8948" s="258"/>
      <c r="AG8948" s="258"/>
      <c r="AH8948" s="258"/>
      <c r="AI8948" s="258"/>
      <c r="AJ8948" s="258"/>
      <c r="AK8948" s="258"/>
      <c r="AL8948" s="258"/>
      <c r="AM8948" s="258"/>
      <c r="AN8948" s="258"/>
      <c r="AO8948" s="258"/>
      <c r="AP8948" s="258"/>
      <c r="AQ8948" s="258"/>
      <c r="AR8948" s="258"/>
      <c r="AS8948" s="258"/>
      <c r="AT8948" s="258"/>
      <c r="AU8948" s="258"/>
      <c r="AV8948" s="258"/>
      <c r="AW8948" s="258"/>
      <c r="AX8948" s="258"/>
      <c r="AY8948" s="258"/>
      <c r="AZ8948" s="258"/>
      <c r="BA8948" s="258"/>
      <c r="BB8948" s="258"/>
      <c r="BC8948" s="258"/>
      <c r="BD8948" s="258"/>
      <c r="BE8948" s="258"/>
      <c r="BF8948" s="258"/>
      <c r="BG8948" s="258"/>
      <c r="BH8948" s="258"/>
      <c r="BI8948" s="258"/>
      <c r="BJ8948" s="258"/>
      <c r="BK8948" s="258"/>
      <c r="BL8948" s="258"/>
      <c r="BM8948" s="258"/>
      <c r="BN8948" s="258"/>
      <c r="BO8948" s="258"/>
      <c r="BP8948" s="258"/>
      <c r="BQ8948" s="258"/>
      <c r="BR8948" s="258"/>
      <c r="BS8948" s="258"/>
      <c r="BT8948" s="258"/>
      <c r="BU8948" s="258"/>
      <c r="BV8948" s="258"/>
      <c r="BW8948" s="258"/>
      <c r="BX8948" s="258"/>
      <c r="BY8948" s="258"/>
      <c r="BZ8948" s="258"/>
      <c r="CA8948" s="258"/>
      <c r="CB8948" s="258"/>
      <c r="CC8948" s="258"/>
    </row>
    <row r="8949" spans="1:81" s="41" customFormat="1" x14ac:dyDescent="0.25">
      <c r="A8949" s="38"/>
      <c r="B8949" s="44"/>
      <c r="C8949" s="39"/>
      <c r="D8949" s="39"/>
      <c r="E8949" s="39"/>
      <c r="F8949" s="25"/>
      <c r="G8949" s="40"/>
      <c r="H8949" s="40"/>
      <c r="I8949" s="40"/>
      <c r="J8949" s="271"/>
      <c r="K8949" s="262"/>
      <c r="L8949" s="258"/>
      <c r="M8949" s="258"/>
      <c r="N8949" s="258"/>
      <c r="O8949" s="258"/>
      <c r="P8949" s="258"/>
      <c r="Q8949" s="258"/>
      <c r="R8949" s="258"/>
      <c r="S8949" s="258"/>
      <c r="T8949" s="258"/>
      <c r="U8949" s="258"/>
      <c r="V8949" s="258"/>
      <c r="W8949" s="258"/>
      <c r="X8949" s="258"/>
      <c r="Y8949" s="258"/>
      <c r="Z8949" s="258"/>
      <c r="AA8949" s="258"/>
      <c r="AB8949" s="258"/>
      <c r="AC8949" s="258"/>
      <c r="AD8949" s="258"/>
      <c r="AE8949" s="258"/>
      <c r="AF8949" s="258"/>
      <c r="AG8949" s="258"/>
      <c r="AH8949" s="258"/>
      <c r="AI8949" s="258"/>
      <c r="AJ8949" s="258"/>
      <c r="AK8949" s="258"/>
      <c r="AL8949" s="258"/>
      <c r="AM8949" s="258"/>
      <c r="AN8949" s="258"/>
      <c r="AO8949" s="258"/>
      <c r="AP8949" s="258"/>
      <c r="AQ8949" s="258"/>
      <c r="AR8949" s="258"/>
      <c r="AS8949" s="258"/>
      <c r="AT8949" s="258"/>
      <c r="AU8949" s="258"/>
      <c r="AV8949" s="258"/>
      <c r="AW8949" s="258"/>
      <c r="AX8949" s="258"/>
      <c r="AY8949" s="258"/>
      <c r="AZ8949" s="258"/>
      <c r="BA8949" s="258"/>
      <c r="BB8949" s="258"/>
      <c r="BC8949" s="258"/>
      <c r="BD8949" s="258"/>
      <c r="BE8949" s="258"/>
      <c r="BF8949" s="258"/>
      <c r="BG8949" s="258"/>
      <c r="BH8949" s="258"/>
      <c r="BI8949" s="258"/>
      <c r="BJ8949" s="258"/>
      <c r="BK8949" s="258"/>
      <c r="BL8949" s="258"/>
      <c r="BM8949" s="258"/>
      <c r="BN8949" s="258"/>
      <c r="BO8949" s="258"/>
      <c r="BP8949" s="258"/>
      <c r="BQ8949" s="258"/>
      <c r="BR8949" s="258"/>
      <c r="BS8949" s="258"/>
      <c r="BT8949" s="258"/>
      <c r="BU8949" s="258"/>
      <c r="BV8949" s="258"/>
      <c r="BW8949" s="258"/>
      <c r="BX8949" s="258"/>
      <c r="BY8949" s="258"/>
      <c r="BZ8949" s="258"/>
      <c r="CA8949" s="258"/>
      <c r="CB8949" s="258"/>
      <c r="CC8949" s="258"/>
    </row>
    <row r="8950" spans="1:81" s="41" customFormat="1" x14ac:dyDescent="0.25">
      <c r="A8950" s="38"/>
      <c r="B8950" s="44"/>
      <c r="C8950" s="39"/>
      <c r="D8950" s="39"/>
      <c r="E8950" s="39"/>
      <c r="F8950" s="25"/>
      <c r="G8950" s="40"/>
      <c r="H8950" s="40"/>
      <c r="I8950" s="40"/>
      <c r="J8950" s="271"/>
      <c r="K8950" s="262"/>
      <c r="L8950" s="258"/>
      <c r="M8950" s="258"/>
      <c r="N8950" s="258"/>
      <c r="O8950" s="258"/>
      <c r="P8950" s="258"/>
      <c r="Q8950" s="258"/>
      <c r="R8950" s="258"/>
      <c r="S8950" s="258"/>
      <c r="T8950" s="258"/>
      <c r="U8950" s="258"/>
      <c r="V8950" s="258"/>
      <c r="W8950" s="258"/>
      <c r="X8950" s="258"/>
      <c r="Y8950" s="258"/>
      <c r="Z8950" s="258"/>
      <c r="AA8950" s="258"/>
      <c r="AB8950" s="258"/>
      <c r="AC8950" s="258"/>
      <c r="AD8950" s="258"/>
      <c r="AE8950" s="258"/>
      <c r="AF8950" s="258"/>
      <c r="AG8950" s="258"/>
      <c r="AH8950" s="258"/>
      <c r="AI8950" s="258"/>
      <c r="AJ8950" s="258"/>
      <c r="AK8950" s="258"/>
      <c r="AL8950" s="258"/>
      <c r="AM8950" s="258"/>
      <c r="AN8950" s="258"/>
      <c r="AO8950" s="258"/>
      <c r="AP8950" s="258"/>
      <c r="AQ8950" s="258"/>
      <c r="AR8950" s="258"/>
      <c r="AS8950" s="258"/>
      <c r="AT8950" s="258"/>
      <c r="AU8950" s="258"/>
      <c r="AV8950" s="258"/>
      <c r="AW8950" s="258"/>
      <c r="AX8950" s="258"/>
      <c r="AY8950" s="258"/>
      <c r="AZ8950" s="258"/>
      <c r="BA8950" s="258"/>
      <c r="BB8950" s="258"/>
      <c r="BC8950" s="258"/>
      <c r="BD8950" s="258"/>
      <c r="BE8950" s="258"/>
      <c r="BF8950" s="258"/>
      <c r="BG8950" s="258"/>
      <c r="BH8950" s="258"/>
      <c r="BI8950" s="258"/>
      <c r="BJ8950" s="258"/>
      <c r="BK8950" s="258"/>
      <c r="BL8950" s="258"/>
      <c r="BM8950" s="258"/>
      <c r="BN8950" s="258"/>
      <c r="BO8950" s="258"/>
      <c r="BP8950" s="258"/>
      <c r="BQ8950" s="258"/>
      <c r="BR8950" s="258"/>
      <c r="BS8950" s="258"/>
      <c r="BT8950" s="258"/>
      <c r="BU8950" s="258"/>
      <c r="BV8950" s="258"/>
      <c r="BW8950" s="258"/>
      <c r="BX8950" s="258"/>
      <c r="BY8950" s="258"/>
      <c r="BZ8950" s="258"/>
      <c r="CA8950" s="258"/>
      <c r="CB8950" s="258"/>
      <c r="CC8950" s="258"/>
    </row>
    <row r="8951" spans="1:81" s="41" customFormat="1" x14ac:dyDescent="0.25">
      <c r="A8951" s="38"/>
      <c r="B8951" s="44"/>
      <c r="C8951" s="39"/>
      <c r="D8951" s="39"/>
      <c r="E8951" s="39"/>
      <c r="F8951" s="25"/>
      <c r="G8951" s="40"/>
      <c r="H8951" s="40"/>
      <c r="I8951" s="40"/>
      <c r="J8951" s="271"/>
      <c r="K8951" s="262"/>
      <c r="L8951" s="258"/>
      <c r="M8951" s="258"/>
      <c r="N8951" s="258"/>
      <c r="O8951" s="258"/>
      <c r="P8951" s="258"/>
      <c r="Q8951" s="258"/>
      <c r="R8951" s="258"/>
      <c r="S8951" s="258"/>
      <c r="T8951" s="258"/>
      <c r="U8951" s="258"/>
      <c r="V8951" s="258"/>
      <c r="W8951" s="258"/>
      <c r="X8951" s="258"/>
      <c r="Y8951" s="258"/>
      <c r="Z8951" s="258"/>
      <c r="AA8951" s="258"/>
      <c r="AB8951" s="258"/>
      <c r="AC8951" s="258"/>
      <c r="AD8951" s="258"/>
      <c r="AE8951" s="258"/>
      <c r="AF8951" s="258"/>
      <c r="AG8951" s="258"/>
      <c r="AH8951" s="258"/>
      <c r="AI8951" s="258"/>
      <c r="AJ8951" s="258"/>
      <c r="AK8951" s="258"/>
      <c r="AL8951" s="258"/>
      <c r="AM8951" s="258"/>
      <c r="AN8951" s="258"/>
      <c r="AO8951" s="258"/>
      <c r="AP8951" s="258"/>
      <c r="AQ8951" s="258"/>
      <c r="AR8951" s="258"/>
      <c r="AS8951" s="258"/>
      <c r="AT8951" s="258"/>
      <c r="AU8951" s="258"/>
      <c r="AV8951" s="258"/>
      <c r="AW8951" s="258"/>
      <c r="AX8951" s="258"/>
      <c r="AY8951" s="258"/>
      <c r="AZ8951" s="258"/>
      <c r="BA8951" s="258"/>
      <c r="BB8951" s="258"/>
      <c r="BC8951" s="258"/>
      <c r="BD8951" s="258"/>
      <c r="BE8951" s="258"/>
      <c r="BF8951" s="258"/>
      <c r="BG8951" s="258"/>
      <c r="BH8951" s="258"/>
      <c r="BI8951" s="258"/>
      <c r="BJ8951" s="258"/>
      <c r="BK8951" s="258"/>
      <c r="BL8951" s="258"/>
      <c r="BM8951" s="258"/>
      <c r="BN8951" s="258"/>
      <c r="BO8951" s="258"/>
      <c r="BP8951" s="258"/>
      <c r="BQ8951" s="258"/>
      <c r="BR8951" s="258"/>
      <c r="BS8951" s="258"/>
      <c r="BT8951" s="258"/>
      <c r="BU8951" s="258"/>
      <c r="BV8951" s="258"/>
      <c r="BW8951" s="258"/>
      <c r="BX8951" s="258"/>
      <c r="BY8951" s="258"/>
      <c r="BZ8951" s="258"/>
      <c r="CA8951" s="258"/>
      <c r="CB8951" s="258"/>
      <c r="CC8951" s="258"/>
    </row>
    <row r="8952" spans="1:81" s="41" customFormat="1" x14ac:dyDescent="0.25">
      <c r="A8952" s="38"/>
      <c r="B8952" s="44"/>
      <c r="C8952" s="39"/>
      <c r="D8952" s="39"/>
      <c r="E8952" s="39"/>
      <c r="F8952" s="25"/>
      <c r="G8952" s="40"/>
      <c r="H8952" s="40"/>
      <c r="I8952" s="40"/>
      <c r="J8952" s="271"/>
      <c r="K8952" s="262"/>
      <c r="L8952" s="258"/>
      <c r="M8952" s="258"/>
      <c r="N8952" s="258"/>
      <c r="O8952" s="258"/>
      <c r="P8952" s="258"/>
      <c r="Q8952" s="258"/>
      <c r="R8952" s="258"/>
      <c r="S8952" s="258"/>
      <c r="T8952" s="258"/>
      <c r="U8952" s="258"/>
      <c r="V8952" s="258"/>
      <c r="W8952" s="258"/>
      <c r="X8952" s="258"/>
      <c r="Y8952" s="258"/>
      <c r="Z8952" s="258"/>
      <c r="AA8952" s="258"/>
      <c r="AB8952" s="258"/>
      <c r="AC8952" s="258"/>
      <c r="AD8952" s="258"/>
      <c r="AE8952" s="258"/>
      <c r="AF8952" s="258"/>
      <c r="AG8952" s="258"/>
      <c r="AH8952" s="258"/>
      <c r="AI8952" s="258"/>
      <c r="AJ8952" s="258"/>
      <c r="AK8952" s="258"/>
      <c r="AL8952" s="258"/>
      <c r="AM8952" s="258"/>
      <c r="AN8952" s="258"/>
      <c r="AO8952" s="258"/>
      <c r="AP8952" s="258"/>
      <c r="AQ8952" s="258"/>
      <c r="AR8952" s="258"/>
      <c r="AS8952" s="258"/>
      <c r="AT8952" s="258"/>
      <c r="AU8952" s="258"/>
      <c r="AV8952" s="258"/>
      <c r="AW8952" s="258"/>
      <c r="AX8952" s="258"/>
      <c r="AY8952" s="258"/>
      <c r="AZ8952" s="258"/>
      <c r="BA8952" s="258"/>
      <c r="BB8952" s="258"/>
      <c r="BC8952" s="258"/>
      <c r="BD8952" s="258"/>
      <c r="BE8952" s="258"/>
      <c r="BF8952" s="258"/>
      <c r="BG8952" s="258"/>
      <c r="BH8952" s="258"/>
      <c r="BI8952" s="258"/>
      <c r="BJ8952" s="258"/>
      <c r="BK8952" s="258"/>
      <c r="BL8952" s="258"/>
      <c r="BM8952" s="258"/>
      <c r="BN8952" s="258"/>
      <c r="BO8952" s="258"/>
      <c r="BP8952" s="258"/>
      <c r="BQ8952" s="258"/>
      <c r="BR8952" s="258"/>
      <c r="BS8952" s="258"/>
      <c r="BT8952" s="258"/>
      <c r="BU8952" s="258"/>
      <c r="BV8952" s="258"/>
      <c r="BW8952" s="258"/>
      <c r="BX8952" s="258"/>
      <c r="BY8952" s="258"/>
      <c r="BZ8952" s="258"/>
      <c r="CA8952" s="258"/>
      <c r="CB8952" s="258"/>
      <c r="CC8952" s="258"/>
    </row>
    <row r="8953" spans="1:81" s="41" customFormat="1" x14ac:dyDescent="0.25">
      <c r="A8953" s="38"/>
      <c r="B8953" s="44"/>
      <c r="C8953" s="39"/>
      <c r="D8953" s="39"/>
      <c r="E8953" s="39"/>
      <c r="F8953" s="25"/>
      <c r="G8953" s="40"/>
      <c r="H8953" s="40"/>
      <c r="I8953" s="40"/>
      <c r="J8953" s="271"/>
      <c r="K8953" s="262"/>
      <c r="L8953" s="258"/>
      <c r="M8953" s="258"/>
      <c r="N8953" s="258"/>
      <c r="O8953" s="258"/>
      <c r="P8953" s="258"/>
      <c r="Q8953" s="258"/>
      <c r="R8953" s="258"/>
      <c r="S8953" s="258"/>
      <c r="T8953" s="258"/>
      <c r="U8953" s="258"/>
      <c r="V8953" s="258"/>
      <c r="W8953" s="258"/>
      <c r="X8953" s="258"/>
      <c r="Y8953" s="258"/>
      <c r="Z8953" s="258"/>
      <c r="AA8953" s="258"/>
      <c r="AB8953" s="258"/>
      <c r="AC8953" s="258"/>
      <c r="AD8953" s="258"/>
      <c r="AE8953" s="258"/>
      <c r="AF8953" s="258"/>
      <c r="AG8953" s="258"/>
      <c r="AH8953" s="258"/>
      <c r="AI8953" s="258"/>
      <c r="AJ8953" s="258"/>
      <c r="AK8953" s="258"/>
      <c r="AL8953" s="258"/>
      <c r="AM8953" s="258"/>
      <c r="AN8953" s="258"/>
      <c r="AO8953" s="258"/>
      <c r="AP8953" s="258"/>
      <c r="AQ8953" s="258"/>
      <c r="AR8953" s="258"/>
      <c r="AS8953" s="258"/>
      <c r="AT8953" s="258"/>
      <c r="AU8953" s="258"/>
      <c r="AV8953" s="258"/>
      <c r="AW8953" s="258"/>
      <c r="AX8953" s="258"/>
      <c r="AY8953" s="258"/>
      <c r="AZ8953" s="258"/>
      <c r="BA8953" s="258"/>
      <c r="BB8953" s="258"/>
      <c r="BC8953" s="258"/>
      <c r="BD8953" s="258"/>
      <c r="BE8953" s="258"/>
      <c r="BF8953" s="258"/>
      <c r="BG8953" s="258"/>
      <c r="BH8953" s="258"/>
      <c r="BI8953" s="258"/>
      <c r="BJ8953" s="258"/>
      <c r="BK8953" s="258"/>
      <c r="BL8953" s="258"/>
      <c r="BM8953" s="258"/>
      <c r="BN8953" s="258"/>
      <c r="BO8953" s="258"/>
      <c r="BP8953" s="258"/>
      <c r="BQ8953" s="258"/>
      <c r="BR8953" s="258"/>
      <c r="BS8953" s="258"/>
      <c r="BT8953" s="258"/>
      <c r="BU8953" s="258"/>
      <c r="BV8953" s="258"/>
      <c r="BW8953" s="258"/>
      <c r="BX8953" s="258"/>
      <c r="BY8953" s="258"/>
      <c r="BZ8953" s="258"/>
      <c r="CA8953" s="258"/>
      <c r="CB8953" s="258"/>
      <c r="CC8953" s="258"/>
    </row>
    <row r="8954" spans="1:81" s="41" customFormat="1" x14ac:dyDescent="0.25">
      <c r="A8954" s="38"/>
      <c r="B8954" s="44"/>
      <c r="C8954" s="39"/>
      <c r="D8954" s="39"/>
      <c r="E8954" s="39"/>
      <c r="F8954" s="25"/>
      <c r="G8954" s="40"/>
      <c r="H8954" s="40"/>
      <c r="I8954" s="40"/>
      <c r="J8954" s="271"/>
      <c r="K8954" s="262"/>
      <c r="L8954" s="258"/>
      <c r="M8954" s="258"/>
      <c r="N8954" s="258"/>
      <c r="O8954" s="258"/>
      <c r="P8954" s="258"/>
      <c r="Q8954" s="258"/>
      <c r="R8954" s="258"/>
      <c r="S8954" s="258"/>
      <c r="T8954" s="258"/>
      <c r="U8954" s="258"/>
      <c r="V8954" s="258"/>
      <c r="W8954" s="258"/>
      <c r="X8954" s="258"/>
      <c r="Y8954" s="258"/>
      <c r="Z8954" s="258"/>
      <c r="AA8954" s="258"/>
      <c r="AB8954" s="258"/>
      <c r="AC8954" s="258"/>
      <c r="AD8954" s="258"/>
      <c r="AE8954" s="258"/>
      <c r="AF8954" s="258"/>
      <c r="AG8954" s="258"/>
      <c r="AH8954" s="258"/>
      <c r="AI8954" s="258"/>
      <c r="AJ8954" s="258"/>
      <c r="AK8954" s="258"/>
      <c r="AL8954" s="258"/>
      <c r="AM8954" s="258"/>
      <c r="AN8954" s="258"/>
      <c r="AO8954" s="258"/>
      <c r="AP8954" s="258"/>
      <c r="AQ8954" s="258"/>
      <c r="AR8954" s="258"/>
      <c r="AS8954" s="258"/>
      <c r="AT8954" s="258"/>
      <c r="AU8954" s="258"/>
      <c r="AV8954" s="258"/>
      <c r="AW8954" s="258"/>
      <c r="AX8954" s="258"/>
      <c r="AY8954" s="258"/>
      <c r="AZ8954" s="258"/>
      <c r="BA8954" s="258"/>
      <c r="BB8954" s="258"/>
      <c r="BC8954" s="258"/>
      <c r="BD8954" s="258"/>
      <c r="BE8954" s="258"/>
      <c r="BF8954" s="258"/>
      <c r="BG8954" s="258"/>
      <c r="BH8954" s="258"/>
      <c r="BI8954" s="258"/>
      <c r="BJ8954" s="258"/>
      <c r="BK8954" s="258"/>
      <c r="BL8954" s="258"/>
      <c r="BM8954" s="258"/>
      <c r="BN8954" s="258"/>
      <c r="BO8954" s="258"/>
      <c r="BP8954" s="258"/>
      <c r="BQ8954" s="258"/>
      <c r="BR8954" s="258"/>
      <c r="BS8954" s="258"/>
      <c r="BT8954" s="258"/>
      <c r="BU8954" s="258"/>
      <c r="BV8954" s="258"/>
      <c r="BW8954" s="258"/>
      <c r="BX8954" s="258"/>
      <c r="BY8954" s="258"/>
      <c r="BZ8954" s="258"/>
      <c r="CA8954" s="258"/>
      <c r="CB8954" s="258"/>
      <c r="CC8954" s="258"/>
    </row>
    <row r="8955" spans="1:81" s="41" customFormat="1" x14ac:dyDescent="0.25">
      <c r="A8955" s="38"/>
      <c r="B8955" s="44"/>
      <c r="C8955" s="39"/>
      <c r="D8955" s="39"/>
      <c r="E8955" s="39"/>
      <c r="F8955" s="25"/>
      <c r="G8955" s="40"/>
      <c r="H8955" s="40"/>
      <c r="I8955" s="40"/>
      <c r="J8955" s="271"/>
      <c r="K8955" s="262"/>
      <c r="L8955" s="258"/>
      <c r="M8955" s="258"/>
      <c r="N8955" s="258"/>
      <c r="O8955" s="258"/>
      <c r="P8955" s="258"/>
      <c r="Q8955" s="258"/>
      <c r="R8955" s="258"/>
      <c r="S8955" s="258"/>
      <c r="T8955" s="258"/>
      <c r="U8955" s="258"/>
      <c r="V8955" s="258"/>
      <c r="W8955" s="258"/>
      <c r="X8955" s="258"/>
      <c r="Y8955" s="258"/>
      <c r="Z8955" s="258"/>
      <c r="AA8955" s="258"/>
      <c r="AB8955" s="258"/>
      <c r="AC8955" s="258"/>
      <c r="AD8955" s="258"/>
      <c r="AE8955" s="258"/>
      <c r="AF8955" s="258"/>
      <c r="AG8955" s="258"/>
      <c r="AH8955" s="258"/>
      <c r="AI8955" s="258"/>
      <c r="AJ8955" s="258"/>
      <c r="AK8955" s="258"/>
      <c r="AL8955" s="258"/>
      <c r="AM8955" s="258"/>
      <c r="AN8955" s="258"/>
      <c r="AO8955" s="258"/>
      <c r="AP8955" s="258"/>
      <c r="AQ8955" s="258"/>
      <c r="AR8955" s="258"/>
      <c r="AS8955" s="258"/>
      <c r="AT8955" s="258"/>
      <c r="AU8955" s="258"/>
      <c r="AV8955" s="258"/>
      <c r="AW8955" s="258"/>
      <c r="AX8955" s="258"/>
      <c r="AY8955" s="258"/>
      <c r="AZ8955" s="258"/>
      <c r="BA8955" s="258"/>
      <c r="BB8955" s="258"/>
      <c r="BC8955" s="258"/>
      <c r="BD8955" s="258"/>
      <c r="BE8955" s="258"/>
      <c r="BF8955" s="258"/>
      <c r="BG8955" s="258"/>
      <c r="BH8955" s="258"/>
      <c r="BI8955" s="258"/>
      <c r="BJ8955" s="258"/>
      <c r="BK8955" s="258"/>
      <c r="BL8955" s="258"/>
      <c r="BM8955" s="258"/>
      <c r="BN8955" s="258"/>
      <c r="BO8955" s="258"/>
      <c r="BP8955" s="258"/>
      <c r="BQ8955" s="258"/>
      <c r="BR8955" s="258"/>
      <c r="BS8955" s="258"/>
      <c r="BT8955" s="258"/>
      <c r="BU8955" s="258"/>
      <c r="BV8955" s="258"/>
      <c r="BW8955" s="258"/>
      <c r="BX8955" s="258"/>
      <c r="BY8955" s="258"/>
      <c r="BZ8955" s="258"/>
      <c r="CA8955" s="258"/>
      <c r="CB8955" s="258"/>
      <c r="CC8955" s="258"/>
    </row>
    <row r="8956" spans="1:81" s="41" customFormat="1" x14ac:dyDescent="0.25">
      <c r="A8956" s="38"/>
      <c r="B8956" s="44"/>
      <c r="C8956" s="39"/>
      <c r="D8956" s="39"/>
      <c r="E8956" s="39"/>
      <c r="F8956" s="25"/>
      <c r="G8956" s="40"/>
      <c r="H8956" s="40"/>
      <c r="I8956" s="40"/>
      <c r="J8956" s="271"/>
      <c r="K8956" s="262"/>
      <c r="L8956" s="258"/>
      <c r="M8956" s="258"/>
      <c r="N8956" s="258"/>
      <c r="O8956" s="258"/>
      <c r="P8956" s="258"/>
      <c r="Q8956" s="258"/>
      <c r="R8956" s="258"/>
      <c r="S8956" s="258"/>
      <c r="T8956" s="258"/>
      <c r="U8956" s="258"/>
      <c r="V8956" s="258"/>
      <c r="W8956" s="258"/>
      <c r="X8956" s="258"/>
      <c r="Y8956" s="258"/>
      <c r="Z8956" s="258"/>
      <c r="AA8956" s="258"/>
      <c r="AB8956" s="258"/>
      <c r="AC8956" s="258"/>
      <c r="AD8956" s="258"/>
      <c r="AE8956" s="258"/>
      <c r="AF8956" s="258"/>
      <c r="AG8956" s="258"/>
      <c r="AH8956" s="258"/>
      <c r="AI8956" s="258"/>
      <c r="AJ8956" s="258"/>
      <c r="AK8956" s="258"/>
      <c r="AL8956" s="258"/>
      <c r="AM8956" s="258"/>
      <c r="AN8956" s="258"/>
      <c r="AO8956" s="258"/>
      <c r="AP8956" s="258"/>
      <c r="AQ8956" s="258"/>
      <c r="AR8956" s="258"/>
      <c r="AS8956" s="258"/>
      <c r="AT8956" s="258"/>
      <c r="AU8956" s="258"/>
      <c r="AV8956" s="258"/>
      <c r="AW8956" s="258"/>
      <c r="AX8956" s="258"/>
      <c r="AY8956" s="258"/>
      <c r="AZ8956" s="258"/>
      <c r="BA8956" s="258"/>
      <c r="BB8956" s="258"/>
      <c r="BC8956" s="258"/>
      <c r="BD8956" s="258"/>
      <c r="BE8956" s="258"/>
      <c r="BF8956" s="258"/>
      <c r="BG8956" s="258"/>
      <c r="BH8956" s="258"/>
      <c r="BI8956" s="258"/>
      <c r="BJ8956" s="258"/>
      <c r="BK8956" s="258"/>
      <c r="BL8956" s="258"/>
      <c r="BM8956" s="258"/>
      <c r="BN8956" s="258"/>
      <c r="BO8956" s="258"/>
      <c r="BP8956" s="258"/>
      <c r="BQ8956" s="258"/>
      <c r="BR8956" s="258"/>
      <c r="BS8956" s="258"/>
      <c r="BT8956" s="258"/>
      <c r="BU8956" s="258"/>
      <c r="BV8956" s="258"/>
      <c r="BW8956" s="258"/>
      <c r="BX8956" s="258"/>
      <c r="BY8956" s="258"/>
      <c r="BZ8956" s="258"/>
      <c r="CA8956" s="258"/>
      <c r="CB8956" s="258"/>
      <c r="CC8956" s="258"/>
    </row>
    <row r="8957" spans="1:81" s="41" customFormat="1" x14ac:dyDescent="0.25">
      <c r="A8957" s="38"/>
      <c r="B8957" s="44"/>
      <c r="C8957" s="39"/>
      <c r="D8957" s="39"/>
      <c r="E8957" s="39"/>
      <c r="F8957" s="25"/>
      <c r="G8957" s="40"/>
      <c r="H8957" s="40"/>
      <c r="I8957" s="40"/>
      <c r="J8957" s="271"/>
      <c r="K8957" s="262"/>
      <c r="L8957" s="258"/>
      <c r="M8957" s="258"/>
      <c r="N8957" s="258"/>
      <c r="O8957" s="258"/>
      <c r="P8957" s="258"/>
      <c r="Q8957" s="258"/>
      <c r="R8957" s="258"/>
      <c r="S8957" s="258"/>
      <c r="T8957" s="258"/>
      <c r="U8957" s="258"/>
      <c r="V8957" s="258"/>
      <c r="W8957" s="258"/>
      <c r="X8957" s="258"/>
      <c r="Y8957" s="258"/>
      <c r="Z8957" s="258"/>
      <c r="AA8957" s="258"/>
      <c r="AB8957" s="258"/>
      <c r="AC8957" s="258"/>
      <c r="AD8957" s="258"/>
      <c r="AE8957" s="258"/>
      <c r="AF8957" s="258"/>
      <c r="AG8957" s="258"/>
      <c r="AH8957" s="258"/>
      <c r="AI8957" s="258"/>
      <c r="AJ8957" s="258"/>
      <c r="AK8957" s="258"/>
      <c r="AL8957" s="258"/>
      <c r="AM8957" s="258"/>
      <c r="AN8957" s="258"/>
      <c r="AO8957" s="258"/>
      <c r="AP8957" s="258"/>
      <c r="AQ8957" s="258"/>
      <c r="AR8957" s="258"/>
      <c r="AS8957" s="258"/>
      <c r="AT8957" s="258"/>
      <c r="AU8957" s="258"/>
      <c r="AV8957" s="258"/>
      <c r="AW8957" s="258"/>
      <c r="AX8957" s="258"/>
      <c r="AY8957" s="258"/>
      <c r="AZ8957" s="258"/>
      <c r="BA8957" s="258"/>
      <c r="BB8957" s="258"/>
      <c r="BC8957" s="258"/>
      <c r="BD8957" s="258"/>
      <c r="BE8957" s="258"/>
      <c r="BF8957" s="258"/>
      <c r="BG8957" s="258"/>
      <c r="BH8957" s="258"/>
      <c r="BI8957" s="258"/>
      <c r="BJ8957" s="258"/>
      <c r="BK8957" s="258"/>
      <c r="BL8957" s="258"/>
      <c r="BM8957" s="258"/>
      <c r="BN8957" s="258"/>
      <c r="BO8957" s="258"/>
      <c r="BP8957" s="258"/>
      <c r="BQ8957" s="258"/>
      <c r="BR8957" s="258"/>
      <c r="BS8957" s="258"/>
      <c r="BT8957" s="258"/>
      <c r="BU8957" s="258"/>
      <c r="BV8957" s="258"/>
      <c r="BW8957" s="258"/>
      <c r="BX8957" s="258"/>
      <c r="BY8957" s="258"/>
      <c r="BZ8957" s="258"/>
      <c r="CA8957" s="258"/>
      <c r="CB8957" s="258"/>
      <c r="CC8957" s="258"/>
    </row>
    <row r="8958" spans="1:81" s="41" customFormat="1" x14ac:dyDescent="0.25">
      <c r="A8958" s="38"/>
      <c r="B8958" s="44"/>
      <c r="C8958" s="39"/>
      <c r="D8958" s="39"/>
      <c r="E8958" s="39"/>
      <c r="F8958" s="25"/>
      <c r="G8958" s="40"/>
      <c r="H8958" s="40"/>
      <c r="I8958" s="40"/>
      <c r="J8958" s="271"/>
      <c r="K8958" s="262"/>
      <c r="L8958" s="258"/>
      <c r="M8958" s="258"/>
      <c r="N8958" s="258"/>
      <c r="O8958" s="258"/>
      <c r="P8958" s="258"/>
      <c r="Q8958" s="258"/>
      <c r="R8958" s="258"/>
      <c r="S8958" s="258"/>
      <c r="T8958" s="258"/>
      <c r="U8958" s="258"/>
      <c r="V8958" s="258"/>
      <c r="W8958" s="258"/>
      <c r="X8958" s="258"/>
      <c r="Y8958" s="258"/>
      <c r="Z8958" s="258"/>
      <c r="AA8958" s="258"/>
      <c r="AB8958" s="258"/>
      <c r="AC8958" s="258"/>
      <c r="AD8958" s="258"/>
      <c r="AE8958" s="258"/>
      <c r="AF8958" s="258"/>
      <c r="AG8958" s="258"/>
      <c r="AH8958" s="258"/>
      <c r="AI8958" s="258"/>
      <c r="AJ8958" s="258"/>
      <c r="AK8958" s="258"/>
      <c r="AL8958" s="258"/>
      <c r="AM8958" s="258"/>
      <c r="AN8958" s="258"/>
      <c r="AO8958" s="258"/>
      <c r="AP8958" s="258"/>
      <c r="AQ8958" s="258"/>
      <c r="AR8958" s="258"/>
      <c r="AS8958" s="258"/>
      <c r="AT8958" s="258"/>
      <c r="AU8958" s="258"/>
      <c r="AV8958" s="258"/>
      <c r="AW8958" s="258"/>
      <c r="AX8958" s="258"/>
      <c r="AY8958" s="258"/>
      <c r="AZ8958" s="258"/>
      <c r="BA8958" s="258"/>
      <c r="BB8958" s="258"/>
      <c r="BC8958" s="258"/>
      <c r="BD8958" s="258"/>
      <c r="BE8958" s="258"/>
      <c r="BF8958" s="258"/>
      <c r="BG8958" s="258"/>
      <c r="BH8958" s="258"/>
      <c r="BI8958" s="258"/>
      <c r="BJ8958" s="258"/>
      <c r="BK8958" s="258"/>
      <c r="BL8958" s="258"/>
      <c r="BM8958" s="258"/>
      <c r="BN8958" s="258"/>
      <c r="BO8958" s="258"/>
      <c r="BP8958" s="258"/>
      <c r="BQ8958" s="258"/>
      <c r="BR8958" s="258"/>
      <c r="BS8958" s="258"/>
      <c r="BT8958" s="258"/>
      <c r="BU8958" s="258"/>
      <c r="BV8958" s="258"/>
      <c r="BW8958" s="258"/>
      <c r="BX8958" s="258"/>
      <c r="BY8958" s="258"/>
      <c r="BZ8958" s="258"/>
      <c r="CA8958" s="258"/>
      <c r="CB8958" s="258"/>
      <c r="CC8958" s="258"/>
    </row>
    <row r="8959" spans="1:81" s="41" customFormat="1" x14ac:dyDescent="0.25">
      <c r="A8959" s="38"/>
      <c r="B8959" s="44"/>
      <c r="C8959" s="39"/>
      <c r="D8959" s="39"/>
      <c r="E8959" s="39"/>
      <c r="F8959" s="25"/>
      <c r="G8959" s="40"/>
      <c r="H8959" s="40"/>
      <c r="I8959" s="40"/>
      <c r="J8959" s="271"/>
      <c r="K8959" s="262"/>
      <c r="L8959" s="258"/>
      <c r="M8959" s="258"/>
      <c r="N8959" s="258"/>
      <c r="O8959" s="258"/>
      <c r="P8959" s="258"/>
      <c r="Q8959" s="258"/>
      <c r="R8959" s="258"/>
      <c r="S8959" s="258"/>
      <c r="T8959" s="258"/>
      <c r="U8959" s="258"/>
      <c r="V8959" s="258"/>
      <c r="W8959" s="258"/>
      <c r="X8959" s="258"/>
      <c r="Y8959" s="258"/>
      <c r="Z8959" s="258"/>
      <c r="AA8959" s="258"/>
      <c r="AB8959" s="258"/>
      <c r="AC8959" s="258"/>
      <c r="AD8959" s="258"/>
      <c r="AE8959" s="258"/>
      <c r="AF8959" s="258"/>
      <c r="AG8959" s="258"/>
      <c r="AH8959" s="258"/>
      <c r="AI8959" s="258"/>
      <c r="AJ8959" s="258"/>
      <c r="AK8959" s="258"/>
      <c r="AL8959" s="258"/>
      <c r="AM8959" s="258"/>
      <c r="AN8959" s="258"/>
      <c r="AO8959" s="258"/>
      <c r="AP8959" s="258"/>
      <c r="AQ8959" s="258"/>
      <c r="AR8959" s="258"/>
      <c r="AS8959" s="258"/>
      <c r="AT8959" s="258"/>
      <c r="AU8959" s="258"/>
      <c r="AV8959" s="258"/>
      <c r="AW8959" s="258"/>
      <c r="AX8959" s="258"/>
      <c r="AY8959" s="258"/>
      <c r="AZ8959" s="258"/>
      <c r="BA8959" s="258"/>
      <c r="BB8959" s="258"/>
      <c r="BC8959" s="258"/>
      <c r="BD8959" s="258"/>
      <c r="BE8959" s="258"/>
      <c r="BF8959" s="258"/>
      <c r="BG8959" s="258"/>
      <c r="BH8959" s="258"/>
      <c r="BI8959" s="258"/>
      <c r="BJ8959" s="258"/>
      <c r="BK8959" s="258"/>
      <c r="BL8959" s="258"/>
      <c r="BM8959" s="258"/>
      <c r="BN8959" s="258"/>
      <c r="BO8959" s="258"/>
      <c r="BP8959" s="258"/>
      <c r="BQ8959" s="258"/>
      <c r="BR8959" s="258"/>
      <c r="BS8959" s="258"/>
      <c r="BT8959" s="258"/>
      <c r="BU8959" s="258"/>
      <c r="BV8959" s="258"/>
      <c r="BW8959" s="258"/>
      <c r="BX8959" s="258"/>
      <c r="BY8959" s="258"/>
      <c r="BZ8959" s="258"/>
      <c r="CA8959" s="258"/>
      <c r="CB8959" s="258"/>
      <c r="CC8959" s="258"/>
    </row>
    <row r="8960" spans="1:81" s="41" customFormat="1" x14ac:dyDescent="0.25">
      <c r="A8960" s="38"/>
      <c r="B8960" s="44"/>
      <c r="C8960" s="39"/>
      <c r="D8960" s="39"/>
      <c r="E8960" s="39"/>
      <c r="F8960" s="25"/>
      <c r="G8960" s="40"/>
      <c r="H8960" s="40"/>
      <c r="I8960" s="40"/>
      <c r="J8960" s="271"/>
      <c r="K8960" s="262"/>
      <c r="L8960" s="258"/>
      <c r="M8960" s="258"/>
      <c r="N8960" s="258"/>
      <c r="O8960" s="258"/>
      <c r="P8960" s="258"/>
      <c r="Q8960" s="258"/>
      <c r="R8960" s="258"/>
      <c r="S8960" s="258"/>
      <c r="T8960" s="258"/>
      <c r="U8960" s="258"/>
      <c r="V8960" s="258"/>
      <c r="W8960" s="258"/>
      <c r="X8960" s="258"/>
      <c r="Y8960" s="258"/>
      <c r="Z8960" s="258"/>
      <c r="AA8960" s="258"/>
      <c r="AB8960" s="258"/>
      <c r="AC8960" s="258"/>
      <c r="AD8960" s="258"/>
      <c r="AE8960" s="258"/>
      <c r="AF8960" s="258"/>
      <c r="AG8960" s="258"/>
      <c r="AH8960" s="258"/>
      <c r="AI8960" s="258"/>
      <c r="AJ8960" s="258"/>
      <c r="AK8960" s="258"/>
      <c r="AL8960" s="258"/>
      <c r="AM8960" s="258"/>
      <c r="AN8960" s="258"/>
      <c r="AO8960" s="258"/>
      <c r="AP8960" s="258"/>
      <c r="AQ8960" s="258"/>
      <c r="AR8960" s="258"/>
      <c r="AS8960" s="258"/>
      <c r="AT8960" s="258"/>
      <c r="AU8960" s="258"/>
      <c r="AV8960" s="258"/>
      <c r="AW8960" s="258"/>
      <c r="AX8960" s="258"/>
      <c r="AY8960" s="258"/>
      <c r="AZ8960" s="258"/>
      <c r="BA8960" s="258"/>
      <c r="BB8960" s="258"/>
      <c r="BC8960" s="258"/>
      <c r="BD8960" s="258"/>
      <c r="BE8960" s="258"/>
      <c r="BF8960" s="258"/>
      <c r="BG8960" s="258"/>
      <c r="BH8960" s="258"/>
      <c r="BI8960" s="258"/>
      <c r="BJ8960" s="258"/>
      <c r="BK8960" s="258"/>
      <c r="BL8960" s="258"/>
      <c r="BM8960" s="258"/>
      <c r="BN8960" s="258"/>
      <c r="BO8960" s="258"/>
      <c r="BP8960" s="258"/>
      <c r="BQ8960" s="258"/>
      <c r="BR8960" s="258"/>
      <c r="BS8960" s="258"/>
      <c r="BT8960" s="258"/>
      <c r="BU8960" s="258"/>
      <c r="BV8960" s="258"/>
      <c r="BW8960" s="258"/>
      <c r="BX8960" s="258"/>
      <c r="BY8960" s="258"/>
      <c r="BZ8960" s="258"/>
      <c r="CA8960" s="258"/>
      <c r="CB8960" s="258"/>
      <c r="CC8960" s="258"/>
    </row>
    <row r="8961" spans="1:81" s="41" customFormat="1" x14ac:dyDescent="0.25">
      <c r="A8961" s="38"/>
      <c r="B8961" s="44"/>
      <c r="C8961" s="39"/>
      <c r="D8961" s="39"/>
      <c r="E8961" s="39"/>
      <c r="F8961" s="25"/>
      <c r="G8961" s="40"/>
      <c r="H8961" s="40"/>
      <c r="I8961" s="40"/>
      <c r="J8961" s="271"/>
      <c r="K8961" s="262"/>
      <c r="L8961" s="258"/>
      <c r="M8961" s="258"/>
      <c r="N8961" s="258"/>
      <c r="O8961" s="258"/>
      <c r="P8961" s="258"/>
      <c r="Q8961" s="258"/>
      <c r="R8961" s="258"/>
      <c r="S8961" s="258"/>
      <c r="T8961" s="258"/>
      <c r="U8961" s="258"/>
      <c r="V8961" s="258"/>
      <c r="W8961" s="258"/>
      <c r="X8961" s="258"/>
      <c r="Y8961" s="258"/>
      <c r="Z8961" s="258"/>
      <c r="AA8961" s="258"/>
      <c r="AB8961" s="258"/>
      <c r="AC8961" s="258"/>
      <c r="AD8961" s="258"/>
      <c r="AE8961" s="258"/>
      <c r="AF8961" s="258"/>
      <c r="AG8961" s="258"/>
      <c r="AH8961" s="258"/>
      <c r="AI8961" s="258"/>
      <c r="AJ8961" s="258"/>
      <c r="AK8961" s="258"/>
      <c r="AL8961" s="258"/>
      <c r="AM8961" s="258"/>
      <c r="AN8961" s="258"/>
      <c r="AO8961" s="258"/>
      <c r="AP8961" s="258"/>
      <c r="AQ8961" s="258"/>
      <c r="AR8961" s="258"/>
      <c r="AS8961" s="258"/>
      <c r="AT8961" s="258"/>
      <c r="AU8961" s="258"/>
      <c r="AV8961" s="258"/>
      <c r="AW8961" s="258"/>
      <c r="AX8961" s="258"/>
      <c r="AY8961" s="258"/>
      <c r="AZ8961" s="258"/>
      <c r="BA8961" s="258"/>
      <c r="BB8961" s="258"/>
      <c r="BC8961" s="258"/>
      <c r="BD8961" s="258"/>
      <c r="BE8961" s="258"/>
      <c r="BF8961" s="258"/>
      <c r="BG8961" s="258"/>
      <c r="BH8961" s="258"/>
      <c r="BI8961" s="258"/>
      <c r="BJ8961" s="258"/>
      <c r="BK8961" s="258"/>
      <c r="BL8961" s="258"/>
      <c r="BM8961" s="258"/>
      <c r="BN8961" s="258"/>
      <c r="BO8961" s="258"/>
      <c r="BP8961" s="258"/>
      <c r="BQ8961" s="258"/>
      <c r="BR8961" s="258"/>
      <c r="BS8961" s="258"/>
      <c r="BT8961" s="258"/>
      <c r="BU8961" s="258"/>
      <c r="BV8961" s="258"/>
      <c r="BW8961" s="258"/>
      <c r="BX8961" s="258"/>
      <c r="BY8961" s="258"/>
      <c r="BZ8961" s="258"/>
      <c r="CA8961" s="258"/>
      <c r="CB8961" s="258"/>
      <c r="CC8961" s="258"/>
    </row>
    <row r="8962" spans="1:81" s="41" customFormat="1" x14ac:dyDescent="0.25">
      <c r="A8962" s="38"/>
      <c r="B8962" s="44"/>
      <c r="C8962" s="39"/>
      <c r="D8962" s="39"/>
      <c r="E8962" s="39"/>
      <c r="F8962" s="25"/>
      <c r="G8962" s="40"/>
      <c r="H8962" s="40"/>
      <c r="I8962" s="40"/>
      <c r="J8962" s="271"/>
      <c r="K8962" s="262"/>
      <c r="L8962" s="258"/>
      <c r="M8962" s="258"/>
      <c r="N8962" s="258"/>
      <c r="O8962" s="258"/>
      <c r="P8962" s="258"/>
      <c r="Q8962" s="258"/>
      <c r="R8962" s="258"/>
      <c r="S8962" s="258"/>
      <c r="T8962" s="258"/>
      <c r="U8962" s="258"/>
      <c r="V8962" s="258"/>
      <c r="W8962" s="258"/>
      <c r="X8962" s="258"/>
      <c r="Y8962" s="258"/>
      <c r="Z8962" s="258"/>
      <c r="AA8962" s="258"/>
      <c r="AB8962" s="258"/>
      <c r="AC8962" s="258"/>
      <c r="AD8962" s="258"/>
      <c r="AE8962" s="258"/>
      <c r="AF8962" s="258"/>
      <c r="AG8962" s="258"/>
      <c r="AH8962" s="258"/>
      <c r="AI8962" s="258"/>
      <c r="AJ8962" s="258"/>
      <c r="AK8962" s="258"/>
      <c r="AL8962" s="258"/>
      <c r="AM8962" s="258"/>
      <c r="AN8962" s="258"/>
      <c r="AO8962" s="258"/>
      <c r="AP8962" s="258"/>
      <c r="AQ8962" s="258"/>
      <c r="AR8962" s="258"/>
      <c r="AS8962" s="258"/>
      <c r="AT8962" s="258"/>
      <c r="AU8962" s="258"/>
      <c r="AV8962" s="258"/>
      <c r="AW8962" s="258"/>
      <c r="AX8962" s="258"/>
      <c r="AY8962" s="258"/>
      <c r="AZ8962" s="258"/>
      <c r="BA8962" s="258"/>
      <c r="BB8962" s="258"/>
      <c r="BC8962" s="258"/>
      <c r="BD8962" s="258"/>
      <c r="BE8962" s="258"/>
      <c r="BF8962" s="258"/>
      <c r="BG8962" s="258"/>
      <c r="BH8962" s="258"/>
      <c r="BI8962" s="258"/>
      <c r="BJ8962" s="258"/>
      <c r="BK8962" s="258"/>
      <c r="BL8962" s="258"/>
      <c r="BM8962" s="258"/>
      <c r="BN8962" s="258"/>
      <c r="BO8962" s="258"/>
      <c r="BP8962" s="258"/>
      <c r="BQ8962" s="258"/>
      <c r="BR8962" s="258"/>
      <c r="BS8962" s="258"/>
      <c r="BT8962" s="258"/>
      <c r="BU8962" s="258"/>
      <c r="BV8962" s="258"/>
      <c r="BW8962" s="258"/>
      <c r="BX8962" s="258"/>
      <c r="BY8962" s="258"/>
      <c r="BZ8962" s="258"/>
      <c r="CA8962" s="258"/>
      <c r="CB8962" s="258"/>
      <c r="CC8962" s="258"/>
    </row>
    <row r="8963" spans="1:81" s="41" customFormat="1" x14ac:dyDescent="0.25">
      <c r="A8963" s="38"/>
      <c r="B8963" s="44"/>
      <c r="C8963" s="39"/>
      <c r="D8963" s="39"/>
      <c r="E8963" s="39"/>
      <c r="F8963" s="25"/>
      <c r="G8963" s="40"/>
      <c r="H8963" s="40"/>
      <c r="I8963" s="40"/>
      <c r="J8963" s="271"/>
      <c r="K8963" s="262"/>
      <c r="L8963" s="258"/>
      <c r="M8963" s="258"/>
      <c r="N8963" s="258"/>
      <c r="O8963" s="258"/>
      <c r="P8963" s="258"/>
      <c r="Q8963" s="258"/>
      <c r="R8963" s="258"/>
      <c r="S8963" s="258"/>
      <c r="T8963" s="258"/>
      <c r="U8963" s="258"/>
      <c r="V8963" s="258"/>
      <c r="W8963" s="258"/>
      <c r="X8963" s="258"/>
      <c r="Y8963" s="258"/>
      <c r="Z8963" s="258"/>
      <c r="AA8963" s="258"/>
      <c r="AB8963" s="258"/>
      <c r="AC8963" s="258"/>
      <c r="AD8963" s="258"/>
      <c r="AE8963" s="258"/>
      <c r="AF8963" s="258"/>
      <c r="AG8963" s="258"/>
      <c r="AH8963" s="258"/>
      <c r="AI8963" s="258"/>
      <c r="AJ8963" s="258"/>
      <c r="AK8963" s="258"/>
      <c r="AL8963" s="258"/>
      <c r="AM8963" s="258"/>
      <c r="AN8963" s="258"/>
      <c r="AO8963" s="258"/>
      <c r="AP8963" s="258"/>
      <c r="AQ8963" s="258"/>
      <c r="AR8963" s="258"/>
      <c r="AS8963" s="258"/>
      <c r="AT8963" s="258"/>
      <c r="AU8963" s="258"/>
      <c r="AV8963" s="258"/>
      <c r="AW8963" s="258"/>
      <c r="AX8963" s="258"/>
      <c r="AY8963" s="258"/>
      <c r="AZ8963" s="258"/>
      <c r="BA8963" s="258"/>
      <c r="BB8963" s="258"/>
      <c r="BC8963" s="258"/>
      <c r="BD8963" s="258"/>
      <c r="BE8963" s="258"/>
      <c r="BF8963" s="258"/>
      <c r="BG8963" s="258"/>
      <c r="BH8963" s="258"/>
      <c r="BI8963" s="258"/>
      <c r="BJ8963" s="258"/>
      <c r="BK8963" s="258"/>
      <c r="BL8963" s="258"/>
      <c r="BM8963" s="258"/>
      <c r="BN8963" s="258"/>
      <c r="BO8963" s="258"/>
      <c r="BP8963" s="258"/>
      <c r="BQ8963" s="258"/>
      <c r="BR8963" s="258"/>
      <c r="BS8963" s="258"/>
      <c r="BT8963" s="258"/>
      <c r="BU8963" s="258"/>
      <c r="BV8963" s="258"/>
      <c r="BW8963" s="258"/>
      <c r="BX8963" s="258"/>
      <c r="BY8963" s="258"/>
      <c r="BZ8963" s="258"/>
      <c r="CA8963" s="258"/>
      <c r="CB8963" s="258"/>
      <c r="CC8963" s="258"/>
    </row>
    <row r="8964" spans="1:81" s="41" customFormat="1" x14ac:dyDescent="0.25">
      <c r="A8964" s="38"/>
      <c r="B8964" s="44"/>
      <c r="C8964" s="39"/>
      <c r="D8964" s="39"/>
      <c r="E8964" s="39"/>
      <c r="F8964" s="25"/>
      <c r="G8964" s="40"/>
      <c r="H8964" s="40"/>
      <c r="I8964" s="40"/>
      <c r="J8964" s="271"/>
      <c r="K8964" s="262"/>
      <c r="L8964" s="258"/>
      <c r="M8964" s="258"/>
      <c r="N8964" s="258"/>
      <c r="O8964" s="258"/>
      <c r="P8964" s="258"/>
      <c r="Q8964" s="258"/>
      <c r="R8964" s="258"/>
      <c r="S8964" s="258"/>
      <c r="T8964" s="258"/>
      <c r="U8964" s="258"/>
      <c r="V8964" s="258"/>
      <c r="W8964" s="258"/>
      <c r="X8964" s="258"/>
      <c r="Y8964" s="258"/>
      <c r="Z8964" s="258"/>
      <c r="AA8964" s="258"/>
      <c r="AB8964" s="258"/>
      <c r="AC8964" s="258"/>
      <c r="AD8964" s="258"/>
      <c r="AE8964" s="258"/>
      <c r="AF8964" s="258"/>
      <c r="AG8964" s="258"/>
      <c r="AH8964" s="258"/>
      <c r="AI8964" s="258"/>
      <c r="AJ8964" s="258"/>
      <c r="AK8964" s="258"/>
      <c r="AL8964" s="258"/>
      <c r="AM8964" s="258"/>
      <c r="AN8964" s="258"/>
      <c r="AO8964" s="258"/>
      <c r="AP8964" s="258"/>
      <c r="AQ8964" s="258"/>
      <c r="AR8964" s="258"/>
      <c r="AS8964" s="258"/>
      <c r="AT8964" s="258"/>
      <c r="AU8964" s="258"/>
      <c r="AV8964" s="258"/>
      <c r="AW8964" s="258"/>
      <c r="AX8964" s="258"/>
      <c r="AY8964" s="258"/>
      <c r="AZ8964" s="258"/>
      <c r="BA8964" s="258"/>
      <c r="BB8964" s="258"/>
      <c r="BC8964" s="258"/>
      <c r="BD8964" s="258"/>
      <c r="BE8964" s="258"/>
      <c r="BF8964" s="258"/>
      <c r="BG8964" s="258"/>
      <c r="BH8964" s="258"/>
      <c r="BI8964" s="258"/>
      <c r="BJ8964" s="258"/>
      <c r="BK8964" s="258"/>
      <c r="BL8964" s="258"/>
      <c r="BM8964" s="258"/>
      <c r="BN8964" s="258"/>
      <c r="BO8964" s="258"/>
      <c r="BP8964" s="258"/>
      <c r="BQ8964" s="258"/>
      <c r="BR8964" s="258"/>
      <c r="BS8964" s="258"/>
      <c r="BT8964" s="258"/>
      <c r="BU8964" s="258"/>
      <c r="BV8964" s="258"/>
      <c r="BW8964" s="258"/>
      <c r="BX8964" s="258"/>
      <c r="BY8964" s="258"/>
      <c r="BZ8964" s="258"/>
      <c r="CA8964" s="258"/>
      <c r="CB8964" s="258"/>
      <c r="CC8964" s="258"/>
    </row>
    <row r="8965" spans="1:81" s="41" customFormat="1" x14ac:dyDescent="0.25">
      <c r="A8965" s="38"/>
      <c r="B8965" s="44"/>
      <c r="C8965" s="39"/>
      <c r="D8965" s="39"/>
      <c r="E8965" s="39"/>
      <c r="F8965" s="25"/>
      <c r="G8965" s="40"/>
      <c r="H8965" s="40"/>
      <c r="I8965" s="40"/>
      <c r="J8965" s="271"/>
      <c r="K8965" s="262"/>
      <c r="L8965" s="258"/>
      <c r="M8965" s="258"/>
      <c r="N8965" s="258"/>
      <c r="O8965" s="258"/>
      <c r="P8965" s="258"/>
      <c r="Q8965" s="258"/>
      <c r="R8965" s="258"/>
      <c r="S8965" s="258"/>
      <c r="T8965" s="258"/>
      <c r="U8965" s="258"/>
      <c r="V8965" s="258"/>
      <c r="W8965" s="258"/>
      <c r="X8965" s="258"/>
      <c r="Y8965" s="258"/>
      <c r="Z8965" s="258"/>
      <c r="AA8965" s="258"/>
      <c r="AB8965" s="258"/>
      <c r="AC8965" s="258"/>
      <c r="AD8965" s="258"/>
      <c r="AE8965" s="258"/>
      <c r="AF8965" s="258"/>
      <c r="AG8965" s="258"/>
      <c r="AH8965" s="258"/>
      <c r="AI8965" s="258"/>
      <c r="AJ8965" s="258"/>
      <c r="AK8965" s="258"/>
      <c r="AL8965" s="258"/>
      <c r="AM8965" s="258"/>
      <c r="AN8965" s="258"/>
      <c r="AO8965" s="258"/>
      <c r="AP8965" s="258"/>
      <c r="AQ8965" s="258"/>
      <c r="AR8965" s="258"/>
      <c r="AS8965" s="258"/>
      <c r="AT8965" s="258"/>
      <c r="AU8965" s="258"/>
      <c r="AV8965" s="258"/>
      <c r="AW8965" s="258"/>
      <c r="AX8965" s="258"/>
      <c r="AY8965" s="258"/>
      <c r="AZ8965" s="258"/>
      <c r="BA8965" s="258"/>
      <c r="BB8965" s="258"/>
      <c r="BC8965" s="258"/>
      <c r="BD8965" s="258"/>
      <c r="BE8965" s="258"/>
      <c r="BF8965" s="258"/>
      <c r="BG8965" s="258"/>
      <c r="BH8965" s="258"/>
      <c r="BI8965" s="258"/>
      <c r="BJ8965" s="258"/>
      <c r="BK8965" s="258"/>
      <c r="BL8965" s="258"/>
      <c r="BM8965" s="258"/>
      <c r="BN8965" s="258"/>
      <c r="BO8965" s="258"/>
      <c r="BP8965" s="258"/>
      <c r="BQ8965" s="258"/>
      <c r="BR8965" s="258"/>
      <c r="BS8965" s="258"/>
      <c r="BT8965" s="258"/>
      <c r="BU8965" s="258"/>
      <c r="BV8965" s="258"/>
      <c r="BW8965" s="258"/>
      <c r="BX8965" s="258"/>
      <c r="BY8965" s="258"/>
      <c r="BZ8965" s="258"/>
      <c r="CA8965" s="258"/>
      <c r="CB8965" s="258"/>
      <c r="CC8965" s="258"/>
    </row>
    <row r="8966" spans="1:81" s="41" customFormat="1" x14ac:dyDescent="0.25">
      <c r="A8966" s="38"/>
      <c r="B8966" s="44"/>
      <c r="C8966" s="39"/>
      <c r="D8966" s="39"/>
      <c r="E8966" s="39"/>
      <c r="F8966" s="25"/>
      <c r="G8966" s="40"/>
      <c r="H8966" s="40"/>
      <c r="I8966" s="40"/>
      <c r="J8966" s="271"/>
      <c r="K8966" s="262"/>
      <c r="L8966" s="258"/>
      <c r="M8966" s="258"/>
      <c r="N8966" s="258"/>
      <c r="O8966" s="258"/>
      <c r="P8966" s="258"/>
      <c r="Q8966" s="258"/>
      <c r="R8966" s="258"/>
      <c r="S8966" s="258"/>
      <c r="T8966" s="258"/>
      <c r="U8966" s="258"/>
      <c r="V8966" s="258"/>
      <c r="W8966" s="258"/>
      <c r="X8966" s="258"/>
      <c r="Y8966" s="258"/>
      <c r="Z8966" s="258"/>
      <c r="AA8966" s="258"/>
      <c r="AB8966" s="258"/>
      <c r="AC8966" s="258"/>
      <c r="AD8966" s="258"/>
      <c r="AE8966" s="258"/>
      <c r="AF8966" s="258"/>
      <c r="AG8966" s="258"/>
      <c r="AH8966" s="258"/>
      <c r="AI8966" s="258"/>
      <c r="AJ8966" s="258"/>
      <c r="AK8966" s="258"/>
      <c r="AL8966" s="258"/>
      <c r="AM8966" s="258"/>
      <c r="AN8966" s="258"/>
      <c r="AO8966" s="258"/>
      <c r="AP8966" s="258"/>
      <c r="AQ8966" s="258"/>
      <c r="AR8966" s="258"/>
      <c r="AS8966" s="258"/>
      <c r="AT8966" s="258"/>
      <c r="AU8966" s="258"/>
      <c r="AV8966" s="258"/>
      <c r="AW8966" s="258"/>
      <c r="AX8966" s="258"/>
      <c r="AY8966" s="258"/>
      <c r="AZ8966" s="258"/>
      <c r="BA8966" s="258"/>
      <c r="BB8966" s="258"/>
      <c r="BC8966" s="258"/>
      <c r="BD8966" s="258"/>
      <c r="BE8966" s="258"/>
      <c r="BF8966" s="258"/>
      <c r="BG8966" s="258"/>
      <c r="BH8966" s="258"/>
      <c r="BI8966" s="258"/>
      <c r="BJ8966" s="258"/>
      <c r="BK8966" s="258"/>
      <c r="BL8966" s="258"/>
      <c r="BM8966" s="258"/>
      <c r="BN8966" s="258"/>
      <c r="BO8966" s="258"/>
      <c r="BP8966" s="258"/>
      <c r="BQ8966" s="258"/>
      <c r="BR8966" s="258"/>
      <c r="BS8966" s="258"/>
      <c r="BT8966" s="258"/>
      <c r="BU8966" s="258"/>
      <c r="BV8966" s="258"/>
      <c r="BW8966" s="258"/>
      <c r="BX8966" s="258"/>
      <c r="BY8966" s="258"/>
      <c r="BZ8966" s="258"/>
      <c r="CA8966" s="258"/>
      <c r="CB8966" s="258"/>
      <c r="CC8966" s="258"/>
    </row>
    <row r="8967" spans="1:81" s="41" customFormat="1" x14ac:dyDescent="0.25">
      <c r="A8967" s="38"/>
      <c r="B8967" s="44"/>
      <c r="C8967" s="39"/>
      <c r="D8967" s="39"/>
      <c r="E8967" s="39"/>
      <c r="F8967" s="25"/>
      <c r="G8967" s="40"/>
      <c r="H8967" s="40"/>
      <c r="I8967" s="40"/>
      <c r="J8967" s="271"/>
      <c r="K8967" s="262"/>
      <c r="L8967" s="258"/>
      <c r="M8967" s="258"/>
      <c r="N8967" s="258"/>
      <c r="O8967" s="258"/>
      <c r="P8967" s="258"/>
      <c r="Q8967" s="258"/>
      <c r="R8967" s="258"/>
      <c r="S8967" s="258"/>
      <c r="T8967" s="258"/>
      <c r="U8967" s="258"/>
      <c r="V8967" s="258"/>
      <c r="W8967" s="258"/>
      <c r="X8967" s="258"/>
      <c r="Y8967" s="258"/>
      <c r="Z8967" s="258"/>
      <c r="AA8967" s="258"/>
      <c r="AB8967" s="258"/>
      <c r="AC8967" s="258"/>
      <c r="AD8967" s="258"/>
      <c r="AE8967" s="258"/>
      <c r="AF8967" s="258"/>
      <c r="AG8967" s="258"/>
      <c r="AH8967" s="258"/>
      <c r="AI8967" s="258"/>
      <c r="AJ8967" s="258"/>
      <c r="AK8967" s="258"/>
      <c r="AL8967" s="258"/>
      <c r="AM8967" s="258"/>
      <c r="AN8967" s="258"/>
      <c r="AO8967" s="258"/>
      <c r="AP8967" s="258"/>
      <c r="AQ8967" s="258"/>
      <c r="AR8967" s="258"/>
      <c r="AS8967" s="258"/>
      <c r="AT8967" s="258"/>
      <c r="AU8967" s="258"/>
      <c r="AV8967" s="258"/>
      <c r="AW8967" s="258"/>
      <c r="AX8967" s="258"/>
      <c r="AY8967" s="258"/>
      <c r="AZ8967" s="258"/>
      <c r="BA8967" s="258"/>
      <c r="BB8967" s="258"/>
      <c r="BC8967" s="258"/>
      <c r="BD8967" s="258"/>
      <c r="BE8967" s="258"/>
      <c r="BF8967" s="258"/>
      <c r="BG8967" s="258"/>
      <c r="BH8967" s="258"/>
      <c r="BI8967" s="258"/>
      <c r="BJ8967" s="258"/>
      <c r="BK8967" s="258"/>
      <c r="BL8967" s="258"/>
      <c r="BM8967" s="258"/>
      <c r="BN8967" s="258"/>
      <c r="BO8967" s="258"/>
      <c r="BP8967" s="258"/>
      <c r="BQ8967" s="258"/>
      <c r="BR8967" s="258"/>
      <c r="BS8967" s="258"/>
      <c r="BT8967" s="258"/>
      <c r="BU8967" s="258"/>
      <c r="BV8967" s="258"/>
      <c r="BW8967" s="258"/>
      <c r="BX8967" s="258"/>
      <c r="BY8967" s="258"/>
      <c r="BZ8967" s="258"/>
      <c r="CA8967" s="258"/>
      <c r="CB8967" s="258"/>
      <c r="CC8967" s="258"/>
    </row>
    <row r="8968" spans="1:81" s="41" customFormat="1" x14ac:dyDescent="0.25">
      <c r="A8968" s="38"/>
      <c r="B8968" s="44"/>
      <c r="C8968" s="39"/>
      <c r="D8968" s="39"/>
      <c r="E8968" s="39"/>
      <c r="F8968" s="25"/>
      <c r="G8968" s="40"/>
      <c r="H8968" s="40"/>
      <c r="I8968" s="40"/>
      <c r="J8968" s="271"/>
      <c r="K8968" s="262"/>
      <c r="L8968" s="258"/>
      <c r="M8968" s="258"/>
      <c r="N8968" s="258"/>
      <c r="O8968" s="258"/>
      <c r="P8968" s="258"/>
      <c r="Q8968" s="258"/>
      <c r="R8968" s="258"/>
      <c r="S8968" s="258"/>
      <c r="T8968" s="258"/>
      <c r="U8968" s="258"/>
      <c r="V8968" s="258"/>
      <c r="W8968" s="258"/>
      <c r="X8968" s="258"/>
      <c r="Y8968" s="258"/>
      <c r="Z8968" s="258"/>
      <c r="AA8968" s="258"/>
      <c r="AB8968" s="258"/>
      <c r="AC8968" s="258"/>
      <c r="AD8968" s="258"/>
      <c r="AE8968" s="258"/>
      <c r="AF8968" s="258"/>
      <c r="AG8968" s="258"/>
      <c r="AH8968" s="258"/>
      <c r="AI8968" s="258"/>
      <c r="AJ8968" s="258"/>
      <c r="AK8968" s="258"/>
      <c r="AL8968" s="258"/>
      <c r="AM8968" s="258"/>
      <c r="AN8968" s="258"/>
      <c r="AO8968" s="258"/>
      <c r="AP8968" s="258"/>
      <c r="AQ8968" s="258"/>
      <c r="AR8968" s="258"/>
      <c r="AS8968" s="258"/>
      <c r="AT8968" s="258"/>
      <c r="AU8968" s="258"/>
      <c r="AV8968" s="258"/>
      <c r="AW8968" s="258"/>
      <c r="AX8968" s="258"/>
      <c r="AY8968" s="258"/>
      <c r="AZ8968" s="258"/>
      <c r="BA8968" s="258"/>
      <c r="BB8968" s="258"/>
      <c r="BC8968" s="258"/>
      <c r="BD8968" s="258"/>
      <c r="BE8968" s="258"/>
      <c r="BF8968" s="258"/>
      <c r="BG8968" s="258"/>
      <c r="BH8968" s="258"/>
      <c r="BI8968" s="258"/>
      <c r="BJ8968" s="258"/>
      <c r="BK8968" s="258"/>
      <c r="BL8968" s="258"/>
      <c r="BM8968" s="258"/>
      <c r="BN8968" s="258"/>
      <c r="BO8968" s="258"/>
      <c r="BP8968" s="258"/>
      <c r="BQ8968" s="258"/>
      <c r="BR8968" s="258"/>
      <c r="BS8968" s="258"/>
      <c r="BT8968" s="258"/>
      <c r="BU8968" s="258"/>
      <c r="BV8968" s="258"/>
      <c r="BW8968" s="258"/>
      <c r="BX8968" s="258"/>
      <c r="BY8968" s="258"/>
      <c r="BZ8968" s="258"/>
      <c r="CA8968" s="258"/>
      <c r="CB8968" s="258"/>
      <c r="CC8968" s="258"/>
    </row>
    <row r="8969" spans="1:81" s="41" customFormat="1" x14ac:dyDescent="0.25">
      <c r="A8969" s="38"/>
      <c r="B8969" s="44"/>
      <c r="C8969" s="39"/>
      <c r="D8969" s="39"/>
      <c r="E8969" s="39"/>
      <c r="F8969" s="25"/>
      <c r="G8969" s="40"/>
      <c r="H8969" s="40"/>
      <c r="I8969" s="40"/>
      <c r="J8969" s="271"/>
      <c r="K8969" s="262"/>
      <c r="L8969" s="258"/>
      <c r="M8969" s="258"/>
      <c r="N8969" s="258"/>
      <c r="O8969" s="258"/>
      <c r="P8969" s="258"/>
      <c r="Q8969" s="258"/>
      <c r="R8969" s="258"/>
      <c r="S8969" s="258"/>
      <c r="T8969" s="258"/>
      <c r="U8969" s="258"/>
      <c r="V8969" s="258"/>
      <c r="W8969" s="258"/>
      <c r="X8969" s="258"/>
      <c r="Y8969" s="258"/>
      <c r="Z8969" s="258"/>
      <c r="AA8969" s="258"/>
      <c r="AB8969" s="258"/>
      <c r="AC8969" s="258"/>
      <c r="AD8969" s="258"/>
      <c r="AE8969" s="258"/>
      <c r="AF8969" s="258"/>
      <c r="AG8969" s="258"/>
      <c r="AH8969" s="258"/>
      <c r="AI8969" s="258"/>
      <c r="AJ8969" s="258"/>
      <c r="AK8969" s="258"/>
      <c r="AL8969" s="258"/>
      <c r="AM8969" s="258"/>
      <c r="AN8969" s="258"/>
      <c r="AO8969" s="258"/>
      <c r="AP8969" s="258"/>
      <c r="AQ8969" s="258"/>
      <c r="AR8969" s="258"/>
      <c r="AS8969" s="258"/>
      <c r="AT8969" s="258"/>
      <c r="AU8969" s="258"/>
      <c r="AV8969" s="258"/>
      <c r="AW8969" s="258"/>
      <c r="AX8969" s="258"/>
      <c r="AY8969" s="258"/>
      <c r="AZ8969" s="258"/>
      <c r="BA8969" s="258"/>
      <c r="BB8969" s="258"/>
      <c r="BC8969" s="258"/>
      <c r="BD8969" s="258"/>
      <c r="BE8969" s="258"/>
      <c r="BF8969" s="258"/>
      <c r="BG8969" s="258"/>
      <c r="BH8969" s="258"/>
      <c r="BI8969" s="258"/>
      <c r="BJ8969" s="258"/>
      <c r="BK8969" s="258"/>
      <c r="BL8969" s="258"/>
      <c r="BM8969" s="258"/>
      <c r="BN8969" s="258"/>
      <c r="BO8969" s="258"/>
      <c r="BP8969" s="258"/>
      <c r="BQ8969" s="258"/>
      <c r="BR8969" s="258"/>
      <c r="BS8969" s="258"/>
      <c r="BT8969" s="258"/>
      <c r="BU8969" s="258"/>
      <c r="BV8969" s="258"/>
      <c r="BW8969" s="258"/>
      <c r="BX8969" s="258"/>
      <c r="BY8969" s="258"/>
      <c r="BZ8969" s="258"/>
      <c r="CA8969" s="258"/>
      <c r="CB8969" s="258"/>
      <c r="CC8969" s="258"/>
    </row>
    <row r="8970" spans="1:81" s="41" customFormat="1" x14ac:dyDescent="0.25">
      <c r="A8970" s="38"/>
      <c r="B8970" s="44"/>
      <c r="C8970" s="39"/>
      <c r="D8970" s="39"/>
      <c r="E8970" s="39"/>
      <c r="F8970" s="25"/>
      <c r="G8970" s="40"/>
      <c r="H8970" s="40"/>
      <c r="I8970" s="40"/>
      <c r="J8970" s="271"/>
      <c r="K8970" s="262"/>
      <c r="L8970" s="258"/>
      <c r="M8970" s="258"/>
      <c r="N8970" s="258"/>
      <c r="O8970" s="258"/>
      <c r="P8970" s="258"/>
      <c r="Q8970" s="258"/>
      <c r="R8970" s="258"/>
      <c r="S8970" s="258"/>
      <c r="T8970" s="258"/>
      <c r="U8970" s="258"/>
      <c r="V8970" s="258"/>
      <c r="W8970" s="258"/>
      <c r="X8970" s="258"/>
      <c r="Y8970" s="258"/>
      <c r="Z8970" s="258"/>
      <c r="AA8970" s="258"/>
      <c r="AB8970" s="258"/>
      <c r="AC8970" s="258"/>
      <c r="AD8970" s="258"/>
      <c r="AE8970" s="258"/>
      <c r="AF8970" s="258"/>
      <c r="AG8970" s="258"/>
      <c r="AH8970" s="258"/>
      <c r="AI8970" s="258"/>
      <c r="AJ8970" s="258"/>
      <c r="AK8970" s="258"/>
      <c r="AL8970" s="258"/>
      <c r="AM8970" s="258"/>
      <c r="AN8970" s="258"/>
      <c r="AO8970" s="258"/>
      <c r="AP8970" s="258"/>
      <c r="AQ8970" s="258"/>
      <c r="AR8970" s="258"/>
      <c r="AS8970" s="258"/>
      <c r="AT8970" s="258"/>
      <c r="AU8970" s="258"/>
      <c r="AV8970" s="258"/>
      <c r="AW8970" s="258"/>
      <c r="AX8970" s="258"/>
      <c r="AY8970" s="258"/>
      <c r="AZ8970" s="258"/>
      <c r="BA8970" s="258"/>
      <c r="BB8970" s="258"/>
      <c r="BC8970" s="258"/>
      <c r="BD8970" s="258"/>
      <c r="BE8970" s="258"/>
      <c r="BF8970" s="258"/>
      <c r="BG8970" s="258"/>
      <c r="BH8970" s="258"/>
      <c r="BI8970" s="258"/>
      <c r="BJ8970" s="258"/>
      <c r="BK8970" s="258"/>
      <c r="BL8970" s="258"/>
      <c r="BM8970" s="258"/>
      <c r="BN8970" s="258"/>
      <c r="BO8970" s="258"/>
      <c r="BP8970" s="258"/>
      <c r="BQ8970" s="258"/>
      <c r="BR8970" s="258"/>
      <c r="BS8970" s="258"/>
      <c r="BT8970" s="258"/>
      <c r="BU8970" s="258"/>
      <c r="BV8970" s="258"/>
      <c r="BW8970" s="258"/>
      <c r="BX8970" s="258"/>
      <c r="BY8970" s="258"/>
      <c r="BZ8970" s="258"/>
      <c r="CA8970" s="258"/>
      <c r="CB8970" s="258"/>
      <c r="CC8970" s="258"/>
    </row>
    <row r="8971" spans="1:81" s="41" customFormat="1" x14ac:dyDescent="0.25">
      <c r="A8971" s="38"/>
      <c r="B8971" s="44"/>
      <c r="C8971" s="39"/>
      <c r="D8971" s="39"/>
      <c r="E8971" s="39"/>
      <c r="F8971" s="25"/>
      <c r="G8971" s="40"/>
      <c r="H8971" s="40"/>
      <c r="I8971" s="40"/>
      <c r="J8971" s="271"/>
      <c r="K8971" s="262"/>
      <c r="L8971" s="258"/>
      <c r="M8971" s="258"/>
      <c r="N8971" s="258"/>
      <c r="O8971" s="258"/>
      <c r="P8971" s="258"/>
      <c r="Q8971" s="258"/>
      <c r="R8971" s="258"/>
      <c r="S8971" s="258"/>
      <c r="T8971" s="258"/>
      <c r="U8971" s="258"/>
      <c r="V8971" s="258"/>
      <c r="W8971" s="258"/>
      <c r="X8971" s="258"/>
      <c r="Y8971" s="258"/>
      <c r="Z8971" s="258"/>
      <c r="AA8971" s="258"/>
      <c r="AB8971" s="258"/>
      <c r="AC8971" s="258"/>
      <c r="AD8971" s="258"/>
      <c r="AE8971" s="258"/>
      <c r="AF8971" s="258"/>
      <c r="AG8971" s="258"/>
      <c r="AH8971" s="258"/>
      <c r="AI8971" s="258"/>
      <c r="AJ8971" s="258"/>
      <c r="AK8971" s="258"/>
      <c r="AL8971" s="258"/>
      <c r="AM8971" s="258"/>
      <c r="AN8971" s="258"/>
      <c r="AO8971" s="258"/>
      <c r="AP8971" s="258"/>
      <c r="AQ8971" s="258"/>
      <c r="AR8971" s="258"/>
      <c r="AS8971" s="258"/>
      <c r="AT8971" s="258"/>
      <c r="AU8971" s="258"/>
      <c r="AV8971" s="258"/>
      <c r="AW8971" s="258"/>
      <c r="AX8971" s="258"/>
      <c r="AY8971" s="258"/>
      <c r="AZ8971" s="258"/>
      <c r="BA8971" s="258"/>
      <c r="BB8971" s="258"/>
      <c r="BC8971" s="258"/>
      <c r="BD8971" s="258"/>
      <c r="BE8971" s="258"/>
      <c r="BF8971" s="258"/>
      <c r="BG8971" s="258"/>
      <c r="BH8971" s="258"/>
      <c r="BI8971" s="258"/>
      <c r="BJ8971" s="258"/>
      <c r="BK8971" s="258"/>
      <c r="BL8971" s="258"/>
      <c r="BM8971" s="258"/>
      <c r="BN8971" s="258"/>
      <c r="BO8971" s="258"/>
      <c r="BP8971" s="258"/>
      <c r="BQ8971" s="258"/>
      <c r="BR8971" s="258"/>
      <c r="BS8971" s="258"/>
      <c r="BT8971" s="258"/>
      <c r="BU8971" s="258"/>
      <c r="BV8971" s="258"/>
      <c r="BW8971" s="258"/>
      <c r="BX8971" s="258"/>
      <c r="BY8971" s="258"/>
      <c r="BZ8971" s="258"/>
      <c r="CA8971" s="258"/>
      <c r="CB8971" s="258"/>
      <c r="CC8971" s="258"/>
    </row>
    <row r="8972" spans="1:81" s="41" customFormat="1" x14ac:dyDescent="0.25">
      <c r="A8972" s="38"/>
      <c r="B8972" s="44"/>
      <c r="C8972" s="39"/>
      <c r="D8972" s="39"/>
      <c r="E8972" s="39"/>
      <c r="F8972" s="25"/>
      <c r="G8972" s="40"/>
      <c r="H8972" s="40"/>
      <c r="I8972" s="40"/>
      <c r="J8972" s="271"/>
      <c r="K8972" s="262"/>
      <c r="L8972" s="258"/>
      <c r="M8972" s="258"/>
      <c r="N8972" s="258"/>
      <c r="O8972" s="258"/>
      <c r="P8972" s="258"/>
      <c r="Q8972" s="258"/>
      <c r="R8972" s="258"/>
      <c r="S8972" s="258"/>
      <c r="T8972" s="258"/>
      <c r="U8972" s="258"/>
      <c r="V8972" s="258"/>
      <c r="W8972" s="258"/>
      <c r="X8972" s="258"/>
      <c r="Y8972" s="258"/>
      <c r="Z8972" s="258"/>
      <c r="AA8972" s="258"/>
      <c r="AB8972" s="258"/>
      <c r="AC8972" s="258"/>
      <c r="AD8972" s="258"/>
      <c r="AE8972" s="258"/>
      <c r="AF8972" s="258"/>
      <c r="AG8972" s="258"/>
      <c r="AH8972" s="258"/>
      <c r="AI8972" s="258"/>
      <c r="AJ8972" s="258"/>
      <c r="AK8972" s="258"/>
      <c r="AL8972" s="258"/>
      <c r="AM8972" s="258"/>
      <c r="AN8972" s="258"/>
      <c r="AO8972" s="258"/>
      <c r="AP8972" s="258"/>
      <c r="AQ8972" s="258"/>
      <c r="AR8972" s="258"/>
      <c r="AS8972" s="258"/>
      <c r="AT8972" s="258"/>
      <c r="AU8972" s="258"/>
      <c r="AV8972" s="258"/>
      <c r="AW8972" s="258"/>
      <c r="AX8972" s="258"/>
      <c r="AY8972" s="258"/>
      <c r="AZ8972" s="258"/>
      <c r="BA8972" s="258"/>
      <c r="BB8972" s="258"/>
      <c r="BC8972" s="258"/>
      <c r="BD8972" s="258"/>
      <c r="BE8972" s="258"/>
      <c r="BF8972" s="258"/>
      <c r="BG8972" s="258"/>
      <c r="BH8972" s="258"/>
      <c r="BI8972" s="258"/>
      <c r="BJ8972" s="258"/>
      <c r="BK8972" s="258"/>
      <c r="BL8972" s="258"/>
      <c r="BM8972" s="258"/>
      <c r="BN8972" s="258"/>
      <c r="BO8972" s="258"/>
      <c r="BP8972" s="258"/>
      <c r="BQ8972" s="258"/>
      <c r="BR8972" s="258"/>
      <c r="BS8972" s="258"/>
      <c r="BT8972" s="258"/>
      <c r="BU8972" s="258"/>
      <c r="BV8972" s="258"/>
      <c r="BW8972" s="258"/>
      <c r="BX8972" s="258"/>
      <c r="BY8972" s="258"/>
      <c r="BZ8972" s="258"/>
      <c r="CA8972" s="258"/>
      <c r="CB8972" s="258"/>
      <c r="CC8972" s="258"/>
    </row>
    <row r="8973" spans="1:81" s="41" customFormat="1" x14ac:dyDescent="0.25">
      <c r="A8973" s="38"/>
      <c r="B8973" s="44"/>
      <c r="C8973" s="39"/>
      <c r="D8973" s="39"/>
      <c r="E8973" s="39"/>
      <c r="F8973" s="25"/>
      <c r="G8973" s="40"/>
      <c r="H8973" s="40"/>
      <c r="I8973" s="40"/>
      <c r="J8973" s="271"/>
      <c r="K8973" s="262"/>
      <c r="L8973" s="258"/>
      <c r="M8973" s="258"/>
      <c r="N8973" s="258"/>
      <c r="O8973" s="258"/>
      <c r="P8973" s="258"/>
      <c r="Q8973" s="258"/>
      <c r="R8973" s="258"/>
      <c r="S8973" s="258"/>
      <c r="T8973" s="258"/>
      <c r="U8973" s="258"/>
      <c r="V8973" s="258"/>
      <c r="W8973" s="258"/>
      <c r="X8973" s="258"/>
      <c r="Y8973" s="258"/>
      <c r="Z8973" s="258"/>
      <c r="AA8973" s="258"/>
      <c r="AB8973" s="258"/>
      <c r="AC8973" s="258"/>
      <c r="AD8973" s="258"/>
      <c r="AE8973" s="258"/>
      <c r="AF8973" s="258"/>
      <c r="AG8973" s="258"/>
      <c r="AH8973" s="258"/>
      <c r="AI8973" s="258"/>
      <c r="AJ8973" s="258"/>
      <c r="AK8973" s="258"/>
      <c r="AL8973" s="258"/>
      <c r="AM8973" s="258"/>
      <c r="AN8973" s="258"/>
      <c r="AO8973" s="258"/>
      <c r="AP8973" s="258"/>
      <c r="AQ8973" s="258"/>
      <c r="AR8973" s="258"/>
      <c r="AS8973" s="258"/>
      <c r="AT8973" s="258"/>
      <c r="AU8973" s="258"/>
      <c r="AV8973" s="258"/>
      <c r="AW8973" s="258"/>
      <c r="AX8973" s="258"/>
      <c r="AY8973" s="258"/>
      <c r="AZ8973" s="258"/>
      <c r="BA8973" s="258"/>
      <c r="BB8973" s="258"/>
      <c r="BC8973" s="258"/>
      <c r="BD8973" s="258"/>
      <c r="BE8973" s="258"/>
      <c r="BF8973" s="258"/>
      <c r="BG8973" s="258"/>
      <c r="BH8973" s="258"/>
      <c r="BI8973" s="258"/>
      <c r="BJ8973" s="258"/>
      <c r="BK8973" s="258"/>
      <c r="BL8973" s="258"/>
      <c r="BM8973" s="258"/>
      <c r="BN8973" s="258"/>
      <c r="BO8973" s="258"/>
      <c r="BP8973" s="258"/>
      <c r="BQ8973" s="258"/>
      <c r="BR8973" s="258"/>
      <c r="BS8973" s="258"/>
      <c r="BT8973" s="258"/>
      <c r="BU8973" s="258"/>
      <c r="BV8973" s="258"/>
      <c r="BW8973" s="258"/>
      <c r="BX8973" s="258"/>
      <c r="BY8973" s="258"/>
      <c r="BZ8973" s="258"/>
      <c r="CA8973" s="258"/>
      <c r="CB8973" s="258"/>
      <c r="CC8973" s="258"/>
    </row>
    <row r="8974" spans="1:81" s="41" customFormat="1" x14ac:dyDescent="0.25">
      <c r="A8974" s="38"/>
      <c r="B8974" s="44"/>
      <c r="C8974" s="39"/>
      <c r="D8974" s="39"/>
      <c r="E8974" s="39"/>
      <c r="F8974" s="25"/>
      <c r="G8974" s="40"/>
      <c r="H8974" s="40"/>
      <c r="I8974" s="40"/>
      <c r="J8974" s="271"/>
      <c r="K8974" s="262"/>
      <c r="L8974" s="258"/>
      <c r="M8974" s="258"/>
      <c r="N8974" s="258"/>
      <c r="O8974" s="258"/>
      <c r="P8974" s="258"/>
      <c r="Q8974" s="258"/>
      <c r="R8974" s="258"/>
      <c r="S8974" s="258"/>
      <c r="T8974" s="258"/>
      <c r="U8974" s="258"/>
      <c r="V8974" s="258"/>
      <c r="W8974" s="258"/>
      <c r="X8974" s="258"/>
      <c r="Y8974" s="258"/>
      <c r="Z8974" s="258"/>
      <c r="AA8974" s="258"/>
      <c r="AB8974" s="258"/>
      <c r="AC8974" s="258"/>
      <c r="AD8974" s="258"/>
      <c r="AE8974" s="258"/>
      <c r="AF8974" s="258"/>
      <c r="AG8974" s="258"/>
      <c r="AH8974" s="258"/>
      <c r="AI8974" s="258"/>
      <c r="AJ8974" s="258"/>
      <c r="AK8974" s="258"/>
      <c r="AL8974" s="258"/>
      <c r="AM8974" s="258"/>
      <c r="AN8974" s="258"/>
      <c r="AO8974" s="258"/>
      <c r="AP8974" s="258"/>
      <c r="AQ8974" s="258"/>
      <c r="AR8974" s="258"/>
      <c r="AS8974" s="258"/>
      <c r="AT8974" s="258"/>
      <c r="AU8974" s="258"/>
      <c r="AV8974" s="258"/>
      <c r="AW8974" s="258"/>
      <c r="AX8974" s="258"/>
      <c r="AY8974" s="258"/>
      <c r="AZ8974" s="258"/>
      <c r="BA8974" s="258"/>
      <c r="BB8974" s="258"/>
      <c r="BC8974" s="258"/>
      <c r="BD8974" s="258"/>
      <c r="BE8974" s="258"/>
      <c r="BF8974" s="258"/>
      <c r="BG8974" s="258"/>
      <c r="BH8974" s="258"/>
      <c r="BI8974" s="258"/>
      <c r="BJ8974" s="258"/>
      <c r="BK8974" s="258"/>
      <c r="BL8974" s="258"/>
      <c r="BM8974" s="258"/>
      <c r="BN8974" s="258"/>
      <c r="BO8974" s="258"/>
      <c r="BP8974" s="258"/>
      <c r="BQ8974" s="258"/>
      <c r="BR8974" s="258"/>
      <c r="BS8974" s="258"/>
      <c r="BT8974" s="258"/>
      <c r="BU8974" s="258"/>
      <c r="BV8974" s="258"/>
      <c r="BW8974" s="258"/>
      <c r="BX8974" s="258"/>
      <c r="BY8974" s="258"/>
      <c r="BZ8974" s="258"/>
      <c r="CA8974" s="258"/>
      <c r="CB8974" s="258"/>
      <c r="CC8974" s="258"/>
    </row>
    <row r="8975" spans="1:81" s="41" customFormat="1" x14ac:dyDescent="0.25">
      <c r="A8975" s="38"/>
      <c r="B8975" s="44"/>
      <c r="C8975" s="39"/>
      <c r="D8975" s="39"/>
      <c r="E8975" s="39"/>
      <c r="F8975" s="25"/>
      <c r="G8975" s="40"/>
      <c r="H8975" s="40"/>
      <c r="I8975" s="40"/>
      <c r="J8975" s="271"/>
      <c r="K8975" s="262"/>
      <c r="L8975" s="258"/>
      <c r="M8975" s="258"/>
      <c r="N8975" s="258"/>
      <c r="O8975" s="258"/>
      <c r="P8975" s="258"/>
      <c r="Q8975" s="258"/>
      <c r="R8975" s="258"/>
      <c r="S8975" s="258"/>
      <c r="T8975" s="258"/>
      <c r="U8975" s="258"/>
      <c r="V8975" s="258"/>
      <c r="W8975" s="258"/>
      <c r="X8975" s="258"/>
      <c r="Y8975" s="258"/>
      <c r="Z8975" s="258"/>
      <c r="AA8975" s="258"/>
      <c r="AB8975" s="258"/>
      <c r="AC8975" s="258"/>
      <c r="AD8975" s="258"/>
      <c r="AE8975" s="258"/>
      <c r="AF8975" s="258"/>
      <c r="AG8975" s="258"/>
      <c r="AH8975" s="258"/>
      <c r="AI8975" s="258"/>
      <c r="AJ8975" s="258"/>
      <c r="AK8975" s="258"/>
      <c r="AL8975" s="258"/>
      <c r="AM8975" s="258"/>
      <c r="AN8975" s="258"/>
      <c r="AO8975" s="258"/>
      <c r="AP8975" s="258"/>
      <c r="AQ8975" s="258"/>
      <c r="AR8975" s="258"/>
      <c r="AS8975" s="258"/>
      <c r="AT8975" s="258"/>
      <c r="AU8975" s="258"/>
      <c r="AV8975" s="258"/>
      <c r="AW8975" s="258"/>
      <c r="AX8975" s="258"/>
      <c r="AY8975" s="258"/>
      <c r="AZ8975" s="258"/>
      <c r="BA8975" s="258"/>
      <c r="BB8975" s="258"/>
      <c r="BC8975" s="258"/>
      <c r="BD8975" s="258"/>
      <c r="BE8975" s="258"/>
      <c r="BF8975" s="258"/>
      <c r="BG8975" s="258"/>
      <c r="BH8975" s="258"/>
      <c r="BI8975" s="258"/>
      <c r="BJ8975" s="258"/>
      <c r="BK8975" s="258"/>
      <c r="BL8975" s="258"/>
      <c r="BM8975" s="258"/>
      <c r="BN8975" s="258"/>
      <c r="BO8975" s="258"/>
      <c r="BP8975" s="258"/>
      <c r="BQ8975" s="258"/>
      <c r="BR8975" s="258"/>
      <c r="BS8975" s="258"/>
      <c r="BT8975" s="258"/>
      <c r="BU8975" s="258"/>
      <c r="BV8975" s="258"/>
      <c r="BW8975" s="258"/>
      <c r="BX8975" s="258"/>
      <c r="BY8975" s="258"/>
      <c r="BZ8975" s="258"/>
      <c r="CA8975" s="258"/>
      <c r="CB8975" s="258"/>
      <c r="CC8975" s="258"/>
    </row>
    <row r="8976" spans="1:81" s="41" customFormat="1" x14ac:dyDescent="0.25">
      <c r="A8976" s="38"/>
      <c r="B8976" s="44"/>
      <c r="C8976" s="39"/>
      <c r="D8976" s="39"/>
      <c r="E8976" s="39"/>
      <c r="F8976" s="25"/>
      <c r="G8976" s="40"/>
      <c r="H8976" s="40"/>
      <c r="I8976" s="40"/>
      <c r="J8976" s="271"/>
      <c r="K8976" s="262"/>
      <c r="L8976" s="258"/>
      <c r="M8976" s="258"/>
      <c r="N8976" s="258"/>
      <c r="O8976" s="258"/>
      <c r="P8976" s="258"/>
      <c r="Q8976" s="258"/>
      <c r="R8976" s="258"/>
      <c r="S8976" s="258"/>
      <c r="T8976" s="258"/>
      <c r="U8976" s="258"/>
      <c r="V8976" s="258"/>
      <c r="W8976" s="258"/>
      <c r="X8976" s="258"/>
      <c r="Y8976" s="258"/>
      <c r="Z8976" s="258"/>
      <c r="AA8976" s="258"/>
      <c r="AB8976" s="258"/>
      <c r="AC8976" s="258"/>
      <c r="AD8976" s="258"/>
      <c r="AE8976" s="258"/>
      <c r="AF8976" s="258"/>
      <c r="AG8976" s="258"/>
      <c r="AH8976" s="258"/>
      <c r="AI8976" s="258"/>
      <c r="AJ8976" s="258"/>
      <c r="AK8976" s="258"/>
      <c r="AL8976" s="258"/>
      <c r="AM8976" s="258"/>
      <c r="AN8976" s="258"/>
      <c r="AO8976" s="258"/>
      <c r="AP8976" s="258"/>
      <c r="AQ8976" s="258"/>
      <c r="AR8976" s="258"/>
      <c r="AS8976" s="258"/>
      <c r="AT8976" s="258"/>
      <c r="AU8976" s="258"/>
      <c r="AV8976" s="258"/>
      <c r="AW8976" s="258"/>
      <c r="AX8976" s="258"/>
      <c r="AY8976" s="258"/>
      <c r="AZ8976" s="258"/>
      <c r="BA8976" s="258"/>
      <c r="BB8976" s="258"/>
      <c r="BC8976" s="258"/>
      <c r="BD8976" s="258"/>
      <c r="BE8976" s="258"/>
      <c r="BF8976" s="258"/>
      <c r="BG8976" s="258"/>
      <c r="BH8976" s="258"/>
      <c r="BI8976" s="258"/>
      <c r="BJ8976" s="258"/>
      <c r="BK8976" s="258"/>
      <c r="BL8976" s="258"/>
      <c r="BM8976" s="258"/>
      <c r="BN8976" s="258"/>
      <c r="BO8976" s="258"/>
      <c r="BP8976" s="258"/>
      <c r="BQ8976" s="258"/>
      <c r="BR8976" s="258"/>
      <c r="BS8976" s="258"/>
      <c r="BT8976" s="258"/>
      <c r="BU8976" s="258"/>
      <c r="BV8976" s="258"/>
      <c r="BW8976" s="258"/>
      <c r="BX8976" s="258"/>
      <c r="BY8976" s="258"/>
      <c r="BZ8976" s="258"/>
      <c r="CA8976" s="258"/>
      <c r="CB8976" s="258"/>
      <c r="CC8976" s="258"/>
    </row>
    <row r="8977" spans="1:81" s="41" customFormat="1" x14ac:dyDescent="0.25">
      <c r="A8977" s="38"/>
      <c r="B8977" s="44"/>
      <c r="C8977" s="39"/>
      <c r="D8977" s="39"/>
      <c r="E8977" s="39"/>
      <c r="F8977" s="25"/>
      <c r="G8977" s="40"/>
      <c r="H8977" s="40"/>
      <c r="I8977" s="40"/>
      <c r="J8977" s="271"/>
      <c r="K8977" s="262"/>
      <c r="L8977" s="258"/>
      <c r="M8977" s="258"/>
      <c r="N8977" s="258"/>
      <c r="O8977" s="258"/>
      <c r="P8977" s="258"/>
      <c r="Q8977" s="258"/>
      <c r="R8977" s="258"/>
      <c r="S8977" s="258"/>
      <c r="T8977" s="258"/>
      <c r="U8977" s="258"/>
      <c r="V8977" s="258"/>
      <c r="W8977" s="258"/>
      <c r="X8977" s="258"/>
      <c r="Y8977" s="258"/>
      <c r="Z8977" s="258"/>
      <c r="AA8977" s="258"/>
      <c r="AB8977" s="258"/>
      <c r="AC8977" s="258"/>
      <c r="AD8977" s="258"/>
      <c r="AE8977" s="258"/>
      <c r="AF8977" s="258"/>
      <c r="AG8977" s="258"/>
      <c r="AH8977" s="258"/>
      <c r="AI8977" s="258"/>
      <c r="AJ8977" s="258"/>
      <c r="AK8977" s="258"/>
      <c r="AL8977" s="258"/>
      <c r="AM8977" s="258"/>
      <c r="AN8977" s="258"/>
      <c r="AO8977" s="258"/>
      <c r="AP8977" s="258"/>
      <c r="AQ8977" s="258"/>
      <c r="AR8977" s="258"/>
      <c r="AS8977" s="258"/>
      <c r="AT8977" s="258"/>
      <c r="AU8977" s="258"/>
      <c r="AV8977" s="258"/>
      <c r="AW8977" s="258"/>
      <c r="AX8977" s="258"/>
      <c r="AY8977" s="258"/>
      <c r="AZ8977" s="258"/>
      <c r="BA8977" s="258"/>
      <c r="BB8977" s="258"/>
      <c r="BC8977" s="258"/>
      <c r="BD8977" s="258"/>
      <c r="BE8977" s="258"/>
      <c r="BF8977" s="258"/>
      <c r="BG8977" s="258"/>
      <c r="BH8977" s="258"/>
      <c r="BI8977" s="258"/>
      <c r="BJ8977" s="258"/>
      <c r="BK8977" s="258"/>
      <c r="BL8977" s="258"/>
      <c r="BM8977" s="258"/>
      <c r="BN8977" s="258"/>
      <c r="BO8977" s="258"/>
      <c r="BP8977" s="258"/>
      <c r="BQ8977" s="258"/>
      <c r="BR8977" s="258"/>
      <c r="BS8977" s="258"/>
      <c r="BT8977" s="258"/>
      <c r="BU8977" s="258"/>
      <c r="BV8977" s="258"/>
      <c r="BW8977" s="258"/>
      <c r="BX8977" s="258"/>
      <c r="BY8977" s="258"/>
      <c r="BZ8977" s="258"/>
      <c r="CA8977" s="258"/>
      <c r="CB8977" s="258"/>
      <c r="CC8977" s="258"/>
    </row>
    <row r="8978" spans="1:81" s="41" customFormat="1" x14ac:dyDescent="0.25">
      <c r="A8978" s="38"/>
      <c r="B8978" s="44"/>
      <c r="C8978" s="39"/>
      <c r="D8978" s="39"/>
      <c r="E8978" s="39"/>
      <c r="F8978" s="25"/>
      <c r="G8978" s="40"/>
      <c r="H8978" s="40"/>
      <c r="I8978" s="40"/>
      <c r="J8978" s="271"/>
      <c r="K8978" s="262"/>
      <c r="L8978" s="258"/>
      <c r="M8978" s="258"/>
      <c r="N8978" s="258"/>
      <c r="O8978" s="258"/>
      <c r="P8978" s="258"/>
      <c r="Q8978" s="258"/>
      <c r="R8978" s="258"/>
      <c r="S8978" s="258"/>
      <c r="T8978" s="258"/>
      <c r="U8978" s="258"/>
      <c r="V8978" s="258"/>
      <c r="W8978" s="258"/>
      <c r="X8978" s="258"/>
      <c r="Y8978" s="258"/>
      <c r="Z8978" s="258"/>
      <c r="AA8978" s="258"/>
      <c r="AB8978" s="258"/>
      <c r="AC8978" s="258"/>
      <c r="AD8978" s="258"/>
      <c r="AE8978" s="258"/>
      <c r="AF8978" s="258"/>
      <c r="AG8978" s="258"/>
      <c r="AH8978" s="258"/>
      <c r="AI8978" s="258"/>
      <c r="AJ8978" s="258"/>
      <c r="AK8978" s="258"/>
      <c r="AL8978" s="258"/>
      <c r="AM8978" s="258"/>
      <c r="AN8978" s="258"/>
      <c r="AO8978" s="258"/>
      <c r="AP8978" s="258"/>
      <c r="AQ8978" s="258"/>
      <c r="AR8978" s="258"/>
      <c r="AS8978" s="258"/>
      <c r="AT8978" s="258"/>
      <c r="AU8978" s="258"/>
      <c r="AV8978" s="258"/>
      <c r="AW8978" s="258"/>
      <c r="AX8978" s="258"/>
      <c r="AY8978" s="258"/>
      <c r="AZ8978" s="258"/>
      <c r="BA8978" s="258"/>
      <c r="BB8978" s="258"/>
      <c r="BC8978" s="258"/>
      <c r="BD8978" s="258"/>
      <c r="BE8978" s="258"/>
      <c r="BF8978" s="258"/>
      <c r="BG8978" s="258"/>
      <c r="BH8978" s="258"/>
      <c r="BI8978" s="258"/>
      <c r="BJ8978" s="258"/>
      <c r="BK8978" s="258"/>
      <c r="BL8978" s="258"/>
      <c r="BM8978" s="258"/>
      <c r="BN8978" s="258"/>
      <c r="BO8978" s="258"/>
      <c r="BP8978" s="258"/>
      <c r="BQ8978" s="258"/>
      <c r="BR8978" s="258"/>
      <c r="BS8978" s="258"/>
      <c r="BT8978" s="258"/>
      <c r="BU8978" s="258"/>
      <c r="BV8978" s="258"/>
      <c r="BW8978" s="258"/>
      <c r="BX8978" s="258"/>
      <c r="BY8978" s="258"/>
      <c r="BZ8978" s="258"/>
      <c r="CA8978" s="258"/>
      <c r="CB8978" s="258"/>
      <c r="CC8978" s="258"/>
    </row>
    <row r="8979" spans="1:81" s="41" customFormat="1" x14ac:dyDescent="0.25">
      <c r="A8979" s="38"/>
      <c r="B8979" s="44"/>
      <c r="C8979" s="39"/>
      <c r="D8979" s="39"/>
      <c r="E8979" s="39"/>
      <c r="F8979" s="25"/>
      <c r="G8979" s="40"/>
      <c r="H8979" s="40"/>
      <c r="I8979" s="40"/>
      <c r="J8979" s="271"/>
      <c r="K8979" s="262"/>
      <c r="L8979" s="258"/>
      <c r="M8979" s="258"/>
      <c r="N8979" s="258"/>
      <c r="O8979" s="258"/>
      <c r="P8979" s="258"/>
      <c r="Q8979" s="258"/>
      <c r="R8979" s="258"/>
      <c r="S8979" s="258"/>
      <c r="T8979" s="258"/>
      <c r="U8979" s="258"/>
      <c r="V8979" s="258"/>
      <c r="W8979" s="258"/>
      <c r="X8979" s="258"/>
      <c r="Y8979" s="258"/>
      <c r="Z8979" s="258"/>
      <c r="AA8979" s="258"/>
      <c r="AB8979" s="258"/>
      <c r="AC8979" s="258"/>
      <c r="AD8979" s="258"/>
      <c r="AE8979" s="258"/>
      <c r="AF8979" s="258"/>
      <c r="AG8979" s="258"/>
      <c r="AH8979" s="258"/>
      <c r="AI8979" s="258"/>
      <c r="AJ8979" s="258"/>
      <c r="AK8979" s="258"/>
      <c r="AL8979" s="258"/>
      <c r="AM8979" s="258"/>
      <c r="AN8979" s="258"/>
      <c r="AO8979" s="258"/>
      <c r="AP8979" s="258"/>
      <c r="AQ8979" s="258"/>
      <c r="AR8979" s="258"/>
      <c r="AS8979" s="258"/>
      <c r="AT8979" s="258"/>
      <c r="AU8979" s="258"/>
      <c r="AV8979" s="258"/>
      <c r="AW8979" s="258"/>
      <c r="AX8979" s="258"/>
      <c r="AY8979" s="258"/>
      <c r="AZ8979" s="258"/>
      <c r="BA8979" s="258"/>
      <c r="BB8979" s="258"/>
      <c r="BC8979" s="258"/>
      <c r="BD8979" s="258"/>
      <c r="BE8979" s="258"/>
      <c r="BF8979" s="258"/>
      <c r="BG8979" s="258"/>
      <c r="BH8979" s="258"/>
      <c r="BI8979" s="258"/>
      <c r="BJ8979" s="258"/>
      <c r="BK8979" s="258"/>
      <c r="BL8979" s="258"/>
      <c r="BM8979" s="258"/>
      <c r="BN8979" s="258"/>
      <c r="BO8979" s="258"/>
      <c r="BP8979" s="258"/>
      <c r="BQ8979" s="258"/>
      <c r="BR8979" s="258"/>
      <c r="BS8979" s="258"/>
      <c r="BT8979" s="258"/>
      <c r="BU8979" s="258"/>
      <c r="BV8979" s="258"/>
      <c r="BW8979" s="258"/>
      <c r="BX8979" s="258"/>
      <c r="BY8979" s="258"/>
      <c r="BZ8979" s="258"/>
      <c r="CA8979" s="258"/>
      <c r="CB8979" s="258"/>
      <c r="CC8979" s="258"/>
    </row>
    <row r="8980" spans="1:81" s="41" customFormat="1" x14ac:dyDescent="0.25">
      <c r="A8980" s="38"/>
      <c r="B8980" s="44"/>
      <c r="C8980" s="39"/>
      <c r="D8980" s="39"/>
      <c r="E8980" s="39"/>
      <c r="F8980" s="25"/>
      <c r="G8980" s="40"/>
      <c r="H8980" s="40"/>
      <c r="I8980" s="40"/>
      <c r="J8980" s="271"/>
      <c r="K8980" s="262"/>
      <c r="L8980" s="258"/>
      <c r="M8980" s="258"/>
      <c r="N8980" s="258"/>
      <c r="O8980" s="258"/>
      <c r="P8980" s="258"/>
      <c r="Q8980" s="258"/>
      <c r="R8980" s="258"/>
      <c r="S8980" s="258"/>
      <c r="T8980" s="258"/>
      <c r="U8980" s="258"/>
      <c r="V8980" s="258"/>
      <c r="W8980" s="258"/>
      <c r="X8980" s="258"/>
      <c r="Y8980" s="258"/>
      <c r="Z8980" s="258"/>
      <c r="AA8980" s="258"/>
      <c r="AB8980" s="258"/>
      <c r="AC8980" s="258"/>
      <c r="AD8980" s="258"/>
      <c r="AE8980" s="258"/>
      <c r="AF8980" s="258"/>
      <c r="AG8980" s="258"/>
      <c r="AH8980" s="258"/>
      <c r="AI8980" s="258"/>
      <c r="AJ8980" s="258"/>
      <c r="AK8980" s="258"/>
      <c r="AL8980" s="258"/>
      <c r="AM8980" s="258"/>
      <c r="AN8980" s="258"/>
      <c r="AO8980" s="258"/>
      <c r="AP8980" s="258"/>
      <c r="AQ8980" s="258"/>
      <c r="AR8980" s="258"/>
      <c r="AS8980" s="258"/>
      <c r="AT8980" s="258"/>
      <c r="AU8980" s="258"/>
      <c r="AV8980" s="258"/>
      <c r="AW8980" s="258"/>
      <c r="AX8980" s="258"/>
      <c r="AY8980" s="258"/>
      <c r="AZ8980" s="258"/>
      <c r="BA8980" s="258"/>
      <c r="BB8980" s="258"/>
      <c r="BC8980" s="258"/>
      <c r="BD8980" s="258"/>
      <c r="BE8980" s="258"/>
      <c r="BF8980" s="258"/>
      <c r="BG8980" s="258"/>
      <c r="BH8980" s="258"/>
      <c r="BI8980" s="258"/>
      <c r="BJ8980" s="258"/>
      <c r="BK8980" s="258"/>
      <c r="BL8980" s="258"/>
      <c r="BM8980" s="258"/>
      <c r="BN8980" s="258"/>
      <c r="BO8980" s="258"/>
      <c r="BP8980" s="258"/>
      <c r="BQ8980" s="258"/>
      <c r="BR8980" s="258"/>
      <c r="BS8980" s="258"/>
      <c r="BT8980" s="258"/>
      <c r="BU8980" s="258"/>
      <c r="BV8980" s="258"/>
      <c r="BW8980" s="258"/>
      <c r="BX8980" s="258"/>
      <c r="BY8980" s="258"/>
      <c r="BZ8980" s="258"/>
      <c r="CA8980" s="258"/>
      <c r="CB8980" s="258"/>
      <c r="CC8980" s="258"/>
    </row>
    <row r="8981" spans="1:81" s="41" customFormat="1" x14ac:dyDescent="0.25">
      <c r="A8981" s="38"/>
      <c r="B8981" s="44"/>
      <c r="C8981" s="39"/>
      <c r="D8981" s="39"/>
      <c r="E8981" s="39"/>
      <c r="F8981" s="25"/>
      <c r="G8981" s="40"/>
      <c r="H8981" s="40"/>
      <c r="I8981" s="40"/>
      <c r="J8981" s="271"/>
      <c r="K8981" s="262"/>
      <c r="L8981" s="258"/>
      <c r="M8981" s="258"/>
      <c r="N8981" s="258"/>
      <c r="O8981" s="258"/>
      <c r="P8981" s="258"/>
      <c r="Q8981" s="258"/>
      <c r="R8981" s="258"/>
      <c r="S8981" s="258"/>
      <c r="T8981" s="258"/>
      <c r="U8981" s="258"/>
      <c r="V8981" s="258"/>
      <c r="W8981" s="258"/>
      <c r="X8981" s="258"/>
      <c r="Y8981" s="258"/>
      <c r="Z8981" s="258"/>
      <c r="AA8981" s="258"/>
      <c r="AB8981" s="258"/>
      <c r="AC8981" s="258"/>
      <c r="AD8981" s="258"/>
      <c r="AE8981" s="258"/>
      <c r="AF8981" s="258"/>
      <c r="AG8981" s="258"/>
      <c r="AH8981" s="258"/>
      <c r="AI8981" s="258"/>
      <c r="AJ8981" s="258"/>
      <c r="AK8981" s="258"/>
      <c r="AL8981" s="258"/>
      <c r="AM8981" s="258"/>
      <c r="AN8981" s="258"/>
      <c r="AO8981" s="258"/>
      <c r="AP8981" s="258"/>
      <c r="AQ8981" s="258"/>
      <c r="AR8981" s="258"/>
      <c r="AS8981" s="258"/>
      <c r="AT8981" s="258"/>
      <c r="AU8981" s="258"/>
      <c r="AV8981" s="258"/>
      <c r="AW8981" s="258"/>
      <c r="AX8981" s="258"/>
      <c r="AY8981" s="258"/>
      <c r="AZ8981" s="258"/>
      <c r="BA8981" s="258"/>
      <c r="BB8981" s="258"/>
      <c r="BC8981" s="258"/>
      <c r="BD8981" s="258"/>
      <c r="BE8981" s="258"/>
      <c r="BF8981" s="258"/>
      <c r="BG8981" s="258"/>
      <c r="BH8981" s="258"/>
      <c r="BI8981" s="258"/>
      <c r="BJ8981" s="258"/>
      <c r="BK8981" s="258"/>
      <c r="BL8981" s="258"/>
      <c r="BM8981" s="258"/>
      <c r="BN8981" s="258"/>
      <c r="BO8981" s="258"/>
      <c r="BP8981" s="258"/>
      <c r="BQ8981" s="258"/>
      <c r="BR8981" s="258"/>
      <c r="BS8981" s="258"/>
      <c r="BT8981" s="258"/>
      <c r="BU8981" s="258"/>
      <c r="BV8981" s="258"/>
      <c r="BW8981" s="258"/>
      <c r="BX8981" s="258"/>
      <c r="BY8981" s="258"/>
      <c r="BZ8981" s="258"/>
      <c r="CA8981" s="258"/>
      <c r="CB8981" s="258"/>
      <c r="CC8981" s="258"/>
    </row>
    <row r="8982" spans="1:81" s="41" customFormat="1" x14ac:dyDescent="0.25">
      <c r="A8982" s="38"/>
      <c r="B8982" s="44"/>
      <c r="C8982" s="39"/>
      <c r="D8982" s="39"/>
      <c r="E8982" s="39"/>
      <c r="F8982" s="25"/>
      <c r="G8982" s="40"/>
      <c r="H8982" s="40"/>
      <c r="I8982" s="40"/>
      <c r="J8982" s="271"/>
      <c r="K8982" s="262"/>
      <c r="L8982" s="258"/>
      <c r="M8982" s="258"/>
      <c r="N8982" s="258"/>
      <c r="O8982" s="258"/>
      <c r="P8982" s="258"/>
      <c r="Q8982" s="258"/>
      <c r="R8982" s="258"/>
      <c r="S8982" s="258"/>
      <c r="T8982" s="258"/>
      <c r="U8982" s="258"/>
      <c r="V8982" s="258"/>
      <c r="W8982" s="258"/>
      <c r="X8982" s="258"/>
      <c r="Y8982" s="258"/>
      <c r="Z8982" s="258"/>
      <c r="AA8982" s="258"/>
      <c r="AB8982" s="258"/>
      <c r="AC8982" s="258"/>
      <c r="AD8982" s="258"/>
      <c r="AE8982" s="258"/>
      <c r="AF8982" s="258"/>
      <c r="AG8982" s="258"/>
      <c r="AH8982" s="258"/>
      <c r="AI8982" s="258"/>
      <c r="AJ8982" s="258"/>
      <c r="AK8982" s="258"/>
      <c r="AL8982" s="258"/>
      <c r="AM8982" s="258"/>
      <c r="AN8982" s="258"/>
      <c r="AO8982" s="258"/>
      <c r="AP8982" s="258"/>
      <c r="AQ8982" s="258"/>
      <c r="AR8982" s="258"/>
      <c r="AS8982" s="258"/>
      <c r="AT8982" s="258"/>
      <c r="AU8982" s="258"/>
      <c r="AV8982" s="258"/>
      <c r="AW8982" s="258"/>
      <c r="AX8982" s="258"/>
      <c r="AY8982" s="258"/>
      <c r="AZ8982" s="258"/>
      <c r="BA8982" s="258"/>
      <c r="BB8982" s="258"/>
      <c r="BC8982" s="258"/>
      <c r="BD8982" s="258"/>
      <c r="BE8982" s="258"/>
      <c r="BF8982" s="258"/>
      <c r="BG8982" s="258"/>
      <c r="BH8982" s="258"/>
      <c r="BI8982" s="258"/>
      <c r="BJ8982" s="258"/>
      <c r="BK8982" s="258"/>
      <c r="BL8982" s="258"/>
      <c r="BM8982" s="258"/>
      <c r="BN8982" s="258"/>
      <c r="BO8982" s="258"/>
      <c r="BP8982" s="258"/>
      <c r="BQ8982" s="258"/>
      <c r="BR8982" s="258"/>
      <c r="BS8982" s="258"/>
      <c r="BT8982" s="258"/>
      <c r="BU8982" s="258"/>
      <c r="BV8982" s="258"/>
      <c r="BW8982" s="258"/>
      <c r="BX8982" s="258"/>
      <c r="BY8982" s="258"/>
      <c r="BZ8982" s="258"/>
      <c r="CA8982" s="258"/>
      <c r="CB8982" s="258"/>
      <c r="CC8982" s="258"/>
    </row>
    <row r="8983" spans="1:81" s="41" customFormat="1" x14ac:dyDescent="0.25">
      <c r="A8983" s="38"/>
      <c r="B8983" s="44"/>
      <c r="C8983" s="39"/>
      <c r="D8983" s="39"/>
      <c r="E8983" s="39"/>
      <c r="F8983" s="25"/>
      <c r="G8983" s="40"/>
      <c r="H8983" s="40"/>
      <c r="I8983" s="40"/>
      <c r="J8983" s="271"/>
      <c r="K8983" s="262"/>
      <c r="L8983" s="258"/>
      <c r="M8983" s="258"/>
      <c r="N8983" s="258"/>
      <c r="O8983" s="258"/>
      <c r="P8983" s="258"/>
      <c r="Q8983" s="258"/>
      <c r="R8983" s="258"/>
      <c r="S8983" s="258"/>
      <c r="T8983" s="258"/>
      <c r="U8983" s="258"/>
      <c r="V8983" s="258"/>
      <c r="W8983" s="258"/>
      <c r="X8983" s="258"/>
      <c r="Y8983" s="258"/>
      <c r="Z8983" s="258"/>
      <c r="AA8983" s="258"/>
      <c r="AB8983" s="258"/>
      <c r="AC8983" s="258"/>
      <c r="AD8983" s="258"/>
      <c r="AE8983" s="258"/>
      <c r="AF8983" s="258"/>
      <c r="AG8983" s="258"/>
      <c r="AH8983" s="258"/>
      <c r="AI8983" s="258"/>
      <c r="AJ8983" s="258"/>
      <c r="AK8983" s="258"/>
      <c r="AL8983" s="258"/>
      <c r="AM8983" s="258"/>
      <c r="AN8983" s="258"/>
      <c r="AO8983" s="258"/>
      <c r="AP8983" s="258"/>
      <c r="AQ8983" s="258"/>
      <c r="AR8983" s="258"/>
      <c r="AS8983" s="258"/>
      <c r="AT8983" s="258"/>
      <c r="AU8983" s="258"/>
      <c r="AV8983" s="258"/>
      <c r="AW8983" s="258"/>
      <c r="AX8983" s="258"/>
      <c r="AY8983" s="258"/>
      <c r="AZ8983" s="258"/>
      <c r="BA8983" s="258"/>
      <c r="BB8983" s="258"/>
      <c r="BC8983" s="258"/>
      <c r="BD8983" s="258"/>
      <c r="BE8983" s="258"/>
      <c r="BF8983" s="258"/>
      <c r="BG8983" s="258"/>
      <c r="BH8983" s="258"/>
      <c r="BI8983" s="258"/>
      <c r="BJ8983" s="258"/>
      <c r="BK8983" s="258"/>
      <c r="BL8983" s="258"/>
      <c r="BM8983" s="258"/>
      <c r="BN8983" s="258"/>
      <c r="BO8983" s="258"/>
      <c r="BP8983" s="258"/>
      <c r="BQ8983" s="258"/>
      <c r="BR8983" s="258"/>
      <c r="BS8983" s="258"/>
      <c r="BT8983" s="258"/>
      <c r="BU8983" s="258"/>
      <c r="BV8983" s="258"/>
      <c r="BW8983" s="258"/>
      <c r="BX8983" s="258"/>
      <c r="BY8983" s="258"/>
      <c r="BZ8983" s="258"/>
      <c r="CA8983" s="258"/>
      <c r="CB8983" s="258"/>
      <c r="CC8983" s="258"/>
    </row>
    <row r="8984" spans="1:81" s="41" customFormat="1" x14ac:dyDescent="0.25">
      <c r="A8984" s="38"/>
      <c r="B8984" s="44"/>
      <c r="C8984" s="39"/>
      <c r="D8984" s="39"/>
      <c r="E8984" s="39"/>
      <c r="F8984" s="25"/>
      <c r="G8984" s="40"/>
      <c r="H8984" s="40"/>
      <c r="I8984" s="40"/>
      <c r="J8984" s="271"/>
      <c r="K8984" s="262"/>
      <c r="L8984" s="258"/>
      <c r="M8984" s="258"/>
      <c r="N8984" s="258"/>
      <c r="O8984" s="258"/>
      <c r="P8984" s="258"/>
      <c r="Q8984" s="258"/>
      <c r="R8984" s="258"/>
      <c r="S8984" s="258"/>
      <c r="T8984" s="258"/>
      <c r="U8984" s="258"/>
      <c r="V8984" s="258"/>
      <c r="W8984" s="258"/>
      <c r="X8984" s="258"/>
      <c r="Y8984" s="258"/>
      <c r="Z8984" s="258"/>
      <c r="AA8984" s="258"/>
      <c r="AB8984" s="258"/>
      <c r="AC8984" s="258"/>
      <c r="AD8984" s="258"/>
      <c r="AE8984" s="258"/>
      <c r="AF8984" s="258"/>
      <c r="AG8984" s="258"/>
      <c r="AH8984" s="258"/>
      <c r="AI8984" s="258"/>
      <c r="AJ8984" s="258"/>
      <c r="AK8984" s="258"/>
      <c r="AL8984" s="258"/>
      <c r="AM8984" s="258"/>
      <c r="AN8984" s="258"/>
      <c r="AO8984" s="258"/>
      <c r="AP8984" s="258"/>
      <c r="AQ8984" s="258"/>
      <c r="AR8984" s="258"/>
      <c r="AS8984" s="258"/>
      <c r="AT8984" s="258"/>
      <c r="AU8984" s="258"/>
      <c r="AV8984" s="258"/>
      <c r="AW8984" s="258"/>
      <c r="AX8984" s="258"/>
      <c r="AY8984" s="258"/>
      <c r="AZ8984" s="258"/>
      <c r="BA8984" s="258"/>
      <c r="BB8984" s="258"/>
      <c r="BC8984" s="258"/>
      <c r="BD8984" s="258"/>
      <c r="BE8984" s="258"/>
      <c r="BF8984" s="258"/>
      <c r="BG8984" s="258"/>
      <c r="BH8984" s="258"/>
      <c r="BI8984" s="258"/>
      <c r="BJ8984" s="258"/>
      <c r="BK8984" s="258"/>
      <c r="BL8984" s="258"/>
      <c r="BM8984" s="258"/>
      <c r="BN8984" s="258"/>
      <c r="BO8984" s="258"/>
      <c r="BP8984" s="258"/>
      <c r="BQ8984" s="258"/>
      <c r="BR8984" s="258"/>
      <c r="BS8984" s="258"/>
      <c r="BT8984" s="258"/>
      <c r="BU8984" s="258"/>
      <c r="BV8984" s="258"/>
      <c r="BW8984" s="258"/>
      <c r="BX8984" s="258"/>
      <c r="BY8984" s="258"/>
      <c r="BZ8984" s="258"/>
      <c r="CA8984" s="258"/>
      <c r="CB8984" s="258"/>
      <c r="CC8984" s="258"/>
    </row>
    <row r="8985" spans="1:81" s="41" customFormat="1" x14ac:dyDescent="0.25">
      <c r="A8985" s="38"/>
      <c r="B8985" s="44"/>
      <c r="C8985" s="39"/>
      <c r="D8985" s="39"/>
      <c r="E8985" s="39"/>
      <c r="F8985" s="25"/>
      <c r="G8985" s="40"/>
      <c r="H8985" s="40"/>
      <c r="I8985" s="40"/>
      <c r="J8985" s="271"/>
      <c r="K8985" s="262"/>
      <c r="L8985" s="258"/>
      <c r="M8985" s="258"/>
      <c r="N8985" s="258"/>
      <c r="O8985" s="258"/>
      <c r="P8985" s="258"/>
      <c r="Q8985" s="258"/>
      <c r="R8985" s="258"/>
      <c r="S8985" s="258"/>
      <c r="T8985" s="258"/>
      <c r="U8985" s="258"/>
      <c r="V8985" s="258"/>
      <c r="W8985" s="258"/>
      <c r="X8985" s="258"/>
      <c r="Y8985" s="258"/>
      <c r="Z8985" s="258"/>
      <c r="AA8985" s="258"/>
      <c r="AB8985" s="258"/>
      <c r="AC8985" s="258"/>
      <c r="AD8985" s="258"/>
      <c r="AE8985" s="258"/>
      <c r="AF8985" s="258"/>
      <c r="AG8985" s="258"/>
      <c r="AH8985" s="258"/>
      <c r="AI8985" s="258"/>
      <c r="AJ8985" s="258"/>
      <c r="AK8985" s="258"/>
      <c r="AL8985" s="258"/>
      <c r="AM8985" s="258"/>
      <c r="AN8985" s="258"/>
      <c r="AO8985" s="258"/>
      <c r="AP8985" s="258"/>
      <c r="AQ8985" s="258"/>
      <c r="AR8985" s="258"/>
      <c r="AS8985" s="258"/>
      <c r="AT8985" s="258"/>
      <c r="AU8985" s="258"/>
      <c r="AV8985" s="258"/>
      <c r="AW8985" s="258"/>
      <c r="AX8985" s="258"/>
      <c r="AY8985" s="258"/>
      <c r="AZ8985" s="258"/>
      <c r="BA8985" s="258"/>
      <c r="BB8985" s="258"/>
      <c r="BC8985" s="258"/>
      <c r="BD8985" s="258"/>
      <c r="BE8985" s="258"/>
      <c r="BF8985" s="258"/>
      <c r="BG8985" s="258"/>
      <c r="BH8985" s="258"/>
      <c r="BI8985" s="258"/>
      <c r="BJ8985" s="258"/>
      <c r="BK8985" s="258"/>
      <c r="BL8985" s="258"/>
      <c r="BM8985" s="258"/>
      <c r="BN8985" s="258"/>
      <c r="BO8985" s="258"/>
      <c r="BP8985" s="258"/>
      <c r="BQ8985" s="258"/>
      <c r="BR8985" s="258"/>
      <c r="BS8985" s="258"/>
      <c r="BT8985" s="258"/>
      <c r="BU8985" s="258"/>
      <c r="BV8985" s="258"/>
      <c r="BW8985" s="258"/>
      <c r="BX8985" s="258"/>
      <c r="BY8985" s="258"/>
      <c r="BZ8985" s="258"/>
      <c r="CA8985" s="258"/>
      <c r="CB8985" s="258"/>
      <c r="CC8985" s="258"/>
    </row>
    <row r="8986" spans="1:81" s="41" customFormat="1" x14ac:dyDescent="0.25">
      <c r="A8986" s="38"/>
      <c r="B8986" s="44"/>
      <c r="C8986" s="39"/>
      <c r="D8986" s="39"/>
      <c r="E8986" s="39"/>
      <c r="F8986" s="25"/>
      <c r="G8986" s="40"/>
      <c r="H8986" s="40"/>
      <c r="I8986" s="40"/>
      <c r="J8986" s="271"/>
      <c r="K8986" s="262"/>
      <c r="L8986" s="258"/>
      <c r="M8986" s="258"/>
      <c r="N8986" s="258"/>
      <c r="O8986" s="258"/>
      <c r="P8986" s="258"/>
      <c r="Q8986" s="258"/>
      <c r="R8986" s="258"/>
      <c r="S8986" s="258"/>
      <c r="T8986" s="258"/>
      <c r="U8986" s="258"/>
      <c r="V8986" s="258"/>
      <c r="W8986" s="258"/>
      <c r="X8986" s="258"/>
      <c r="Y8986" s="258"/>
      <c r="Z8986" s="258"/>
      <c r="AA8986" s="258"/>
      <c r="AB8986" s="258"/>
      <c r="AC8986" s="258"/>
      <c r="AD8986" s="258"/>
      <c r="AE8986" s="258"/>
      <c r="AF8986" s="258"/>
      <c r="AG8986" s="258"/>
      <c r="AH8986" s="258"/>
      <c r="AI8986" s="258"/>
      <c r="AJ8986" s="258"/>
      <c r="AK8986" s="258"/>
      <c r="AL8986" s="258"/>
      <c r="AM8986" s="258"/>
      <c r="AN8986" s="258"/>
      <c r="AO8986" s="258"/>
      <c r="AP8986" s="258"/>
      <c r="AQ8986" s="258"/>
      <c r="AR8986" s="258"/>
      <c r="AS8986" s="258"/>
      <c r="AT8986" s="258"/>
      <c r="AU8986" s="258"/>
      <c r="AV8986" s="258"/>
      <c r="AW8986" s="258"/>
      <c r="AX8986" s="258"/>
      <c r="AY8986" s="258"/>
      <c r="AZ8986" s="258"/>
      <c r="BA8986" s="258"/>
      <c r="BB8986" s="258"/>
      <c r="BC8986" s="258"/>
      <c r="BD8986" s="258"/>
      <c r="BE8986" s="258"/>
      <c r="BF8986" s="258"/>
      <c r="BG8986" s="258"/>
      <c r="BH8986" s="258"/>
      <c r="BI8986" s="258"/>
      <c r="BJ8986" s="258"/>
      <c r="BK8986" s="258"/>
      <c r="BL8986" s="258"/>
      <c r="BM8986" s="258"/>
      <c r="BN8986" s="258"/>
      <c r="BO8986" s="258"/>
      <c r="BP8986" s="258"/>
      <c r="BQ8986" s="258"/>
      <c r="BR8986" s="258"/>
      <c r="BS8986" s="258"/>
      <c r="BT8986" s="258"/>
      <c r="BU8986" s="258"/>
      <c r="BV8986" s="258"/>
      <c r="BW8986" s="258"/>
      <c r="BX8986" s="258"/>
      <c r="BY8986" s="258"/>
      <c r="BZ8986" s="258"/>
      <c r="CA8986" s="258"/>
      <c r="CB8986" s="258"/>
      <c r="CC8986" s="258"/>
    </row>
    <row r="8987" spans="1:81" s="41" customFormat="1" x14ac:dyDescent="0.25">
      <c r="A8987" s="38"/>
      <c r="B8987" s="44"/>
      <c r="C8987" s="39"/>
      <c r="D8987" s="39"/>
      <c r="E8987" s="39"/>
      <c r="F8987" s="25"/>
      <c r="G8987" s="40"/>
      <c r="H8987" s="40"/>
      <c r="I8987" s="40"/>
      <c r="J8987" s="271"/>
      <c r="K8987" s="262"/>
      <c r="L8987" s="258"/>
      <c r="M8987" s="258"/>
      <c r="N8987" s="258"/>
      <c r="O8987" s="258"/>
      <c r="P8987" s="258"/>
      <c r="Q8987" s="258"/>
      <c r="R8987" s="258"/>
      <c r="S8987" s="258"/>
      <c r="T8987" s="258"/>
      <c r="U8987" s="258"/>
      <c r="V8987" s="258"/>
      <c r="W8987" s="258"/>
      <c r="X8987" s="258"/>
      <c r="Y8987" s="258"/>
      <c r="Z8987" s="258"/>
      <c r="AA8987" s="258"/>
      <c r="AB8987" s="258"/>
      <c r="AC8987" s="258"/>
      <c r="AD8987" s="258"/>
      <c r="AE8987" s="258"/>
      <c r="AF8987" s="258"/>
      <c r="AG8987" s="258"/>
      <c r="AH8987" s="258"/>
      <c r="AI8987" s="258"/>
      <c r="AJ8987" s="258"/>
      <c r="AK8987" s="258"/>
      <c r="AL8987" s="258"/>
      <c r="AM8987" s="258"/>
      <c r="AN8987" s="258"/>
      <c r="AO8987" s="258"/>
      <c r="AP8987" s="258"/>
      <c r="AQ8987" s="258"/>
      <c r="AR8987" s="258"/>
      <c r="AS8987" s="258"/>
      <c r="AT8987" s="258"/>
      <c r="AU8987" s="258"/>
      <c r="AV8987" s="258"/>
      <c r="AW8987" s="258"/>
      <c r="AX8987" s="258"/>
      <c r="AY8987" s="258"/>
      <c r="AZ8987" s="258"/>
      <c r="BA8987" s="258"/>
      <c r="BB8987" s="258"/>
      <c r="BC8987" s="258"/>
      <c r="BD8987" s="258"/>
      <c r="BE8987" s="258"/>
      <c r="BF8987" s="258"/>
      <c r="BG8987" s="258"/>
      <c r="BH8987" s="258"/>
      <c r="BI8987" s="258"/>
      <c r="BJ8987" s="258"/>
      <c r="BK8987" s="258"/>
      <c r="BL8987" s="258"/>
      <c r="BM8987" s="258"/>
      <c r="BN8987" s="258"/>
      <c r="BO8987" s="258"/>
      <c r="BP8987" s="258"/>
      <c r="BQ8987" s="258"/>
      <c r="BR8987" s="258"/>
      <c r="BS8987" s="258"/>
      <c r="BT8987" s="258"/>
      <c r="BU8987" s="258"/>
      <c r="BV8987" s="258"/>
      <c r="BW8987" s="258"/>
      <c r="BX8987" s="258"/>
      <c r="BY8987" s="258"/>
      <c r="BZ8987" s="258"/>
      <c r="CA8987" s="258"/>
      <c r="CB8987" s="258"/>
      <c r="CC8987" s="258"/>
    </row>
    <row r="8988" spans="1:81" s="41" customFormat="1" x14ac:dyDescent="0.25">
      <c r="A8988" s="38"/>
      <c r="B8988" s="44"/>
      <c r="C8988" s="39"/>
      <c r="D8988" s="39"/>
      <c r="E8988" s="39"/>
      <c r="F8988" s="25"/>
      <c r="G8988" s="40"/>
      <c r="H8988" s="40"/>
      <c r="I8988" s="40"/>
      <c r="J8988" s="271"/>
      <c r="K8988" s="262"/>
      <c r="L8988" s="258"/>
      <c r="M8988" s="258"/>
      <c r="N8988" s="258"/>
      <c r="O8988" s="258"/>
      <c r="P8988" s="258"/>
      <c r="Q8988" s="258"/>
      <c r="R8988" s="258"/>
      <c r="S8988" s="258"/>
      <c r="T8988" s="258"/>
      <c r="U8988" s="258"/>
      <c r="V8988" s="258"/>
      <c r="W8988" s="258"/>
      <c r="X8988" s="258"/>
      <c r="Y8988" s="258"/>
      <c r="Z8988" s="258"/>
      <c r="AA8988" s="258"/>
      <c r="AB8988" s="258"/>
      <c r="AC8988" s="258"/>
      <c r="AD8988" s="258"/>
      <c r="AE8988" s="258"/>
      <c r="AF8988" s="258"/>
      <c r="AG8988" s="258"/>
      <c r="AH8988" s="258"/>
      <c r="AI8988" s="258"/>
      <c r="AJ8988" s="258"/>
      <c r="AK8988" s="258"/>
      <c r="AL8988" s="258"/>
      <c r="AM8988" s="258"/>
      <c r="AN8988" s="258"/>
      <c r="AO8988" s="258"/>
      <c r="AP8988" s="258"/>
      <c r="AQ8988" s="258"/>
      <c r="AR8988" s="258"/>
      <c r="AS8988" s="258"/>
      <c r="AT8988" s="258"/>
      <c r="AU8988" s="258"/>
      <c r="AV8988" s="258"/>
      <c r="AW8988" s="258"/>
      <c r="AX8988" s="258"/>
      <c r="AY8988" s="258"/>
      <c r="AZ8988" s="258"/>
      <c r="BA8988" s="258"/>
      <c r="BB8988" s="258"/>
      <c r="BC8988" s="258"/>
      <c r="BD8988" s="258"/>
      <c r="BE8988" s="258"/>
      <c r="BF8988" s="258"/>
      <c r="BG8988" s="258"/>
      <c r="BH8988" s="258"/>
      <c r="BI8988" s="258"/>
      <c r="BJ8988" s="258"/>
      <c r="BK8988" s="258"/>
      <c r="BL8988" s="258"/>
      <c r="BM8988" s="258"/>
      <c r="BN8988" s="258"/>
      <c r="BO8988" s="258"/>
      <c r="BP8988" s="258"/>
      <c r="BQ8988" s="258"/>
      <c r="BR8988" s="258"/>
      <c r="BS8988" s="258"/>
      <c r="BT8988" s="258"/>
      <c r="BU8988" s="258"/>
      <c r="BV8988" s="258"/>
      <c r="BW8988" s="258"/>
      <c r="BX8988" s="258"/>
      <c r="BY8988" s="258"/>
      <c r="BZ8988" s="258"/>
      <c r="CA8988" s="258"/>
      <c r="CB8988" s="258"/>
      <c r="CC8988" s="258"/>
    </row>
    <row r="8989" spans="1:81" s="41" customFormat="1" x14ac:dyDescent="0.25">
      <c r="A8989" s="38"/>
      <c r="B8989" s="44"/>
      <c r="C8989" s="39"/>
      <c r="D8989" s="39"/>
      <c r="E8989" s="39"/>
      <c r="F8989" s="25"/>
      <c r="G8989" s="40"/>
      <c r="H8989" s="40"/>
      <c r="I8989" s="40"/>
      <c r="J8989" s="271"/>
      <c r="K8989" s="262"/>
      <c r="L8989" s="258"/>
      <c r="M8989" s="258"/>
      <c r="N8989" s="258"/>
      <c r="O8989" s="258"/>
      <c r="P8989" s="258"/>
      <c r="Q8989" s="258"/>
      <c r="R8989" s="258"/>
      <c r="S8989" s="258"/>
      <c r="T8989" s="258"/>
      <c r="U8989" s="258"/>
      <c r="V8989" s="258"/>
      <c r="W8989" s="258"/>
      <c r="X8989" s="258"/>
      <c r="Y8989" s="258"/>
      <c r="Z8989" s="258"/>
      <c r="AA8989" s="258"/>
      <c r="AB8989" s="258"/>
      <c r="AC8989" s="258"/>
      <c r="AD8989" s="258"/>
      <c r="AE8989" s="258"/>
      <c r="AF8989" s="258"/>
      <c r="AG8989" s="258"/>
      <c r="AH8989" s="258"/>
      <c r="AI8989" s="258"/>
      <c r="AJ8989" s="258"/>
      <c r="AK8989" s="258"/>
      <c r="AL8989" s="258"/>
      <c r="AM8989" s="258"/>
      <c r="AN8989" s="258"/>
      <c r="AO8989" s="258"/>
      <c r="AP8989" s="258"/>
      <c r="AQ8989" s="258"/>
      <c r="AR8989" s="258"/>
      <c r="AS8989" s="258"/>
      <c r="AT8989" s="258"/>
      <c r="AU8989" s="258"/>
      <c r="AV8989" s="258"/>
      <c r="AW8989" s="258"/>
      <c r="AX8989" s="258"/>
      <c r="AY8989" s="258"/>
      <c r="AZ8989" s="258"/>
      <c r="BA8989" s="258"/>
      <c r="BB8989" s="258"/>
      <c r="BC8989" s="258"/>
      <c r="BD8989" s="258"/>
      <c r="BE8989" s="258"/>
      <c r="BF8989" s="258"/>
      <c r="BG8989" s="258"/>
      <c r="BH8989" s="258"/>
      <c r="BI8989" s="258"/>
      <c r="BJ8989" s="258"/>
      <c r="BK8989" s="258"/>
      <c r="BL8989" s="258"/>
      <c r="BM8989" s="258"/>
      <c r="BN8989" s="258"/>
      <c r="BO8989" s="258"/>
      <c r="BP8989" s="258"/>
      <c r="BQ8989" s="258"/>
      <c r="BR8989" s="258"/>
      <c r="BS8989" s="258"/>
      <c r="BT8989" s="258"/>
      <c r="BU8989" s="258"/>
      <c r="BV8989" s="258"/>
      <c r="BW8989" s="258"/>
      <c r="BX8989" s="258"/>
      <c r="BY8989" s="258"/>
      <c r="BZ8989" s="258"/>
      <c r="CA8989" s="258"/>
      <c r="CB8989" s="258"/>
      <c r="CC8989" s="258"/>
    </row>
    <row r="8990" spans="1:81" s="41" customFormat="1" x14ac:dyDescent="0.25">
      <c r="A8990" s="38"/>
      <c r="B8990" s="44"/>
      <c r="C8990" s="39"/>
      <c r="D8990" s="39"/>
      <c r="E8990" s="39"/>
      <c r="F8990" s="25"/>
      <c r="G8990" s="40"/>
      <c r="H8990" s="40"/>
      <c r="I8990" s="40"/>
      <c r="J8990" s="271"/>
      <c r="K8990" s="262"/>
      <c r="L8990" s="258"/>
      <c r="M8990" s="258"/>
      <c r="N8990" s="258"/>
      <c r="O8990" s="258"/>
      <c r="P8990" s="258"/>
      <c r="Q8990" s="258"/>
      <c r="R8990" s="258"/>
      <c r="S8990" s="258"/>
      <c r="T8990" s="258"/>
      <c r="U8990" s="258"/>
      <c r="V8990" s="258"/>
      <c r="W8990" s="258"/>
      <c r="X8990" s="258"/>
      <c r="Y8990" s="258"/>
      <c r="Z8990" s="258"/>
      <c r="AA8990" s="258"/>
      <c r="AB8990" s="258"/>
      <c r="AC8990" s="258"/>
      <c r="AD8990" s="258"/>
      <c r="AE8990" s="258"/>
      <c r="AF8990" s="258"/>
      <c r="AG8990" s="258"/>
      <c r="AH8990" s="258"/>
      <c r="AI8990" s="258"/>
      <c r="AJ8990" s="258"/>
      <c r="AK8990" s="258"/>
      <c r="AL8990" s="258"/>
      <c r="AM8990" s="258"/>
      <c r="AN8990" s="258"/>
      <c r="AO8990" s="258"/>
      <c r="AP8990" s="258"/>
      <c r="AQ8990" s="258"/>
      <c r="AR8990" s="258"/>
      <c r="AS8990" s="258"/>
      <c r="AT8990" s="258"/>
      <c r="AU8990" s="258"/>
      <c r="AV8990" s="258"/>
      <c r="AW8990" s="258"/>
      <c r="AX8990" s="258"/>
      <c r="AY8990" s="258"/>
      <c r="AZ8990" s="258"/>
      <c r="BA8990" s="258"/>
      <c r="BB8990" s="258"/>
      <c r="BC8990" s="258"/>
      <c r="BD8990" s="258"/>
      <c r="BE8990" s="258"/>
      <c r="BF8990" s="258"/>
      <c r="BG8990" s="258"/>
      <c r="BH8990" s="258"/>
      <c r="BI8990" s="258"/>
      <c r="BJ8990" s="258"/>
      <c r="BK8990" s="258"/>
      <c r="BL8990" s="258"/>
      <c r="BM8990" s="258"/>
      <c r="BN8990" s="258"/>
      <c r="BO8990" s="258"/>
      <c r="BP8990" s="258"/>
      <c r="BQ8990" s="258"/>
      <c r="BR8990" s="258"/>
      <c r="BS8990" s="258"/>
      <c r="BT8990" s="258"/>
      <c r="BU8990" s="258"/>
      <c r="BV8990" s="258"/>
      <c r="BW8990" s="258"/>
      <c r="BX8990" s="258"/>
      <c r="BY8990" s="258"/>
      <c r="BZ8990" s="258"/>
      <c r="CA8990" s="258"/>
      <c r="CB8990" s="258"/>
      <c r="CC8990" s="258"/>
    </row>
    <row r="8991" spans="1:81" s="41" customFormat="1" x14ac:dyDescent="0.25">
      <c r="A8991" s="38"/>
      <c r="B8991" s="44"/>
      <c r="C8991" s="39"/>
      <c r="D8991" s="39"/>
      <c r="E8991" s="39"/>
      <c r="F8991" s="25"/>
      <c r="G8991" s="40"/>
      <c r="H8991" s="40"/>
      <c r="I8991" s="40"/>
      <c r="J8991" s="271"/>
      <c r="K8991" s="262"/>
      <c r="L8991" s="258"/>
      <c r="M8991" s="258"/>
      <c r="N8991" s="258"/>
      <c r="O8991" s="258"/>
      <c r="P8991" s="258"/>
      <c r="Q8991" s="258"/>
      <c r="R8991" s="258"/>
      <c r="S8991" s="258"/>
      <c r="T8991" s="258"/>
      <c r="U8991" s="258"/>
      <c r="V8991" s="258"/>
      <c r="W8991" s="258"/>
      <c r="X8991" s="258"/>
      <c r="Y8991" s="258"/>
      <c r="Z8991" s="258"/>
      <c r="AA8991" s="258"/>
      <c r="AB8991" s="258"/>
      <c r="AC8991" s="258"/>
      <c r="AD8991" s="258"/>
      <c r="AE8991" s="258"/>
      <c r="AF8991" s="258"/>
      <c r="AG8991" s="258"/>
      <c r="AH8991" s="258"/>
      <c r="AI8991" s="258"/>
      <c r="AJ8991" s="258"/>
      <c r="AK8991" s="258"/>
      <c r="AL8991" s="258"/>
      <c r="AM8991" s="258"/>
      <c r="AN8991" s="258"/>
      <c r="AO8991" s="258"/>
      <c r="AP8991" s="258"/>
      <c r="AQ8991" s="258"/>
      <c r="AR8991" s="258"/>
      <c r="AS8991" s="258"/>
      <c r="AT8991" s="258"/>
      <c r="AU8991" s="258"/>
      <c r="AV8991" s="258"/>
      <c r="AW8991" s="258"/>
      <c r="AX8991" s="258"/>
      <c r="AY8991" s="258"/>
      <c r="AZ8991" s="258"/>
      <c r="BA8991" s="258"/>
      <c r="BB8991" s="258"/>
      <c r="BC8991" s="258"/>
      <c r="BD8991" s="258"/>
      <c r="BE8991" s="258"/>
      <c r="BF8991" s="258"/>
      <c r="BG8991" s="258"/>
      <c r="BH8991" s="258"/>
      <c r="BI8991" s="258"/>
      <c r="BJ8991" s="258"/>
      <c r="BK8991" s="258"/>
      <c r="BL8991" s="258"/>
      <c r="BM8991" s="258"/>
      <c r="BN8991" s="258"/>
      <c r="BO8991" s="258"/>
      <c r="BP8991" s="258"/>
      <c r="BQ8991" s="258"/>
      <c r="BR8991" s="258"/>
      <c r="BS8991" s="258"/>
      <c r="BT8991" s="258"/>
      <c r="BU8991" s="258"/>
      <c r="BV8991" s="258"/>
      <c r="BW8991" s="258"/>
      <c r="BX8991" s="258"/>
      <c r="BY8991" s="258"/>
      <c r="BZ8991" s="258"/>
      <c r="CA8991" s="258"/>
      <c r="CB8991" s="258"/>
      <c r="CC8991" s="258"/>
    </row>
    <row r="8992" spans="1:81" s="41" customFormat="1" x14ac:dyDescent="0.25">
      <c r="A8992" s="38"/>
      <c r="B8992" s="44"/>
      <c r="C8992" s="39"/>
      <c r="D8992" s="39"/>
      <c r="E8992" s="39"/>
      <c r="F8992" s="25"/>
      <c r="G8992" s="40"/>
      <c r="H8992" s="40"/>
      <c r="I8992" s="40"/>
      <c r="J8992" s="271"/>
      <c r="K8992" s="262"/>
      <c r="L8992" s="258"/>
      <c r="M8992" s="258"/>
      <c r="N8992" s="258"/>
      <c r="O8992" s="258"/>
      <c r="P8992" s="258"/>
      <c r="Q8992" s="258"/>
      <c r="R8992" s="258"/>
      <c r="S8992" s="258"/>
      <c r="T8992" s="258"/>
      <c r="U8992" s="258"/>
      <c r="V8992" s="258"/>
      <c r="W8992" s="258"/>
      <c r="X8992" s="258"/>
      <c r="Y8992" s="258"/>
      <c r="Z8992" s="258"/>
      <c r="AA8992" s="258"/>
      <c r="AB8992" s="258"/>
      <c r="AC8992" s="258"/>
      <c r="AD8992" s="258"/>
      <c r="AE8992" s="258"/>
      <c r="AF8992" s="258"/>
      <c r="AG8992" s="258"/>
      <c r="AH8992" s="258"/>
      <c r="AI8992" s="258"/>
      <c r="AJ8992" s="258"/>
      <c r="AK8992" s="258"/>
      <c r="AL8992" s="258"/>
      <c r="AM8992" s="258"/>
      <c r="AN8992" s="258"/>
      <c r="AO8992" s="258"/>
      <c r="AP8992" s="258"/>
      <c r="AQ8992" s="258"/>
      <c r="AR8992" s="258"/>
      <c r="AS8992" s="258"/>
      <c r="AT8992" s="258"/>
      <c r="AU8992" s="258"/>
      <c r="AV8992" s="258"/>
      <c r="AW8992" s="258"/>
      <c r="AX8992" s="258"/>
      <c r="AY8992" s="258"/>
      <c r="AZ8992" s="258"/>
      <c r="BA8992" s="258"/>
      <c r="BB8992" s="258"/>
      <c r="BC8992" s="258"/>
      <c r="BD8992" s="258"/>
      <c r="BE8992" s="258"/>
      <c r="BF8992" s="258"/>
      <c r="BG8992" s="258"/>
      <c r="BH8992" s="258"/>
      <c r="BI8992" s="258"/>
      <c r="BJ8992" s="258"/>
      <c r="BK8992" s="258"/>
      <c r="BL8992" s="258"/>
      <c r="BM8992" s="258"/>
      <c r="BN8992" s="258"/>
      <c r="BO8992" s="258"/>
      <c r="BP8992" s="258"/>
      <c r="BQ8992" s="258"/>
      <c r="BR8992" s="258"/>
      <c r="BS8992" s="258"/>
      <c r="BT8992" s="258"/>
      <c r="BU8992" s="258"/>
      <c r="BV8992" s="258"/>
      <c r="BW8992" s="258"/>
      <c r="BX8992" s="258"/>
      <c r="BY8992" s="258"/>
      <c r="BZ8992" s="258"/>
      <c r="CA8992" s="258"/>
      <c r="CB8992" s="258"/>
      <c r="CC8992" s="258"/>
    </row>
    <row r="8993" spans="1:81" s="41" customFormat="1" x14ac:dyDescent="0.25">
      <c r="A8993" s="38"/>
      <c r="B8993" s="44"/>
      <c r="C8993" s="39"/>
      <c r="D8993" s="39"/>
      <c r="E8993" s="39"/>
      <c r="F8993" s="25"/>
      <c r="G8993" s="40"/>
      <c r="H8993" s="40"/>
      <c r="I8993" s="40"/>
      <c r="J8993" s="271"/>
      <c r="K8993" s="262"/>
      <c r="L8993" s="258"/>
      <c r="M8993" s="258"/>
      <c r="N8993" s="258"/>
      <c r="O8993" s="258"/>
      <c r="P8993" s="258"/>
      <c r="Q8993" s="258"/>
      <c r="R8993" s="258"/>
      <c r="S8993" s="258"/>
      <c r="T8993" s="258"/>
      <c r="U8993" s="258"/>
      <c r="V8993" s="258"/>
      <c r="W8993" s="258"/>
      <c r="X8993" s="258"/>
      <c r="Y8993" s="258"/>
      <c r="Z8993" s="258"/>
      <c r="AA8993" s="258"/>
      <c r="AB8993" s="258"/>
      <c r="AC8993" s="258"/>
      <c r="AD8993" s="258"/>
      <c r="AE8993" s="258"/>
      <c r="AF8993" s="258"/>
      <c r="AG8993" s="258"/>
      <c r="AH8993" s="258"/>
      <c r="AI8993" s="258"/>
      <c r="AJ8993" s="258"/>
      <c r="AK8993" s="258"/>
      <c r="AL8993" s="258"/>
      <c r="AM8993" s="258"/>
      <c r="AN8993" s="258"/>
      <c r="AO8993" s="258"/>
      <c r="AP8993" s="258"/>
      <c r="AQ8993" s="258"/>
      <c r="AR8993" s="258"/>
      <c r="AS8993" s="258"/>
      <c r="AT8993" s="258"/>
      <c r="AU8993" s="258"/>
      <c r="AV8993" s="258"/>
      <c r="AW8993" s="258"/>
      <c r="AX8993" s="258"/>
      <c r="AY8993" s="258"/>
      <c r="AZ8993" s="258"/>
      <c r="BA8993" s="258"/>
      <c r="BB8993" s="258"/>
      <c r="BC8993" s="258"/>
      <c r="BD8993" s="258"/>
      <c r="BE8993" s="258"/>
      <c r="BF8993" s="258"/>
      <c r="BG8993" s="258"/>
      <c r="BH8993" s="258"/>
      <c r="BI8993" s="258"/>
      <c r="BJ8993" s="258"/>
      <c r="BK8993" s="258"/>
      <c r="BL8993" s="258"/>
      <c r="BM8993" s="258"/>
      <c r="BN8993" s="258"/>
      <c r="BO8993" s="258"/>
      <c r="BP8993" s="258"/>
      <c r="BQ8993" s="258"/>
      <c r="BR8993" s="258"/>
      <c r="BS8993" s="258"/>
      <c r="BT8993" s="258"/>
      <c r="BU8993" s="258"/>
      <c r="BV8993" s="258"/>
      <c r="BW8993" s="258"/>
      <c r="BX8993" s="258"/>
      <c r="BY8993" s="258"/>
      <c r="BZ8993" s="258"/>
      <c r="CA8993" s="258"/>
      <c r="CB8993" s="258"/>
      <c r="CC8993" s="258"/>
    </row>
    <row r="8994" spans="1:81" s="41" customFormat="1" x14ac:dyDescent="0.25">
      <c r="A8994" s="38"/>
      <c r="B8994" s="44"/>
      <c r="C8994" s="39"/>
      <c r="D8994" s="39"/>
      <c r="E8994" s="39"/>
      <c r="F8994" s="25"/>
      <c r="G8994" s="40"/>
      <c r="H8994" s="40"/>
      <c r="I8994" s="40"/>
      <c r="J8994" s="271"/>
      <c r="K8994" s="262"/>
      <c r="L8994" s="258"/>
      <c r="M8994" s="258"/>
      <c r="N8994" s="258"/>
      <c r="O8994" s="258"/>
      <c r="P8994" s="258"/>
      <c r="Q8994" s="258"/>
      <c r="R8994" s="258"/>
      <c r="S8994" s="258"/>
      <c r="T8994" s="258"/>
      <c r="U8994" s="258"/>
      <c r="V8994" s="258"/>
      <c r="W8994" s="258"/>
      <c r="X8994" s="258"/>
      <c r="Y8994" s="258"/>
      <c r="Z8994" s="258"/>
      <c r="AA8994" s="258"/>
      <c r="AB8994" s="258"/>
      <c r="AC8994" s="258"/>
      <c r="AD8994" s="258"/>
      <c r="AE8994" s="258"/>
      <c r="AF8994" s="258"/>
      <c r="AG8994" s="258"/>
      <c r="AH8994" s="258"/>
      <c r="AI8994" s="258"/>
      <c r="AJ8994" s="258"/>
      <c r="AK8994" s="258"/>
      <c r="AL8994" s="258"/>
      <c r="AM8994" s="258"/>
      <c r="AN8994" s="258"/>
      <c r="AO8994" s="258"/>
      <c r="AP8994" s="258"/>
      <c r="AQ8994" s="258"/>
      <c r="AR8994" s="258"/>
      <c r="AS8994" s="258"/>
      <c r="AT8994" s="258"/>
      <c r="AU8994" s="258"/>
      <c r="AV8994" s="258"/>
      <c r="AW8994" s="258"/>
      <c r="AX8994" s="258"/>
      <c r="AY8994" s="258"/>
      <c r="AZ8994" s="258"/>
      <c r="BA8994" s="258"/>
      <c r="BB8994" s="258"/>
      <c r="BC8994" s="258"/>
      <c r="BD8994" s="258"/>
      <c r="BE8994" s="258"/>
      <c r="BF8994" s="258"/>
      <c r="BG8994" s="258"/>
      <c r="BH8994" s="258"/>
      <c r="BI8994" s="258"/>
      <c r="BJ8994" s="258"/>
      <c r="BK8994" s="258"/>
      <c r="BL8994" s="258"/>
      <c r="BM8994" s="258"/>
      <c r="BN8994" s="258"/>
      <c r="BO8994" s="258"/>
      <c r="BP8994" s="258"/>
      <c r="BQ8994" s="258"/>
      <c r="BR8994" s="258"/>
      <c r="BS8994" s="258"/>
      <c r="BT8994" s="258"/>
      <c r="BU8994" s="258"/>
      <c r="BV8994" s="258"/>
      <c r="BW8994" s="258"/>
      <c r="BX8994" s="258"/>
      <c r="BY8994" s="258"/>
      <c r="BZ8994" s="258"/>
      <c r="CA8994" s="258"/>
      <c r="CB8994" s="258"/>
      <c r="CC8994" s="258"/>
    </row>
    <row r="8995" spans="1:81" s="41" customFormat="1" x14ac:dyDescent="0.25">
      <c r="A8995" s="38"/>
      <c r="B8995" s="44"/>
      <c r="C8995" s="39"/>
      <c r="D8995" s="39"/>
      <c r="E8995" s="39"/>
      <c r="F8995" s="25"/>
      <c r="G8995" s="40"/>
      <c r="H8995" s="40"/>
      <c r="I8995" s="40"/>
      <c r="J8995" s="271"/>
      <c r="K8995" s="262"/>
      <c r="L8995" s="258"/>
      <c r="M8995" s="258"/>
      <c r="N8995" s="258"/>
      <c r="O8995" s="258"/>
      <c r="P8995" s="258"/>
      <c r="Q8995" s="258"/>
      <c r="R8995" s="258"/>
      <c r="S8995" s="258"/>
      <c r="T8995" s="258"/>
      <c r="U8995" s="258"/>
      <c r="V8995" s="258"/>
      <c r="W8995" s="258"/>
      <c r="X8995" s="258"/>
      <c r="Y8995" s="258"/>
      <c r="Z8995" s="258"/>
      <c r="AA8995" s="258"/>
      <c r="AB8995" s="258"/>
      <c r="AC8995" s="258"/>
      <c r="AD8995" s="258"/>
      <c r="AE8995" s="258"/>
      <c r="AF8995" s="258"/>
      <c r="AG8995" s="258"/>
      <c r="AH8995" s="258"/>
      <c r="AI8995" s="258"/>
      <c r="AJ8995" s="258"/>
      <c r="AK8995" s="258"/>
      <c r="AL8995" s="258"/>
      <c r="AM8995" s="258"/>
      <c r="AN8995" s="258"/>
      <c r="AO8995" s="258"/>
      <c r="AP8995" s="258"/>
      <c r="AQ8995" s="258"/>
      <c r="AR8995" s="258"/>
      <c r="AS8995" s="258"/>
      <c r="AT8995" s="258"/>
      <c r="AU8995" s="258"/>
      <c r="AV8995" s="258"/>
      <c r="AW8995" s="258"/>
      <c r="AX8995" s="258"/>
      <c r="AY8995" s="258"/>
      <c r="AZ8995" s="258"/>
      <c r="BA8995" s="258"/>
      <c r="BB8995" s="258"/>
      <c r="BC8995" s="258"/>
      <c r="BD8995" s="258"/>
      <c r="BE8995" s="258"/>
      <c r="BF8995" s="258"/>
      <c r="BG8995" s="258"/>
      <c r="BH8995" s="258"/>
      <c r="BI8995" s="258"/>
      <c r="BJ8995" s="258"/>
      <c r="BK8995" s="258"/>
      <c r="BL8995" s="258"/>
      <c r="BM8995" s="258"/>
      <c r="BN8995" s="258"/>
      <c r="BO8995" s="258"/>
      <c r="BP8995" s="258"/>
      <c r="BQ8995" s="258"/>
      <c r="BR8995" s="258"/>
      <c r="BS8995" s="258"/>
      <c r="BT8995" s="258"/>
      <c r="BU8995" s="258"/>
      <c r="BV8995" s="258"/>
      <c r="BW8995" s="258"/>
      <c r="BX8995" s="258"/>
      <c r="BY8995" s="258"/>
      <c r="BZ8995" s="258"/>
      <c r="CA8995" s="258"/>
      <c r="CB8995" s="258"/>
      <c r="CC8995" s="258"/>
    </row>
    <row r="8996" spans="1:81" s="41" customFormat="1" x14ac:dyDescent="0.25">
      <c r="A8996" s="38"/>
      <c r="B8996" s="44"/>
      <c r="C8996" s="39"/>
      <c r="D8996" s="39"/>
      <c r="E8996" s="39"/>
      <c r="F8996" s="25"/>
      <c r="G8996" s="40"/>
      <c r="H8996" s="40"/>
      <c r="I8996" s="40"/>
      <c r="J8996" s="271"/>
      <c r="K8996" s="262"/>
      <c r="L8996" s="258"/>
      <c r="M8996" s="258"/>
      <c r="N8996" s="258"/>
      <c r="O8996" s="258"/>
      <c r="P8996" s="258"/>
      <c r="Q8996" s="258"/>
      <c r="R8996" s="258"/>
      <c r="S8996" s="258"/>
      <c r="T8996" s="258"/>
      <c r="U8996" s="258"/>
      <c r="V8996" s="258"/>
      <c r="W8996" s="258"/>
      <c r="X8996" s="258"/>
      <c r="Y8996" s="258"/>
      <c r="Z8996" s="258"/>
      <c r="AA8996" s="258"/>
      <c r="AB8996" s="258"/>
      <c r="AC8996" s="258"/>
      <c r="AD8996" s="258"/>
      <c r="AE8996" s="258"/>
      <c r="AF8996" s="258"/>
      <c r="AG8996" s="258"/>
      <c r="AH8996" s="258"/>
      <c r="AI8996" s="258"/>
      <c r="AJ8996" s="258"/>
      <c r="AK8996" s="258"/>
      <c r="AL8996" s="258"/>
      <c r="AM8996" s="258"/>
      <c r="AN8996" s="258"/>
      <c r="AO8996" s="258"/>
      <c r="AP8996" s="258"/>
      <c r="AQ8996" s="258"/>
      <c r="AR8996" s="258"/>
      <c r="AS8996" s="258"/>
      <c r="AT8996" s="258"/>
      <c r="AU8996" s="258"/>
      <c r="AV8996" s="258"/>
      <c r="AW8996" s="258"/>
      <c r="AX8996" s="258"/>
      <c r="AY8996" s="258"/>
      <c r="AZ8996" s="258"/>
      <c r="BA8996" s="258"/>
      <c r="BB8996" s="258"/>
      <c r="BC8996" s="258"/>
      <c r="BD8996" s="258"/>
      <c r="BE8996" s="258"/>
      <c r="BF8996" s="258"/>
      <c r="BG8996" s="258"/>
      <c r="BH8996" s="258"/>
      <c r="BI8996" s="258"/>
      <c r="BJ8996" s="258"/>
      <c r="BK8996" s="258"/>
      <c r="BL8996" s="258"/>
      <c r="BM8996" s="258"/>
      <c r="BN8996" s="258"/>
      <c r="BO8996" s="258"/>
      <c r="BP8996" s="258"/>
      <c r="BQ8996" s="258"/>
      <c r="BR8996" s="258"/>
      <c r="BS8996" s="258"/>
      <c r="BT8996" s="258"/>
      <c r="BU8996" s="258"/>
      <c r="BV8996" s="258"/>
      <c r="BW8996" s="258"/>
      <c r="BX8996" s="258"/>
      <c r="BY8996" s="258"/>
      <c r="BZ8996" s="258"/>
      <c r="CA8996" s="258"/>
      <c r="CB8996" s="258"/>
      <c r="CC8996" s="258"/>
    </row>
    <row r="8997" spans="1:81" s="41" customFormat="1" x14ac:dyDescent="0.25">
      <c r="A8997" s="38"/>
      <c r="B8997" s="44"/>
      <c r="C8997" s="39"/>
      <c r="D8997" s="39"/>
      <c r="E8997" s="39"/>
      <c r="F8997" s="25"/>
      <c r="G8997" s="40"/>
      <c r="H8997" s="40"/>
      <c r="I8997" s="40"/>
      <c r="J8997" s="271"/>
      <c r="K8997" s="262"/>
      <c r="L8997" s="258"/>
      <c r="M8997" s="258"/>
      <c r="N8997" s="258"/>
      <c r="O8997" s="258"/>
      <c r="P8997" s="258"/>
      <c r="Q8997" s="258"/>
      <c r="R8997" s="258"/>
      <c r="S8997" s="258"/>
      <c r="T8997" s="258"/>
      <c r="U8997" s="258"/>
      <c r="V8997" s="258"/>
      <c r="W8997" s="258"/>
      <c r="X8997" s="258"/>
      <c r="Y8997" s="258"/>
      <c r="Z8997" s="258"/>
      <c r="AA8997" s="258"/>
      <c r="AB8997" s="258"/>
      <c r="AC8997" s="258"/>
      <c r="AD8997" s="258"/>
      <c r="AE8997" s="258"/>
      <c r="AF8997" s="258"/>
      <c r="AG8997" s="258"/>
      <c r="AH8997" s="258"/>
      <c r="AI8997" s="258"/>
      <c r="AJ8997" s="258"/>
      <c r="AK8997" s="258"/>
      <c r="AL8997" s="258"/>
      <c r="AM8997" s="258"/>
      <c r="AN8997" s="258"/>
      <c r="AO8997" s="258"/>
      <c r="AP8997" s="258"/>
      <c r="AQ8997" s="258"/>
      <c r="AR8997" s="258"/>
      <c r="AS8997" s="258"/>
      <c r="AT8997" s="258"/>
      <c r="AU8997" s="258"/>
      <c r="AV8997" s="258"/>
      <c r="AW8997" s="258"/>
      <c r="AX8997" s="258"/>
      <c r="AY8997" s="258"/>
      <c r="AZ8997" s="258"/>
      <c r="BA8997" s="258"/>
      <c r="BB8997" s="258"/>
      <c r="BC8997" s="258"/>
      <c r="BD8997" s="258"/>
      <c r="BE8997" s="258"/>
      <c r="BF8997" s="258"/>
      <c r="BG8997" s="258"/>
      <c r="BH8997" s="258"/>
      <c r="BI8997" s="258"/>
      <c r="BJ8997" s="258"/>
      <c r="BK8997" s="258"/>
      <c r="BL8997" s="258"/>
      <c r="BM8997" s="258"/>
      <c r="BN8997" s="258"/>
      <c r="BO8997" s="258"/>
      <c r="BP8997" s="258"/>
      <c r="BQ8997" s="258"/>
      <c r="BR8997" s="258"/>
      <c r="BS8997" s="258"/>
      <c r="BT8997" s="258"/>
      <c r="BU8997" s="258"/>
      <c r="BV8997" s="258"/>
      <c r="BW8997" s="258"/>
      <c r="BX8997" s="258"/>
      <c r="BY8997" s="258"/>
      <c r="BZ8997" s="258"/>
      <c r="CA8997" s="258"/>
      <c r="CB8997" s="258"/>
      <c r="CC8997" s="258"/>
    </row>
    <row r="8998" spans="1:81" s="41" customFormat="1" x14ac:dyDescent="0.25">
      <c r="A8998" s="38"/>
      <c r="B8998" s="44"/>
      <c r="C8998" s="39"/>
      <c r="D8998" s="39"/>
      <c r="E8998" s="39"/>
      <c r="F8998" s="25"/>
      <c r="G8998" s="40"/>
      <c r="H8998" s="40"/>
      <c r="I8998" s="40"/>
      <c r="J8998" s="271"/>
      <c r="K8998" s="262"/>
      <c r="L8998" s="258"/>
      <c r="M8998" s="258"/>
      <c r="N8998" s="258"/>
      <c r="O8998" s="258"/>
      <c r="P8998" s="258"/>
      <c r="Q8998" s="258"/>
      <c r="R8998" s="258"/>
      <c r="S8998" s="258"/>
      <c r="T8998" s="258"/>
      <c r="U8998" s="258"/>
      <c r="V8998" s="258"/>
      <c r="W8998" s="258"/>
      <c r="X8998" s="258"/>
      <c r="Y8998" s="258"/>
      <c r="Z8998" s="258"/>
      <c r="AA8998" s="258"/>
      <c r="AB8998" s="258"/>
      <c r="AC8998" s="258"/>
      <c r="AD8998" s="258"/>
      <c r="AE8998" s="258"/>
      <c r="AF8998" s="258"/>
      <c r="AG8998" s="258"/>
      <c r="AH8998" s="258"/>
      <c r="AI8998" s="258"/>
      <c r="AJ8998" s="258"/>
      <c r="AK8998" s="258"/>
      <c r="AL8998" s="258"/>
      <c r="AM8998" s="258"/>
      <c r="AN8998" s="258"/>
      <c r="AO8998" s="258"/>
      <c r="AP8998" s="258"/>
      <c r="AQ8998" s="258"/>
      <c r="AR8998" s="258"/>
      <c r="AS8998" s="258"/>
      <c r="AT8998" s="258"/>
      <c r="AU8998" s="258"/>
      <c r="AV8998" s="258"/>
      <c r="AW8998" s="258"/>
      <c r="AX8998" s="258"/>
      <c r="AY8998" s="258"/>
      <c r="AZ8998" s="258"/>
      <c r="BA8998" s="258"/>
      <c r="BB8998" s="258"/>
      <c r="BC8998" s="258"/>
      <c r="BD8998" s="258"/>
      <c r="BE8998" s="258"/>
      <c r="BF8998" s="258"/>
      <c r="BG8998" s="258"/>
      <c r="BH8998" s="258"/>
      <c r="BI8998" s="258"/>
      <c r="BJ8998" s="258"/>
      <c r="BK8998" s="258"/>
      <c r="BL8998" s="258"/>
      <c r="BM8998" s="258"/>
      <c r="BN8998" s="258"/>
      <c r="BO8998" s="258"/>
      <c r="BP8998" s="258"/>
      <c r="BQ8998" s="258"/>
      <c r="BR8998" s="258"/>
      <c r="BS8998" s="258"/>
      <c r="BT8998" s="258"/>
      <c r="BU8998" s="258"/>
      <c r="BV8998" s="258"/>
      <c r="BW8998" s="258"/>
      <c r="BX8998" s="258"/>
      <c r="BY8998" s="258"/>
      <c r="BZ8998" s="258"/>
      <c r="CA8998" s="258"/>
      <c r="CB8998" s="258"/>
      <c r="CC8998" s="258"/>
    </row>
    <row r="8999" spans="1:81" s="41" customFormat="1" x14ac:dyDescent="0.25">
      <c r="A8999" s="38"/>
      <c r="B8999" s="44"/>
      <c r="C8999" s="39"/>
      <c r="D8999" s="39"/>
      <c r="E8999" s="39"/>
      <c r="F8999" s="25"/>
      <c r="G8999" s="40"/>
      <c r="H8999" s="40"/>
      <c r="I8999" s="40"/>
      <c r="J8999" s="271"/>
      <c r="K8999" s="262"/>
      <c r="L8999" s="258"/>
      <c r="M8999" s="258"/>
      <c r="N8999" s="258"/>
      <c r="O8999" s="258"/>
      <c r="P8999" s="258"/>
      <c r="Q8999" s="258"/>
      <c r="R8999" s="258"/>
      <c r="S8999" s="258"/>
      <c r="T8999" s="258"/>
      <c r="U8999" s="258"/>
      <c r="V8999" s="258"/>
      <c r="W8999" s="258"/>
      <c r="X8999" s="258"/>
      <c r="Y8999" s="258"/>
      <c r="Z8999" s="258"/>
      <c r="AA8999" s="258"/>
      <c r="AB8999" s="258"/>
      <c r="AC8999" s="258"/>
      <c r="AD8999" s="258"/>
      <c r="AE8999" s="258"/>
      <c r="AF8999" s="258"/>
      <c r="AG8999" s="258"/>
      <c r="AH8999" s="258"/>
      <c r="AI8999" s="258"/>
      <c r="AJ8999" s="258"/>
      <c r="AK8999" s="258"/>
      <c r="AL8999" s="258"/>
      <c r="AM8999" s="258"/>
      <c r="AN8999" s="258"/>
      <c r="AO8999" s="258"/>
      <c r="AP8999" s="258"/>
      <c r="AQ8999" s="258"/>
      <c r="AR8999" s="258"/>
      <c r="AS8999" s="258"/>
      <c r="AT8999" s="258"/>
      <c r="AU8999" s="258"/>
      <c r="AV8999" s="258"/>
      <c r="AW8999" s="258"/>
      <c r="AX8999" s="258"/>
      <c r="AY8999" s="258"/>
      <c r="AZ8999" s="258"/>
      <c r="BA8999" s="258"/>
      <c r="BB8999" s="258"/>
      <c r="BC8999" s="258"/>
      <c r="BD8999" s="258"/>
      <c r="BE8999" s="258"/>
      <c r="BF8999" s="258"/>
      <c r="BG8999" s="258"/>
      <c r="BH8999" s="258"/>
      <c r="BI8999" s="258"/>
      <c r="BJ8999" s="258"/>
      <c r="BK8999" s="258"/>
      <c r="BL8999" s="258"/>
      <c r="BM8999" s="258"/>
      <c r="BN8999" s="258"/>
      <c r="BO8999" s="258"/>
      <c r="BP8999" s="258"/>
      <c r="BQ8999" s="258"/>
      <c r="BR8999" s="258"/>
      <c r="BS8999" s="258"/>
      <c r="BT8999" s="258"/>
      <c r="BU8999" s="258"/>
      <c r="BV8999" s="258"/>
      <c r="BW8999" s="258"/>
      <c r="BX8999" s="258"/>
      <c r="BY8999" s="258"/>
      <c r="BZ8999" s="258"/>
      <c r="CA8999" s="258"/>
      <c r="CB8999" s="258"/>
      <c r="CC8999" s="258"/>
    </row>
    <row r="9000" spans="1:81" s="41" customFormat="1" x14ac:dyDescent="0.25">
      <c r="A9000" s="38"/>
      <c r="B9000" s="44"/>
      <c r="C9000" s="39"/>
      <c r="D9000" s="39"/>
      <c r="E9000" s="39"/>
      <c r="F9000" s="25"/>
      <c r="G9000" s="40"/>
      <c r="H9000" s="40"/>
      <c r="I9000" s="40"/>
      <c r="J9000" s="271"/>
      <c r="K9000" s="262"/>
      <c r="L9000" s="258"/>
      <c r="M9000" s="258"/>
      <c r="N9000" s="258"/>
      <c r="O9000" s="258"/>
      <c r="P9000" s="258"/>
      <c r="Q9000" s="258"/>
      <c r="R9000" s="258"/>
      <c r="S9000" s="258"/>
      <c r="T9000" s="258"/>
      <c r="U9000" s="258"/>
      <c r="V9000" s="258"/>
      <c r="W9000" s="258"/>
      <c r="X9000" s="258"/>
      <c r="Y9000" s="258"/>
      <c r="Z9000" s="258"/>
      <c r="AA9000" s="258"/>
      <c r="AB9000" s="258"/>
      <c r="AC9000" s="258"/>
      <c r="AD9000" s="258"/>
      <c r="AE9000" s="258"/>
      <c r="AF9000" s="258"/>
      <c r="AG9000" s="258"/>
      <c r="AH9000" s="258"/>
      <c r="AI9000" s="258"/>
      <c r="AJ9000" s="258"/>
      <c r="AK9000" s="258"/>
      <c r="AL9000" s="258"/>
      <c r="AM9000" s="258"/>
      <c r="AN9000" s="258"/>
      <c r="AO9000" s="258"/>
      <c r="AP9000" s="258"/>
      <c r="AQ9000" s="258"/>
      <c r="AR9000" s="258"/>
      <c r="AS9000" s="258"/>
      <c r="AT9000" s="258"/>
      <c r="AU9000" s="258"/>
      <c r="AV9000" s="258"/>
      <c r="AW9000" s="258"/>
      <c r="AX9000" s="258"/>
      <c r="AY9000" s="258"/>
      <c r="AZ9000" s="258"/>
      <c r="BA9000" s="258"/>
      <c r="BB9000" s="258"/>
      <c r="BC9000" s="258"/>
      <c r="BD9000" s="258"/>
      <c r="BE9000" s="258"/>
      <c r="BF9000" s="258"/>
      <c r="BG9000" s="258"/>
      <c r="BH9000" s="258"/>
      <c r="BI9000" s="258"/>
      <c r="BJ9000" s="258"/>
      <c r="BK9000" s="258"/>
      <c r="BL9000" s="258"/>
      <c r="BM9000" s="258"/>
      <c r="BN9000" s="258"/>
      <c r="BO9000" s="258"/>
      <c r="BP9000" s="258"/>
      <c r="BQ9000" s="258"/>
      <c r="BR9000" s="258"/>
      <c r="BS9000" s="258"/>
      <c r="BT9000" s="258"/>
      <c r="BU9000" s="258"/>
      <c r="BV9000" s="258"/>
      <c r="BW9000" s="258"/>
      <c r="BX9000" s="258"/>
      <c r="BY9000" s="258"/>
      <c r="BZ9000" s="258"/>
      <c r="CA9000" s="258"/>
      <c r="CB9000" s="258"/>
      <c r="CC9000" s="258"/>
    </row>
    <row r="9001" spans="1:81" s="41" customFormat="1" x14ac:dyDescent="0.25">
      <c r="A9001" s="38"/>
      <c r="B9001" s="44"/>
      <c r="C9001" s="39"/>
      <c r="D9001" s="39"/>
      <c r="E9001" s="39"/>
      <c r="F9001" s="25"/>
      <c r="G9001" s="40"/>
      <c r="H9001" s="40"/>
      <c r="I9001" s="40"/>
      <c r="J9001" s="271"/>
      <c r="K9001" s="262"/>
      <c r="L9001" s="258"/>
      <c r="M9001" s="258"/>
      <c r="N9001" s="258"/>
      <c r="O9001" s="258"/>
      <c r="P9001" s="258"/>
      <c r="Q9001" s="258"/>
      <c r="R9001" s="258"/>
      <c r="S9001" s="258"/>
      <c r="T9001" s="258"/>
      <c r="U9001" s="258"/>
      <c r="V9001" s="258"/>
      <c r="W9001" s="258"/>
      <c r="X9001" s="258"/>
      <c r="Y9001" s="258"/>
      <c r="Z9001" s="258"/>
      <c r="AA9001" s="258"/>
      <c r="AB9001" s="258"/>
      <c r="AC9001" s="258"/>
      <c r="AD9001" s="258"/>
      <c r="AE9001" s="258"/>
      <c r="AF9001" s="258"/>
      <c r="AG9001" s="258"/>
      <c r="AH9001" s="258"/>
      <c r="AI9001" s="258"/>
      <c r="AJ9001" s="258"/>
      <c r="AK9001" s="258"/>
      <c r="AL9001" s="258"/>
      <c r="AM9001" s="258"/>
      <c r="AN9001" s="258"/>
      <c r="AO9001" s="258"/>
      <c r="AP9001" s="258"/>
      <c r="AQ9001" s="258"/>
      <c r="AR9001" s="258"/>
      <c r="AS9001" s="258"/>
      <c r="AT9001" s="258"/>
      <c r="AU9001" s="258"/>
      <c r="AV9001" s="258"/>
      <c r="AW9001" s="258"/>
      <c r="AX9001" s="258"/>
      <c r="AY9001" s="258"/>
      <c r="AZ9001" s="258"/>
      <c r="BA9001" s="258"/>
      <c r="BB9001" s="258"/>
      <c r="BC9001" s="258"/>
      <c r="BD9001" s="258"/>
      <c r="BE9001" s="258"/>
      <c r="BF9001" s="258"/>
      <c r="BG9001" s="258"/>
      <c r="BH9001" s="258"/>
      <c r="BI9001" s="258"/>
      <c r="BJ9001" s="258"/>
      <c r="BK9001" s="258"/>
      <c r="BL9001" s="258"/>
      <c r="BM9001" s="258"/>
      <c r="BN9001" s="258"/>
      <c r="BO9001" s="258"/>
      <c r="BP9001" s="258"/>
      <c r="BQ9001" s="258"/>
      <c r="BR9001" s="258"/>
      <c r="BS9001" s="258"/>
      <c r="BT9001" s="258"/>
      <c r="BU9001" s="258"/>
      <c r="BV9001" s="258"/>
      <c r="BW9001" s="258"/>
      <c r="BX9001" s="258"/>
      <c r="BY9001" s="258"/>
      <c r="BZ9001" s="258"/>
      <c r="CA9001" s="258"/>
      <c r="CB9001" s="258"/>
      <c r="CC9001" s="258"/>
    </row>
    <row r="9002" spans="1:81" s="41" customFormat="1" x14ac:dyDescent="0.25">
      <c r="A9002" s="38"/>
      <c r="B9002" s="44"/>
      <c r="C9002" s="39"/>
      <c r="D9002" s="39"/>
      <c r="E9002" s="39"/>
      <c r="F9002" s="25"/>
      <c r="G9002" s="40"/>
      <c r="H9002" s="40"/>
      <c r="I9002" s="40"/>
      <c r="J9002" s="271"/>
      <c r="K9002" s="262"/>
      <c r="L9002" s="258"/>
      <c r="M9002" s="258"/>
      <c r="N9002" s="258"/>
      <c r="O9002" s="258"/>
      <c r="P9002" s="258"/>
      <c r="Q9002" s="258"/>
      <c r="R9002" s="258"/>
      <c r="S9002" s="258"/>
      <c r="T9002" s="258"/>
      <c r="U9002" s="258"/>
      <c r="V9002" s="258"/>
      <c r="W9002" s="258"/>
      <c r="X9002" s="258"/>
      <c r="Y9002" s="258"/>
      <c r="Z9002" s="258"/>
      <c r="AA9002" s="258"/>
      <c r="AB9002" s="258"/>
      <c r="AC9002" s="258"/>
      <c r="AD9002" s="258"/>
      <c r="AE9002" s="258"/>
      <c r="AF9002" s="258"/>
      <c r="AG9002" s="258"/>
      <c r="AH9002" s="258"/>
      <c r="AI9002" s="258"/>
      <c r="AJ9002" s="258"/>
      <c r="AK9002" s="258"/>
      <c r="AL9002" s="258"/>
      <c r="AM9002" s="258"/>
      <c r="AN9002" s="258"/>
      <c r="AO9002" s="258"/>
      <c r="AP9002" s="258"/>
      <c r="AQ9002" s="258"/>
      <c r="AR9002" s="258"/>
      <c r="AS9002" s="258"/>
      <c r="AT9002" s="258"/>
      <c r="AU9002" s="258"/>
      <c r="AV9002" s="258"/>
      <c r="AW9002" s="258"/>
      <c r="AX9002" s="258"/>
      <c r="AY9002" s="258"/>
      <c r="AZ9002" s="258"/>
      <c r="BA9002" s="258"/>
      <c r="BB9002" s="258"/>
      <c r="BC9002" s="258"/>
      <c r="BD9002" s="258"/>
      <c r="BE9002" s="258"/>
      <c r="BF9002" s="258"/>
      <c r="BG9002" s="258"/>
      <c r="BH9002" s="258"/>
      <c r="BI9002" s="258"/>
      <c r="BJ9002" s="258"/>
      <c r="BK9002" s="258"/>
      <c r="BL9002" s="258"/>
      <c r="BM9002" s="258"/>
      <c r="BN9002" s="258"/>
      <c r="BO9002" s="258"/>
      <c r="BP9002" s="258"/>
      <c r="BQ9002" s="258"/>
      <c r="BR9002" s="258"/>
      <c r="BS9002" s="258"/>
      <c r="BT9002" s="258"/>
      <c r="BU9002" s="258"/>
      <c r="BV9002" s="258"/>
      <c r="BW9002" s="258"/>
      <c r="BX9002" s="258"/>
      <c r="BY9002" s="258"/>
      <c r="BZ9002" s="258"/>
      <c r="CA9002" s="258"/>
      <c r="CB9002" s="258"/>
      <c r="CC9002" s="258"/>
    </row>
    <row r="9003" spans="1:81" s="41" customFormat="1" x14ac:dyDescent="0.25">
      <c r="A9003" s="38"/>
      <c r="B9003" s="44"/>
      <c r="C9003" s="39"/>
      <c r="D9003" s="39"/>
      <c r="E9003" s="39"/>
      <c r="F9003" s="25"/>
      <c r="G9003" s="40"/>
      <c r="H9003" s="40"/>
      <c r="I9003" s="40"/>
      <c r="J9003" s="271"/>
      <c r="K9003" s="262"/>
      <c r="L9003" s="258"/>
      <c r="M9003" s="258"/>
      <c r="N9003" s="258"/>
      <c r="O9003" s="258"/>
      <c r="P9003" s="258"/>
      <c r="Q9003" s="258"/>
      <c r="R9003" s="258"/>
      <c r="S9003" s="258"/>
      <c r="T9003" s="258"/>
      <c r="U9003" s="258"/>
      <c r="V9003" s="258"/>
      <c r="W9003" s="258"/>
      <c r="X9003" s="258"/>
      <c r="Y9003" s="258"/>
      <c r="Z9003" s="258"/>
      <c r="AA9003" s="258"/>
      <c r="AB9003" s="258"/>
      <c r="AC9003" s="258"/>
      <c r="AD9003" s="258"/>
      <c r="AE9003" s="258"/>
      <c r="AF9003" s="258"/>
      <c r="AG9003" s="258"/>
      <c r="AH9003" s="258"/>
      <c r="AI9003" s="258"/>
      <c r="AJ9003" s="258"/>
      <c r="AK9003" s="258"/>
      <c r="AL9003" s="258"/>
      <c r="AM9003" s="258"/>
      <c r="AN9003" s="258"/>
      <c r="AO9003" s="258"/>
      <c r="AP9003" s="258"/>
      <c r="AQ9003" s="258"/>
      <c r="AR9003" s="258"/>
      <c r="AS9003" s="258"/>
      <c r="AT9003" s="258"/>
      <c r="AU9003" s="258"/>
      <c r="AV9003" s="258"/>
      <c r="AW9003" s="258"/>
      <c r="AX9003" s="258"/>
      <c r="AY9003" s="258"/>
      <c r="AZ9003" s="258"/>
      <c r="BA9003" s="258"/>
      <c r="BB9003" s="258"/>
      <c r="BC9003" s="258"/>
      <c r="BD9003" s="258"/>
      <c r="BE9003" s="258"/>
      <c r="BF9003" s="258"/>
      <c r="BG9003" s="258"/>
      <c r="BH9003" s="258"/>
      <c r="BI9003" s="258"/>
      <c r="BJ9003" s="258"/>
      <c r="BK9003" s="258"/>
      <c r="BL9003" s="258"/>
      <c r="BM9003" s="258"/>
      <c r="BN9003" s="258"/>
      <c r="BO9003" s="258"/>
      <c r="BP9003" s="258"/>
      <c r="BQ9003" s="258"/>
      <c r="BR9003" s="258"/>
      <c r="BS9003" s="258"/>
      <c r="BT9003" s="258"/>
      <c r="BU9003" s="258"/>
      <c r="BV9003" s="258"/>
      <c r="BW9003" s="258"/>
      <c r="BX9003" s="258"/>
      <c r="BY9003" s="258"/>
      <c r="BZ9003" s="258"/>
      <c r="CA9003" s="258"/>
      <c r="CB9003" s="258"/>
      <c r="CC9003" s="258"/>
    </row>
    <row r="9004" spans="1:81" s="41" customFormat="1" x14ac:dyDescent="0.25">
      <c r="A9004" s="38"/>
      <c r="B9004" s="44"/>
      <c r="C9004" s="39"/>
      <c r="D9004" s="39"/>
      <c r="E9004" s="39"/>
      <c r="F9004" s="25"/>
      <c r="G9004" s="40"/>
      <c r="H9004" s="40"/>
      <c r="I9004" s="40"/>
      <c r="J9004" s="271"/>
      <c r="K9004" s="262"/>
      <c r="L9004" s="258"/>
      <c r="M9004" s="258"/>
      <c r="N9004" s="258"/>
      <c r="O9004" s="258"/>
      <c r="P9004" s="258"/>
      <c r="Q9004" s="258"/>
      <c r="R9004" s="258"/>
      <c r="S9004" s="258"/>
      <c r="T9004" s="258"/>
      <c r="U9004" s="258"/>
      <c r="V9004" s="258"/>
      <c r="W9004" s="258"/>
      <c r="X9004" s="258"/>
      <c r="Y9004" s="258"/>
      <c r="Z9004" s="258"/>
      <c r="AA9004" s="258"/>
      <c r="AB9004" s="258"/>
      <c r="AC9004" s="258"/>
      <c r="AD9004" s="258"/>
      <c r="AE9004" s="258"/>
      <c r="AF9004" s="258"/>
      <c r="AG9004" s="258"/>
      <c r="AH9004" s="258"/>
      <c r="AI9004" s="258"/>
      <c r="AJ9004" s="258"/>
      <c r="AK9004" s="258"/>
      <c r="AL9004" s="258"/>
      <c r="AM9004" s="258"/>
      <c r="AN9004" s="258"/>
      <c r="AO9004" s="258"/>
      <c r="AP9004" s="258"/>
      <c r="AQ9004" s="258"/>
      <c r="AR9004" s="258"/>
      <c r="AS9004" s="258"/>
      <c r="AT9004" s="258"/>
      <c r="AU9004" s="258"/>
      <c r="AV9004" s="258"/>
      <c r="AW9004" s="258"/>
      <c r="AX9004" s="258"/>
      <c r="AY9004" s="258"/>
      <c r="AZ9004" s="258"/>
      <c r="BA9004" s="258"/>
      <c r="BB9004" s="258"/>
      <c r="BC9004" s="258"/>
      <c r="BD9004" s="258"/>
      <c r="BE9004" s="258"/>
      <c r="BF9004" s="258"/>
      <c r="BG9004" s="258"/>
      <c r="BH9004" s="258"/>
      <c r="BI9004" s="258"/>
      <c r="BJ9004" s="258"/>
      <c r="BK9004" s="258"/>
      <c r="BL9004" s="258"/>
      <c r="BM9004" s="258"/>
      <c r="BN9004" s="258"/>
      <c r="BO9004" s="258"/>
      <c r="BP9004" s="258"/>
      <c r="BQ9004" s="258"/>
      <c r="BR9004" s="258"/>
      <c r="BS9004" s="258"/>
      <c r="BT9004" s="258"/>
      <c r="BU9004" s="258"/>
      <c r="BV9004" s="258"/>
      <c r="BW9004" s="258"/>
      <c r="BX9004" s="258"/>
      <c r="BY9004" s="258"/>
      <c r="BZ9004" s="258"/>
      <c r="CA9004" s="258"/>
      <c r="CB9004" s="258"/>
      <c r="CC9004" s="258"/>
    </row>
    <row r="9005" spans="1:81" s="41" customFormat="1" x14ac:dyDescent="0.25">
      <c r="A9005" s="38"/>
      <c r="B9005" s="44"/>
      <c r="C9005" s="39"/>
      <c r="D9005" s="39"/>
      <c r="E9005" s="39"/>
      <c r="F9005" s="25"/>
      <c r="G9005" s="40"/>
      <c r="H9005" s="40"/>
      <c r="I9005" s="40"/>
      <c r="J9005" s="271"/>
      <c r="K9005" s="262"/>
      <c r="L9005" s="258"/>
      <c r="M9005" s="258"/>
      <c r="N9005" s="258"/>
      <c r="O9005" s="258"/>
      <c r="P9005" s="258"/>
      <c r="Q9005" s="258"/>
      <c r="R9005" s="258"/>
      <c r="S9005" s="258"/>
      <c r="T9005" s="258"/>
      <c r="U9005" s="258"/>
      <c r="V9005" s="258"/>
      <c r="W9005" s="258"/>
      <c r="X9005" s="258"/>
      <c r="Y9005" s="258"/>
      <c r="Z9005" s="258"/>
      <c r="AA9005" s="258"/>
      <c r="AB9005" s="258"/>
      <c r="AC9005" s="258"/>
      <c r="AD9005" s="258"/>
      <c r="AE9005" s="258"/>
      <c r="AF9005" s="258"/>
      <c r="AG9005" s="258"/>
      <c r="AH9005" s="258"/>
      <c r="AI9005" s="258"/>
      <c r="AJ9005" s="258"/>
      <c r="AK9005" s="258"/>
      <c r="AL9005" s="258"/>
      <c r="AM9005" s="258"/>
      <c r="AN9005" s="258"/>
      <c r="AO9005" s="258"/>
      <c r="AP9005" s="258"/>
      <c r="AQ9005" s="258"/>
      <c r="AR9005" s="258"/>
      <c r="AS9005" s="258"/>
      <c r="AT9005" s="258"/>
      <c r="AU9005" s="258"/>
      <c r="AV9005" s="258"/>
      <c r="AW9005" s="258"/>
      <c r="AX9005" s="258"/>
      <c r="AY9005" s="258"/>
      <c r="AZ9005" s="258"/>
      <c r="BA9005" s="258"/>
      <c r="BB9005" s="258"/>
      <c r="BC9005" s="258"/>
      <c r="BD9005" s="258"/>
      <c r="BE9005" s="258"/>
      <c r="BF9005" s="258"/>
      <c r="BG9005" s="258"/>
      <c r="BH9005" s="258"/>
      <c r="BI9005" s="258"/>
      <c r="BJ9005" s="258"/>
      <c r="BK9005" s="258"/>
      <c r="BL9005" s="258"/>
      <c r="BM9005" s="258"/>
      <c r="BN9005" s="258"/>
      <c r="BO9005" s="258"/>
      <c r="BP9005" s="258"/>
      <c r="BQ9005" s="258"/>
      <c r="BR9005" s="258"/>
      <c r="BS9005" s="258"/>
      <c r="BT9005" s="258"/>
      <c r="BU9005" s="258"/>
      <c r="BV9005" s="258"/>
      <c r="BW9005" s="258"/>
      <c r="BX9005" s="258"/>
      <c r="BY9005" s="258"/>
      <c r="BZ9005" s="258"/>
      <c r="CA9005" s="258"/>
      <c r="CB9005" s="258"/>
      <c r="CC9005" s="258"/>
    </row>
    <row r="9006" spans="1:81" s="41" customFormat="1" x14ac:dyDescent="0.25">
      <c r="A9006" s="38"/>
      <c r="B9006" s="44"/>
      <c r="C9006" s="39"/>
      <c r="D9006" s="39"/>
      <c r="E9006" s="39"/>
      <c r="F9006" s="25"/>
      <c r="G9006" s="40"/>
      <c r="H9006" s="40"/>
      <c r="I9006" s="40"/>
      <c r="J9006" s="271"/>
      <c r="K9006" s="262"/>
      <c r="L9006" s="258"/>
      <c r="M9006" s="258"/>
      <c r="N9006" s="258"/>
      <c r="O9006" s="258"/>
      <c r="P9006" s="258"/>
      <c r="Q9006" s="258"/>
      <c r="R9006" s="258"/>
      <c r="S9006" s="258"/>
      <c r="T9006" s="258"/>
      <c r="U9006" s="258"/>
      <c r="V9006" s="258"/>
      <c r="W9006" s="258"/>
      <c r="X9006" s="258"/>
      <c r="Y9006" s="258"/>
      <c r="Z9006" s="258"/>
      <c r="AA9006" s="258"/>
      <c r="AB9006" s="258"/>
      <c r="AC9006" s="258"/>
      <c r="AD9006" s="258"/>
      <c r="AE9006" s="258"/>
      <c r="AF9006" s="258"/>
      <c r="AG9006" s="258"/>
      <c r="AH9006" s="258"/>
      <c r="AI9006" s="258"/>
      <c r="AJ9006" s="258"/>
      <c r="AK9006" s="258"/>
      <c r="AL9006" s="258"/>
      <c r="AM9006" s="258"/>
      <c r="AN9006" s="258"/>
      <c r="AO9006" s="258"/>
      <c r="AP9006" s="258"/>
      <c r="AQ9006" s="258"/>
      <c r="AR9006" s="258"/>
      <c r="AS9006" s="258"/>
      <c r="AT9006" s="258"/>
      <c r="AU9006" s="258"/>
      <c r="AV9006" s="258"/>
      <c r="AW9006" s="258"/>
      <c r="AX9006" s="258"/>
      <c r="AY9006" s="258"/>
      <c r="AZ9006" s="258"/>
      <c r="BA9006" s="258"/>
      <c r="BB9006" s="258"/>
      <c r="BC9006" s="258"/>
      <c r="BD9006" s="258"/>
      <c r="BE9006" s="258"/>
      <c r="BF9006" s="258"/>
      <c r="BG9006" s="258"/>
      <c r="BH9006" s="258"/>
      <c r="BI9006" s="258"/>
      <c r="BJ9006" s="258"/>
      <c r="BK9006" s="258"/>
      <c r="BL9006" s="258"/>
      <c r="BM9006" s="258"/>
      <c r="BN9006" s="258"/>
      <c r="BO9006" s="258"/>
      <c r="BP9006" s="258"/>
      <c r="BQ9006" s="258"/>
      <c r="BR9006" s="258"/>
      <c r="BS9006" s="258"/>
      <c r="BT9006" s="258"/>
      <c r="BU9006" s="258"/>
      <c r="BV9006" s="258"/>
      <c r="BW9006" s="258"/>
      <c r="BX9006" s="258"/>
      <c r="BY9006" s="258"/>
      <c r="BZ9006" s="258"/>
      <c r="CA9006" s="258"/>
      <c r="CB9006" s="258"/>
      <c r="CC9006" s="258"/>
    </row>
    <row r="9007" spans="1:81" s="41" customFormat="1" x14ac:dyDescent="0.25">
      <c r="A9007" s="38"/>
      <c r="B9007" s="44"/>
      <c r="C9007" s="39"/>
      <c r="D9007" s="39"/>
      <c r="E9007" s="39"/>
      <c r="F9007" s="25"/>
      <c r="G9007" s="40"/>
      <c r="H9007" s="40"/>
      <c r="I9007" s="40"/>
      <c r="J9007" s="271"/>
      <c r="K9007" s="262"/>
      <c r="L9007" s="258"/>
      <c r="M9007" s="258"/>
      <c r="N9007" s="258"/>
      <c r="O9007" s="258"/>
      <c r="P9007" s="258"/>
      <c r="Q9007" s="258"/>
      <c r="R9007" s="258"/>
      <c r="S9007" s="258"/>
      <c r="T9007" s="258"/>
      <c r="U9007" s="258"/>
      <c r="V9007" s="258"/>
      <c r="W9007" s="258"/>
      <c r="X9007" s="258"/>
      <c r="Y9007" s="258"/>
      <c r="Z9007" s="258"/>
      <c r="AA9007" s="258"/>
      <c r="AB9007" s="258"/>
      <c r="AC9007" s="258"/>
      <c r="AD9007" s="258"/>
      <c r="AE9007" s="258"/>
      <c r="AF9007" s="258"/>
      <c r="AG9007" s="258"/>
      <c r="AH9007" s="258"/>
      <c r="AI9007" s="258"/>
      <c r="AJ9007" s="258"/>
      <c r="AK9007" s="258"/>
      <c r="AL9007" s="258"/>
      <c r="AM9007" s="258"/>
      <c r="AN9007" s="258"/>
      <c r="AO9007" s="258"/>
      <c r="AP9007" s="258"/>
      <c r="AQ9007" s="258"/>
      <c r="AR9007" s="258"/>
      <c r="AS9007" s="258"/>
      <c r="AT9007" s="258"/>
      <c r="AU9007" s="258"/>
      <c r="AV9007" s="258"/>
      <c r="AW9007" s="258"/>
      <c r="AX9007" s="258"/>
      <c r="AY9007" s="258"/>
      <c r="AZ9007" s="258"/>
      <c r="BA9007" s="258"/>
      <c r="BB9007" s="258"/>
      <c r="BC9007" s="258"/>
      <c r="BD9007" s="258"/>
      <c r="BE9007" s="258"/>
      <c r="BF9007" s="258"/>
      <c r="BG9007" s="258"/>
      <c r="BH9007" s="258"/>
      <c r="BI9007" s="258"/>
      <c r="BJ9007" s="258"/>
      <c r="BK9007" s="258"/>
      <c r="BL9007" s="258"/>
      <c r="BM9007" s="258"/>
      <c r="BN9007" s="258"/>
      <c r="BO9007" s="258"/>
      <c r="BP9007" s="258"/>
      <c r="BQ9007" s="258"/>
      <c r="BR9007" s="258"/>
      <c r="BS9007" s="258"/>
      <c r="BT9007" s="258"/>
      <c r="BU9007" s="258"/>
      <c r="BV9007" s="258"/>
      <c r="BW9007" s="258"/>
      <c r="BX9007" s="258"/>
      <c r="BY9007" s="258"/>
      <c r="BZ9007" s="258"/>
      <c r="CA9007" s="258"/>
      <c r="CB9007" s="258"/>
      <c r="CC9007" s="258"/>
    </row>
    <row r="9008" spans="1:81" s="41" customFormat="1" x14ac:dyDescent="0.25">
      <c r="A9008" s="38"/>
      <c r="B9008" s="44"/>
      <c r="C9008" s="39"/>
      <c r="D9008" s="39"/>
      <c r="E9008" s="39"/>
      <c r="F9008" s="25"/>
      <c r="G9008" s="40"/>
      <c r="H9008" s="40"/>
      <c r="I9008" s="40"/>
      <c r="J9008" s="271"/>
      <c r="K9008" s="262"/>
      <c r="L9008" s="258"/>
      <c r="M9008" s="258"/>
      <c r="N9008" s="258"/>
      <c r="O9008" s="258"/>
      <c r="P9008" s="258"/>
      <c r="Q9008" s="258"/>
      <c r="R9008" s="258"/>
      <c r="S9008" s="258"/>
      <c r="T9008" s="258"/>
      <c r="U9008" s="258"/>
      <c r="V9008" s="258"/>
      <c r="W9008" s="258"/>
      <c r="X9008" s="258"/>
      <c r="Y9008" s="258"/>
      <c r="Z9008" s="258"/>
      <c r="AA9008" s="258"/>
      <c r="AB9008" s="258"/>
      <c r="AC9008" s="258"/>
      <c r="AD9008" s="258"/>
      <c r="AE9008" s="258"/>
      <c r="AF9008" s="258"/>
      <c r="AG9008" s="258"/>
      <c r="AH9008" s="258"/>
      <c r="AI9008" s="258"/>
      <c r="AJ9008" s="258"/>
      <c r="AK9008" s="258"/>
      <c r="AL9008" s="258"/>
      <c r="AM9008" s="258"/>
      <c r="AN9008" s="258"/>
      <c r="AO9008" s="258"/>
      <c r="AP9008" s="258"/>
      <c r="AQ9008" s="258"/>
      <c r="AR9008" s="258"/>
      <c r="AS9008" s="258"/>
      <c r="AT9008" s="258"/>
      <c r="AU9008" s="258"/>
      <c r="AV9008" s="258"/>
      <c r="AW9008" s="258"/>
      <c r="AX9008" s="258"/>
      <c r="AY9008" s="258"/>
      <c r="AZ9008" s="258"/>
      <c r="BA9008" s="258"/>
      <c r="BB9008" s="258"/>
      <c r="BC9008" s="258"/>
      <c r="BD9008" s="258"/>
      <c r="BE9008" s="258"/>
      <c r="BF9008" s="258"/>
      <c r="BG9008" s="258"/>
      <c r="BH9008" s="258"/>
      <c r="BI9008" s="258"/>
      <c r="BJ9008" s="258"/>
      <c r="BK9008" s="258"/>
      <c r="BL9008" s="258"/>
      <c r="BM9008" s="258"/>
      <c r="BN9008" s="258"/>
      <c r="BO9008" s="258"/>
      <c r="BP9008" s="258"/>
      <c r="BQ9008" s="258"/>
      <c r="BR9008" s="258"/>
      <c r="BS9008" s="258"/>
      <c r="BT9008" s="258"/>
      <c r="BU9008" s="258"/>
      <c r="BV9008" s="258"/>
      <c r="BW9008" s="258"/>
      <c r="BX9008" s="258"/>
      <c r="BY9008" s="258"/>
      <c r="BZ9008" s="258"/>
      <c r="CA9008" s="258"/>
      <c r="CB9008" s="258"/>
      <c r="CC9008" s="258"/>
    </row>
    <row r="9009" spans="1:81" s="41" customFormat="1" x14ac:dyDescent="0.25">
      <c r="A9009" s="38"/>
      <c r="B9009" s="44"/>
      <c r="C9009" s="39"/>
      <c r="D9009" s="39"/>
      <c r="E9009" s="39"/>
      <c r="F9009" s="25"/>
      <c r="G9009" s="40"/>
      <c r="H9009" s="40"/>
      <c r="I9009" s="40"/>
      <c r="J9009" s="271"/>
      <c r="K9009" s="262"/>
      <c r="L9009" s="258"/>
      <c r="M9009" s="258"/>
      <c r="N9009" s="258"/>
      <c r="O9009" s="258"/>
      <c r="P9009" s="258"/>
      <c r="Q9009" s="258"/>
      <c r="R9009" s="258"/>
      <c r="S9009" s="258"/>
      <c r="T9009" s="258"/>
      <c r="U9009" s="258"/>
      <c r="V9009" s="258"/>
      <c r="W9009" s="258"/>
      <c r="X9009" s="258"/>
      <c r="Y9009" s="258"/>
      <c r="Z9009" s="258"/>
      <c r="AA9009" s="258"/>
      <c r="AB9009" s="258"/>
      <c r="AC9009" s="258"/>
      <c r="AD9009" s="258"/>
      <c r="AE9009" s="258"/>
      <c r="AF9009" s="258"/>
      <c r="AG9009" s="258"/>
      <c r="AH9009" s="258"/>
      <c r="AI9009" s="258"/>
      <c r="AJ9009" s="258"/>
      <c r="AK9009" s="258"/>
      <c r="AL9009" s="258"/>
      <c r="AM9009" s="258"/>
      <c r="AN9009" s="258"/>
      <c r="AO9009" s="258"/>
      <c r="AP9009" s="258"/>
      <c r="AQ9009" s="258"/>
      <c r="AR9009" s="258"/>
      <c r="AS9009" s="258"/>
      <c r="AT9009" s="258"/>
      <c r="AU9009" s="258"/>
      <c r="AV9009" s="258"/>
      <c r="AW9009" s="258"/>
      <c r="AX9009" s="258"/>
      <c r="AY9009" s="258"/>
      <c r="AZ9009" s="258"/>
      <c r="BA9009" s="258"/>
      <c r="BB9009" s="258"/>
      <c r="BC9009" s="258"/>
      <c r="BD9009" s="258"/>
      <c r="BE9009" s="258"/>
      <c r="BF9009" s="258"/>
      <c r="BG9009" s="258"/>
      <c r="BH9009" s="258"/>
      <c r="BI9009" s="258"/>
      <c r="BJ9009" s="258"/>
      <c r="BK9009" s="258"/>
      <c r="BL9009" s="258"/>
      <c r="BM9009" s="258"/>
      <c r="BN9009" s="258"/>
      <c r="BO9009" s="258"/>
      <c r="BP9009" s="258"/>
      <c r="BQ9009" s="258"/>
      <c r="BR9009" s="258"/>
      <c r="BS9009" s="258"/>
      <c r="BT9009" s="258"/>
      <c r="BU9009" s="258"/>
      <c r="BV9009" s="258"/>
      <c r="BW9009" s="258"/>
      <c r="BX9009" s="258"/>
      <c r="BY9009" s="258"/>
      <c r="BZ9009" s="258"/>
      <c r="CA9009" s="258"/>
      <c r="CB9009" s="258"/>
      <c r="CC9009" s="258"/>
    </row>
    <row r="9010" spans="1:81" s="41" customFormat="1" x14ac:dyDescent="0.25">
      <c r="A9010" s="38"/>
      <c r="B9010" s="44"/>
      <c r="C9010" s="39"/>
      <c r="D9010" s="39"/>
      <c r="E9010" s="39"/>
      <c r="F9010" s="25"/>
      <c r="G9010" s="40"/>
      <c r="H9010" s="40"/>
      <c r="I9010" s="40"/>
      <c r="J9010" s="271"/>
      <c r="K9010" s="262"/>
      <c r="L9010" s="258"/>
      <c r="M9010" s="258"/>
      <c r="N9010" s="258"/>
      <c r="O9010" s="258"/>
      <c r="P9010" s="258"/>
      <c r="Q9010" s="258"/>
      <c r="R9010" s="258"/>
      <c r="S9010" s="258"/>
      <c r="T9010" s="258"/>
      <c r="U9010" s="258"/>
      <c r="V9010" s="258"/>
      <c r="W9010" s="258"/>
      <c r="X9010" s="258"/>
      <c r="Y9010" s="258"/>
      <c r="Z9010" s="258"/>
      <c r="AA9010" s="258"/>
      <c r="AB9010" s="258"/>
      <c r="AC9010" s="258"/>
      <c r="AD9010" s="258"/>
      <c r="AE9010" s="258"/>
      <c r="AF9010" s="258"/>
      <c r="AG9010" s="258"/>
      <c r="AH9010" s="258"/>
      <c r="AI9010" s="258"/>
      <c r="AJ9010" s="258"/>
      <c r="AK9010" s="258"/>
      <c r="AL9010" s="258"/>
      <c r="AM9010" s="258"/>
      <c r="AN9010" s="258"/>
      <c r="AO9010" s="258"/>
      <c r="AP9010" s="258"/>
      <c r="AQ9010" s="258"/>
      <c r="AR9010" s="258"/>
      <c r="AS9010" s="258"/>
      <c r="AT9010" s="258"/>
      <c r="AU9010" s="258"/>
      <c r="AV9010" s="258"/>
      <c r="AW9010" s="258"/>
      <c r="AX9010" s="258"/>
      <c r="AY9010" s="258"/>
      <c r="AZ9010" s="258"/>
      <c r="BA9010" s="258"/>
      <c r="BB9010" s="258"/>
      <c r="BC9010" s="258"/>
      <c r="BD9010" s="258"/>
      <c r="BE9010" s="258"/>
      <c r="BF9010" s="258"/>
      <c r="BG9010" s="258"/>
      <c r="BH9010" s="258"/>
      <c r="BI9010" s="258"/>
      <c r="BJ9010" s="258"/>
      <c r="BK9010" s="258"/>
      <c r="BL9010" s="258"/>
      <c r="BM9010" s="258"/>
      <c r="BN9010" s="258"/>
      <c r="BO9010" s="258"/>
      <c r="BP9010" s="258"/>
      <c r="BQ9010" s="258"/>
      <c r="BR9010" s="258"/>
      <c r="BS9010" s="258"/>
      <c r="BT9010" s="258"/>
      <c r="BU9010" s="258"/>
      <c r="BV9010" s="258"/>
      <c r="BW9010" s="258"/>
      <c r="BX9010" s="258"/>
      <c r="BY9010" s="258"/>
      <c r="BZ9010" s="258"/>
      <c r="CA9010" s="258"/>
      <c r="CB9010" s="258"/>
      <c r="CC9010" s="258"/>
    </row>
    <row r="9011" spans="1:81" s="41" customFormat="1" x14ac:dyDescent="0.25">
      <c r="A9011" s="38"/>
      <c r="B9011" s="44"/>
      <c r="C9011" s="39"/>
      <c r="D9011" s="39"/>
      <c r="E9011" s="39"/>
      <c r="F9011" s="25"/>
      <c r="G9011" s="40"/>
      <c r="H9011" s="40"/>
      <c r="I9011" s="40"/>
      <c r="J9011" s="271"/>
      <c r="K9011" s="262"/>
      <c r="L9011" s="258"/>
      <c r="M9011" s="258"/>
      <c r="N9011" s="258"/>
      <c r="O9011" s="258"/>
      <c r="P9011" s="258"/>
      <c r="Q9011" s="258"/>
      <c r="R9011" s="258"/>
      <c r="S9011" s="258"/>
      <c r="T9011" s="258"/>
      <c r="U9011" s="258"/>
      <c r="V9011" s="258"/>
      <c r="W9011" s="258"/>
      <c r="X9011" s="258"/>
      <c r="Y9011" s="258"/>
      <c r="Z9011" s="258"/>
      <c r="AA9011" s="258"/>
      <c r="AB9011" s="258"/>
      <c r="AC9011" s="258"/>
      <c r="AD9011" s="258"/>
      <c r="AE9011" s="258"/>
      <c r="AF9011" s="258"/>
      <c r="AG9011" s="258"/>
      <c r="AH9011" s="258"/>
      <c r="AI9011" s="258"/>
      <c r="AJ9011" s="258"/>
      <c r="AK9011" s="258"/>
      <c r="AL9011" s="258"/>
      <c r="AM9011" s="258"/>
      <c r="AN9011" s="258"/>
      <c r="AO9011" s="258"/>
      <c r="AP9011" s="258"/>
      <c r="AQ9011" s="258"/>
      <c r="AR9011" s="258"/>
      <c r="AS9011" s="258"/>
      <c r="AT9011" s="258"/>
      <c r="AU9011" s="258"/>
      <c r="AV9011" s="258"/>
      <c r="AW9011" s="258"/>
      <c r="AX9011" s="258"/>
      <c r="AY9011" s="258"/>
      <c r="AZ9011" s="258"/>
      <c r="BA9011" s="258"/>
      <c r="BB9011" s="258"/>
      <c r="BC9011" s="258"/>
      <c r="BD9011" s="258"/>
      <c r="BE9011" s="258"/>
      <c r="BF9011" s="258"/>
      <c r="BG9011" s="258"/>
      <c r="BH9011" s="258"/>
      <c r="BI9011" s="258"/>
      <c r="BJ9011" s="258"/>
      <c r="BK9011" s="258"/>
      <c r="BL9011" s="258"/>
      <c r="BM9011" s="258"/>
      <c r="BN9011" s="258"/>
      <c r="BO9011" s="258"/>
      <c r="BP9011" s="258"/>
      <c r="BQ9011" s="258"/>
      <c r="BR9011" s="258"/>
      <c r="BS9011" s="258"/>
      <c r="BT9011" s="258"/>
      <c r="BU9011" s="258"/>
      <c r="BV9011" s="258"/>
      <c r="BW9011" s="258"/>
      <c r="BX9011" s="258"/>
      <c r="BY9011" s="258"/>
      <c r="BZ9011" s="258"/>
      <c r="CA9011" s="258"/>
      <c r="CB9011" s="258"/>
      <c r="CC9011" s="258"/>
    </row>
    <row r="9012" spans="1:81" s="41" customFormat="1" x14ac:dyDescent="0.25">
      <c r="A9012" s="38"/>
      <c r="B9012" s="44"/>
      <c r="C9012" s="39"/>
      <c r="D9012" s="39"/>
      <c r="E9012" s="39"/>
      <c r="F9012" s="25"/>
      <c r="G9012" s="40"/>
      <c r="H9012" s="40"/>
      <c r="I9012" s="40"/>
      <c r="J9012" s="271"/>
      <c r="K9012" s="262"/>
      <c r="L9012" s="258"/>
      <c r="M9012" s="258"/>
      <c r="N9012" s="258"/>
      <c r="O9012" s="258"/>
      <c r="P9012" s="258"/>
      <c r="Q9012" s="258"/>
      <c r="R9012" s="258"/>
      <c r="S9012" s="258"/>
      <c r="T9012" s="258"/>
      <c r="U9012" s="258"/>
      <c r="V9012" s="258"/>
      <c r="W9012" s="258"/>
      <c r="X9012" s="258"/>
      <c r="Y9012" s="258"/>
      <c r="Z9012" s="258"/>
      <c r="AA9012" s="258"/>
      <c r="AB9012" s="258"/>
      <c r="AC9012" s="258"/>
      <c r="AD9012" s="258"/>
      <c r="AE9012" s="258"/>
      <c r="AF9012" s="258"/>
      <c r="AG9012" s="258"/>
      <c r="AH9012" s="258"/>
      <c r="AI9012" s="258"/>
      <c r="AJ9012" s="258"/>
      <c r="AK9012" s="258"/>
      <c r="AL9012" s="258"/>
      <c r="AM9012" s="258"/>
      <c r="AN9012" s="258"/>
      <c r="AO9012" s="258"/>
      <c r="AP9012" s="258"/>
      <c r="AQ9012" s="258"/>
      <c r="AR9012" s="258"/>
      <c r="AS9012" s="258"/>
      <c r="AT9012" s="258"/>
      <c r="AU9012" s="258"/>
      <c r="AV9012" s="258"/>
      <c r="AW9012" s="258"/>
      <c r="AX9012" s="258"/>
      <c r="AY9012" s="258"/>
      <c r="AZ9012" s="258"/>
      <c r="BA9012" s="258"/>
      <c r="BB9012" s="258"/>
      <c r="BC9012" s="258"/>
      <c r="BD9012" s="258"/>
      <c r="BE9012" s="258"/>
      <c r="BF9012" s="258"/>
      <c r="BG9012" s="258"/>
      <c r="BH9012" s="258"/>
      <c r="BI9012" s="258"/>
      <c r="BJ9012" s="258"/>
      <c r="BK9012" s="258"/>
      <c r="BL9012" s="258"/>
      <c r="BM9012" s="258"/>
      <c r="BN9012" s="258"/>
      <c r="BO9012" s="258"/>
      <c r="BP9012" s="258"/>
      <c r="BQ9012" s="258"/>
      <c r="BR9012" s="258"/>
      <c r="BS9012" s="258"/>
      <c r="BT9012" s="258"/>
      <c r="BU9012" s="258"/>
      <c r="BV9012" s="258"/>
      <c r="BW9012" s="258"/>
      <c r="BX9012" s="258"/>
      <c r="BY9012" s="258"/>
      <c r="BZ9012" s="258"/>
      <c r="CA9012" s="258"/>
      <c r="CB9012" s="258"/>
      <c r="CC9012" s="258"/>
    </row>
    <row r="9013" spans="1:81" s="41" customFormat="1" x14ac:dyDescent="0.25">
      <c r="A9013" s="38"/>
      <c r="B9013" s="44"/>
      <c r="C9013" s="39"/>
      <c r="D9013" s="39"/>
      <c r="E9013" s="39"/>
      <c r="F9013" s="25"/>
      <c r="G9013" s="40"/>
      <c r="H9013" s="40"/>
      <c r="I9013" s="40"/>
      <c r="J9013" s="271"/>
      <c r="K9013" s="262"/>
      <c r="L9013" s="258"/>
      <c r="M9013" s="258"/>
      <c r="N9013" s="258"/>
      <c r="O9013" s="258"/>
      <c r="P9013" s="258"/>
      <c r="Q9013" s="258"/>
      <c r="R9013" s="258"/>
      <c r="S9013" s="258"/>
      <c r="T9013" s="258"/>
      <c r="U9013" s="258"/>
      <c r="V9013" s="258"/>
      <c r="W9013" s="258"/>
      <c r="X9013" s="258"/>
      <c r="Y9013" s="258"/>
      <c r="Z9013" s="258"/>
      <c r="AA9013" s="258"/>
      <c r="AB9013" s="258"/>
      <c r="AC9013" s="258"/>
      <c r="AD9013" s="258"/>
      <c r="AE9013" s="258"/>
      <c r="AF9013" s="258"/>
      <c r="AG9013" s="258"/>
      <c r="AH9013" s="258"/>
      <c r="AI9013" s="258"/>
      <c r="AJ9013" s="258"/>
      <c r="AK9013" s="258"/>
      <c r="AL9013" s="258"/>
      <c r="AM9013" s="258"/>
      <c r="AN9013" s="258"/>
      <c r="AO9013" s="258"/>
      <c r="AP9013" s="258"/>
      <c r="AQ9013" s="258"/>
      <c r="AR9013" s="258"/>
      <c r="AS9013" s="258"/>
      <c r="AT9013" s="258"/>
      <c r="AU9013" s="258"/>
      <c r="AV9013" s="258"/>
      <c r="AW9013" s="258"/>
      <c r="AX9013" s="258"/>
      <c r="AY9013" s="258"/>
      <c r="AZ9013" s="258"/>
      <c r="BA9013" s="258"/>
      <c r="BB9013" s="258"/>
      <c r="BC9013" s="258"/>
      <c r="BD9013" s="258"/>
      <c r="BE9013" s="258"/>
      <c r="BF9013" s="258"/>
      <c r="BG9013" s="258"/>
      <c r="BH9013" s="258"/>
      <c r="BI9013" s="258"/>
      <c r="BJ9013" s="258"/>
      <c r="BK9013" s="258"/>
      <c r="BL9013" s="258"/>
      <c r="BM9013" s="258"/>
      <c r="BN9013" s="258"/>
      <c r="BO9013" s="258"/>
      <c r="BP9013" s="258"/>
      <c r="BQ9013" s="258"/>
      <c r="BR9013" s="258"/>
      <c r="BS9013" s="258"/>
      <c r="BT9013" s="258"/>
      <c r="BU9013" s="258"/>
      <c r="BV9013" s="258"/>
      <c r="BW9013" s="258"/>
      <c r="BX9013" s="258"/>
      <c r="BY9013" s="258"/>
      <c r="BZ9013" s="258"/>
      <c r="CA9013" s="258"/>
      <c r="CB9013" s="258"/>
      <c r="CC9013" s="258"/>
    </row>
    <row r="9014" spans="1:81" s="41" customFormat="1" x14ac:dyDescent="0.25">
      <c r="A9014" s="38"/>
      <c r="B9014" s="44"/>
      <c r="C9014" s="39"/>
      <c r="D9014" s="39"/>
      <c r="E9014" s="39"/>
      <c r="F9014" s="25"/>
      <c r="G9014" s="40"/>
      <c r="H9014" s="40"/>
      <c r="I9014" s="40"/>
      <c r="J9014" s="271"/>
      <c r="K9014" s="262"/>
      <c r="L9014" s="258"/>
      <c r="M9014" s="258"/>
      <c r="N9014" s="258"/>
      <c r="O9014" s="258"/>
      <c r="P9014" s="258"/>
      <c r="Q9014" s="258"/>
      <c r="R9014" s="258"/>
      <c r="S9014" s="258"/>
      <c r="T9014" s="258"/>
      <c r="U9014" s="258"/>
      <c r="V9014" s="258"/>
      <c r="W9014" s="258"/>
      <c r="X9014" s="258"/>
      <c r="Y9014" s="258"/>
      <c r="Z9014" s="258"/>
      <c r="AA9014" s="258"/>
      <c r="AB9014" s="258"/>
      <c r="AC9014" s="258"/>
      <c r="AD9014" s="258"/>
      <c r="AE9014" s="258"/>
      <c r="AF9014" s="258"/>
      <c r="AG9014" s="258"/>
      <c r="AH9014" s="258"/>
      <c r="AI9014" s="258"/>
      <c r="AJ9014" s="258"/>
      <c r="AK9014" s="258"/>
      <c r="AL9014" s="258"/>
      <c r="AM9014" s="258"/>
      <c r="AN9014" s="258"/>
      <c r="AO9014" s="258"/>
      <c r="AP9014" s="258"/>
      <c r="AQ9014" s="258"/>
      <c r="AR9014" s="258"/>
      <c r="AS9014" s="258"/>
      <c r="AT9014" s="258"/>
      <c r="AU9014" s="258"/>
      <c r="AV9014" s="258"/>
      <c r="AW9014" s="258"/>
      <c r="AX9014" s="258"/>
      <c r="AY9014" s="258"/>
      <c r="AZ9014" s="258"/>
      <c r="BA9014" s="258"/>
      <c r="BB9014" s="258"/>
      <c r="BC9014" s="258"/>
      <c r="BD9014" s="258"/>
      <c r="BE9014" s="258"/>
      <c r="BF9014" s="258"/>
      <c r="BG9014" s="258"/>
      <c r="BH9014" s="258"/>
      <c r="BI9014" s="258"/>
      <c r="BJ9014" s="258"/>
      <c r="BK9014" s="258"/>
      <c r="BL9014" s="258"/>
      <c r="BM9014" s="258"/>
      <c r="BN9014" s="258"/>
      <c r="BO9014" s="258"/>
      <c r="BP9014" s="258"/>
      <c r="BQ9014" s="258"/>
      <c r="BR9014" s="258"/>
      <c r="BS9014" s="258"/>
      <c r="BT9014" s="258"/>
      <c r="BU9014" s="258"/>
      <c r="BV9014" s="258"/>
      <c r="BW9014" s="258"/>
      <c r="BX9014" s="258"/>
      <c r="BY9014" s="258"/>
      <c r="BZ9014" s="258"/>
      <c r="CA9014" s="258"/>
      <c r="CB9014" s="258"/>
      <c r="CC9014" s="258"/>
    </row>
    <row r="9015" spans="1:81" s="41" customFormat="1" x14ac:dyDescent="0.25">
      <c r="A9015" s="38"/>
      <c r="B9015" s="44"/>
      <c r="C9015" s="39"/>
      <c r="D9015" s="39"/>
      <c r="E9015" s="39"/>
      <c r="F9015" s="25"/>
      <c r="G9015" s="40"/>
      <c r="H9015" s="40"/>
      <c r="I9015" s="40"/>
      <c r="J9015" s="271"/>
      <c r="K9015" s="262"/>
      <c r="L9015" s="258"/>
      <c r="M9015" s="258"/>
      <c r="N9015" s="258"/>
      <c r="O9015" s="258"/>
      <c r="P9015" s="258"/>
      <c r="Q9015" s="258"/>
      <c r="R9015" s="258"/>
      <c r="S9015" s="258"/>
      <c r="T9015" s="258"/>
      <c r="U9015" s="258"/>
      <c r="V9015" s="258"/>
      <c r="W9015" s="258"/>
      <c r="X9015" s="258"/>
      <c r="Y9015" s="258"/>
      <c r="Z9015" s="258"/>
      <c r="AA9015" s="258"/>
      <c r="AB9015" s="258"/>
      <c r="AC9015" s="258"/>
      <c r="AD9015" s="258"/>
      <c r="AE9015" s="258"/>
      <c r="AF9015" s="258"/>
      <c r="AG9015" s="258"/>
      <c r="AH9015" s="258"/>
      <c r="AI9015" s="258"/>
      <c r="AJ9015" s="258"/>
      <c r="AK9015" s="258"/>
      <c r="AL9015" s="258"/>
      <c r="AM9015" s="258"/>
      <c r="AN9015" s="258"/>
      <c r="AO9015" s="258"/>
      <c r="AP9015" s="258"/>
      <c r="AQ9015" s="258"/>
      <c r="AR9015" s="258"/>
      <c r="AS9015" s="258"/>
      <c r="AT9015" s="258"/>
      <c r="AU9015" s="258"/>
      <c r="AV9015" s="258"/>
      <c r="AW9015" s="258"/>
      <c r="AX9015" s="258"/>
      <c r="AY9015" s="258"/>
      <c r="AZ9015" s="258"/>
      <c r="BA9015" s="258"/>
      <c r="BB9015" s="258"/>
      <c r="BC9015" s="258"/>
      <c r="BD9015" s="258"/>
      <c r="BE9015" s="258"/>
      <c r="BF9015" s="258"/>
      <c r="BG9015" s="258"/>
      <c r="BH9015" s="258"/>
      <c r="BI9015" s="258"/>
      <c r="BJ9015" s="258"/>
      <c r="BK9015" s="258"/>
      <c r="BL9015" s="258"/>
      <c r="BM9015" s="258"/>
      <c r="BN9015" s="258"/>
      <c r="BO9015" s="258"/>
      <c r="BP9015" s="258"/>
      <c r="BQ9015" s="258"/>
      <c r="BR9015" s="258"/>
      <c r="BS9015" s="258"/>
      <c r="BT9015" s="258"/>
      <c r="BU9015" s="258"/>
      <c r="BV9015" s="258"/>
      <c r="BW9015" s="258"/>
      <c r="BX9015" s="258"/>
      <c r="BY9015" s="258"/>
      <c r="BZ9015" s="258"/>
      <c r="CA9015" s="258"/>
      <c r="CB9015" s="258"/>
      <c r="CC9015" s="258"/>
    </row>
    <row r="9016" spans="1:81" s="41" customFormat="1" x14ac:dyDescent="0.25">
      <c r="A9016" s="38"/>
      <c r="B9016" s="44"/>
      <c r="C9016" s="39"/>
      <c r="D9016" s="39"/>
      <c r="E9016" s="39"/>
      <c r="F9016" s="25"/>
      <c r="G9016" s="40"/>
      <c r="H9016" s="40"/>
      <c r="I9016" s="40"/>
      <c r="J9016" s="271"/>
      <c r="K9016" s="262"/>
      <c r="L9016" s="258"/>
      <c r="M9016" s="258"/>
      <c r="N9016" s="258"/>
      <c r="O9016" s="258"/>
      <c r="P9016" s="258"/>
      <c r="Q9016" s="258"/>
      <c r="R9016" s="258"/>
      <c r="S9016" s="258"/>
      <c r="T9016" s="258"/>
      <c r="U9016" s="258"/>
      <c r="V9016" s="258"/>
      <c r="W9016" s="258"/>
      <c r="X9016" s="258"/>
      <c r="Y9016" s="258"/>
      <c r="Z9016" s="258"/>
      <c r="AA9016" s="258"/>
      <c r="AB9016" s="258"/>
      <c r="AC9016" s="258"/>
      <c r="AD9016" s="258"/>
      <c r="AE9016" s="258"/>
      <c r="AF9016" s="258"/>
      <c r="AG9016" s="258"/>
      <c r="AH9016" s="258"/>
      <c r="AI9016" s="258"/>
      <c r="AJ9016" s="258"/>
      <c r="AK9016" s="258"/>
      <c r="AL9016" s="258"/>
      <c r="AM9016" s="258"/>
      <c r="AN9016" s="258"/>
      <c r="AO9016" s="258"/>
      <c r="AP9016" s="258"/>
      <c r="AQ9016" s="258"/>
      <c r="AR9016" s="258"/>
      <c r="AS9016" s="258"/>
      <c r="AT9016" s="258"/>
      <c r="AU9016" s="258"/>
      <c r="AV9016" s="258"/>
      <c r="AW9016" s="258"/>
      <c r="AX9016" s="258"/>
      <c r="AY9016" s="258"/>
      <c r="AZ9016" s="258"/>
      <c r="BA9016" s="258"/>
      <c r="BB9016" s="258"/>
      <c r="BC9016" s="258"/>
      <c r="BD9016" s="258"/>
      <c r="BE9016" s="258"/>
      <c r="BF9016" s="258"/>
      <c r="BG9016" s="258"/>
      <c r="BH9016" s="258"/>
      <c r="BI9016" s="258"/>
      <c r="BJ9016" s="258"/>
      <c r="BK9016" s="258"/>
      <c r="BL9016" s="258"/>
      <c r="BM9016" s="258"/>
      <c r="BN9016" s="258"/>
      <c r="BO9016" s="258"/>
      <c r="BP9016" s="258"/>
      <c r="BQ9016" s="258"/>
      <c r="BR9016" s="258"/>
      <c r="BS9016" s="258"/>
      <c r="BT9016" s="258"/>
      <c r="BU9016" s="258"/>
      <c r="BV9016" s="258"/>
      <c r="BW9016" s="258"/>
      <c r="BX9016" s="258"/>
      <c r="BY9016" s="258"/>
      <c r="BZ9016" s="258"/>
      <c r="CA9016" s="258"/>
      <c r="CB9016" s="258"/>
      <c r="CC9016" s="258"/>
    </row>
    <row r="9017" spans="1:81" s="41" customFormat="1" x14ac:dyDescent="0.25">
      <c r="A9017" s="38"/>
      <c r="B9017" s="44"/>
      <c r="C9017" s="39"/>
      <c r="D9017" s="39"/>
      <c r="E9017" s="39"/>
      <c r="F9017" s="25"/>
      <c r="G9017" s="40"/>
      <c r="H9017" s="40"/>
      <c r="I9017" s="40"/>
      <c r="J9017" s="271"/>
      <c r="K9017" s="262"/>
      <c r="L9017" s="258"/>
      <c r="M9017" s="258"/>
      <c r="N9017" s="258"/>
      <c r="O9017" s="258"/>
      <c r="P9017" s="258"/>
      <c r="Q9017" s="258"/>
      <c r="R9017" s="258"/>
      <c r="S9017" s="258"/>
      <c r="T9017" s="258"/>
      <c r="U9017" s="258"/>
      <c r="V9017" s="258"/>
      <c r="W9017" s="258"/>
      <c r="X9017" s="258"/>
      <c r="Y9017" s="258"/>
      <c r="Z9017" s="258"/>
      <c r="AA9017" s="258"/>
      <c r="AB9017" s="258"/>
      <c r="AC9017" s="258"/>
      <c r="AD9017" s="258"/>
      <c r="AE9017" s="258"/>
      <c r="AF9017" s="258"/>
      <c r="AG9017" s="258"/>
      <c r="AH9017" s="258"/>
      <c r="AI9017" s="258"/>
      <c r="AJ9017" s="258"/>
      <c r="AK9017" s="258"/>
      <c r="AL9017" s="258"/>
      <c r="AM9017" s="258"/>
      <c r="AN9017" s="258"/>
      <c r="AO9017" s="258"/>
      <c r="AP9017" s="258"/>
      <c r="AQ9017" s="258"/>
      <c r="AR9017" s="258"/>
      <c r="AS9017" s="258"/>
      <c r="AT9017" s="258"/>
      <c r="AU9017" s="258"/>
      <c r="AV9017" s="258"/>
      <c r="AW9017" s="258"/>
      <c r="AX9017" s="258"/>
      <c r="AY9017" s="258"/>
      <c r="AZ9017" s="258"/>
      <c r="BA9017" s="258"/>
      <c r="BB9017" s="258"/>
      <c r="BC9017" s="258"/>
      <c r="BD9017" s="258"/>
      <c r="BE9017" s="258"/>
      <c r="BF9017" s="258"/>
      <c r="BG9017" s="258"/>
      <c r="BH9017" s="258"/>
      <c r="BI9017" s="258"/>
      <c r="BJ9017" s="258"/>
      <c r="BK9017" s="258"/>
      <c r="BL9017" s="258"/>
      <c r="BM9017" s="258"/>
      <c r="BN9017" s="258"/>
      <c r="BO9017" s="258"/>
      <c r="BP9017" s="258"/>
      <c r="BQ9017" s="258"/>
      <c r="BR9017" s="258"/>
      <c r="BS9017" s="258"/>
      <c r="BT9017" s="258"/>
      <c r="BU9017" s="258"/>
      <c r="BV9017" s="258"/>
      <c r="BW9017" s="258"/>
      <c r="BX9017" s="258"/>
      <c r="BY9017" s="258"/>
      <c r="BZ9017" s="258"/>
      <c r="CA9017" s="258"/>
      <c r="CB9017" s="258"/>
      <c r="CC9017" s="258"/>
    </row>
    <row r="9018" spans="1:81" s="41" customFormat="1" x14ac:dyDescent="0.25">
      <c r="A9018" s="38"/>
      <c r="B9018" s="44"/>
      <c r="C9018" s="39"/>
      <c r="D9018" s="39"/>
      <c r="E9018" s="39"/>
      <c r="F9018" s="25"/>
      <c r="G9018" s="40"/>
      <c r="H9018" s="40"/>
      <c r="I9018" s="40"/>
      <c r="J9018" s="271"/>
      <c r="K9018" s="262"/>
      <c r="L9018" s="258"/>
      <c r="M9018" s="258"/>
      <c r="N9018" s="258"/>
      <c r="O9018" s="258"/>
      <c r="P9018" s="258"/>
      <c r="Q9018" s="258"/>
      <c r="R9018" s="258"/>
      <c r="S9018" s="258"/>
      <c r="T9018" s="258"/>
      <c r="U9018" s="258"/>
      <c r="V9018" s="258"/>
      <c r="W9018" s="258"/>
      <c r="X9018" s="258"/>
      <c r="Y9018" s="258"/>
      <c r="Z9018" s="258"/>
      <c r="AA9018" s="258"/>
      <c r="AB9018" s="258"/>
      <c r="AC9018" s="258"/>
      <c r="AD9018" s="258"/>
      <c r="AE9018" s="258"/>
      <c r="AF9018" s="258"/>
      <c r="AG9018" s="258"/>
      <c r="AH9018" s="258"/>
      <c r="AI9018" s="258"/>
      <c r="AJ9018" s="258"/>
      <c r="AK9018" s="258"/>
      <c r="AL9018" s="258"/>
      <c r="AM9018" s="258"/>
      <c r="AN9018" s="258"/>
      <c r="AO9018" s="258"/>
      <c r="AP9018" s="258"/>
      <c r="AQ9018" s="258"/>
      <c r="AR9018" s="258"/>
      <c r="AS9018" s="258"/>
      <c r="AT9018" s="258"/>
      <c r="AU9018" s="258"/>
      <c r="AV9018" s="258"/>
      <c r="AW9018" s="258"/>
      <c r="AX9018" s="258"/>
      <c r="AY9018" s="258"/>
      <c r="AZ9018" s="258"/>
      <c r="BA9018" s="258"/>
      <c r="BB9018" s="258"/>
      <c r="BC9018" s="258"/>
      <c r="BD9018" s="258"/>
      <c r="BE9018" s="258"/>
      <c r="BF9018" s="258"/>
      <c r="BG9018" s="258"/>
      <c r="BH9018" s="258"/>
      <c r="BI9018" s="258"/>
      <c r="BJ9018" s="258"/>
      <c r="BK9018" s="258"/>
      <c r="BL9018" s="258"/>
      <c r="BM9018" s="258"/>
      <c r="BN9018" s="258"/>
      <c r="BO9018" s="258"/>
      <c r="BP9018" s="258"/>
      <c r="BQ9018" s="258"/>
      <c r="BR9018" s="258"/>
      <c r="BS9018" s="258"/>
      <c r="BT9018" s="258"/>
      <c r="BU9018" s="258"/>
      <c r="BV9018" s="258"/>
      <c r="BW9018" s="258"/>
      <c r="BX9018" s="258"/>
      <c r="BY9018" s="258"/>
      <c r="BZ9018" s="258"/>
      <c r="CA9018" s="258"/>
      <c r="CB9018" s="258"/>
      <c r="CC9018" s="258"/>
    </row>
    <row r="9019" spans="1:81" s="41" customFormat="1" x14ac:dyDescent="0.25">
      <c r="A9019" s="38"/>
      <c r="B9019" s="44"/>
      <c r="C9019" s="39"/>
      <c r="D9019" s="39"/>
      <c r="E9019" s="39"/>
      <c r="F9019" s="25"/>
      <c r="G9019" s="40"/>
      <c r="H9019" s="40"/>
      <c r="I9019" s="40"/>
      <c r="J9019" s="271"/>
      <c r="K9019" s="262"/>
      <c r="L9019" s="258"/>
      <c r="M9019" s="258"/>
      <c r="N9019" s="258"/>
      <c r="O9019" s="258"/>
      <c r="P9019" s="258"/>
      <c r="Q9019" s="258"/>
      <c r="R9019" s="258"/>
      <c r="S9019" s="258"/>
      <c r="T9019" s="258"/>
      <c r="U9019" s="258"/>
      <c r="V9019" s="258"/>
      <c r="W9019" s="258"/>
      <c r="X9019" s="258"/>
      <c r="Y9019" s="258"/>
      <c r="Z9019" s="258"/>
      <c r="AA9019" s="258"/>
      <c r="AB9019" s="258"/>
      <c r="AC9019" s="258"/>
      <c r="AD9019" s="258"/>
      <c r="AE9019" s="258"/>
      <c r="AF9019" s="258"/>
      <c r="AG9019" s="258"/>
      <c r="AH9019" s="258"/>
      <c r="AI9019" s="258"/>
      <c r="AJ9019" s="258"/>
      <c r="AK9019" s="258"/>
      <c r="AL9019" s="258"/>
      <c r="AM9019" s="258"/>
      <c r="AN9019" s="258"/>
      <c r="AO9019" s="258"/>
      <c r="AP9019" s="258"/>
      <c r="AQ9019" s="258"/>
      <c r="AR9019" s="258"/>
      <c r="AS9019" s="258"/>
      <c r="AT9019" s="258"/>
      <c r="AU9019" s="258"/>
      <c r="AV9019" s="258"/>
      <c r="AW9019" s="258"/>
      <c r="AX9019" s="258"/>
      <c r="AY9019" s="258"/>
      <c r="AZ9019" s="258"/>
      <c r="BA9019" s="258"/>
      <c r="BB9019" s="258"/>
      <c r="BC9019" s="258"/>
      <c r="BD9019" s="258"/>
      <c r="BE9019" s="258"/>
      <c r="BF9019" s="258"/>
      <c r="BG9019" s="258"/>
      <c r="BH9019" s="258"/>
      <c r="BI9019" s="258"/>
      <c r="BJ9019" s="258"/>
      <c r="BK9019" s="258"/>
      <c r="BL9019" s="258"/>
      <c r="BM9019" s="258"/>
      <c r="BN9019" s="258"/>
      <c r="BO9019" s="258"/>
      <c r="BP9019" s="258"/>
      <c r="BQ9019" s="258"/>
      <c r="BR9019" s="258"/>
      <c r="BS9019" s="258"/>
      <c r="BT9019" s="258"/>
      <c r="BU9019" s="258"/>
      <c r="BV9019" s="258"/>
      <c r="BW9019" s="258"/>
      <c r="BX9019" s="258"/>
      <c r="BY9019" s="258"/>
      <c r="BZ9019" s="258"/>
      <c r="CA9019" s="258"/>
      <c r="CB9019" s="258"/>
      <c r="CC9019" s="258"/>
    </row>
    <row r="9020" spans="1:81" s="41" customFormat="1" x14ac:dyDescent="0.25">
      <c r="A9020" s="38"/>
      <c r="B9020" s="44"/>
      <c r="C9020" s="39"/>
      <c r="D9020" s="39"/>
      <c r="E9020" s="39"/>
      <c r="F9020" s="25"/>
      <c r="G9020" s="40"/>
      <c r="H9020" s="40"/>
      <c r="I9020" s="40"/>
      <c r="J9020" s="271"/>
      <c r="K9020" s="262"/>
      <c r="L9020" s="258"/>
      <c r="M9020" s="258"/>
      <c r="N9020" s="258"/>
      <c r="O9020" s="258"/>
      <c r="P9020" s="258"/>
      <c r="Q9020" s="258"/>
      <c r="R9020" s="258"/>
      <c r="S9020" s="258"/>
      <c r="T9020" s="258"/>
      <c r="U9020" s="258"/>
      <c r="V9020" s="258"/>
      <c r="W9020" s="258"/>
      <c r="X9020" s="258"/>
      <c r="Y9020" s="258"/>
      <c r="Z9020" s="258"/>
      <c r="AA9020" s="258"/>
      <c r="AB9020" s="258"/>
      <c r="AC9020" s="258"/>
      <c r="AD9020" s="258"/>
      <c r="AE9020" s="258"/>
      <c r="AF9020" s="258"/>
      <c r="AG9020" s="258"/>
      <c r="AH9020" s="258"/>
      <c r="AI9020" s="258"/>
      <c r="AJ9020" s="258"/>
      <c r="AK9020" s="258"/>
      <c r="AL9020" s="258"/>
      <c r="AM9020" s="258"/>
      <c r="AN9020" s="258"/>
      <c r="AO9020" s="258"/>
      <c r="AP9020" s="258"/>
      <c r="AQ9020" s="258"/>
      <c r="AR9020" s="258"/>
      <c r="AS9020" s="258"/>
      <c r="AT9020" s="258"/>
      <c r="AU9020" s="258"/>
      <c r="AV9020" s="258"/>
      <c r="AW9020" s="258"/>
      <c r="AX9020" s="258"/>
      <c r="AY9020" s="258"/>
      <c r="AZ9020" s="258"/>
      <c r="BA9020" s="258"/>
      <c r="BB9020" s="258"/>
      <c r="BC9020" s="258"/>
      <c r="BD9020" s="258"/>
      <c r="BE9020" s="258"/>
      <c r="BF9020" s="258"/>
      <c r="BG9020" s="258"/>
      <c r="BH9020" s="258"/>
      <c r="BI9020" s="258"/>
      <c r="BJ9020" s="258"/>
      <c r="BK9020" s="258"/>
      <c r="BL9020" s="258"/>
      <c r="BM9020" s="258"/>
      <c r="BN9020" s="258"/>
      <c r="BO9020" s="258"/>
      <c r="BP9020" s="258"/>
      <c r="BQ9020" s="258"/>
      <c r="BR9020" s="258"/>
      <c r="BS9020" s="258"/>
      <c r="BT9020" s="258"/>
      <c r="BU9020" s="258"/>
      <c r="BV9020" s="258"/>
      <c r="BW9020" s="258"/>
      <c r="BX9020" s="258"/>
      <c r="BY9020" s="258"/>
      <c r="BZ9020" s="258"/>
      <c r="CA9020" s="258"/>
      <c r="CB9020" s="258"/>
      <c r="CC9020" s="258"/>
    </row>
    <row r="9021" spans="1:81" s="41" customFormat="1" x14ac:dyDescent="0.25">
      <c r="A9021" s="38"/>
      <c r="B9021" s="44"/>
      <c r="C9021" s="39"/>
      <c r="D9021" s="39"/>
      <c r="E9021" s="39"/>
      <c r="F9021" s="25"/>
      <c r="G9021" s="40"/>
      <c r="H9021" s="40"/>
      <c r="I9021" s="40"/>
      <c r="J9021" s="271"/>
      <c r="K9021" s="262"/>
      <c r="L9021" s="258"/>
      <c r="M9021" s="258"/>
      <c r="N9021" s="258"/>
      <c r="O9021" s="258"/>
      <c r="P9021" s="258"/>
      <c r="Q9021" s="258"/>
      <c r="R9021" s="258"/>
      <c r="S9021" s="258"/>
      <c r="T9021" s="258"/>
      <c r="U9021" s="258"/>
      <c r="V9021" s="258"/>
      <c r="W9021" s="258"/>
      <c r="X9021" s="258"/>
      <c r="Y9021" s="258"/>
      <c r="Z9021" s="258"/>
      <c r="AA9021" s="258"/>
      <c r="AB9021" s="258"/>
      <c r="AC9021" s="258"/>
      <c r="AD9021" s="258"/>
      <c r="AE9021" s="258"/>
      <c r="AF9021" s="258"/>
      <c r="AG9021" s="258"/>
      <c r="AH9021" s="258"/>
      <c r="AI9021" s="258"/>
      <c r="AJ9021" s="258"/>
      <c r="AK9021" s="258"/>
      <c r="AL9021" s="258"/>
      <c r="AM9021" s="258"/>
      <c r="AN9021" s="258"/>
      <c r="AO9021" s="258"/>
      <c r="AP9021" s="258"/>
      <c r="AQ9021" s="258"/>
      <c r="AR9021" s="258"/>
      <c r="AS9021" s="258"/>
      <c r="AT9021" s="258"/>
      <c r="AU9021" s="258"/>
      <c r="AV9021" s="258"/>
      <c r="AW9021" s="258"/>
      <c r="AX9021" s="258"/>
      <c r="AY9021" s="258"/>
      <c r="AZ9021" s="258"/>
      <c r="BA9021" s="258"/>
      <c r="BB9021" s="258"/>
      <c r="BC9021" s="258"/>
      <c r="BD9021" s="258"/>
      <c r="BE9021" s="258"/>
      <c r="BF9021" s="258"/>
      <c r="BG9021" s="258"/>
      <c r="BH9021" s="258"/>
      <c r="BI9021" s="258"/>
      <c r="BJ9021" s="258"/>
      <c r="BK9021" s="258"/>
      <c r="BL9021" s="258"/>
      <c r="BM9021" s="258"/>
      <c r="BN9021" s="258"/>
      <c r="BO9021" s="258"/>
      <c r="BP9021" s="258"/>
      <c r="BQ9021" s="258"/>
      <c r="BR9021" s="258"/>
      <c r="BS9021" s="258"/>
      <c r="BT9021" s="258"/>
      <c r="BU9021" s="258"/>
      <c r="BV9021" s="258"/>
      <c r="BW9021" s="258"/>
      <c r="BX9021" s="258"/>
      <c r="BY9021" s="258"/>
      <c r="BZ9021" s="258"/>
      <c r="CA9021" s="258"/>
      <c r="CB9021" s="258"/>
      <c r="CC9021" s="258"/>
    </row>
    <row r="9022" spans="1:81" s="41" customFormat="1" x14ac:dyDescent="0.25">
      <c r="A9022" s="38"/>
      <c r="B9022" s="44"/>
      <c r="C9022" s="39"/>
      <c r="D9022" s="39"/>
      <c r="E9022" s="39"/>
      <c r="F9022" s="25"/>
      <c r="G9022" s="40"/>
      <c r="H9022" s="40"/>
      <c r="I9022" s="40"/>
      <c r="J9022" s="271"/>
      <c r="K9022" s="262"/>
      <c r="L9022" s="258"/>
      <c r="M9022" s="258"/>
      <c r="N9022" s="258"/>
      <c r="O9022" s="258"/>
      <c r="P9022" s="258"/>
      <c r="Q9022" s="258"/>
      <c r="R9022" s="258"/>
      <c r="S9022" s="258"/>
      <c r="T9022" s="258"/>
      <c r="U9022" s="258"/>
      <c r="V9022" s="258"/>
      <c r="W9022" s="258"/>
      <c r="X9022" s="258"/>
      <c r="Y9022" s="258"/>
      <c r="Z9022" s="258"/>
      <c r="AA9022" s="258"/>
      <c r="AB9022" s="258"/>
      <c r="AC9022" s="258"/>
      <c r="AD9022" s="258"/>
      <c r="AE9022" s="258"/>
      <c r="AF9022" s="258"/>
      <c r="AG9022" s="258"/>
      <c r="AH9022" s="258"/>
      <c r="AI9022" s="258"/>
      <c r="AJ9022" s="258"/>
      <c r="AK9022" s="258"/>
      <c r="AL9022" s="258"/>
      <c r="AM9022" s="258"/>
      <c r="AN9022" s="258"/>
      <c r="AO9022" s="258"/>
      <c r="AP9022" s="258"/>
      <c r="AQ9022" s="258"/>
      <c r="AR9022" s="258"/>
      <c r="AS9022" s="258"/>
      <c r="AT9022" s="258"/>
      <c r="AU9022" s="258"/>
      <c r="AV9022" s="258"/>
      <c r="AW9022" s="258"/>
      <c r="AX9022" s="258"/>
      <c r="AY9022" s="258"/>
      <c r="AZ9022" s="258"/>
      <c r="BA9022" s="258"/>
      <c r="BB9022" s="258"/>
      <c r="BC9022" s="258"/>
      <c r="BD9022" s="258"/>
      <c r="BE9022" s="258"/>
      <c r="BF9022" s="258"/>
      <c r="BG9022" s="258"/>
      <c r="BH9022" s="258"/>
      <c r="BI9022" s="258"/>
      <c r="BJ9022" s="258"/>
      <c r="BK9022" s="258"/>
      <c r="BL9022" s="258"/>
      <c r="BM9022" s="258"/>
      <c r="BN9022" s="258"/>
      <c r="BO9022" s="258"/>
      <c r="BP9022" s="258"/>
      <c r="BQ9022" s="258"/>
      <c r="BR9022" s="258"/>
      <c r="BS9022" s="258"/>
      <c r="BT9022" s="258"/>
      <c r="BU9022" s="258"/>
      <c r="BV9022" s="258"/>
      <c r="BW9022" s="258"/>
      <c r="BX9022" s="258"/>
      <c r="BY9022" s="258"/>
      <c r="BZ9022" s="258"/>
      <c r="CA9022" s="258"/>
      <c r="CB9022" s="258"/>
      <c r="CC9022" s="258"/>
    </row>
    <row r="9023" spans="1:81" s="41" customFormat="1" x14ac:dyDescent="0.25">
      <c r="A9023" s="38"/>
      <c r="B9023" s="44"/>
      <c r="C9023" s="39"/>
      <c r="D9023" s="39"/>
      <c r="E9023" s="39"/>
      <c r="F9023" s="25"/>
      <c r="G9023" s="40"/>
      <c r="H9023" s="40"/>
      <c r="I9023" s="40"/>
      <c r="J9023" s="271"/>
      <c r="K9023" s="262"/>
      <c r="L9023" s="258"/>
      <c r="M9023" s="258"/>
      <c r="N9023" s="258"/>
      <c r="O9023" s="258"/>
      <c r="P9023" s="258"/>
      <c r="Q9023" s="258"/>
      <c r="R9023" s="258"/>
      <c r="S9023" s="258"/>
      <c r="T9023" s="258"/>
      <c r="U9023" s="258"/>
      <c r="V9023" s="258"/>
      <c r="W9023" s="258"/>
      <c r="X9023" s="258"/>
      <c r="Y9023" s="258"/>
      <c r="Z9023" s="258"/>
      <c r="AA9023" s="258"/>
      <c r="AB9023" s="258"/>
      <c r="AC9023" s="258"/>
      <c r="AD9023" s="258"/>
      <c r="AE9023" s="258"/>
      <c r="AF9023" s="258"/>
      <c r="AG9023" s="258"/>
      <c r="AH9023" s="258"/>
      <c r="AI9023" s="258"/>
      <c r="AJ9023" s="258"/>
      <c r="AK9023" s="258"/>
      <c r="AL9023" s="258"/>
      <c r="AM9023" s="258"/>
      <c r="AN9023" s="258"/>
      <c r="AO9023" s="258"/>
      <c r="AP9023" s="258"/>
      <c r="AQ9023" s="258"/>
      <c r="AR9023" s="258"/>
      <c r="AS9023" s="258"/>
      <c r="AT9023" s="258"/>
      <c r="AU9023" s="258"/>
      <c r="AV9023" s="258"/>
      <c r="AW9023" s="258"/>
      <c r="AX9023" s="258"/>
      <c r="AY9023" s="258"/>
      <c r="AZ9023" s="258"/>
      <c r="BA9023" s="258"/>
      <c r="BB9023" s="258"/>
      <c r="BC9023" s="258"/>
      <c r="BD9023" s="258"/>
      <c r="BE9023" s="258"/>
      <c r="BF9023" s="258"/>
      <c r="BG9023" s="258"/>
      <c r="BH9023" s="258"/>
      <c r="BI9023" s="258"/>
      <c r="BJ9023" s="258"/>
      <c r="BK9023" s="258"/>
      <c r="BL9023" s="258"/>
      <c r="BM9023" s="258"/>
      <c r="BN9023" s="258"/>
      <c r="BO9023" s="258"/>
      <c r="BP9023" s="258"/>
      <c r="BQ9023" s="258"/>
      <c r="BR9023" s="258"/>
      <c r="BS9023" s="258"/>
      <c r="BT9023" s="258"/>
      <c r="BU9023" s="258"/>
      <c r="BV9023" s="258"/>
      <c r="BW9023" s="258"/>
      <c r="BX9023" s="258"/>
      <c r="BY9023" s="258"/>
      <c r="BZ9023" s="258"/>
      <c r="CA9023" s="258"/>
      <c r="CB9023" s="258"/>
      <c r="CC9023" s="258"/>
    </row>
    <row r="9024" spans="1:81" s="41" customFormat="1" x14ac:dyDescent="0.25">
      <c r="A9024" s="38"/>
      <c r="B9024" s="44"/>
      <c r="C9024" s="39"/>
      <c r="D9024" s="39"/>
      <c r="E9024" s="39"/>
      <c r="F9024" s="25"/>
      <c r="G9024" s="40"/>
      <c r="H9024" s="40"/>
      <c r="I9024" s="40"/>
      <c r="J9024" s="271"/>
      <c r="K9024" s="262"/>
      <c r="L9024" s="258"/>
      <c r="M9024" s="258"/>
      <c r="N9024" s="258"/>
      <c r="O9024" s="258"/>
      <c r="P9024" s="258"/>
      <c r="Q9024" s="258"/>
      <c r="R9024" s="258"/>
      <c r="S9024" s="258"/>
      <c r="T9024" s="258"/>
      <c r="U9024" s="258"/>
      <c r="V9024" s="258"/>
      <c r="W9024" s="258"/>
      <c r="X9024" s="258"/>
      <c r="Y9024" s="258"/>
      <c r="Z9024" s="258"/>
      <c r="AA9024" s="258"/>
      <c r="AB9024" s="258"/>
      <c r="AC9024" s="258"/>
      <c r="AD9024" s="258"/>
      <c r="AE9024" s="258"/>
      <c r="AF9024" s="258"/>
      <c r="AG9024" s="258"/>
      <c r="AH9024" s="258"/>
      <c r="AI9024" s="258"/>
      <c r="AJ9024" s="258"/>
      <c r="AK9024" s="258"/>
      <c r="AL9024" s="258"/>
      <c r="AM9024" s="258"/>
      <c r="AN9024" s="258"/>
      <c r="AO9024" s="258"/>
      <c r="AP9024" s="258"/>
      <c r="AQ9024" s="258"/>
      <c r="AR9024" s="258"/>
      <c r="AS9024" s="258"/>
      <c r="AT9024" s="258"/>
      <c r="AU9024" s="258"/>
      <c r="AV9024" s="258"/>
      <c r="AW9024" s="258"/>
      <c r="AX9024" s="258"/>
      <c r="AY9024" s="258"/>
      <c r="AZ9024" s="258"/>
      <c r="BA9024" s="258"/>
      <c r="BB9024" s="258"/>
      <c r="BC9024" s="258"/>
      <c r="BD9024" s="258"/>
      <c r="BE9024" s="258"/>
      <c r="BF9024" s="258"/>
      <c r="BG9024" s="258"/>
      <c r="BH9024" s="258"/>
      <c r="BI9024" s="258"/>
      <c r="BJ9024" s="258"/>
      <c r="BK9024" s="258"/>
      <c r="BL9024" s="258"/>
      <c r="BM9024" s="258"/>
      <c r="BN9024" s="258"/>
      <c r="BO9024" s="258"/>
      <c r="BP9024" s="258"/>
      <c r="BQ9024" s="258"/>
      <c r="BR9024" s="258"/>
      <c r="BS9024" s="258"/>
      <c r="BT9024" s="258"/>
      <c r="BU9024" s="258"/>
      <c r="BV9024" s="258"/>
      <c r="BW9024" s="258"/>
      <c r="BX9024" s="258"/>
      <c r="BY9024" s="258"/>
      <c r="BZ9024" s="258"/>
      <c r="CA9024" s="258"/>
      <c r="CB9024" s="258"/>
      <c r="CC9024" s="258"/>
    </row>
    <row r="9025" spans="1:81" s="41" customFormat="1" x14ac:dyDescent="0.25">
      <c r="A9025" s="38"/>
      <c r="B9025" s="44"/>
      <c r="C9025" s="39"/>
      <c r="D9025" s="39"/>
      <c r="E9025" s="39"/>
      <c r="F9025" s="25"/>
      <c r="G9025" s="40"/>
      <c r="H9025" s="40"/>
      <c r="I9025" s="40"/>
      <c r="J9025" s="271"/>
      <c r="K9025" s="262"/>
      <c r="L9025" s="258"/>
      <c r="M9025" s="258"/>
      <c r="N9025" s="258"/>
      <c r="O9025" s="258"/>
      <c r="P9025" s="258"/>
      <c r="Q9025" s="258"/>
      <c r="R9025" s="258"/>
      <c r="S9025" s="258"/>
      <c r="T9025" s="258"/>
      <c r="U9025" s="258"/>
      <c r="V9025" s="258"/>
      <c r="W9025" s="258"/>
      <c r="X9025" s="258"/>
      <c r="Y9025" s="258"/>
      <c r="Z9025" s="258"/>
      <c r="AA9025" s="258"/>
      <c r="AB9025" s="258"/>
      <c r="AC9025" s="258"/>
      <c r="AD9025" s="258"/>
      <c r="AE9025" s="258"/>
      <c r="AF9025" s="258"/>
      <c r="AG9025" s="258"/>
      <c r="AH9025" s="258"/>
      <c r="AI9025" s="258"/>
      <c r="AJ9025" s="258"/>
      <c r="AK9025" s="258"/>
      <c r="AL9025" s="258"/>
      <c r="AM9025" s="258"/>
      <c r="AN9025" s="258"/>
      <c r="AO9025" s="258"/>
      <c r="AP9025" s="258"/>
      <c r="AQ9025" s="258"/>
      <c r="AR9025" s="258"/>
      <c r="AS9025" s="258"/>
      <c r="AT9025" s="258"/>
      <c r="AU9025" s="258"/>
      <c r="AV9025" s="258"/>
      <c r="AW9025" s="258"/>
      <c r="AX9025" s="258"/>
      <c r="AY9025" s="258"/>
      <c r="AZ9025" s="258"/>
      <c r="BA9025" s="258"/>
      <c r="BB9025" s="258"/>
      <c r="BC9025" s="258"/>
      <c r="BD9025" s="258"/>
      <c r="BE9025" s="258"/>
      <c r="BF9025" s="258"/>
      <c r="BG9025" s="258"/>
      <c r="BH9025" s="258"/>
      <c r="BI9025" s="258"/>
      <c r="BJ9025" s="258"/>
      <c r="BK9025" s="258"/>
      <c r="BL9025" s="258"/>
      <c r="BM9025" s="258"/>
      <c r="BN9025" s="258"/>
      <c r="BO9025" s="258"/>
      <c r="BP9025" s="258"/>
      <c r="BQ9025" s="258"/>
      <c r="BR9025" s="258"/>
      <c r="BS9025" s="258"/>
      <c r="BT9025" s="258"/>
      <c r="BU9025" s="258"/>
      <c r="BV9025" s="258"/>
      <c r="BW9025" s="258"/>
      <c r="BX9025" s="258"/>
      <c r="BY9025" s="258"/>
      <c r="BZ9025" s="258"/>
      <c r="CA9025" s="258"/>
      <c r="CB9025" s="258"/>
      <c r="CC9025" s="258"/>
    </row>
    <row r="9026" spans="1:81" s="41" customFormat="1" x14ac:dyDescent="0.25">
      <c r="A9026" s="38"/>
      <c r="B9026" s="44"/>
      <c r="C9026" s="39"/>
      <c r="D9026" s="39"/>
      <c r="E9026" s="39"/>
      <c r="F9026" s="25"/>
      <c r="G9026" s="40"/>
      <c r="H9026" s="40"/>
      <c r="I9026" s="40"/>
      <c r="J9026" s="271"/>
      <c r="K9026" s="262"/>
      <c r="L9026" s="258"/>
      <c r="M9026" s="258"/>
      <c r="N9026" s="258"/>
      <c r="O9026" s="258"/>
      <c r="P9026" s="258"/>
      <c r="Q9026" s="258"/>
      <c r="R9026" s="258"/>
      <c r="S9026" s="258"/>
      <c r="T9026" s="258"/>
      <c r="U9026" s="258"/>
      <c r="V9026" s="258"/>
      <c r="W9026" s="258"/>
      <c r="X9026" s="258"/>
      <c r="Y9026" s="258"/>
      <c r="Z9026" s="258"/>
      <c r="AA9026" s="258"/>
      <c r="AB9026" s="258"/>
      <c r="AC9026" s="258"/>
      <c r="AD9026" s="258"/>
      <c r="AE9026" s="258"/>
      <c r="AF9026" s="258"/>
      <c r="AG9026" s="258"/>
      <c r="AH9026" s="258"/>
      <c r="AI9026" s="258"/>
      <c r="AJ9026" s="258"/>
      <c r="AK9026" s="258"/>
      <c r="AL9026" s="258"/>
      <c r="AM9026" s="258"/>
      <c r="AN9026" s="258"/>
      <c r="AO9026" s="258"/>
      <c r="AP9026" s="258"/>
      <c r="AQ9026" s="258"/>
      <c r="AR9026" s="258"/>
      <c r="AS9026" s="258"/>
      <c r="AT9026" s="258"/>
      <c r="AU9026" s="258"/>
      <c r="AV9026" s="258"/>
      <c r="AW9026" s="258"/>
      <c r="AX9026" s="258"/>
      <c r="AY9026" s="258"/>
      <c r="AZ9026" s="258"/>
      <c r="BA9026" s="258"/>
      <c r="BB9026" s="258"/>
      <c r="BC9026" s="258"/>
      <c r="BD9026" s="258"/>
      <c r="BE9026" s="258"/>
      <c r="BF9026" s="258"/>
      <c r="BG9026" s="258"/>
      <c r="BH9026" s="258"/>
      <c r="BI9026" s="258"/>
      <c r="BJ9026" s="258"/>
      <c r="BK9026" s="258"/>
      <c r="BL9026" s="258"/>
      <c r="BM9026" s="258"/>
      <c r="BN9026" s="258"/>
      <c r="BO9026" s="258"/>
      <c r="BP9026" s="258"/>
      <c r="BQ9026" s="258"/>
      <c r="BR9026" s="258"/>
      <c r="BS9026" s="258"/>
      <c r="BT9026" s="258"/>
      <c r="BU9026" s="258"/>
      <c r="BV9026" s="258"/>
      <c r="BW9026" s="258"/>
      <c r="BX9026" s="258"/>
      <c r="BY9026" s="258"/>
      <c r="BZ9026" s="258"/>
      <c r="CA9026" s="258"/>
      <c r="CB9026" s="258"/>
      <c r="CC9026" s="258"/>
    </row>
    <row r="9027" spans="1:81" s="41" customFormat="1" x14ac:dyDescent="0.25">
      <c r="A9027" s="38"/>
      <c r="B9027" s="44"/>
      <c r="C9027" s="39"/>
      <c r="D9027" s="39"/>
      <c r="E9027" s="39"/>
      <c r="F9027" s="25"/>
      <c r="G9027" s="40"/>
      <c r="H9027" s="40"/>
      <c r="I9027" s="40"/>
      <c r="J9027" s="271"/>
      <c r="K9027" s="262"/>
      <c r="L9027" s="258"/>
      <c r="M9027" s="258"/>
      <c r="N9027" s="258"/>
      <c r="O9027" s="258"/>
      <c r="P9027" s="258"/>
      <c r="Q9027" s="258"/>
      <c r="R9027" s="258"/>
      <c r="S9027" s="258"/>
      <c r="T9027" s="258"/>
      <c r="U9027" s="258"/>
      <c r="V9027" s="258"/>
      <c r="W9027" s="258"/>
      <c r="X9027" s="258"/>
      <c r="Y9027" s="258"/>
      <c r="Z9027" s="258"/>
      <c r="AA9027" s="258"/>
      <c r="AB9027" s="258"/>
      <c r="AC9027" s="258"/>
      <c r="AD9027" s="258"/>
      <c r="AE9027" s="258"/>
      <c r="AF9027" s="258"/>
      <c r="AG9027" s="258"/>
      <c r="AH9027" s="258"/>
      <c r="AI9027" s="258"/>
      <c r="AJ9027" s="258"/>
      <c r="AK9027" s="258"/>
      <c r="AL9027" s="258"/>
      <c r="AM9027" s="258"/>
      <c r="AN9027" s="258"/>
      <c r="AO9027" s="258"/>
      <c r="AP9027" s="258"/>
      <c r="AQ9027" s="258"/>
      <c r="AR9027" s="258"/>
      <c r="AS9027" s="258"/>
      <c r="AT9027" s="258"/>
      <c r="AU9027" s="258"/>
      <c r="AV9027" s="258"/>
      <c r="AW9027" s="258"/>
      <c r="AX9027" s="258"/>
      <c r="AY9027" s="258"/>
      <c r="AZ9027" s="258"/>
      <c r="BA9027" s="258"/>
      <c r="BB9027" s="258"/>
      <c r="BC9027" s="258"/>
      <c r="BD9027" s="258"/>
      <c r="BE9027" s="258"/>
      <c r="BF9027" s="258"/>
      <c r="BG9027" s="258"/>
      <c r="BH9027" s="258"/>
      <c r="BI9027" s="258"/>
      <c r="BJ9027" s="258"/>
      <c r="BK9027" s="258"/>
      <c r="BL9027" s="258"/>
      <c r="BM9027" s="258"/>
      <c r="BN9027" s="258"/>
      <c r="BO9027" s="258"/>
      <c r="BP9027" s="258"/>
      <c r="BQ9027" s="258"/>
      <c r="BR9027" s="258"/>
      <c r="BS9027" s="258"/>
      <c r="BT9027" s="258"/>
      <c r="BU9027" s="258"/>
      <c r="BV9027" s="258"/>
      <c r="BW9027" s="258"/>
      <c r="BX9027" s="258"/>
      <c r="BY9027" s="258"/>
      <c r="BZ9027" s="258"/>
      <c r="CA9027" s="258"/>
      <c r="CB9027" s="258"/>
      <c r="CC9027" s="258"/>
    </row>
    <row r="9028" spans="1:81" s="41" customFormat="1" x14ac:dyDescent="0.25">
      <c r="A9028" s="38"/>
      <c r="B9028" s="44"/>
      <c r="C9028" s="39"/>
      <c r="D9028" s="39"/>
      <c r="E9028" s="39"/>
      <c r="F9028" s="25"/>
      <c r="G9028" s="40"/>
      <c r="H9028" s="40"/>
      <c r="I9028" s="40"/>
      <c r="J9028" s="271"/>
      <c r="K9028" s="262"/>
      <c r="L9028" s="258"/>
      <c r="M9028" s="258"/>
      <c r="N9028" s="258"/>
      <c r="O9028" s="258"/>
      <c r="P9028" s="258"/>
      <c r="Q9028" s="258"/>
      <c r="R9028" s="258"/>
      <c r="S9028" s="258"/>
      <c r="T9028" s="258"/>
      <c r="U9028" s="258"/>
      <c r="V9028" s="258"/>
      <c r="W9028" s="258"/>
      <c r="X9028" s="258"/>
      <c r="Y9028" s="258"/>
      <c r="Z9028" s="258"/>
      <c r="AA9028" s="258"/>
      <c r="AB9028" s="258"/>
      <c r="AC9028" s="258"/>
      <c r="AD9028" s="258"/>
      <c r="AE9028" s="258"/>
      <c r="AF9028" s="258"/>
      <c r="AG9028" s="258"/>
      <c r="AH9028" s="258"/>
      <c r="AI9028" s="258"/>
      <c r="AJ9028" s="258"/>
      <c r="AK9028" s="258"/>
      <c r="AL9028" s="258"/>
      <c r="AM9028" s="258"/>
      <c r="AN9028" s="258"/>
      <c r="AO9028" s="258"/>
      <c r="AP9028" s="258"/>
      <c r="AQ9028" s="258"/>
      <c r="AR9028" s="258"/>
      <c r="AS9028" s="258"/>
      <c r="AT9028" s="258"/>
      <c r="AU9028" s="258"/>
      <c r="AV9028" s="258"/>
      <c r="AW9028" s="258"/>
      <c r="AX9028" s="258"/>
      <c r="AY9028" s="258"/>
      <c r="AZ9028" s="258"/>
      <c r="BA9028" s="258"/>
      <c r="BB9028" s="258"/>
      <c r="BC9028" s="258"/>
      <c r="BD9028" s="258"/>
      <c r="BE9028" s="258"/>
      <c r="BF9028" s="258"/>
      <c r="BG9028" s="258"/>
      <c r="BH9028" s="258"/>
      <c r="BI9028" s="258"/>
      <c r="BJ9028" s="258"/>
      <c r="BK9028" s="258"/>
      <c r="BL9028" s="258"/>
      <c r="BM9028" s="258"/>
      <c r="BN9028" s="258"/>
      <c r="BO9028" s="258"/>
      <c r="BP9028" s="258"/>
      <c r="BQ9028" s="258"/>
      <c r="BR9028" s="258"/>
      <c r="BS9028" s="258"/>
      <c r="BT9028" s="258"/>
      <c r="BU9028" s="258"/>
      <c r="BV9028" s="258"/>
      <c r="BW9028" s="258"/>
      <c r="BX9028" s="258"/>
      <c r="BY9028" s="258"/>
      <c r="BZ9028" s="258"/>
      <c r="CA9028" s="258"/>
      <c r="CB9028" s="258"/>
      <c r="CC9028" s="258"/>
    </row>
    <row r="9029" spans="1:81" s="41" customFormat="1" x14ac:dyDescent="0.25">
      <c r="A9029" s="38"/>
      <c r="B9029" s="44"/>
      <c r="C9029" s="39"/>
      <c r="D9029" s="39"/>
      <c r="E9029" s="39"/>
      <c r="F9029" s="25"/>
      <c r="G9029" s="40"/>
      <c r="H9029" s="40"/>
      <c r="I9029" s="40"/>
      <c r="J9029" s="271"/>
      <c r="K9029" s="262"/>
      <c r="L9029" s="258"/>
      <c r="M9029" s="258"/>
      <c r="N9029" s="258"/>
      <c r="O9029" s="258"/>
      <c r="P9029" s="258"/>
      <c r="Q9029" s="258"/>
      <c r="R9029" s="258"/>
      <c r="S9029" s="258"/>
      <c r="T9029" s="258"/>
      <c r="U9029" s="258"/>
      <c r="V9029" s="258"/>
      <c r="W9029" s="258"/>
      <c r="X9029" s="258"/>
      <c r="Y9029" s="258"/>
      <c r="Z9029" s="258"/>
      <c r="AA9029" s="258"/>
      <c r="AB9029" s="258"/>
      <c r="AC9029" s="258"/>
      <c r="AD9029" s="258"/>
      <c r="AE9029" s="258"/>
      <c r="AF9029" s="258"/>
      <c r="AG9029" s="258"/>
      <c r="AH9029" s="258"/>
      <c r="AI9029" s="258"/>
      <c r="AJ9029" s="258"/>
      <c r="AK9029" s="258"/>
      <c r="AL9029" s="258"/>
      <c r="AM9029" s="258"/>
      <c r="AN9029" s="258"/>
      <c r="AO9029" s="258"/>
      <c r="AP9029" s="258"/>
      <c r="AQ9029" s="258"/>
      <c r="AR9029" s="258"/>
      <c r="AS9029" s="258"/>
      <c r="AT9029" s="258"/>
      <c r="AU9029" s="258"/>
      <c r="AV9029" s="258"/>
      <c r="AW9029" s="258"/>
      <c r="AX9029" s="258"/>
      <c r="AY9029" s="258"/>
      <c r="AZ9029" s="258"/>
      <c r="BA9029" s="258"/>
      <c r="BB9029" s="258"/>
      <c r="BC9029" s="258"/>
      <c r="BD9029" s="258"/>
      <c r="BE9029" s="258"/>
      <c r="BF9029" s="258"/>
      <c r="BG9029" s="258"/>
      <c r="BH9029" s="258"/>
      <c r="BI9029" s="258"/>
      <c r="BJ9029" s="258"/>
      <c r="BK9029" s="258"/>
      <c r="BL9029" s="258"/>
      <c r="BM9029" s="258"/>
      <c r="BN9029" s="258"/>
      <c r="BO9029" s="258"/>
      <c r="BP9029" s="258"/>
      <c r="BQ9029" s="258"/>
      <c r="BR9029" s="258"/>
      <c r="BS9029" s="258"/>
      <c r="BT9029" s="258"/>
      <c r="BU9029" s="258"/>
      <c r="BV9029" s="258"/>
      <c r="BW9029" s="258"/>
      <c r="BX9029" s="258"/>
      <c r="BY9029" s="258"/>
      <c r="BZ9029" s="258"/>
      <c r="CA9029" s="258"/>
      <c r="CB9029" s="258"/>
      <c r="CC9029" s="258"/>
    </row>
    <row r="9030" spans="1:81" s="41" customFormat="1" x14ac:dyDescent="0.25">
      <c r="A9030" s="38"/>
      <c r="B9030" s="44"/>
      <c r="C9030" s="39"/>
      <c r="D9030" s="39"/>
      <c r="E9030" s="39"/>
      <c r="F9030" s="25"/>
      <c r="G9030" s="40"/>
      <c r="H9030" s="40"/>
      <c r="I9030" s="40"/>
      <c r="J9030" s="271"/>
      <c r="K9030" s="262"/>
      <c r="L9030" s="258"/>
      <c r="M9030" s="258"/>
      <c r="N9030" s="258"/>
      <c r="O9030" s="258"/>
      <c r="P9030" s="258"/>
      <c r="Q9030" s="258"/>
      <c r="R9030" s="258"/>
      <c r="S9030" s="258"/>
      <c r="T9030" s="258"/>
      <c r="U9030" s="258"/>
      <c r="V9030" s="258"/>
      <c r="W9030" s="258"/>
      <c r="X9030" s="258"/>
      <c r="Y9030" s="258"/>
      <c r="Z9030" s="258"/>
      <c r="AA9030" s="258"/>
      <c r="AB9030" s="258"/>
      <c r="AC9030" s="258"/>
      <c r="AD9030" s="258"/>
      <c r="AE9030" s="258"/>
      <c r="AF9030" s="258"/>
      <c r="AG9030" s="258"/>
      <c r="AH9030" s="258"/>
      <c r="AI9030" s="258"/>
      <c r="AJ9030" s="258"/>
      <c r="AK9030" s="258"/>
      <c r="AL9030" s="258"/>
      <c r="AM9030" s="258"/>
      <c r="AN9030" s="258"/>
      <c r="AO9030" s="258"/>
      <c r="AP9030" s="258"/>
      <c r="AQ9030" s="258"/>
      <c r="AR9030" s="258"/>
      <c r="AS9030" s="258"/>
      <c r="AT9030" s="258"/>
      <c r="AU9030" s="258"/>
      <c r="AV9030" s="258"/>
      <c r="AW9030" s="258"/>
      <c r="AX9030" s="258"/>
      <c r="AY9030" s="258"/>
      <c r="AZ9030" s="258"/>
      <c r="BA9030" s="258"/>
      <c r="BB9030" s="258"/>
      <c r="BC9030" s="258"/>
      <c r="BD9030" s="258"/>
      <c r="BE9030" s="258"/>
      <c r="BF9030" s="258"/>
      <c r="BG9030" s="258"/>
      <c r="BH9030" s="258"/>
      <c r="BI9030" s="258"/>
      <c r="BJ9030" s="258"/>
      <c r="BK9030" s="258"/>
      <c r="BL9030" s="258"/>
      <c r="BM9030" s="258"/>
      <c r="BN9030" s="258"/>
      <c r="BO9030" s="258"/>
      <c r="BP9030" s="258"/>
      <c r="BQ9030" s="258"/>
      <c r="BR9030" s="258"/>
      <c r="BS9030" s="258"/>
      <c r="BT9030" s="258"/>
      <c r="BU9030" s="258"/>
      <c r="BV9030" s="258"/>
      <c r="BW9030" s="258"/>
      <c r="BX9030" s="258"/>
      <c r="BY9030" s="258"/>
      <c r="BZ9030" s="258"/>
      <c r="CA9030" s="258"/>
      <c r="CB9030" s="258"/>
      <c r="CC9030" s="258"/>
    </row>
    <row r="9031" spans="1:81" s="41" customFormat="1" x14ac:dyDescent="0.25">
      <c r="A9031" s="38"/>
      <c r="B9031" s="44"/>
      <c r="C9031" s="39"/>
      <c r="D9031" s="39"/>
      <c r="E9031" s="39"/>
      <c r="F9031" s="25"/>
      <c r="G9031" s="40"/>
      <c r="H9031" s="40"/>
      <c r="I9031" s="40"/>
      <c r="J9031" s="271"/>
      <c r="K9031" s="262"/>
      <c r="L9031" s="258"/>
      <c r="M9031" s="258"/>
      <c r="N9031" s="258"/>
      <c r="O9031" s="258"/>
      <c r="P9031" s="258"/>
      <c r="Q9031" s="258"/>
      <c r="R9031" s="258"/>
      <c r="S9031" s="258"/>
      <c r="T9031" s="258"/>
      <c r="U9031" s="258"/>
      <c r="V9031" s="258"/>
      <c r="W9031" s="258"/>
      <c r="X9031" s="258"/>
      <c r="Y9031" s="258"/>
      <c r="Z9031" s="258"/>
      <c r="AA9031" s="258"/>
      <c r="AB9031" s="258"/>
      <c r="AC9031" s="258"/>
      <c r="AD9031" s="258"/>
      <c r="AE9031" s="258"/>
      <c r="AF9031" s="258"/>
      <c r="AG9031" s="258"/>
      <c r="AH9031" s="258"/>
      <c r="AI9031" s="258"/>
      <c r="AJ9031" s="258"/>
      <c r="AK9031" s="258"/>
      <c r="AL9031" s="258"/>
      <c r="AM9031" s="258"/>
      <c r="AN9031" s="258"/>
      <c r="AO9031" s="258"/>
      <c r="AP9031" s="258"/>
      <c r="AQ9031" s="258"/>
      <c r="AR9031" s="258"/>
      <c r="AS9031" s="258"/>
      <c r="AT9031" s="258"/>
      <c r="AU9031" s="258"/>
      <c r="AV9031" s="258"/>
      <c r="AW9031" s="258"/>
      <c r="AX9031" s="258"/>
      <c r="AY9031" s="258"/>
      <c r="AZ9031" s="258"/>
      <c r="BA9031" s="258"/>
      <c r="BB9031" s="258"/>
      <c r="BC9031" s="258"/>
      <c r="BD9031" s="258"/>
      <c r="BE9031" s="258"/>
      <c r="BF9031" s="258"/>
      <c r="BG9031" s="258"/>
      <c r="BH9031" s="258"/>
      <c r="BI9031" s="258"/>
      <c r="BJ9031" s="258"/>
      <c r="BK9031" s="258"/>
      <c r="BL9031" s="258"/>
      <c r="BM9031" s="258"/>
      <c r="BN9031" s="258"/>
      <c r="BO9031" s="258"/>
      <c r="BP9031" s="258"/>
      <c r="BQ9031" s="258"/>
      <c r="BR9031" s="258"/>
      <c r="BS9031" s="258"/>
      <c r="BT9031" s="258"/>
      <c r="BU9031" s="258"/>
      <c r="BV9031" s="258"/>
      <c r="BW9031" s="258"/>
      <c r="BX9031" s="258"/>
      <c r="BY9031" s="258"/>
      <c r="BZ9031" s="258"/>
      <c r="CA9031" s="258"/>
      <c r="CB9031" s="258"/>
      <c r="CC9031" s="258"/>
    </row>
    <row r="9032" spans="1:81" s="41" customFormat="1" x14ac:dyDescent="0.25">
      <c r="A9032" s="38"/>
      <c r="B9032" s="44"/>
      <c r="C9032" s="39"/>
      <c r="D9032" s="39"/>
      <c r="E9032" s="39"/>
      <c r="F9032" s="25"/>
      <c r="G9032" s="40"/>
      <c r="H9032" s="40"/>
      <c r="I9032" s="40"/>
      <c r="J9032" s="271"/>
      <c r="K9032" s="262"/>
      <c r="L9032" s="258"/>
      <c r="M9032" s="258"/>
      <c r="N9032" s="258"/>
      <c r="O9032" s="258"/>
      <c r="P9032" s="258"/>
      <c r="Q9032" s="258"/>
      <c r="R9032" s="258"/>
      <c r="S9032" s="258"/>
      <c r="T9032" s="258"/>
      <c r="U9032" s="258"/>
      <c r="V9032" s="258"/>
      <c r="W9032" s="258"/>
      <c r="X9032" s="258"/>
      <c r="Y9032" s="258"/>
      <c r="Z9032" s="258"/>
      <c r="AA9032" s="258"/>
      <c r="AB9032" s="258"/>
      <c r="AC9032" s="258"/>
      <c r="AD9032" s="258"/>
      <c r="AE9032" s="258"/>
      <c r="AF9032" s="258"/>
      <c r="AG9032" s="258"/>
      <c r="AH9032" s="258"/>
      <c r="AI9032" s="258"/>
      <c r="AJ9032" s="258"/>
      <c r="AK9032" s="258"/>
      <c r="AL9032" s="258"/>
      <c r="AM9032" s="258"/>
      <c r="AN9032" s="258"/>
      <c r="AO9032" s="258"/>
      <c r="AP9032" s="258"/>
      <c r="AQ9032" s="258"/>
      <c r="AR9032" s="258"/>
      <c r="AS9032" s="258"/>
      <c r="AT9032" s="258"/>
      <c r="AU9032" s="258"/>
      <c r="AV9032" s="258"/>
      <c r="AW9032" s="258"/>
      <c r="AX9032" s="258"/>
      <c r="AY9032" s="258"/>
      <c r="AZ9032" s="258"/>
      <c r="BA9032" s="258"/>
      <c r="BB9032" s="258"/>
      <c r="BC9032" s="258"/>
      <c r="BD9032" s="258"/>
      <c r="BE9032" s="258"/>
      <c r="BF9032" s="258"/>
      <c r="BG9032" s="258"/>
      <c r="BH9032" s="258"/>
      <c r="BI9032" s="258"/>
      <c r="BJ9032" s="258"/>
      <c r="BK9032" s="258"/>
      <c r="BL9032" s="258"/>
      <c r="BM9032" s="258"/>
      <c r="BN9032" s="258"/>
      <c r="BO9032" s="258"/>
      <c r="BP9032" s="258"/>
      <c r="BQ9032" s="258"/>
      <c r="BR9032" s="258"/>
      <c r="BS9032" s="258"/>
      <c r="BT9032" s="258"/>
      <c r="BU9032" s="258"/>
      <c r="BV9032" s="258"/>
      <c r="BW9032" s="258"/>
      <c r="BX9032" s="258"/>
      <c r="BY9032" s="258"/>
      <c r="BZ9032" s="258"/>
      <c r="CA9032" s="258"/>
      <c r="CB9032" s="258"/>
      <c r="CC9032" s="258"/>
    </row>
    <row r="9033" spans="1:81" s="41" customFormat="1" x14ac:dyDescent="0.25">
      <c r="A9033" s="38"/>
      <c r="B9033" s="44"/>
      <c r="C9033" s="39"/>
      <c r="D9033" s="39"/>
      <c r="E9033" s="39"/>
      <c r="F9033" s="25"/>
      <c r="G9033" s="40"/>
      <c r="H9033" s="40"/>
      <c r="I9033" s="40"/>
      <c r="J9033" s="271"/>
      <c r="K9033" s="262"/>
      <c r="L9033" s="258"/>
      <c r="M9033" s="258"/>
      <c r="N9033" s="258"/>
      <c r="O9033" s="258"/>
      <c r="P9033" s="258"/>
      <c r="Q9033" s="258"/>
      <c r="R9033" s="258"/>
      <c r="S9033" s="258"/>
      <c r="T9033" s="258"/>
      <c r="U9033" s="258"/>
      <c r="V9033" s="258"/>
      <c r="W9033" s="258"/>
      <c r="X9033" s="258"/>
      <c r="Y9033" s="258"/>
      <c r="Z9033" s="258"/>
      <c r="AA9033" s="258"/>
      <c r="AB9033" s="258"/>
      <c r="AC9033" s="258"/>
      <c r="AD9033" s="258"/>
      <c r="AE9033" s="258"/>
      <c r="AF9033" s="258"/>
      <c r="AG9033" s="258"/>
      <c r="AH9033" s="258"/>
      <c r="AI9033" s="258"/>
      <c r="AJ9033" s="258"/>
      <c r="AK9033" s="258"/>
      <c r="AL9033" s="258"/>
      <c r="AM9033" s="258"/>
      <c r="AN9033" s="258"/>
      <c r="AO9033" s="258"/>
      <c r="AP9033" s="258"/>
      <c r="AQ9033" s="258"/>
      <c r="AR9033" s="258"/>
      <c r="AS9033" s="258"/>
      <c r="AT9033" s="258"/>
      <c r="AU9033" s="258"/>
      <c r="AV9033" s="258"/>
      <c r="AW9033" s="258"/>
      <c r="AX9033" s="258"/>
      <c r="AY9033" s="258"/>
      <c r="AZ9033" s="258"/>
      <c r="BA9033" s="258"/>
      <c r="BB9033" s="258"/>
      <c r="BC9033" s="258"/>
      <c r="BD9033" s="258"/>
      <c r="BE9033" s="258"/>
      <c r="BF9033" s="258"/>
      <c r="BG9033" s="258"/>
      <c r="BH9033" s="258"/>
      <c r="BI9033" s="258"/>
      <c r="BJ9033" s="258"/>
      <c r="BK9033" s="258"/>
      <c r="BL9033" s="258"/>
      <c r="BM9033" s="258"/>
      <c r="BN9033" s="258"/>
      <c r="BO9033" s="258"/>
      <c r="BP9033" s="258"/>
      <c r="BQ9033" s="258"/>
      <c r="BR9033" s="258"/>
      <c r="BS9033" s="258"/>
      <c r="BT9033" s="258"/>
      <c r="BU9033" s="258"/>
      <c r="BV9033" s="258"/>
      <c r="BW9033" s="258"/>
      <c r="BX9033" s="258"/>
      <c r="BY9033" s="258"/>
      <c r="BZ9033" s="258"/>
      <c r="CA9033" s="258"/>
      <c r="CB9033" s="258"/>
      <c r="CC9033" s="258"/>
    </row>
    <row r="9034" spans="1:81" s="41" customFormat="1" x14ac:dyDescent="0.25">
      <c r="A9034" s="38"/>
      <c r="B9034" s="44"/>
      <c r="C9034" s="39"/>
      <c r="D9034" s="39"/>
      <c r="E9034" s="39"/>
      <c r="F9034" s="25"/>
      <c r="G9034" s="40"/>
      <c r="H9034" s="40"/>
      <c r="I9034" s="40"/>
      <c r="J9034" s="271"/>
      <c r="K9034" s="262"/>
      <c r="L9034" s="258"/>
      <c r="M9034" s="258"/>
      <c r="N9034" s="258"/>
      <c r="O9034" s="258"/>
      <c r="P9034" s="258"/>
      <c r="Q9034" s="258"/>
      <c r="R9034" s="258"/>
      <c r="S9034" s="258"/>
      <c r="T9034" s="258"/>
      <c r="U9034" s="258"/>
      <c r="V9034" s="258"/>
      <c r="W9034" s="258"/>
      <c r="X9034" s="258"/>
      <c r="Y9034" s="258"/>
      <c r="Z9034" s="258"/>
      <c r="AA9034" s="258"/>
      <c r="AB9034" s="258"/>
      <c r="AC9034" s="258"/>
      <c r="AD9034" s="258"/>
      <c r="AE9034" s="258"/>
      <c r="AF9034" s="258"/>
      <c r="AG9034" s="258"/>
      <c r="AH9034" s="258"/>
      <c r="AI9034" s="258"/>
      <c r="AJ9034" s="258"/>
      <c r="AK9034" s="258"/>
      <c r="AL9034" s="258"/>
      <c r="AM9034" s="258"/>
      <c r="AN9034" s="258"/>
      <c r="AO9034" s="258"/>
      <c r="AP9034" s="258"/>
      <c r="AQ9034" s="258"/>
      <c r="AR9034" s="258"/>
      <c r="AS9034" s="258"/>
      <c r="AT9034" s="258"/>
      <c r="AU9034" s="258"/>
      <c r="AV9034" s="258"/>
      <c r="AW9034" s="258"/>
      <c r="AX9034" s="258"/>
      <c r="AY9034" s="258"/>
      <c r="AZ9034" s="258"/>
      <c r="BA9034" s="258"/>
      <c r="BB9034" s="258"/>
      <c r="BC9034" s="258"/>
      <c r="BD9034" s="258"/>
      <c r="BE9034" s="258"/>
      <c r="BF9034" s="258"/>
      <c r="BG9034" s="258"/>
      <c r="BH9034" s="258"/>
      <c r="BI9034" s="258"/>
      <c r="BJ9034" s="258"/>
      <c r="BK9034" s="258"/>
      <c r="BL9034" s="258"/>
      <c r="BM9034" s="258"/>
      <c r="BN9034" s="258"/>
      <c r="BO9034" s="258"/>
      <c r="BP9034" s="258"/>
      <c r="BQ9034" s="258"/>
      <c r="BR9034" s="258"/>
      <c r="BS9034" s="258"/>
      <c r="BT9034" s="258"/>
      <c r="BU9034" s="258"/>
      <c r="BV9034" s="258"/>
      <c r="BW9034" s="258"/>
      <c r="BX9034" s="258"/>
      <c r="BY9034" s="258"/>
      <c r="BZ9034" s="258"/>
      <c r="CA9034" s="258"/>
      <c r="CB9034" s="258"/>
      <c r="CC9034" s="258"/>
    </row>
    <row r="9035" spans="1:81" s="41" customFormat="1" x14ac:dyDescent="0.25">
      <c r="A9035" s="38"/>
      <c r="B9035" s="44"/>
      <c r="C9035" s="39"/>
      <c r="D9035" s="39"/>
      <c r="E9035" s="39"/>
      <c r="F9035" s="25"/>
      <c r="G9035" s="40"/>
      <c r="H9035" s="40"/>
      <c r="I9035" s="40"/>
      <c r="J9035" s="271"/>
      <c r="K9035" s="262"/>
      <c r="L9035" s="258"/>
      <c r="M9035" s="258"/>
      <c r="N9035" s="258"/>
      <c r="O9035" s="258"/>
      <c r="P9035" s="258"/>
      <c r="Q9035" s="258"/>
      <c r="R9035" s="258"/>
      <c r="S9035" s="258"/>
      <c r="T9035" s="258"/>
      <c r="U9035" s="258"/>
      <c r="V9035" s="258"/>
      <c r="W9035" s="258"/>
      <c r="X9035" s="258"/>
      <c r="Y9035" s="258"/>
      <c r="Z9035" s="258"/>
      <c r="AA9035" s="258"/>
      <c r="AB9035" s="258"/>
      <c r="AC9035" s="258"/>
      <c r="AD9035" s="258"/>
      <c r="AE9035" s="258"/>
      <c r="AF9035" s="258"/>
      <c r="AG9035" s="258"/>
      <c r="AH9035" s="258"/>
      <c r="AI9035" s="258"/>
      <c r="AJ9035" s="258"/>
      <c r="AK9035" s="258"/>
      <c r="AL9035" s="258"/>
      <c r="AM9035" s="258"/>
      <c r="AN9035" s="258"/>
      <c r="AO9035" s="258"/>
      <c r="AP9035" s="258"/>
      <c r="AQ9035" s="258"/>
      <c r="AR9035" s="258"/>
      <c r="AS9035" s="258"/>
      <c r="AT9035" s="258"/>
      <c r="AU9035" s="258"/>
      <c r="AV9035" s="258"/>
      <c r="AW9035" s="258"/>
      <c r="AX9035" s="258"/>
      <c r="AY9035" s="258"/>
      <c r="AZ9035" s="258"/>
      <c r="BA9035" s="258"/>
      <c r="BB9035" s="258"/>
      <c r="BC9035" s="258"/>
      <c r="BD9035" s="258"/>
      <c r="BE9035" s="258"/>
      <c r="BF9035" s="258"/>
      <c r="BG9035" s="258"/>
      <c r="BH9035" s="258"/>
      <c r="BI9035" s="258"/>
      <c r="BJ9035" s="258"/>
      <c r="BK9035" s="258"/>
      <c r="BL9035" s="258"/>
      <c r="BM9035" s="258"/>
      <c r="BN9035" s="258"/>
      <c r="BO9035" s="258"/>
      <c r="BP9035" s="258"/>
      <c r="BQ9035" s="258"/>
      <c r="BR9035" s="258"/>
      <c r="BS9035" s="258"/>
      <c r="BT9035" s="258"/>
      <c r="BU9035" s="258"/>
      <c r="BV9035" s="258"/>
      <c r="BW9035" s="258"/>
      <c r="BX9035" s="258"/>
      <c r="BY9035" s="258"/>
      <c r="BZ9035" s="258"/>
      <c r="CA9035" s="258"/>
      <c r="CB9035" s="258"/>
      <c r="CC9035" s="258"/>
    </row>
    <row r="9036" spans="1:81" s="41" customFormat="1" x14ac:dyDescent="0.25">
      <c r="A9036" s="38"/>
      <c r="B9036" s="44"/>
      <c r="C9036" s="39"/>
      <c r="D9036" s="39"/>
      <c r="E9036" s="39"/>
      <c r="F9036" s="25"/>
      <c r="G9036" s="40"/>
      <c r="H9036" s="40"/>
      <c r="I9036" s="40"/>
      <c r="J9036" s="271"/>
      <c r="K9036" s="262"/>
      <c r="L9036" s="258"/>
      <c r="M9036" s="258"/>
      <c r="N9036" s="258"/>
      <c r="O9036" s="258"/>
      <c r="P9036" s="258"/>
      <c r="Q9036" s="258"/>
      <c r="R9036" s="258"/>
      <c r="S9036" s="258"/>
      <c r="T9036" s="258"/>
      <c r="U9036" s="258"/>
      <c r="V9036" s="258"/>
      <c r="W9036" s="258"/>
      <c r="X9036" s="258"/>
      <c r="Y9036" s="258"/>
      <c r="Z9036" s="258"/>
      <c r="AA9036" s="258"/>
      <c r="AB9036" s="258"/>
      <c r="AC9036" s="258"/>
      <c r="AD9036" s="258"/>
      <c r="AE9036" s="258"/>
      <c r="AF9036" s="258"/>
      <c r="AG9036" s="258"/>
      <c r="AH9036" s="258"/>
      <c r="AI9036" s="258"/>
      <c r="AJ9036" s="258"/>
      <c r="AK9036" s="258"/>
      <c r="AL9036" s="258"/>
      <c r="AM9036" s="258"/>
      <c r="AN9036" s="258"/>
      <c r="AO9036" s="258"/>
      <c r="AP9036" s="258"/>
      <c r="AQ9036" s="258"/>
      <c r="AR9036" s="258"/>
      <c r="AS9036" s="258"/>
      <c r="AT9036" s="258"/>
      <c r="AU9036" s="258"/>
      <c r="AV9036" s="258"/>
      <c r="AW9036" s="258"/>
      <c r="AX9036" s="258"/>
      <c r="AY9036" s="258"/>
      <c r="AZ9036" s="258"/>
      <c r="BA9036" s="258"/>
      <c r="BB9036" s="258"/>
      <c r="BC9036" s="258"/>
      <c r="BD9036" s="258"/>
      <c r="BE9036" s="258"/>
      <c r="BF9036" s="258"/>
      <c r="BG9036" s="258"/>
      <c r="BH9036" s="258"/>
      <c r="BI9036" s="258"/>
      <c r="BJ9036" s="258"/>
      <c r="BK9036" s="258"/>
      <c r="BL9036" s="258"/>
      <c r="BM9036" s="258"/>
      <c r="BN9036" s="258"/>
      <c r="BO9036" s="258"/>
      <c r="BP9036" s="258"/>
      <c r="BQ9036" s="258"/>
      <c r="BR9036" s="258"/>
      <c r="BS9036" s="258"/>
      <c r="BT9036" s="258"/>
      <c r="BU9036" s="258"/>
      <c r="BV9036" s="258"/>
      <c r="BW9036" s="258"/>
      <c r="BX9036" s="258"/>
      <c r="BY9036" s="258"/>
      <c r="BZ9036" s="258"/>
      <c r="CA9036" s="258"/>
      <c r="CB9036" s="258"/>
      <c r="CC9036" s="258"/>
    </row>
    <row r="9037" spans="1:81" s="41" customFormat="1" x14ac:dyDescent="0.25">
      <c r="A9037" s="38"/>
      <c r="B9037" s="44"/>
      <c r="C9037" s="39"/>
      <c r="D9037" s="39"/>
      <c r="E9037" s="39"/>
      <c r="F9037" s="25"/>
      <c r="G9037" s="40"/>
      <c r="H9037" s="40"/>
      <c r="I9037" s="40"/>
      <c r="J9037" s="271"/>
      <c r="K9037" s="262"/>
      <c r="L9037" s="258"/>
      <c r="M9037" s="258"/>
      <c r="N9037" s="258"/>
      <c r="O9037" s="258"/>
      <c r="P9037" s="258"/>
      <c r="Q9037" s="258"/>
      <c r="R9037" s="258"/>
      <c r="S9037" s="258"/>
      <c r="T9037" s="258"/>
      <c r="U9037" s="258"/>
      <c r="V9037" s="258"/>
      <c r="W9037" s="258"/>
      <c r="X9037" s="258"/>
      <c r="Y9037" s="258"/>
      <c r="Z9037" s="258"/>
      <c r="AA9037" s="258"/>
      <c r="AB9037" s="258"/>
      <c r="AC9037" s="258"/>
      <c r="AD9037" s="258"/>
      <c r="AE9037" s="258"/>
      <c r="AF9037" s="258"/>
      <c r="AG9037" s="258"/>
      <c r="AH9037" s="258"/>
      <c r="AI9037" s="258"/>
      <c r="AJ9037" s="258"/>
      <c r="AK9037" s="258"/>
      <c r="AL9037" s="258"/>
      <c r="AM9037" s="258"/>
      <c r="AN9037" s="258"/>
      <c r="AO9037" s="258"/>
      <c r="AP9037" s="258"/>
      <c r="AQ9037" s="258"/>
      <c r="AR9037" s="258"/>
      <c r="AS9037" s="258"/>
      <c r="AT9037" s="258"/>
      <c r="AU9037" s="258"/>
      <c r="AV9037" s="258"/>
      <c r="AW9037" s="258"/>
      <c r="AX9037" s="258"/>
      <c r="AY9037" s="258"/>
      <c r="AZ9037" s="258"/>
      <c r="BA9037" s="258"/>
      <c r="BB9037" s="258"/>
      <c r="BC9037" s="258"/>
      <c r="BD9037" s="258"/>
      <c r="BE9037" s="258"/>
      <c r="BF9037" s="258"/>
      <c r="BG9037" s="258"/>
      <c r="BH9037" s="258"/>
      <c r="BI9037" s="258"/>
      <c r="BJ9037" s="258"/>
      <c r="BK9037" s="258"/>
      <c r="BL9037" s="258"/>
      <c r="BM9037" s="258"/>
      <c r="BN9037" s="258"/>
      <c r="BO9037" s="258"/>
      <c r="BP9037" s="258"/>
      <c r="BQ9037" s="258"/>
      <c r="BR9037" s="258"/>
      <c r="BS9037" s="258"/>
      <c r="BT9037" s="258"/>
      <c r="BU9037" s="258"/>
      <c r="BV9037" s="258"/>
      <c r="BW9037" s="258"/>
      <c r="BX9037" s="258"/>
      <c r="BY9037" s="258"/>
      <c r="BZ9037" s="258"/>
      <c r="CA9037" s="258"/>
      <c r="CB9037" s="258"/>
      <c r="CC9037" s="258"/>
    </row>
    <row r="9038" spans="1:81" s="41" customFormat="1" x14ac:dyDescent="0.25">
      <c r="A9038" s="38"/>
      <c r="B9038" s="44"/>
      <c r="C9038" s="39"/>
      <c r="D9038" s="39"/>
      <c r="E9038" s="39"/>
      <c r="F9038" s="25"/>
      <c r="G9038" s="40"/>
      <c r="H9038" s="40"/>
      <c r="I9038" s="40"/>
      <c r="J9038" s="271"/>
      <c r="K9038" s="262"/>
      <c r="L9038" s="258"/>
      <c r="M9038" s="258"/>
      <c r="N9038" s="258"/>
      <c r="O9038" s="258"/>
      <c r="P9038" s="258"/>
      <c r="Q9038" s="258"/>
      <c r="R9038" s="258"/>
      <c r="S9038" s="258"/>
      <c r="T9038" s="258"/>
      <c r="U9038" s="258"/>
      <c r="V9038" s="258"/>
      <c r="W9038" s="258"/>
      <c r="X9038" s="258"/>
      <c r="Y9038" s="258"/>
      <c r="Z9038" s="258"/>
      <c r="AA9038" s="258"/>
      <c r="AB9038" s="258"/>
      <c r="AC9038" s="258"/>
      <c r="AD9038" s="258"/>
      <c r="AE9038" s="258"/>
      <c r="AF9038" s="258"/>
      <c r="AG9038" s="258"/>
      <c r="AH9038" s="258"/>
      <c r="AI9038" s="258"/>
      <c r="AJ9038" s="258"/>
      <c r="AK9038" s="258"/>
      <c r="AL9038" s="258"/>
      <c r="AM9038" s="258"/>
      <c r="AN9038" s="258"/>
      <c r="AO9038" s="258"/>
      <c r="AP9038" s="258"/>
      <c r="AQ9038" s="258"/>
      <c r="AR9038" s="258"/>
      <c r="AS9038" s="258"/>
      <c r="AT9038" s="258"/>
      <c r="AU9038" s="258"/>
      <c r="AV9038" s="258"/>
      <c r="AW9038" s="258"/>
      <c r="AX9038" s="258"/>
      <c r="AY9038" s="258"/>
      <c r="AZ9038" s="258"/>
      <c r="BA9038" s="258"/>
      <c r="BB9038" s="258"/>
      <c r="BC9038" s="258"/>
      <c r="BD9038" s="258"/>
      <c r="BE9038" s="258"/>
      <c r="BF9038" s="258"/>
      <c r="BG9038" s="258"/>
      <c r="BH9038" s="258"/>
      <c r="BI9038" s="258"/>
      <c r="BJ9038" s="258"/>
      <c r="BK9038" s="258"/>
      <c r="BL9038" s="258"/>
      <c r="BM9038" s="258"/>
      <c r="BN9038" s="258"/>
      <c r="BO9038" s="258"/>
      <c r="BP9038" s="258"/>
      <c r="BQ9038" s="258"/>
      <c r="BR9038" s="258"/>
      <c r="BS9038" s="258"/>
      <c r="BT9038" s="258"/>
      <c r="BU9038" s="258"/>
      <c r="BV9038" s="258"/>
      <c r="BW9038" s="258"/>
      <c r="BX9038" s="258"/>
      <c r="BY9038" s="258"/>
      <c r="BZ9038" s="258"/>
      <c r="CA9038" s="258"/>
      <c r="CB9038" s="258"/>
      <c r="CC9038" s="258"/>
    </row>
    <row r="9039" spans="1:81" s="41" customFormat="1" x14ac:dyDescent="0.25">
      <c r="A9039" s="38"/>
      <c r="B9039" s="44"/>
      <c r="C9039" s="39"/>
      <c r="D9039" s="39"/>
      <c r="E9039" s="39"/>
      <c r="F9039" s="25"/>
      <c r="G9039" s="40"/>
      <c r="H9039" s="40"/>
      <c r="I9039" s="40"/>
      <c r="J9039" s="271"/>
      <c r="K9039" s="262"/>
      <c r="L9039" s="258"/>
      <c r="M9039" s="258"/>
      <c r="N9039" s="258"/>
      <c r="O9039" s="258"/>
      <c r="P9039" s="258"/>
      <c r="Q9039" s="258"/>
      <c r="R9039" s="258"/>
      <c r="S9039" s="258"/>
      <c r="T9039" s="258"/>
      <c r="U9039" s="258"/>
      <c r="V9039" s="258"/>
      <c r="W9039" s="258"/>
      <c r="X9039" s="258"/>
      <c r="Y9039" s="258"/>
      <c r="Z9039" s="258"/>
      <c r="AA9039" s="258"/>
      <c r="AB9039" s="258"/>
      <c r="AC9039" s="258"/>
      <c r="AD9039" s="258"/>
      <c r="AE9039" s="258"/>
      <c r="AF9039" s="258"/>
      <c r="AG9039" s="258"/>
      <c r="AH9039" s="258"/>
      <c r="AI9039" s="258"/>
      <c r="AJ9039" s="258"/>
      <c r="AK9039" s="258"/>
      <c r="AL9039" s="258"/>
      <c r="AM9039" s="258"/>
      <c r="AN9039" s="258"/>
      <c r="AO9039" s="258"/>
      <c r="AP9039" s="258"/>
      <c r="AQ9039" s="258"/>
      <c r="AR9039" s="258"/>
      <c r="AS9039" s="258"/>
      <c r="AT9039" s="258"/>
      <c r="AU9039" s="258"/>
      <c r="AV9039" s="258"/>
      <c r="AW9039" s="258"/>
      <c r="AX9039" s="258"/>
      <c r="AY9039" s="258"/>
      <c r="AZ9039" s="258"/>
      <c r="BA9039" s="258"/>
      <c r="BB9039" s="258"/>
      <c r="BC9039" s="258"/>
      <c r="BD9039" s="258"/>
      <c r="BE9039" s="258"/>
      <c r="BF9039" s="258"/>
      <c r="BG9039" s="258"/>
      <c r="BH9039" s="258"/>
      <c r="BI9039" s="258"/>
      <c r="BJ9039" s="258"/>
      <c r="BK9039" s="258"/>
      <c r="BL9039" s="258"/>
      <c r="BM9039" s="258"/>
      <c r="BN9039" s="258"/>
      <c r="BO9039" s="258"/>
      <c r="BP9039" s="258"/>
      <c r="BQ9039" s="258"/>
      <c r="BR9039" s="258"/>
      <c r="BS9039" s="258"/>
      <c r="BT9039" s="258"/>
      <c r="BU9039" s="258"/>
      <c r="BV9039" s="258"/>
      <c r="BW9039" s="258"/>
      <c r="BX9039" s="258"/>
      <c r="BY9039" s="258"/>
      <c r="BZ9039" s="258"/>
      <c r="CA9039" s="258"/>
      <c r="CB9039" s="258"/>
      <c r="CC9039" s="258"/>
    </row>
    <row r="9040" spans="1:81" s="41" customFormat="1" x14ac:dyDescent="0.25">
      <c r="A9040" s="38"/>
      <c r="B9040" s="44"/>
      <c r="C9040" s="39"/>
      <c r="D9040" s="39"/>
      <c r="E9040" s="39"/>
      <c r="F9040" s="25"/>
      <c r="G9040" s="40"/>
      <c r="H9040" s="40"/>
      <c r="I9040" s="40"/>
      <c r="J9040" s="271"/>
      <c r="K9040" s="262"/>
      <c r="L9040" s="258"/>
      <c r="M9040" s="258"/>
      <c r="N9040" s="258"/>
      <c r="O9040" s="258"/>
      <c r="P9040" s="258"/>
      <c r="Q9040" s="258"/>
      <c r="R9040" s="258"/>
      <c r="S9040" s="258"/>
      <c r="T9040" s="258"/>
      <c r="U9040" s="258"/>
      <c r="V9040" s="258"/>
      <c r="W9040" s="258"/>
      <c r="X9040" s="258"/>
      <c r="Y9040" s="258"/>
      <c r="Z9040" s="258"/>
      <c r="AA9040" s="258"/>
      <c r="AB9040" s="258"/>
      <c r="AC9040" s="258"/>
      <c r="AD9040" s="258"/>
      <c r="AE9040" s="258"/>
      <c r="AF9040" s="258"/>
      <c r="AG9040" s="258"/>
      <c r="AH9040" s="258"/>
      <c r="AI9040" s="258"/>
      <c r="AJ9040" s="258"/>
      <c r="AK9040" s="258"/>
      <c r="AL9040" s="258"/>
      <c r="AM9040" s="258"/>
      <c r="AN9040" s="258"/>
      <c r="AO9040" s="258"/>
      <c r="AP9040" s="258"/>
      <c r="AQ9040" s="258"/>
      <c r="AR9040" s="258"/>
      <c r="AS9040" s="258"/>
      <c r="AT9040" s="258"/>
      <c r="AU9040" s="258"/>
      <c r="AV9040" s="258"/>
      <c r="AW9040" s="258"/>
      <c r="AX9040" s="258"/>
      <c r="AY9040" s="258"/>
      <c r="AZ9040" s="258"/>
      <c r="BA9040" s="258"/>
      <c r="BB9040" s="258"/>
      <c r="BC9040" s="258"/>
      <c r="BD9040" s="258"/>
      <c r="BE9040" s="258"/>
      <c r="BF9040" s="258"/>
      <c r="BG9040" s="258"/>
      <c r="BH9040" s="258"/>
      <c r="BI9040" s="258"/>
      <c r="BJ9040" s="258"/>
      <c r="BK9040" s="258"/>
      <c r="BL9040" s="258"/>
      <c r="BM9040" s="258"/>
      <c r="BN9040" s="258"/>
      <c r="BO9040" s="258"/>
      <c r="BP9040" s="258"/>
      <c r="BQ9040" s="258"/>
      <c r="BR9040" s="258"/>
      <c r="BS9040" s="258"/>
      <c r="BT9040" s="258"/>
      <c r="BU9040" s="258"/>
      <c r="BV9040" s="258"/>
      <c r="BW9040" s="258"/>
      <c r="BX9040" s="258"/>
      <c r="BY9040" s="258"/>
      <c r="BZ9040" s="258"/>
      <c r="CA9040" s="258"/>
      <c r="CB9040" s="258"/>
      <c r="CC9040" s="258"/>
    </row>
    <row r="9041" spans="1:81" s="41" customFormat="1" x14ac:dyDescent="0.25">
      <c r="A9041" s="38"/>
      <c r="B9041" s="44"/>
      <c r="C9041" s="39"/>
      <c r="D9041" s="39"/>
      <c r="E9041" s="39"/>
      <c r="F9041" s="25"/>
      <c r="G9041" s="40"/>
      <c r="H9041" s="40"/>
      <c r="I9041" s="40"/>
      <c r="J9041" s="271"/>
      <c r="K9041" s="262"/>
      <c r="L9041" s="258"/>
      <c r="M9041" s="258"/>
      <c r="N9041" s="258"/>
      <c r="O9041" s="258"/>
      <c r="P9041" s="258"/>
      <c r="Q9041" s="258"/>
      <c r="R9041" s="258"/>
      <c r="S9041" s="258"/>
      <c r="T9041" s="258"/>
      <c r="U9041" s="258"/>
      <c r="V9041" s="258"/>
      <c r="W9041" s="258"/>
      <c r="X9041" s="258"/>
      <c r="Y9041" s="258"/>
      <c r="Z9041" s="258"/>
      <c r="AA9041" s="258"/>
      <c r="AB9041" s="258"/>
      <c r="AC9041" s="258"/>
      <c r="AD9041" s="258"/>
      <c r="AE9041" s="258"/>
      <c r="AF9041" s="258"/>
      <c r="AG9041" s="258"/>
      <c r="AH9041" s="258"/>
      <c r="AI9041" s="258"/>
      <c r="AJ9041" s="258"/>
      <c r="AK9041" s="258"/>
      <c r="AL9041" s="258"/>
      <c r="AM9041" s="258"/>
      <c r="AN9041" s="258"/>
      <c r="AO9041" s="258"/>
      <c r="AP9041" s="258"/>
      <c r="AQ9041" s="258"/>
      <c r="AR9041" s="258"/>
      <c r="AS9041" s="258"/>
      <c r="AT9041" s="258"/>
      <c r="AU9041" s="258"/>
      <c r="AV9041" s="258"/>
      <c r="AW9041" s="258"/>
      <c r="AX9041" s="258"/>
      <c r="AY9041" s="258"/>
      <c r="AZ9041" s="258"/>
      <c r="BA9041" s="258"/>
      <c r="BB9041" s="258"/>
      <c r="BC9041" s="258"/>
      <c r="BD9041" s="258"/>
      <c r="BE9041" s="258"/>
      <c r="BF9041" s="258"/>
      <c r="BG9041" s="258"/>
      <c r="BH9041" s="258"/>
      <c r="BI9041" s="258"/>
      <c r="BJ9041" s="258"/>
      <c r="BK9041" s="258"/>
      <c r="BL9041" s="258"/>
      <c r="BM9041" s="258"/>
      <c r="BN9041" s="258"/>
      <c r="BO9041" s="258"/>
      <c r="BP9041" s="258"/>
      <c r="BQ9041" s="258"/>
      <c r="BR9041" s="258"/>
      <c r="BS9041" s="258"/>
      <c r="BT9041" s="258"/>
      <c r="BU9041" s="258"/>
      <c r="BV9041" s="258"/>
      <c r="BW9041" s="258"/>
      <c r="BX9041" s="258"/>
      <c r="BY9041" s="258"/>
      <c r="BZ9041" s="258"/>
      <c r="CA9041" s="258"/>
      <c r="CB9041" s="258"/>
      <c r="CC9041" s="258"/>
    </row>
    <row r="9042" spans="1:81" s="41" customFormat="1" x14ac:dyDescent="0.25">
      <c r="A9042" s="38"/>
      <c r="B9042" s="44"/>
      <c r="C9042" s="39"/>
      <c r="D9042" s="39"/>
      <c r="E9042" s="39"/>
      <c r="F9042" s="25"/>
      <c r="G9042" s="40"/>
      <c r="H9042" s="40"/>
      <c r="I9042" s="40"/>
      <c r="J9042" s="271"/>
      <c r="K9042" s="262"/>
      <c r="L9042" s="258"/>
      <c r="M9042" s="258"/>
      <c r="N9042" s="258"/>
      <c r="O9042" s="258"/>
      <c r="P9042" s="258"/>
      <c r="Q9042" s="258"/>
      <c r="R9042" s="258"/>
      <c r="S9042" s="258"/>
      <c r="T9042" s="258"/>
      <c r="U9042" s="258"/>
      <c r="V9042" s="258"/>
      <c r="W9042" s="258"/>
      <c r="X9042" s="258"/>
      <c r="Y9042" s="258"/>
      <c r="Z9042" s="258"/>
      <c r="AA9042" s="258"/>
      <c r="AB9042" s="258"/>
      <c r="AC9042" s="258"/>
      <c r="AD9042" s="258"/>
      <c r="AE9042" s="258"/>
      <c r="AF9042" s="258"/>
      <c r="AG9042" s="258"/>
      <c r="AH9042" s="258"/>
      <c r="AI9042" s="258"/>
      <c r="AJ9042" s="258"/>
      <c r="AK9042" s="258"/>
      <c r="AL9042" s="258"/>
      <c r="AM9042" s="258"/>
      <c r="AN9042" s="258"/>
      <c r="AO9042" s="258"/>
      <c r="AP9042" s="258"/>
      <c r="AQ9042" s="258"/>
      <c r="AR9042" s="258"/>
      <c r="AS9042" s="258"/>
      <c r="AT9042" s="258"/>
      <c r="AU9042" s="258"/>
      <c r="AV9042" s="258"/>
      <c r="AW9042" s="258"/>
      <c r="AX9042" s="258"/>
      <c r="AY9042" s="258"/>
      <c r="AZ9042" s="258"/>
      <c r="BA9042" s="258"/>
      <c r="BB9042" s="258"/>
      <c r="BC9042" s="258"/>
      <c r="BD9042" s="258"/>
      <c r="BE9042" s="258"/>
      <c r="BF9042" s="258"/>
      <c r="BG9042" s="258"/>
      <c r="BH9042" s="258"/>
      <c r="BI9042" s="258"/>
      <c r="BJ9042" s="258"/>
      <c r="BK9042" s="258"/>
      <c r="BL9042" s="258"/>
      <c r="BM9042" s="258"/>
      <c r="BN9042" s="258"/>
      <c r="BO9042" s="258"/>
      <c r="BP9042" s="258"/>
      <c r="BQ9042" s="258"/>
      <c r="BR9042" s="258"/>
      <c r="BS9042" s="258"/>
      <c r="BT9042" s="258"/>
      <c r="BU9042" s="258"/>
      <c r="BV9042" s="258"/>
      <c r="BW9042" s="258"/>
      <c r="BX9042" s="258"/>
      <c r="BY9042" s="258"/>
      <c r="BZ9042" s="258"/>
      <c r="CA9042" s="258"/>
      <c r="CB9042" s="258"/>
      <c r="CC9042" s="258"/>
    </row>
    <row r="9043" spans="1:81" s="41" customFormat="1" x14ac:dyDescent="0.25">
      <c r="A9043" s="38"/>
      <c r="B9043" s="44"/>
      <c r="C9043" s="39"/>
      <c r="D9043" s="39"/>
      <c r="E9043" s="39"/>
      <c r="F9043" s="25"/>
      <c r="G9043" s="40"/>
      <c r="H9043" s="40"/>
      <c r="I9043" s="40"/>
      <c r="J9043" s="271"/>
      <c r="K9043" s="262"/>
      <c r="L9043" s="258"/>
      <c r="M9043" s="258"/>
      <c r="N9043" s="258"/>
      <c r="O9043" s="258"/>
      <c r="P9043" s="258"/>
      <c r="Q9043" s="258"/>
      <c r="R9043" s="258"/>
      <c r="S9043" s="258"/>
      <c r="T9043" s="258"/>
      <c r="U9043" s="258"/>
      <c r="V9043" s="258"/>
      <c r="W9043" s="258"/>
      <c r="X9043" s="258"/>
      <c r="Y9043" s="258"/>
      <c r="Z9043" s="258"/>
      <c r="AA9043" s="258"/>
      <c r="AB9043" s="258"/>
      <c r="AC9043" s="258"/>
      <c r="AD9043" s="258"/>
      <c r="AE9043" s="258"/>
      <c r="AF9043" s="258"/>
      <c r="AG9043" s="258"/>
      <c r="AH9043" s="258"/>
      <c r="AI9043" s="258"/>
      <c r="AJ9043" s="258"/>
      <c r="AK9043" s="258"/>
      <c r="AL9043" s="258"/>
      <c r="AM9043" s="258"/>
      <c r="AN9043" s="258"/>
      <c r="AO9043" s="258"/>
      <c r="AP9043" s="258"/>
      <c r="AQ9043" s="258"/>
      <c r="AR9043" s="258"/>
      <c r="AS9043" s="258"/>
      <c r="AT9043" s="258"/>
      <c r="AU9043" s="258"/>
      <c r="AV9043" s="258"/>
      <c r="AW9043" s="258"/>
      <c r="AX9043" s="258"/>
      <c r="AY9043" s="258"/>
      <c r="AZ9043" s="258"/>
      <c r="BA9043" s="258"/>
      <c r="BB9043" s="258"/>
      <c r="BC9043" s="258"/>
      <c r="BD9043" s="258"/>
      <c r="BE9043" s="258"/>
      <c r="BF9043" s="258"/>
      <c r="BG9043" s="258"/>
      <c r="BH9043" s="258"/>
      <c r="BI9043" s="258"/>
      <c r="BJ9043" s="258"/>
      <c r="BK9043" s="258"/>
      <c r="BL9043" s="258"/>
      <c r="BM9043" s="258"/>
      <c r="BN9043" s="258"/>
      <c r="BO9043" s="258"/>
      <c r="BP9043" s="258"/>
      <c r="BQ9043" s="258"/>
      <c r="BR9043" s="258"/>
      <c r="BS9043" s="258"/>
      <c r="BT9043" s="258"/>
      <c r="BU9043" s="258"/>
      <c r="BV9043" s="258"/>
      <c r="BW9043" s="258"/>
      <c r="BX9043" s="258"/>
      <c r="BY9043" s="258"/>
      <c r="BZ9043" s="258"/>
      <c r="CA9043" s="258"/>
      <c r="CB9043" s="258"/>
      <c r="CC9043" s="258"/>
    </row>
    <row r="9044" spans="1:81" s="41" customFormat="1" x14ac:dyDescent="0.25">
      <c r="A9044" s="38"/>
      <c r="B9044" s="44"/>
      <c r="C9044" s="39"/>
      <c r="D9044" s="39"/>
      <c r="E9044" s="39"/>
      <c r="F9044" s="25"/>
      <c r="G9044" s="40"/>
      <c r="H9044" s="40"/>
      <c r="I9044" s="40"/>
      <c r="J9044" s="271"/>
      <c r="K9044" s="262"/>
      <c r="L9044" s="258"/>
      <c r="M9044" s="258"/>
      <c r="N9044" s="258"/>
      <c r="O9044" s="258"/>
      <c r="P9044" s="258"/>
      <c r="Q9044" s="258"/>
      <c r="R9044" s="258"/>
      <c r="S9044" s="258"/>
      <c r="T9044" s="258"/>
      <c r="U9044" s="258"/>
      <c r="V9044" s="258"/>
      <c r="W9044" s="258"/>
      <c r="X9044" s="258"/>
      <c r="Y9044" s="258"/>
      <c r="Z9044" s="258"/>
      <c r="AA9044" s="258"/>
      <c r="AB9044" s="258"/>
      <c r="AC9044" s="258"/>
      <c r="AD9044" s="258"/>
      <c r="AE9044" s="258"/>
      <c r="AF9044" s="258"/>
      <c r="AG9044" s="258"/>
      <c r="AH9044" s="258"/>
      <c r="AI9044" s="258"/>
      <c r="AJ9044" s="258"/>
      <c r="AK9044" s="258"/>
      <c r="AL9044" s="258"/>
      <c r="AM9044" s="258"/>
      <c r="AN9044" s="258"/>
      <c r="AO9044" s="258"/>
      <c r="AP9044" s="258"/>
      <c r="AQ9044" s="258"/>
      <c r="AR9044" s="258"/>
      <c r="AS9044" s="258"/>
      <c r="AT9044" s="258"/>
      <c r="AU9044" s="258"/>
      <c r="AV9044" s="258"/>
      <c r="AW9044" s="258"/>
      <c r="AX9044" s="258"/>
      <c r="AY9044" s="258"/>
      <c r="AZ9044" s="258"/>
      <c r="BA9044" s="258"/>
      <c r="BB9044" s="258"/>
      <c r="BC9044" s="258"/>
      <c r="BD9044" s="258"/>
      <c r="BE9044" s="258"/>
      <c r="BF9044" s="258"/>
      <c r="BG9044" s="258"/>
      <c r="BH9044" s="258"/>
      <c r="BI9044" s="258"/>
      <c r="BJ9044" s="258"/>
      <c r="BK9044" s="258"/>
      <c r="BL9044" s="258"/>
      <c r="BM9044" s="258"/>
      <c r="BN9044" s="258"/>
      <c r="BO9044" s="258"/>
      <c r="BP9044" s="258"/>
      <c r="BQ9044" s="258"/>
      <c r="BR9044" s="258"/>
      <c r="BS9044" s="258"/>
      <c r="BT9044" s="258"/>
      <c r="BU9044" s="258"/>
      <c r="BV9044" s="258"/>
      <c r="BW9044" s="258"/>
      <c r="BX9044" s="258"/>
      <c r="BY9044" s="258"/>
      <c r="BZ9044" s="258"/>
      <c r="CA9044" s="258"/>
      <c r="CB9044" s="258"/>
      <c r="CC9044" s="258"/>
    </row>
    <row r="9045" spans="1:81" s="41" customFormat="1" x14ac:dyDescent="0.25">
      <c r="A9045" s="38"/>
      <c r="B9045" s="44"/>
      <c r="C9045" s="39"/>
      <c r="D9045" s="39"/>
      <c r="E9045" s="39"/>
      <c r="F9045" s="25"/>
      <c r="G9045" s="40"/>
      <c r="H9045" s="40"/>
      <c r="I9045" s="40"/>
      <c r="J9045" s="271"/>
      <c r="K9045" s="262"/>
      <c r="L9045" s="258"/>
      <c r="M9045" s="258"/>
      <c r="N9045" s="258"/>
      <c r="O9045" s="258"/>
      <c r="P9045" s="258"/>
      <c r="Q9045" s="258"/>
      <c r="R9045" s="258"/>
      <c r="S9045" s="258"/>
      <c r="T9045" s="258"/>
      <c r="U9045" s="258"/>
      <c r="V9045" s="258"/>
      <c r="W9045" s="258"/>
      <c r="X9045" s="258"/>
      <c r="Y9045" s="258"/>
      <c r="Z9045" s="258"/>
      <c r="AA9045" s="258"/>
      <c r="AB9045" s="258"/>
      <c r="AC9045" s="258"/>
      <c r="AD9045" s="258"/>
      <c r="AE9045" s="258"/>
      <c r="AF9045" s="258"/>
      <c r="AG9045" s="258"/>
      <c r="AH9045" s="258"/>
      <c r="AI9045" s="258"/>
      <c r="AJ9045" s="258"/>
      <c r="AK9045" s="258"/>
      <c r="AL9045" s="258"/>
      <c r="AM9045" s="258"/>
      <c r="AN9045" s="258"/>
      <c r="AO9045" s="258"/>
      <c r="AP9045" s="258"/>
      <c r="AQ9045" s="258"/>
      <c r="AR9045" s="258"/>
      <c r="AS9045" s="258"/>
      <c r="AT9045" s="258"/>
      <c r="AU9045" s="258"/>
      <c r="AV9045" s="258"/>
      <c r="AW9045" s="258"/>
      <c r="AX9045" s="258"/>
      <c r="AY9045" s="258"/>
      <c r="AZ9045" s="258"/>
      <c r="BA9045" s="258"/>
      <c r="BB9045" s="258"/>
      <c r="BC9045" s="258"/>
      <c r="BD9045" s="258"/>
      <c r="BE9045" s="258"/>
      <c r="BF9045" s="258"/>
      <c r="BG9045" s="258"/>
      <c r="BH9045" s="258"/>
      <c r="BI9045" s="258"/>
      <c r="BJ9045" s="258"/>
      <c r="BK9045" s="258"/>
      <c r="BL9045" s="258"/>
      <c r="BM9045" s="258"/>
      <c r="BN9045" s="258"/>
      <c r="BO9045" s="258"/>
      <c r="BP9045" s="258"/>
      <c r="BQ9045" s="258"/>
      <c r="BR9045" s="258"/>
      <c r="BS9045" s="258"/>
      <c r="BT9045" s="258"/>
      <c r="BU9045" s="258"/>
      <c r="BV9045" s="258"/>
      <c r="BW9045" s="258"/>
      <c r="BX9045" s="258"/>
      <c r="BY9045" s="258"/>
      <c r="BZ9045" s="258"/>
      <c r="CA9045" s="258"/>
      <c r="CB9045" s="258"/>
      <c r="CC9045" s="258"/>
    </row>
    <row r="9046" spans="1:81" s="41" customFormat="1" x14ac:dyDescent="0.25">
      <c r="A9046" s="38"/>
      <c r="B9046" s="44"/>
      <c r="C9046" s="39"/>
      <c r="D9046" s="39"/>
      <c r="E9046" s="39"/>
      <c r="F9046" s="25"/>
      <c r="G9046" s="40"/>
      <c r="H9046" s="40"/>
      <c r="I9046" s="40"/>
      <c r="J9046" s="271"/>
      <c r="K9046" s="262"/>
      <c r="L9046" s="258"/>
      <c r="M9046" s="258"/>
      <c r="N9046" s="258"/>
      <c r="O9046" s="258"/>
      <c r="P9046" s="258"/>
      <c r="Q9046" s="258"/>
      <c r="R9046" s="258"/>
      <c r="S9046" s="258"/>
      <c r="T9046" s="258"/>
      <c r="U9046" s="258"/>
      <c r="V9046" s="258"/>
      <c r="W9046" s="258"/>
      <c r="X9046" s="258"/>
      <c r="Y9046" s="258"/>
      <c r="Z9046" s="258"/>
      <c r="AA9046" s="258"/>
      <c r="AB9046" s="258"/>
      <c r="AC9046" s="258"/>
      <c r="AD9046" s="258"/>
      <c r="AE9046" s="258"/>
      <c r="AF9046" s="258"/>
      <c r="AG9046" s="258"/>
      <c r="AH9046" s="258"/>
      <c r="AI9046" s="258"/>
      <c r="AJ9046" s="258"/>
      <c r="AK9046" s="258"/>
      <c r="AL9046" s="258"/>
      <c r="AM9046" s="258"/>
      <c r="AN9046" s="258"/>
      <c r="AO9046" s="258"/>
      <c r="AP9046" s="258"/>
      <c r="AQ9046" s="258"/>
      <c r="AR9046" s="258"/>
      <c r="AS9046" s="258"/>
      <c r="AT9046" s="258"/>
      <c r="AU9046" s="258"/>
      <c r="AV9046" s="258"/>
      <c r="AW9046" s="258"/>
      <c r="AX9046" s="258"/>
      <c r="AY9046" s="258"/>
      <c r="AZ9046" s="258"/>
      <c r="BA9046" s="258"/>
      <c r="BB9046" s="258"/>
      <c r="BC9046" s="258"/>
      <c r="BD9046" s="258"/>
      <c r="BE9046" s="258"/>
      <c r="BF9046" s="258"/>
      <c r="BG9046" s="258"/>
      <c r="BH9046" s="258"/>
      <c r="BI9046" s="258"/>
      <c r="BJ9046" s="258"/>
      <c r="BK9046" s="258"/>
      <c r="BL9046" s="258"/>
      <c r="BM9046" s="258"/>
      <c r="BN9046" s="258"/>
      <c r="BO9046" s="258"/>
      <c r="BP9046" s="258"/>
      <c r="BQ9046" s="258"/>
      <c r="BR9046" s="258"/>
      <c r="BS9046" s="258"/>
      <c r="BT9046" s="258"/>
      <c r="BU9046" s="258"/>
      <c r="BV9046" s="258"/>
      <c r="BW9046" s="258"/>
      <c r="BX9046" s="258"/>
      <c r="BY9046" s="258"/>
      <c r="BZ9046" s="258"/>
      <c r="CA9046" s="258"/>
      <c r="CB9046" s="258"/>
      <c r="CC9046" s="258"/>
    </row>
    <row r="9047" spans="1:81" s="41" customFormat="1" x14ac:dyDescent="0.25">
      <c r="A9047" s="38"/>
      <c r="B9047" s="44"/>
      <c r="C9047" s="39"/>
      <c r="D9047" s="39"/>
      <c r="E9047" s="39"/>
      <c r="F9047" s="25"/>
      <c r="G9047" s="40"/>
      <c r="H9047" s="40"/>
      <c r="I9047" s="40"/>
      <c r="J9047" s="271"/>
      <c r="K9047" s="262"/>
      <c r="L9047" s="258"/>
      <c r="M9047" s="258"/>
      <c r="N9047" s="258"/>
      <c r="O9047" s="258"/>
      <c r="P9047" s="258"/>
      <c r="Q9047" s="258"/>
      <c r="R9047" s="258"/>
      <c r="S9047" s="258"/>
      <c r="T9047" s="258"/>
      <c r="U9047" s="258"/>
      <c r="V9047" s="258"/>
      <c r="W9047" s="258"/>
      <c r="X9047" s="258"/>
      <c r="Y9047" s="258"/>
      <c r="Z9047" s="258"/>
      <c r="AA9047" s="258"/>
      <c r="AB9047" s="258"/>
      <c r="AC9047" s="258"/>
      <c r="AD9047" s="258"/>
      <c r="AE9047" s="258"/>
      <c r="AF9047" s="258"/>
      <c r="AG9047" s="258"/>
      <c r="AH9047" s="258"/>
      <c r="AI9047" s="258"/>
      <c r="AJ9047" s="258"/>
      <c r="AK9047" s="258"/>
      <c r="AL9047" s="258"/>
      <c r="AM9047" s="258"/>
      <c r="AN9047" s="258"/>
      <c r="AO9047" s="258"/>
      <c r="AP9047" s="258"/>
      <c r="AQ9047" s="258"/>
      <c r="AR9047" s="258"/>
      <c r="AS9047" s="258"/>
      <c r="AT9047" s="258"/>
      <c r="AU9047" s="258"/>
      <c r="AV9047" s="258"/>
      <c r="AW9047" s="258"/>
      <c r="AX9047" s="258"/>
      <c r="AY9047" s="258"/>
      <c r="AZ9047" s="258"/>
      <c r="BA9047" s="258"/>
      <c r="BB9047" s="258"/>
      <c r="BC9047" s="258"/>
      <c r="BD9047" s="258"/>
      <c r="BE9047" s="258"/>
      <c r="BF9047" s="258"/>
      <c r="BG9047" s="258"/>
      <c r="BH9047" s="258"/>
      <c r="BI9047" s="258"/>
      <c r="BJ9047" s="258"/>
      <c r="BK9047" s="258"/>
      <c r="BL9047" s="258"/>
      <c r="BM9047" s="258"/>
      <c r="BN9047" s="258"/>
      <c r="BO9047" s="258"/>
      <c r="BP9047" s="258"/>
      <c r="BQ9047" s="258"/>
      <c r="BR9047" s="258"/>
      <c r="BS9047" s="258"/>
      <c r="BT9047" s="258"/>
      <c r="BU9047" s="258"/>
      <c r="BV9047" s="258"/>
      <c r="BW9047" s="258"/>
      <c r="BX9047" s="258"/>
      <c r="BY9047" s="258"/>
      <c r="BZ9047" s="258"/>
      <c r="CA9047" s="258"/>
      <c r="CB9047" s="258"/>
      <c r="CC9047" s="258"/>
    </row>
    <row r="9048" spans="1:81" s="41" customFormat="1" x14ac:dyDescent="0.25">
      <c r="A9048" s="38"/>
      <c r="B9048" s="44"/>
      <c r="C9048" s="39"/>
      <c r="D9048" s="39"/>
      <c r="E9048" s="39"/>
      <c r="F9048" s="25"/>
      <c r="G9048" s="40"/>
      <c r="H9048" s="40"/>
      <c r="I9048" s="40"/>
      <c r="J9048" s="271"/>
      <c r="K9048" s="262"/>
      <c r="L9048" s="258"/>
      <c r="M9048" s="258"/>
      <c r="N9048" s="258"/>
      <c r="O9048" s="258"/>
      <c r="P9048" s="258"/>
      <c r="Q9048" s="258"/>
      <c r="R9048" s="258"/>
      <c r="S9048" s="258"/>
      <c r="T9048" s="258"/>
      <c r="U9048" s="258"/>
      <c r="V9048" s="258"/>
      <c r="W9048" s="258"/>
      <c r="X9048" s="258"/>
      <c r="Y9048" s="258"/>
      <c r="Z9048" s="258"/>
      <c r="AA9048" s="258"/>
      <c r="AB9048" s="258"/>
      <c r="AC9048" s="258"/>
      <c r="AD9048" s="258"/>
      <c r="AE9048" s="258"/>
      <c r="AF9048" s="258"/>
      <c r="AG9048" s="258"/>
      <c r="AH9048" s="258"/>
      <c r="AI9048" s="258"/>
      <c r="AJ9048" s="258"/>
      <c r="AK9048" s="258"/>
      <c r="AL9048" s="258"/>
      <c r="AM9048" s="258"/>
      <c r="AN9048" s="258"/>
      <c r="AO9048" s="258"/>
      <c r="AP9048" s="258"/>
      <c r="AQ9048" s="258"/>
      <c r="AR9048" s="258"/>
      <c r="AS9048" s="258"/>
      <c r="AT9048" s="258"/>
      <c r="AU9048" s="258"/>
      <c r="AV9048" s="258"/>
      <c r="AW9048" s="258"/>
      <c r="AX9048" s="258"/>
      <c r="AY9048" s="258"/>
      <c r="AZ9048" s="258"/>
      <c r="BA9048" s="258"/>
      <c r="BB9048" s="258"/>
      <c r="BC9048" s="258"/>
      <c r="BD9048" s="258"/>
      <c r="BE9048" s="258"/>
      <c r="BF9048" s="258"/>
      <c r="BG9048" s="258"/>
      <c r="BH9048" s="258"/>
      <c r="BI9048" s="258"/>
      <c r="BJ9048" s="258"/>
      <c r="BK9048" s="258"/>
      <c r="BL9048" s="258"/>
      <c r="BM9048" s="258"/>
      <c r="BN9048" s="258"/>
      <c r="BO9048" s="258"/>
      <c r="BP9048" s="258"/>
      <c r="BQ9048" s="258"/>
      <c r="BR9048" s="258"/>
      <c r="BS9048" s="258"/>
      <c r="BT9048" s="258"/>
      <c r="BU9048" s="258"/>
      <c r="BV9048" s="258"/>
      <c r="BW9048" s="258"/>
      <c r="BX9048" s="258"/>
      <c r="BY9048" s="258"/>
      <c r="BZ9048" s="258"/>
      <c r="CA9048" s="258"/>
      <c r="CB9048" s="258"/>
      <c r="CC9048" s="258"/>
    </row>
    <row r="9049" spans="1:81" s="41" customFormat="1" x14ac:dyDescent="0.25">
      <c r="A9049" s="38"/>
      <c r="B9049" s="44"/>
      <c r="C9049" s="39"/>
      <c r="D9049" s="39"/>
      <c r="E9049" s="39"/>
      <c r="F9049" s="25"/>
      <c r="G9049" s="40"/>
      <c r="H9049" s="40"/>
      <c r="I9049" s="40"/>
      <c r="J9049" s="271"/>
      <c r="K9049" s="262"/>
      <c r="L9049" s="258"/>
      <c r="M9049" s="258"/>
      <c r="N9049" s="258"/>
      <c r="O9049" s="258"/>
      <c r="P9049" s="258"/>
      <c r="Q9049" s="258"/>
      <c r="R9049" s="258"/>
      <c r="S9049" s="258"/>
      <c r="T9049" s="258"/>
      <c r="U9049" s="258"/>
      <c r="V9049" s="258"/>
      <c r="W9049" s="258"/>
      <c r="X9049" s="258"/>
      <c r="Y9049" s="258"/>
      <c r="Z9049" s="258"/>
      <c r="AA9049" s="258"/>
      <c r="AB9049" s="258"/>
      <c r="AC9049" s="258"/>
      <c r="AD9049" s="258"/>
      <c r="AE9049" s="258"/>
      <c r="AF9049" s="258"/>
      <c r="AG9049" s="258"/>
      <c r="AH9049" s="258"/>
      <c r="AI9049" s="258"/>
      <c r="AJ9049" s="258"/>
      <c r="AK9049" s="258"/>
      <c r="AL9049" s="258"/>
      <c r="AM9049" s="258"/>
      <c r="AN9049" s="258"/>
      <c r="AO9049" s="258"/>
      <c r="AP9049" s="258"/>
      <c r="AQ9049" s="258"/>
      <c r="AR9049" s="258"/>
      <c r="AS9049" s="258"/>
      <c r="AT9049" s="258"/>
      <c r="AU9049" s="258"/>
      <c r="AV9049" s="258"/>
      <c r="AW9049" s="258"/>
      <c r="AX9049" s="258"/>
      <c r="AY9049" s="258"/>
      <c r="AZ9049" s="258"/>
      <c r="BA9049" s="258"/>
      <c r="BB9049" s="258"/>
      <c r="BC9049" s="258"/>
      <c r="BD9049" s="258"/>
      <c r="BE9049" s="258"/>
      <c r="BF9049" s="258"/>
      <c r="BG9049" s="258"/>
      <c r="BH9049" s="258"/>
      <c r="BI9049" s="258"/>
      <c r="BJ9049" s="258"/>
      <c r="BK9049" s="258"/>
      <c r="BL9049" s="258"/>
      <c r="BM9049" s="258"/>
      <c r="BN9049" s="258"/>
      <c r="BO9049" s="258"/>
      <c r="BP9049" s="258"/>
      <c r="BQ9049" s="258"/>
      <c r="BR9049" s="258"/>
      <c r="BS9049" s="258"/>
      <c r="BT9049" s="258"/>
      <c r="BU9049" s="258"/>
      <c r="BV9049" s="258"/>
      <c r="BW9049" s="258"/>
      <c r="BX9049" s="258"/>
      <c r="BY9049" s="258"/>
      <c r="BZ9049" s="258"/>
      <c r="CA9049" s="258"/>
      <c r="CB9049" s="258"/>
      <c r="CC9049" s="258"/>
    </row>
    <row r="9050" spans="1:81" s="41" customFormat="1" x14ac:dyDescent="0.25">
      <c r="A9050" s="38"/>
      <c r="B9050" s="44"/>
      <c r="C9050" s="39"/>
      <c r="D9050" s="39"/>
      <c r="E9050" s="39"/>
      <c r="F9050" s="25"/>
      <c r="G9050" s="40"/>
      <c r="H9050" s="40"/>
      <c r="I9050" s="40"/>
      <c r="J9050" s="271"/>
      <c r="K9050" s="262"/>
      <c r="L9050" s="258"/>
      <c r="M9050" s="258"/>
      <c r="N9050" s="258"/>
      <c r="O9050" s="258"/>
      <c r="P9050" s="258"/>
      <c r="Q9050" s="258"/>
      <c r="R9050" s="258"/>
      <c r="S9050" s="258"/>
      <c r="T9050" s="258"/>
      <c r="U9050" s="258"/>
      <c r="V9050" s="258"/>
      <c r="W9050" s="258"/>
      <c r="X9050" s="258"/>
      <c r="Y9050" s="258"/>
      <c r="Z9050" s="258"/>
      <c r="AA9050" s="258"/>
      <c r="AB9050" s="258"/>
      <c r="AC9050" s="258"/>
      <c r="AD9050" s="258"/>
      <c r="AE9050" s="258"/>
      <c r="AF9050" s="258"/>
      <c r="AG9050" s="258"/>
      <c r="AH9050" s="258"/>
      <c r="AI9050" s="258"/>
      <c r="AJ9050" s="258"/>
      <c r="AK9050" s="258"/>
      <c r="AL9050" s="258"/>
      <c r="AM9050" s="258"/>
      <c r="AN9050" s="258"/>
      <c r="AO9050" s="258"/>
      <c r="AP9050" s="258"/>
      <c r="AQ9050" s="258"/>
      <c r="AR9050" s="258"/>
      <c r="AS9050" s="258"/>
      <c r="AT9050" s="258"/>
      <c r="AU9050" s="258"/>
      <c r="AV9050" s="258"/>
      <c r="AW9050" s="258"/>
      <c r="AX9050" s="258"/>
      <c r="AY9050" s="258"/>
      <c r="AZ9050" s="258"/>
      <c r="BA9050" s="258"/>
      <c r="BB9050" s="258"/>
      <c r="BC9050" s="258"/>
      <c r="BD9050" s="258"/>
      <c r="BE9050" s="258"/>
      <c r="BF9050" s="258"/>
      <c r="BG9050" s="258"/>
      <c r="BH9050" s="258"/>
      <c r="BI9050" s="258"/>
      <c r="BJ9050" s="258"/>
      <c r="BK9050" s="258"/>
      <c r="BL9050" s="258"/>
      <c r="BM9050" s="258"/>
      <c r="BN9050" s="258"/>
      <c r="BO9050" s="258"/>
      <c r="BP9050" s="258"/>
      <c r="BQ9050" s="258"/>
      <c r="BR9050" s="258"/>
      <c r="BS9050" s="258"/>
      <c r="BT9050" s="258"/>
      <c r="BU9050" s="258"/>
      <c r="BV9050" s="258"/>
      <c r="BW9050" s="258"/>
      <c r="BX9050" s="258"/>
      <c r="BY9050" s="258"/>
      <c r="BZ9050" s="258"/>
      <c r="CA9050" s="258"/>
      <c r="CB9050" s="258"/>
      <c r="CC9050" s="258"/>
    </row>
    <row r="9051" spans="1:81" s="41" customFormat="1" x14ac:dyDescent="0.25">
      <c r="A9051" s="38"/>
      <c r="B9051" s="44"/>
      <c r="C9051" s="39"/>
      <c r="D9051" s="39"/>
      <c r="E9051" s="39"/>
      <c r="F9051" s="25"/>
      <c r="G9051" s="40"/>
      <c r="H9051" s="40"/>
      <c r="I9051" s="40"/>
      <c r="J9051" s="271"/>
      <c r="K9051" s="262"/>
      <c r="L9051" s="258"/>
      <c r="M9051" s="258"/>
      <c r="N9051" s="258"/>
      <c r="O9051" s="258"/>
      <c r="P9051" s="258"/>
      <c r="Q9051" s="258"/>
      <c r="R9051" s="258"/>
      <c r="S9051" s="258"/>
      <c r="T9051" s="258"/>
      <c r="U9051" s="258"/>
      <c r="V9051" s="258"/>
      <c r="W9051" s="258"/>
      <c r="X9051" s="258"/>
      <c r="Y9051" s="258"/>
      <c r="Z9051" s="258"/>
      <c r="AA9051" s="258"/>
      <c r="AB9051" s="258"/>
      <c r="AC9051" s="258"/>
      <c r="AD9051" s="258"/>
      <c r="AE9051" s="258"/>
      <c r="AF9051" s="258"/>
      <c r="AG9051" s="258"/>
      <c r="AH9051" s="258"/>
      <c r="AI9051" s="258"/>
      <c r="AJ9051" s="258"/>
      <c r="AK9051" s="258"/>
      <c r="AL9051" s="258"/>
      <c r="AM9051" s="258"/>
      <c r="AN9051" s="258"/>
      <c r="AO9051" s="258"/>
      <c r="AP9051" s="258"/>
      <c r="AQ9051" s="258"/>
      <c r="AR9051" s="258"/>
      <c r="AS9051" s="258"/>
      <c r="AT9051" s="258"/>
      <c r="AU9051" s="258"/>
      <c r="AV9051" s="258"/>
      <c r="AW9051" s="258"/>
      <c r="AX9051" s="258"/>
      <c r="AY9051" s="258"/>
      <c r="AZ9051" s="258"/>
      <c r="BA9051" s="258"/>
      <c r="BB9051" s="258"/>
      <c r="BC9051" s="258"/>
      <c r="BD9051" s="258"/>
      <c r="BE9051" s="258"/>
      <c r="BF9051" s="258"/>
      <c r="BG9051" s="258"/>
      <c r="BH9051" s="258"/>
      <c r="BI9051" s="258"/>
      <c r="BJ9051" s="258"/>
      <c r="BK9051" s="258"/>
      <c r="BL9051" s="258"/>
      <c r="BM9051" s="258"/>
      <c r="BN9051" s="258"/>
      <c r="BO9051" s="258"/>
      <c r="BP9051" s="258"/>
      <c r="BQ9051" s="258"/>
      <c r="BR9051" s="258"/>
      <c r="BS9051" s="258"/>
      <c r="BT9051" s="258"/>
      <c r="BU9051" s="258"/>
      <c r="BV9051" s="258"/>
      <c r="BW9051" s="258"/>
      <c r="BX9051" s="258"/>
      <c r="BY9051" s="258"/>
      <c r="BZ9051" s="258"/>
      <c r="CA9051" s="258"/>
      <c r="CB9051" s="258"/>
      <c r="CC9051" s="258"/>
    </row>
    <row r="9052" spans="1:81" s="41" customFormat="1" x14ac:dyDescent="0.25">
      <c r="A9052" s="38"/>
      <c r="B9052" s="44"/>
      <c r="C9052" s="39"/>
      <c r="D9052" s="39"/>
      <c r="E9052" s="39"/>
      <c r="F9052" s="25"/>
      <c r="G9052" s="40"/>
      <c r="H9052" s="40"/>
      <c r="I9052" s="40"/>
      <c r="J9052" s="271"/>
      <c r="K9052" s="262"/>
      <c r="L9052" s="258"/>
      <c r="M9052" s="258"/>
      <c r="N9052" s="258"/>
      <c r="O9052" s="258"/>
      <c r="P9052" s="258"/>
      <c r="Q9052" s="258"/>
      <c r="R9052" s="258"/>
      <c r="S9052" s="258"/>
      <c r="T9052" s="258"/>
      <c r="U9052" s="258"/>
      <c r="V9052" s="258"/>
      <c r="W9052" s="258"/>
      <c r="X9052" s="258"/>
      <c r="Y9052" s="258"/>
      <c r="Z9052" s="258"/>
      <c r="AA9052" s="258"/>
      <c r="AB9052" s="258"/>
      <c r="AC9052" s="258"/>
      <c r="AD9052" s="258"/>
      <c r="AE9052" s="258"/>
      <c r="AF9052" s="258"/>
      <c r="AG9052" s="258"/>
      <c r="AH9052" s="258"/>
      <c r="AI9052" s="258"/>
      <c r="AJ9052" s="258"/>
      <c r="AK9052" s="258"/>
      <c r="AL9052" s="258"/>
      <c r="AM9052" s="258"/>
      <c r="AN9052" s="258"/>
      <c r="AO9052" s="258"/>
      <c r="AP9052" s="258"/>
      <c r="AQ9052" s="258"/>
      <c r="AR9052" s="258"/>
      <c r="AS9052" s="258"/>
      <c r="AT9052" s="258"/>
      <c r="AU9052" s="258"/>
      <c r="AV9052" s="258"/>
      <c r="AW9052" s="258"/>
      <c r="AX9052" s="258"/>
      <c r="AY9052" s="258"/>
      <c r="AZ9052" s="258"/>
      <c r="BA9052" s="258"/>
      <c r="BB9052" s="258"/>
      <c r="BC9052" s="258"/>
      <c r="BD9052" s="258"/>
      <c r="BE9052" s="258"/>
      <c r="BF9052" s="258"/>
      <c r="BG9052" s="258"/>
      <c r="BH9052" s="258"/>
      <c r="BI9052" s="258"/>
      <c r="BJ9052" s="258"/>
      <c r="BK9052" s="258"/>
      <c r="BL9052" s="258"/>
      <c r="BM9052" s="258"/>
      <c r="BN9052" s="258"/>
      <c r="BO9052" s="258"/>
      <c r="BP9052" s="258"/>
      <c r="BQ9052" s="258"/>
      <c r="BR9052" s="258"/>
      <c r="BS9052" s="258"/>
      <c r="BT9052" s="258"/>
      <c r="BU9052" s="258"/>
      <c r="BV9052" s="258"/>
      <c r="BW9052" s="258"/>
      <c r="BX9052" s="258"/>
      <c r="BY9052" s="258"/>
      <c r="BZ9052" s="258"/>
      <c r="CA9052" s="258"/>
      <c r="CB9052" s="258"/>
      <c r="CC9052" s="258"/>
    </row>
    <row r="9053" spans="1:81" s="41" customFormat="1" x14ac:dyDescent="0.25">
      <c r="A9053" s="38"/>
      <c r="B9053" s="44"/>
      <c r="C9053" s="39"/>
      <c r="D9053" s="39"/>
      <c r="E9053" s="39"/>
      <c r="F9053" s="25"/>
      <c r="G9053" s="40"/>
      <c r="H9053" s="40"/>
      <c r="I9053" s="40"/>
      <c r="J9053" s="271"/>
      <c r="K9053" s="262"/>
      <c r="L9053" s="258"/>
      <c r="M9053" s="258"/>
      <c r="N9053" s="258"/>
      <c r="O9053" s="258"/>
      <c r="P9053" s="258"/>
      <c r="Q9053" s="258"/>
      <c r="R9053" s="258"/>
      <c r="S9053" s="258"/>
      <c r="T9053" s="258"/>
      <c r="U9053" s="258"/>
      <c r="V9053" s="258"/>
      <c r="W9053" s="258"/>
      <c r="X9053" s="258"/>
      <c r="Y9053" s="258"/>
      <c r="Z9053" s="258"/>
      <c r="AA9053" s="258"/>
      <c r="AB9053" s="258"/>
      <c r="AC9053" s="258"/>
      <c r="AD9053" s="258"/>
      <c r="AE9053" s="258"/>
      <c r="AF9053" s="258"/>
      <c r="AG9053" s="258"/>
      <c r="AH9053" s="258"/>
      <c r="AI9053" s="258"/>
      <c r="AJ9053" s="258"/>
      <c r="AK9053" s="258"/>
      <c r="AL9053" s="258"/>
      <c r="AM9053" s="258"/>
      <c r="AN9053" s="258"/>
      <c r="AO9053" s="258"/>
      <c r="AP9053" s="258"/>
      <c r="AQ9053" s="258"/>
      <c r="AR9053" s="258"/>
      <c r="AS9053" s="258"/>
      <c r="AT9053" s="258"/>
      <c r="AU9053" s="258"/>
      <c r="AV9053" s="258"/>
      <c r="AW9053" s="258"/>
      <c r="AX9053" s="258"/>
      <c r="AY9053" s="258"/>
      <c r="AZ9053" s="258"/>
      <c r="BA9053" s="258"/>
      <c r="BB9053" s="258"/>
      <c r="BC9053" s="258"/>
      <c r="BD9053" s="258"/>
      <c r="BE9053" s="258"/>
      <c r="BF9053" s="258"/>
      <c r="BG9053" s="258"/>
      <c r="BH9053" s="258"/>
      <c r="BI9053" s="258"/>
      <c r="BJ9053" s="258"/>
      <c r="BK9053" s="258"/>
      <c r="BL9053" s="258"/>
      <c r="BM9053" s="258"/>
      <c r="BN9053" s="258"/>
      <c r="BO9053" s="258"/>
      <c r="BP9053" s="258"/>
      <c r="BQ9053" s="258"/>
      <c r="BR9053" s="258"/>
      <c r="BS9053" s="258"/>
      <c r="BT9053" s="258"/>
      <c r="BU9053" s="258"/>
      <c r="BV9053" s="258"/>
      <c r="BW9053" s="258"/>
      <c r="BX9053" s="258"/>
      <c r="BY9053" s="258"/>
      <c r="BZ9053" s="258"/>
      <c r="CA9053" s="258"/>
      <c r="CB9053" s="258"/>
      <c r="CC9053" s="258"/>
    </row>
    <row r="9054" spans="1:81" s="41" customFormat="1" x14ac:dyDescent="0.25">
      <c r="A9054" s="38"/>
      <c r="B9054" s="44"/>
      <c r="C9054" s="39"/>
      <c r="D9054" s="39"/>
      <c r="E9054" s="39"/>
      <c r="F9054" s="25"/>
      <c r="G9054" s="40"/>
      <c r="H9054" s="40"/>
      <c r="I9054" s="40"/>
      <c r="J9054" s="271"/>
      <c r="K9054" s="262"/>
      <c r="L9054" s="258"/>
      <c r="M9054" s="258"/>
      <c r="N9054" s="258"/>
      <c r="O9054" s="258"/>
      <c r="P9054" s="258"/>
      <c r="Q9054" s="258"/>
      <c r="R9054" s="258"/>
      <c r="S9054" s="258"/>
      <c r="T9054" s="258"/>
      <c r="U9054" s="258"/>
      <c r="V9054" s="258"/>
      <c r="W9054" s="258"/>
      <c r="X9054" s="258"/>
      <c r="Y9054" s="258"/>
      <c r="Z9054" s="258"/>
      <c r="AA9054" s="258"/>
      <c r="AB9054" s="258"/>
      <c r="AC9054" s="258"/>
      <c r="AD9054" s="258"/>
      <c r="AE9054" s="258"/>
      <c r="AF9054" s="258"/>
      <c r="AG9054" s="258"/>
      <c r="AH9054" s="258"/>
      <c r="AI9054" s="258"/>
      <c r="AJ9054" s="258"/>
      <c r="AK9054" s="258"/>
      <c r="AL9054" s="258"/>
      <c r="AM9054" s="258"/>
      <c r="AN9054" s="258"/>
      <c r="AO9054" s="258"/>
      <c r="AP9054" s="258"/>
      <c r="AQ9054" s="258"/>
      <c r="AR9054" s="258"/>
      <c r="AS9054" s="258"/>
      <c r="AT9054" s="258"/>
      <c r="AU9054" s="258"/>
      <c r="AV9054" s="258"/>
      <c r="AW9054" s="258"/>
      <c r="AX9054" s="258"/>
      <c r="AY9054" s="258"/>
      <c r="AZ9054" s="258"/>
      <c r="BA9054" s="258"/>
      <c r="BB9054" s="258"/>
      <c r="BC9054" s="258"/>
      <c r="BD9054" s="258"/>
      <c r="BE9054" s="258"/>
      <c r="BF9054" s="258"/>
      <c r="BG9054" s="258"/>
      <c r="BH9054" s="258"/>
      <c r="BI9054" s="258"/>
      <c r="BJ9054" s="258"/>
      <c r="BK9054" s="258"/>
      <c r="BL9054" s="258"/>
      <c r="BM9054" s="258"/>
      <c r="BN9054" s="258"/>
      <c r="BO9054" s="258"/>
      <c r="BP9054" s="258"/>
      <c r="BQ9054" s="258"/>
      <c r="BR9054" s="258"/>
      <c r="BS9054" s="258"/>
      <c r="BT9054" s="258"/>
      <c r="BU9054" s="258"/>
      <c r="BV9054" s="258"/>
      <c r="BW9054" s="258"/>
      <c r="BX9054" s="258"/>
      <c r="BY9054" s="258"/>
      <c r="BZ9054" s="258"/>
      <c r="CA9054" s="258"/>
      <c r="CB9054" s="258"/>
      <c r="CC9054" s="258"/>
    </row>
    <row r="9055" spans="1:81" s="41" customFormat="1" x14ac:dyDescent="0.25">
      <c r="A9055" s="38"/>
      <c r="B9055" s="44"/>
      <c r="C9055" s="39"/>
      <c r="D9055" s="39"/>
      <c r="E9055" s="39"/>
      <c r="F9055" s="25"/>
      <c r="G9055" s="40"/>
      <c r="H9055" s="40"/>
      <c r="I9055" s="40"/>
      <c r="J9055" s="271"/>
      <c r="K9055" s="262"/>
      <c r="L9055" s="258"/>
      <c r="M9055" s="258"/>
      <c r="N9055" s="258"/>
      <c r="O9055" s="258"/>
      <c r="P9055" s="258"/>
      <c r="Q9055" s="258"/>
      <c r="R9055" s="258"/>
      <c r="S9055" s="258"/>
      <c r="T9055" s="258"/>
      <c r="U9055" s="258"/>
      <c r="V9055" s="258"/>
      <c r="W9055" s="258"/>
      <c r="X9055" s="258"/>
      <c r="Y9055" s="258"/>
      <c r="Z9055" s="258"/>
      <c r="AA9055" s="258"/>
      <c r="AB9055" s="258"/>
      <c r="AC9055" s="258"/>
      <c r="AD9055" s="258"/>
      <c r="AE9055" s="258"/>
      <c r="AF9055" s="258"/>
      <c r="AG9055" s="258"/>
      <c r="AH9055" s="258"/>
      <c r="AI9055" s="258"/>
      <c r="AJ9055" s="258"/>
      <c r="AK9055" s="258"/>
      <c r="AL9055" s="258"/>
      <c r="AM9055" s="258"/>
      <c r="AN9055" s="258"/>
      <c r="AO9055" s="258"/>
      <c r="AP9055" s="258"/>
      <c r="AQ9055" s="258"/>
      <c r="AR9055" s="258"/>
      <c r="AS9055" s="258"/>
      <c r="AT9055" s="258"/>
      <c r="AU9055" s="258"/>
      <c r="AV9055" s="258"/>
      <c r="AW9055" s="258"/>
      <c r="AX9055" s="258"/>
      <c r="AY9055" s="258"/>
      <c r="AZ9055" s="258"/>
      <c r="BA9055" s="258"/>
      <c r="BB9055" s="258"/>
      <c r="BC9055" s="258"/>
      <c r="BD9055" s="258"/>
      <c r="BE9055" s="258"/>
      <c r="BF9055" s="258"/>
      <c r="BG9055" s="258"/>
      <c r="BH9055" s="258"/>
      <c r="BI9055" s="258"/>
      <c r="BJ9055" s="258"/>
      <c r="BK9055" s="258"/>
      <c r="BL9055" s="258"/>
      <c r="BM9055" s="258"/>
      <c r="BN9055" s="258"/>
      <c r="BO9055" s="258"/>
      <c r="BP9055" s="258"/>
      <c r="BQ9055" s="258"/>
      <c r="BR9055" s="258"/>
      <c r="BS9055" s="258"/>
      <c r="BT9055" s="258"/>
      <c r="BU9055" s="258"/>
      <c r="BV9055" s="258"/>
      <c r="BW9055" s="258"/>
      <c r="BX9055" s="258"/>
      <c r="BY9055" s="258"/>
      <c r="BZ9055" s="258"/>
      <c r="CA9055" s="258"/>
      <c r="CB9055" s="258"/>
      <c r="CC9055" s="258"/>
    </row>
    <row r="9056" spans="1:81" s="41" customFormat="1" x14ac:dyDescent="0.25">
      <c r="A9056" s="38"/>
      <c r="B9056" s="44"/>
      <c r="C9056" s="39"/>
      <c r="D9056" s="39"/>
      <c r="E9056" s="39"/>
      <c r="F9056" s="25"/>
      <c r="G9056" s="40"/>
      <c r="H9056" s="40"/>
      <c r="I9056" s="40"/>
      <c r="J9056" s="271"/>
      <c r="K9056" s="262"/>
      <c r="L9056" s="258"/>
      <c r="M9056" s="258"/>
      <c r="N9056" s="258"/>
      <c r="O9056" s="258"/>
      <c r="P9056" s="258"/>
      <c r="Q9056" s="258"/>
      <c r="R9056" s="258"/>
      <c r="S9056" s="258"/>
      <c r="T9056" s="258"/>
      <c r="U9056" s="258"/>
      <c r="V9056" s="258"/>
      <c r="W9056" s="258"/>
      <c r="X9056" s="258"/>
      <c r="Y9056" s="258"/>
      <c r="Z9056" s="258"/>
      <c r="AA9056" s="258"/>
      <c r="AB9056" s="258"/>
      <c r="AC9056" s="258"/>
      <c r="AD9056" s="258"/>
      <c r="AE9056" s="258"/>
      <c r="AF9056" s="258"/>
      <c r="AG9056" s="258"/>
      <c r="AH9056" s="258"/>
      <c r="AI9056" s="258"/>
      <c r="AJ9056" s="258"/>
      <c r="AK9056" s="258"/>
      <c r="AL9056" s="258"/>
      <c r="AM9056" s="258"/>
      <c r="AN9056" s="258"/>
      <c r="AO9056" s="258"/>
      <c r="AP9056" s="258"/>
      <c r="AQ9056" s="258"/>
      <c r="AR9056" s="258"/>
      <c r="AS9056" s="258"/>
      <c r="AT9056" s="258"/>
      <c r="AU9056" s="258"/>
      <c r="AV9056" s="258"/>
      <c r="AW9056" s="258"/>
      <c r="AX9056" s="258"/>
      <c r="AY9056" s="258"/>
      <c r="AZ9056" s="258"/>
      <c r="BA9056" s="258"/>
      <c r="BB9056" s="258"/>
      <c r="BC9056" s="258"/>
      <c r="BD9056" s="258"/>
      <c r="BE9056" s="258"/>
      <c r="BF9056" s="258"/>
      <c r="BG9056" s="258"/>
      <c r="BH9056" s="258"/>
      <c r="BI9056" s="258"/>
      <c r="BJ9056" s="258"/>
      <c r="BK9056" s="258"/>
      <c r="BL9056" s="258"/>
      <c r="BM9056" s="258"/>
      <c r="BN9056" s="258"/>
      <c r="BO9056" s="258"/>
      <c r="BP9056" s="258"/>
      <c r="BQ9056" s="258"/>
      <c r="BR9056" s="258"/>
      <c r="BS9056" s="258"/>
      <c r="BT9056" s="258"/>
      <c r="BU9056" s="258"/>
      <c r="BV9056" s="258"/>
      <c r="BW9056" s="258"/>
      <c r="BX9056" s="258"/>
      <c r="BY9056" s="258"/>
      <c r="BZ9056" s="258"/>
      <c r="CA9056" s="258"/>
      <c r="CB9056" s="258"/>
      <c r="CC9056" s="258"/>
    </row>
    <row r="9057" spans="1:81" s="41" customFormat="1" x14ac:dyDescent="0.25">
      <c r="A9057" s="38"/>
      <c r="B9057" s="44"/>
      <c r="C9057" s="39"/>
      <c r="D9057" s="39"/>
      <c r="E9057" s="39"/>
      <c r="F9057" s="25"/>
      <c r="G9057" s="40"/>
      <c r="H9057" s="40"/>
      <c r="I9057" s="40"/>
      <c r="J9057" s="271"/>
      <c r="K9057" s="262"/>
      <c r="L9057" s="258"/>
      <c r="M9057" s="258"/>
      <c r="N9057" s="258"/>
      <c r="O9057" s="258"/>
      <c r="P9057" s="258"/>
      <c r="Q9057" s="258"/>
      <c r="R9057" s="258"/>
      <c r="S9057" s="258"/>
      <c r="T9057" s="258"/>
      <c r="U9057" s="258"/>
      <c r="V9057" s="258"/>
      <c r="W9057" s="258"/>
      <c r="X9057" s="258"/>
      <c r="Y9057" s="258"/>
      <c r="Z9057" s="258"/>
      <c r="AA9057" s="258"/>
      <c r="AB9057" s="258"/>
      <c r="AC9057" s="258"/>
      <c r="AD9057" s="258"/>
      <c r="AE9057" s="258"/>
      <c r="AF9057" s="258"/>
      <c r="AG9057" s="258"/>
      <c r="AH9057" s="258"/>
      <c r="AI9057" s="258"/>
      <c r="AJ9057" s="258"/>
      <c r="AK9057" s="258"/>
      <c r="AL9057" s="258"/>
      <c r="AM9057" s="258"/>
      <c r="AN9057" s="258"/>
      <c r="AO9057" s="258"/>
      <c r="AP9057" s="258"/>
      <c r="AQ9057" s="258"/>
      <c r="AR9057" s="258"/>
      <c r="AS9057" s="258"/>
      <c r="AT9057" s="258"/>
      <c r="AU9057" s="258"/>
      <c r="AV9057" s="258"/>
      <c r="AW9057" s="258"/>
      <c r="AX9057" s="258"/>
      <c r="AY9057" s="258"/>
      <c r="AZ9057" s="258"/>
      <c r="BA9057" s="258"/>
      <c r="BB9057" s="258"/>
      <c r="BC9057" s="258"/>
      <c r="BD9057" s="258"/>
      <c r="BE9057" s="258"/>
      <c r="BF9057" s="258"/>
      <c r="BG9057" s="258"/>
      <c r="BH9057" s="258"/>
      <c r="BI9057" s="258"/>
      <c r="BJ9057" s="258"/>
      <c r="BK9057" s="258"/>
      <c r="BL9057" s="258"/>
      <c r="BM9057" s="258"/>
      <c r="BN9057" s="258"/>
      <c r="BO9057" s="258"/>
      <c r="BP9057" s="258"/>
      <c r="BQ9057" s="258"/>
      <c r="BR9057" s="258"/>
      <c r="BS9057" s="258"/>
      <c r="BT9057" s="258"/>
      <c r="BU9057" s="258"/>
      <c r="BV9057" s="258"/>
      <c r="BW9057" s="258"/>
      <c r="BX9057" s="258"/>
      <c r="BY9057" s="258"/>
      <c r="BZ9057" s="258"/>
      <c r="CA9057" s="258"/>
      <c r="CB9057" s="258"/>
      <c r="CC9057" s="258"/>
    </row>
    <row r="9058" spans="1:81" s="41" customFormat="1" x14ac:dyDescent="0.25">
      <c r="A9058" s="38"/>
      <c r="B9058" s="44"/>
      <c r="C9058" s="39"/>
      <c r="D9058" s="39"/>
      <c r="E9058" s="39"/>
      <c r="F9058" s="25"/>
      <c r="G9058" s="40"/>
      <c r="H9058" s="40"/>
      <c r="I9058" s="40"/>
      <c r="J9058" s="271"/>
      <c r="K9058" s="262"/>
      <c r="L9058" s="258"/>
      <c r="M9058" s="258"/>
      <c r="N9058" s="258"/>
      <c r="O9058" s="258"/>
      <c r="P9058" s="258"/>
      <c r="Q9058" s="258"/>
      <c r="R9058" s="258"/>
      <c r="S9058" s="258"/>
      <c r="T9058" s="258"/>
      <c r="U9058" s="258"/>
      <c r="V9058" s="258"/>
      <c r="W9058" s="258"/>
      <c r="X9058" s="258"/>
      <c r="Y9058" s="258"/>
      <c r="Z9058" s="258"/>
      <c r="AA9058" s="258"/>
      <c r="AB9058" s="258"/>
      <c r="AC9058" s="258"/>
      <c r="AD9058" s="258"/>
      <c r="AE9058" s="258"/>
      <c r="AF9058" s="258"/>
      <c r="AG9058" s="258"/>
      <c r="AH9058" s="258"/>
      <c r="AI9058" s="258"/>
      <c r="AJ9058" s="258"/>
      <c r="AK9058" s="258"/>
      <c r="AL9058" s="258"/>
      <c r="AM9058" s="258"/>
      <c r="AN9058" s="258"/>
      <c r="AO9058" s="258"/>
      <c r="AP9058" s="258"/>
      <c r="AQ9058" s="258"/>
      <c r="AR9058" s="258"/>
      <c r="AS9058" s="258"/>
      <c r="AT9058" s="258"/>
      <c r="AU9058" s="258"/>
      <c r="AV9058" s="258"/>
      <c r="AW9058" s="258"/>
      <c r="AX9058" s="258"/>
      <c r="AY9058" s="258"/>
      <c r="AZ9058" s="258"/>
      <c r="BA9058" s="258"/>
      <c r="BB9058" s="258"/>
      <c r="BC9058" s="258"/>
      <c r="BD9058" s="258"/>
      <c r="BE9058" s="258"/>
      <c r="BF9058" s="258"/>
      <c r="BG9058" s="258"/>
      <c r="BH9058" s="258"/>
      <c r="BI9058" s="258"/>
      <c r="BJ9058" s="258"/>
      <c r="BK9058" s="258"/>
      <c r="BL9058" s="258"/>
      <c r="BM9058" s="258"/>
      <c r="BN9058" s="258"/>
      <c r="BO9058" s="258"/>
      <c r="BP9058" s="258"/>
      <c r="BQ9058" s="258"/>
      <c r="BR9058" s="258"/>
      <c r="BS9058" s="258"/>
      <c r="BT9058" s="258"/>
      <c r="BU9058" s="258"/>
      <c r="BV9058" s="258"/>
      <c r="BW9058" s="258"/>
      <c r="BX9058" s="258"/>
      <c r="BY9058" s="258"/>
      <c r="BZ9058" s="258"/>
      <c r="CA9058" s="258"/>
      <c r="CB9058" s="258"/>
      <c r="CC9058" s="258"/>
    </row>
    <row r="9059" spans="1:81" s="41" customFormat="1" x14ac:dyDescent="0.25">
      <c r="A9059" s="38"/>
      <c r="B9059" s="44"/>
      <c r="C9059" s="39"/>
      <c r="D9059" s="39"/>
      <c r="E9059" s="39"/>
      <c r="F9059" s="25"/>
      <c r="G9059" s="40"/>
      <c r="H9059" s="40"/>
      <c r="I9059" s="40"/>
      <c r="J9059" s="271"/>
      <c r="K9059" s="262"/>
      <c r="L9059" s="258"/>
      <c r="M9059" s="258"/>
      <c r="N9059" s="258"/>
      <c r="O9059" s="258"/>
      <c r="P9059" s="258"/>
      <c r="Q9059" s="258"/>
      <c r="R9059" s="258"/>
      <c r="S9059" s="258"/>
      <c r="T9059" s="258"/>
      <c r="U9059" s="258"/>
      <c r="V9059" s="258"/>
      <c r="W9059" s="258"/>
      <c r="X9059" s="258"/>
      <c r="Y9059" s="258"/>
      <c r="Z9059" s="258"/>
      <c r="AA9059" s="258"/>
      <c r="AB9059" s="258"/>
      <c r="AC9059" s="258"/>
      <c r="AD9059" s="258"/>
      <c r="AE9059" s="258"/>
      <c r="AF9059" s="258"/>
      <c r="AG9059" s="258"/>
      <c r="AH9059" s="258"/>
      <c r="AI9059" s="258"/>
      <c r="AJ9059" s="258"/>
      <c r="AK9059" s="258"/>
      <c r="AL9059" s="258"/>
      <c r="AM9059" s="258"/>
      <c r="AN9059" s="258"/>
      <c r="AO9059" s="258"/>
      <c r="AP9059" s="258"/>
      <c r="AQ9059" s="258"/>
      <c r="AR9059" s="258"/>
      <c r="AS9059" s="258"/>
      <c r="AT9059" s="258"/>
      <c r="AU9059" s="258"/>
      <c r="AV9059" s="258"/>
      <c r="AW9059" s="258"/>
      <c r="AX9059" s="258"/>
      <c r="AY9059" s="258"/>
      <c r="AZ9059" s="258"/>
      <c r="BA9059" s="258"/>
      <c r="BB9059" s="258"/>
      <c r="BC9059" s="258"/>
      <c r="BD9059" s="258"/>
      <c r="BE9059" s="258"/>
      <c r="BF9059" s="258"/>
      <c r="BG9059" s="258"/>
      <c r="BH9059" s="258"/>
      <c r="BI9059" s="258"/>
      <c r="BJ9059" s="258"/>
      <c r="BK9059" s="258"/>
      <c r="BL9059" s="258"/>
      <c r="BM9059" s="258"/>
      <c r="BN9059" s="258"/>
      <c r="BO9059" s="258"/>
      <c r="BP9059" s="258"/>
      <c r="BQ9059" s="258"/>
      <c r="BR9059" s="258"/>
      <c r="BS9059" s="258"/>
      <c r="BT9059" s="258"/>
      <c r="BU9059" s="258"/>
      <c r="BV9059" s="258"/>
      <c r="BW9059" s="258"/>
      <c r="BX9059" s="258"/>
      <c r="BY9059" s="258"/>
      <c r="BZ9059" s="258"/>
      <c r="CA9059" s="258"/>
      <c r="CB9059" s="258"/>
      <c r="CC9059" s="258"/>
    </row>
    <row r="9060" spans="1:81" s="41" customFormat="1" x14ac:dyDescent="0.25">
      <c r="A9060" s="38"/>
      <c r="B9060" s="44"/>
      <c r="C9060" s="39"/>
      <c r="D9060" s="39"/>
      <c r="E9060" s="39"/>
      <c r="F9060" s="25"/>
      <c r="G9060" s="40"/>
      <c r="H9060" s="40"/>
      <c r="I9060" s="40"/>
      <c r="J9060" s="271"/>
      <c r="K9060" s="262"/>
      <c r="L9060" s="258"/>
      <c r="M9060" s="258"/>
      <c r="N9060" s="258"/>
      <c r="O9060" s="258"/>
      <c r="P9060" s="258"/>
      <c r="Q9060" s="258"/>
      <c r="R9060" s="258"/>
      <c r="S9060" s="258"/>
      <c r="T9060" s="258"/>
      <c r="U9060" s="258"/>
      <c r="V9060" s="258"/>
      <c r="W9060" s="258"/>
      <c r="X9060" s="258"/>
      <c r="Y9060" s="258"/>
      <c r="Z9060" s="258"/>
      <c r="AA9060" s="258"/>
      <c r="AB9060" s="258"/>
      <c r="AC9060" s="258"/>
      <c r="AD9060" s="258"/>
      <c r="AE9060" s="258"/>
      <c r="AF9060" s="258"/>
      <c r="AG9060" s="258"/>
      <c r="AH9060" s="258"/>
      <c r="AI9060" s="258"/>
      <c r="AJ9060" s="258"/>
      <c r="AK9060" s="258"/>
      <c r="AL9060" s="258"/>
      <c r="AM9060" s="258"/>
      <c r="AN9060" s="258"/>
      <c r="AO9060" s="258"/>
      <c r="AP9060" s="258"/>
      <c r="AQ9060" s="258"/>
      <c r="AR9060" s="258"/>
      <c r="AS9060" s="258"/>
      <c r="AT9060" s="258"/>
      <c r="AU9060" s="258"/>
      <c r="AV9060" s="258"/>
      <c r="AW9060" s="258"/>
      <c r="AX9060" s="258"/>
      <c r="AY9060" s="258"/>
      <c r="AZ9060" s="258"/>
      <c r="BA9060" s="258"/>
      <c r="BB9060" s="258"/>
      <c r="BC9060" s="258"/>
      <c r="BD9060" s="258"/>
      <c r="BE9060" s="258"/>
      <c r="BF9060" s="258"/>
      <c r="BG9060" s="258"/>
      <c r="BH9060" s="258"/>
      <c r="BI9060" s="258"/>
      <c r="BJ9060" s="258"/>
      <c r="BK9060" s="258"/>
      <c r="BL9060" s="258"/>
      <c r="BM9060" s="258"/>
      <c r="BN9060" s="258"/>
      <c r="BO9060" s="258"/>
      <c r="BP9060" s="258"/>
      <c r="BQ9060" s="258"/>
      <c r="BR9060" s="258"/>
      <c r="BS9060" s="258"/>
      <c r="BT9060" s="258"/>
      <c r="BU9060" s="258"/>
      <c r="BV9060" s="258"/>
      <c r="BW9060" s="258"/>
      <c r="BX9060" s="258"/>
      <c r="BY9060" s="258"/>
      <c r="BZ9060" s="258"/>
      <c r="CA9060" s="258"/>
      <c r="CB9060" s="258"/>
      <c r="CC9060" s="258"/>
    </row>
    <row r="9061" spans="1:81" s="41" customFormat="1" x14ac:dyDescent="0.25">
      <c r="A9061" s="38"/>
      <c r="B9061" s="44"/>
      <c r="C9061" s="39"/>
      <c r="D9061" s="39"/>
      <c r="E9061" s="39"/>
      <c r="F9061" s="25"/>
      <c r="G9061" s="40"/>
      <c r="H9061" s="40"/>
      <c r="I9061" s="40"/>
      <c r="J9061" s="271"/>
      <c r="K9061" s="262"/>
      <c r="L9061" s="258"/>
      <c r="M9061" s="258"/>
      <c r="N9061" s="258"/>
      <c r="O9061" s="258"/>
      <c r="P9061" s="258"/>
      <c r="Q9061" s="258"/>
      <c r="R9061" s="258"/>
      <c r="S9061" s="258"/>
      <c r="T9061" s="258"/>
      <c r="U9061" s="258"/>
      <c r="V9061" s="258"/>
      <c r="W9061" s="258"/>
      <c r="X9061" s="258"/>
      <c r="Y9061" s="258"/>
      <c r="Z9061" s="258"/>
      <c r="AA9061" s="258"/>
      <c r="AB9061" s="258"/>
      <c r="AC9061" s="258"/>
      <c r="AD9061" s="258"/>
      <c r="AE9061" s="258"/>
      <c r="AF9061" s="258"/>
      <c r="AG9061" s="258"/>
      <c r="AH9061" s="258"/>
      <c r="AI9061" s="258"/>
      <c r="AJ9061" s="258"/>
      <c r="AK9061" s="258"/>
      <c r="AL9061" s="258"/>
      <c r="AM9061" s="258"/>
      <c r="AN9061" s="258"/>
      <c r="AO9061" s="258"/>
      <c r="AP9061" s="258"/>
      <c r="AQ9061" s="258"/>
      <c r="AR9061" s="258"/>
      <c r="AS9061" s="258"/>
      <c r="AT9061" s="258"/>
      <c r="AU9061" s="258"/>
      <c r="AV9061" s="258"/>
      <c r="AW9061" s="258"/>
      <c r="AX9061" s="258"/>
      <c r="AY9061" s="258"/>
      <c r="AZ9061" s="258"/>
      <c r="BA9061" s="258"/>
      <c r="BB9061" s="258"/>
      <c r="BC9061" s="258"/>
      <c r="BD9061" s="258"/>
      <c r="BE9061" s="258"/>
      <c r="BF9061" s="258"/>
      <c r="BG9061" s="258"/>
      <c r="BH9061" s="258"/>
      <c r="BI9061" s="258"/>
      <c r="BJ9061" s="258"/>
      <c r="BK9061" s="258"/>
      <c r="BL9061" s="258"/>
      <c r="BM9061" s="258"/>
      <c r="BN9061" s="258"/>
      <c r="BO9061" s="258"/>
      <c r="BP9061" s="258"/>
      <c r="BQ9061" s="258"/>
      <c r="BR9061" s="258"/>
      <c r="BS9061" s="258"/>
      <c r="BT9061" s="258"/>
      <c r="BU9061" s="258"/>
      <c r="BV9061" s="258"/>
      <c r="BW9061" s="258"/>
      <c r="BX9061" s="258"/>
      <c r="BY9061" s="258"/>
      <c r="BZ9061" s="258"/>
      <c r="CA9061" s="258"/>
      <c r="CB9061" s="258"/>
      <c r="CC9061" s="258"/>
    </row>
    <row r="9062" spans="1:81" s="41" customFormat="1" x14ac:dyDescent="0.25">
      <c r="A9062" s="38"/>
      <c r="B9062" s="44"/>
      <c r="C9062" s="39"/>
      <c r="D9062" s="39"/>
      <c r="E9062" s="39"/>
      <c r="F9062" s="25"/>
      <c r="G9062" s="40"/>
      <c r="H9062" s="40"/>
      <c r="I9062" s="40"/>
      <c r="J9062" s="271"/>
      <c r="K9062" s="262"/>
      <c r="L9062" s="258"/>
      <c r="M9062" s="258"/>
      <c r="N9062" s="258"/>
      <c r="O9062" s="258"/>
      <c r="P9062" s="258"/>
      <c r="Q9062" s="258"/>
      <c r="R9062" s="258"/>
      <c r="S9062" s="258"/>
      <c r="T9062" s="258"/>
      <c r="U9062" s="258"/>
      <c r="V9062" s="258"/>
      <c r="W9062" s="258"/>
      <c r="X9062" s="258"/>
      <c r="Y9062" s="258"/>
      <c r="Z9062" s="258"/>
      <c r="AA9062" s="258"/>
      <c r="AB9062" s="258"/>
      <c r="AC9062" s="258"/>
      <c r="AD9062" s="258"/>
      <c r="AE9062" s="258"/>
      <c r="AF9062" s="258"/>
      <c r="AG9062" s="258"/>
      <c r="AH9062" s="258"/>
      <c r="AI9062" s="258"/>
      <c r="AJ9062" s="258"/>
      <c r="AK9062" s="258"/>
      <c r="AL9062" s="258"/>
      <c r="AM9062" s="258"/>
      <c r="AN9062" s="258"/>
      <c r="AO9062" s="258"/>
      <c r="AP9062" s="258"/>
      <c r="AQ9062" s="258"/>
      <c r="AR9062" s="258"/>
      <c r="AS9062" s="258"/>
      <c r="AT9062" s="258"/>
      <c r="AU9062" s="258"/>
      <c r="AV9062" s="258"/>
      <c r="AW9062" s="258"/>
      <c r="AX9062" s="258"/>
      <c r="AY9062" s="258"/>
      <c r="AZ9062" s="258"/>
      <c r="BA9062" s="258"/>
      <c r="BB9062" s="258"/>
      <c r="BC9062" s="258"/>
      <c r="BD9062" s="258"/>
      <c r="BE9062" s="258"/>
      <c r="BF9062" s="258"/>
      <c r="BG9062" s="258"/>
      <c r="BH9062" s="258"/>
      <c r="BI9062" s="258"/>
      <c r="BJ9062" s="258"/>
      <c r="BK9062" s="258"/>
      <c r="BL9062" s="258"/>
      <c r="BM9062" s="258"/>
      <c r="BN9062" s="258"/>
      <c r="BO9062" s="258"/>
      <c r="BP9062" s="258"/>
      <c r="BQ9062" s="258"/>
      <c r="BR9062" s="258"/>
      <c r="BS9062" s="258"/>
      <c r="BT9062" s="258"/>
      <c r="BU9062" s="258"/>
      <c r="BV9062" s="258"/>
      <c r="BW9062" s="258"/>
      <c r="BX9062" s="258"/>
      <c r="BY9062" s="258"/>
      <c r="BZ9062" s="258"/>
      <c r="CA9062" s="258"/>
      <c r="CB9062" s="258"/>
      <c r="CC9062" s="258"/>
    </row>
    <row r="9063" spans="1:81" s="41" customFormat="1" x14ac:dyDescent="0.25">
      <c r="A9063" s="38"/>
      <c r="B9063" s="44"/>
      <c r="C9063" s="39"/>
      <c r="D9063" s="39"/>
      <c r="E9063" s="39"/>
      <c r="F9063" s="25"/>
      <c r="G9063" s="40"/>
      <c r="H9063" s="40"/>
      <c r="I9063" s="40"/>
      <c r="J9063" s="271"/>
      <c r="K9063" s="262"/>
      <c r="L9063" s="258"/>
      <c r="M9063" s="258"/>
      <c r="N9063" s="258"/>
      <c r="O9063" s="258"/>
      <c r="P9063" s="258"/>
      <c r="Q9063" s="258"/>
      <c r="R9063" s="258"/>
      <c r="S9063" s="258"/>
      <c r="T9063" s="258"/>
      <c r="U9063" s="258"/>
      <c r="V9063" s="258"/>
      <c r="W9063" s="258"/>
      <c r="X9063" s="258"/>
      <c r="Y9063" s="258"/>
      <c r="Z9063" s="258"/>
      <c r="AA9063" s="258"/>
      <c r="AB9063" s="258"/>
      <c r="AC9063" s="258"/>
      <c r="AD9063" s="258"/>
      <c r="AE9063" s="258"/>
      <c r="AF9063" s="258"/>
      <c r="AG9063" s="258"/>
      <c r="AH9063" s="258"/>
      <c r="AI9063" s="258"/>
      <c r="AJ9063" s="258"/>
      <c r="AK9063" s="258"/>
      <c r="AL9063" s="258"/>
      <c r="AM9063" s="258"/>
      <c r="AN9063" s="258"/>
      <c r="AO9063" s="258"/>
      <c r="AP9063" s="258"/>
      <c r="AQ9063" s="258"/>
      <c r="AR9063" s="258"/>
      <c r="AS9063" s="258"/>
      <c r="AT9063" s="258"/>
      <c r="AU9063" s="258"/>
      <c r="AV9063" s="258"/>
      <c r="AW9063" s="258"/>
      <c r="AX9063" s="258"/>
      <c r="AY9063" s="258"/>
      <c r="AZ9063" s="258"/>
      <c r="BA9063" s="258"/>
      <c r="BB9063" s="258"/>
      <c r="BC9063" s="258"/>
      <c r="BD9063" s="258"/>
      <c r="BE9063" s="258"/>
      <c r="BF9063" s="258"/>
      <c r="BG9063" s="258"/>
      <c r="BH9063" s="258"/>
      <c r="BI9063" s="258"/>
      <c r="BJ9063" s="258"/>
      <c r="BK9063" s="258"/>
      <c r="BL9063" s="258"/>
      <c r="BM9063" s="258"/>
      <c r="BN9063" s="258"/>
      <c r="BO9063" s="258"/>
      <c r="BP9063" s="258"/>
      <c r="BQ9063" s="258"/>
      <c r="BR9063" s="258"/>
      <c r="BS9063" s="258"/>
      <c r="BT9063" s="258"/>
      <c r="BU9063" s="258"/>
      <c r="BV9063" s="258"/>
      <c r="BW9063" s="258"/>
      <c r="BX9063" s="258"/>
      <c r="BY9063" s="258"/>
      <c r="BZ9063" s="258"/>
      <c r="CA9063" s="258"/>
      <c r="CB9063" s="258"/>
      <c r="CC9063" s="258"/>
    </row>
    <row r="9064" spans="1:81" s="41" customFormat="1" x14ac:dyDescent="0.25">
      <c r="A9064" s="38"/>
      <c r="B9064" s="44"/>
      <c r="C9064" s="39"/>
      <c r="D9064" s="39"/>
      <c r="E9064" s="39"/>
      <c r="F9064" s="25"/>
      <c r="G9064" s="40"/>
      <c r="H9064" s="40"/>
      <c r="I9064" s="40"/>
      <c r="J9064" s="271"/>
      <c r="K9064" s="262"/>
      <c r="L9064" s="258"/>
      <c r="M9064" s="258"/>
      <c r="N9064" s="258"/>
      <c r="O9064" s="258"/>
      <c r="P9064" s="258"/>
      <c r="Q9064" s="258"/>
      <c r="R9064" s="258"/>
      <c r="S9064" s="258"/>
      <c r="T9064" s="258"/>
      <c r="U9064" s="258"/>
      <c r="V9064" s="258"/>
      <c r="W9064" s="258"/>
      <c r="X9064" s="258"/>
      <c r="Y9064" s="258"/>
      <c r="Z9064" s="258"/>
      <c r="AA9064" s="258"/>
      <c r="AB9064" s="258"/>
      <c r="AC9064" s="258"/>
      <c r="AD9064" s="258"/>
      <c r="AE9064" s="258"/>
      <c r="AF9064" s="258"/>
      <c r="AG9064" s="258"/>
      <c r="AH9064" s="258"/>
      <c r="AI9064" s="258"/>
      <c r="AJ9064" s="258"/>
      <c r="AK9064" s="258"/>
      <c r="AL9064" s="258"/>
      <c r="AM9064" s="258"/>
      <c r="AN9064" s="258"/>
      <c r="AO9064" s="258"/>
      <c r="AP9064" s="258"/>
      <c r="AQ9064" s="258"/>
      <c r="AR9064" s="258"/>
      <c r="AS9064" s="258"/>
      <c r="AT9064" s="258"/>
      <c r="AU9064" s="258"/>
      <c r="AV9064" s="258"/>
      <c r="AW9064" s="258"/>
      <c r="AX9064" s="258"/>
      <c r="AY9064" s="258"/>
      <c r="AZ9064" s="258"/>
      <c r="BA9064" s="258"/>
      <c r="BB9064" s="258"/>
      <c r="BC9064" s="258"/>
      <c r="BD9064" s="258"/>
      <c r="BE9064" s="258"/>
      <c r="BF9064" s="258"/>
      <c r="BG9064" s="258"/>
      <c r="BH9064" s="258"/>
      <c r="BI9064" s="258"/>
      <c r="BJ9064" s="258"/>
      <c r="BK9064" s="258"/>
      <c r="BL9064" s="258"/>
      <c r="BM9064" s="258"/>
      <c r="BN9064" s="258"/>
      <c r="BO9064" s="258"/>
      <c r="BP9064" s="258"/>
      <c r="BQ9064" s="258"/>
      <c r="BR9064" s="258"/>
      <c r="BS9064" s="258"/>
      <c r="BT9064" s="258"/>
      <c r="BU9064" s="258"/>
      <c r="BV9064" s="258"/>
      <c r="BW9064" s="258"/>
      <c r="BX9064" s="258"/>
      <c r="BY9064" s="258"/>
      <c r="BZ9064" s="258"/>
      <c r="CA9064" s="258"/>
      <c r="CB9064" s="258"/>
      <c r="CC9064" s="258"/>
    </row>
    <row r="9065" spans="1:81" s="41" customFormat="1" x14ac:dyDescent="0.25">
      <c r="A9065" s="38"/>
      <c r="B9065" s="44"/>
      <c r="C9065" s="39"/>
      <c r="D9065" s="39"/>
      <c r="E9065" s="39"/>
      <c r="F9065" s="25"/>
      <c r="G9065" s="40"/>
      <c r="H9065" s="40"/>
      <c r="I9065" s="40"/>
      <c r="J9065" s="271"/>
      <c r="K9065" s="262"/>
      <c r="L9065" s="258"/>
      <c r="M9065" s="258"/>
      <c r="N9065" s="258"/>
      <c r="O9065" s="258"/>
      <c r="P9065" s="258"/>
      <c r="Q9065" s="258"/>
      <c r="R9065" s="258"/>
      <c r="S9065" s="258"/>
      <c r="T9065" s="258"/>
      <c r="U9065" s="258"/>
      <c r="V9065" s="258"/>
      <c r="W9065" s="258"/>
      <c r="X9065" s="258"/>
      <c r="Y9065" s="258"/>
      <c r="Z9065" s="258"/>
      <c r="AA9065" s="258"/>
      <c r="AB9065" s="258"/>
      <c r="AC9065" s="258"/>
      <c r="AD9065" s="258"/>
      <c r="AE9065" s="258"/>
      <c r="AF9065" s="258"/>
      <c r="AG9065" s="258"/>
      <c r="AH9065" s="258"/>
      <c r="AI9065" s="258"/>
      <c r="AJ9065" s="258"/>
      <c r="AK9065" s="258"/>
      <c r="AL9065" s="258"/>
      <c r="AM9065" s="258"/>
      <c r="AN9065" s="258"/>
      <c r="AO9065" s="258"/>
      <c r="AP9065" s="258"/>
      <c r="AQ9065" s="258"/>
      <c r="AR9065" s="258"/>
      <c r="AS9065" s="258"/>
      <c r="AT9065" s="258"/>
      <c r="AU9065" s="258"/>
      <c r="AV9065" s="258"/>
      <c r="AW9065" s="258"/>
      <c r="AX9065" s="258"/>
      <c r="AY9065" s="258"/>
      <c r="AZ9065" s="258"/>
      <c r="BA9065" s="258"/>
      <c r="BB9065" s="258"/>
      <c r="BC9065" s="258"/>
      <c r="BD9065" s="258"/>
      <c r="BE9065" s="258"/>
      <c r="BF9065" s="258"/>
      <c r="BG9065" s="258"/>
      <c r="BH9065" s="258"/>
      <c r="BI9065" s="258"/>
      <c r="BJ9065" s="258"/>
      <c r="BK9065" s="258"/>
      <c r="BL9065" s="258"/>
      <c r="BM9065" s="258"/>
      <c r="BN9065" s="258"/>
      <c r="BO9065" s="258"/>
      <c r="BP9065" s="258"/>
      <c r="BQ9065" s="258"/>
      <c r="BR9065" s="258"/>
      <c r="BS9065" s="258"/>
      <c r="BT9065" s="258"/>
      <c r="BU9065" s="258"/>
      <c r="BV9065" s="258"/>
      <c r="BW9065" s="258"/>
      <c r="BX9065" s="258"/>
      <c r="BY9065" s="258"/>
      <c r="BZ9065" s="258"/>
      <c r="CA9065" s="258"/>
      <c r="CB9065" s="258"/>
      <c r="CC9065" s="258"/>
    </row>
    <row r="9066" spans="1:81" s="41" customFormat="1" x14ac:dyDescent="0.25">
      <c r="A9066" s="38"/>
      <c r="B9066" s="44"/>
      <c r="C9066" s="39"/>
      <c r="D9066" s="39"/>
      <c r="E9066" s="39"/>
      <c r="F9066" s="25"/>
      <c r="G9066" s="40"/>
      <c r="H9066" s="40"/>
      <c r="I9066" s="40"/>
      <c r="J9066" s="271"/>
      <c r="K9066" s="262"/>
      <c r="L9066" s="258"/>
      <c r="M9066" s="258"/>
      <c r="N9066" s="258"/>
      <c r="O9066" s="258"/>
      <c r="P9066" s="258"/>
      <c r="Q9066" s="258"/>
      <c r="R9066" s="258"/>
      <c r="S9066" s="258"/>
      <c r="T9066" s="258"/>
      <c r="U9066" s="258"/>
      <c r="V9066" s="258"/>
      <c r="W9066" s="258"/>
      <c r="X9066" s="258"/>
      <c r="Y9066" s="258"/>
      <c r="Z9066" s="258"/>
      <c r="AA9066" s="258"/>
      <c r="AB9066" s="258"/>
      <c r="AC9066" s="258"/>
      <c r="AD9066" s="258"/>
      <c r="AE9066" s="258"/>
      <c r="AF9066" s="258"/>
      <c r="AG9066" s="258"/>
      <c r="AH9066" s="258"/>
      <c r="AI9066" s="258"/>
      <c r="AJ9066" s="258"/>
      <c r="AK9066" s="258"/>
      <c r="AL9066" s="258"/>
      <c r="AM9066" s="258"/>
      <c r="AN9066" s="258"/>
      <c r="AO9066" s="258"/>
      <c r="AP9066" s="258"/>
      <c r="AQ9066" s="258"/>
      <c r="AR9066" s="258"/>
      <c r="AS9066" s="258"/>
      <c r="AT9066" s="258"/>
      <c r="AU9066" s="258"/>
      <c r="AV9066" s="258"/>
      <c r="AW9066" s="258"/>
      <c r="AX9066" s="258"/>
      <c r="AY9066" s="258"/>
      <c r="AZ9066" s="258"/>
      <c r="BA9066" s="258"/>
      <c r="BB9066" s="258"/>
      <c r="BC9066" s="258"/>
      <c r="BD9066" s="258"/>
      <c r="BE9066" s="258"/>
      <c r="BF9066" s="258"/>
      <c r="BG9066" s="258"/>
      <c r="BH9066" s="258"/>
      <c r="BI9066" s="258"/>
      <c r="BJ9066" s="258"/>
      <c r="BK9066" s="258"/>
      <c r="BL9066" s="258"/>
      <c r="BM9066" s="258"/>
      <c r="BN9066" s="258"/>
      <c r="BO9066" s="258"/>
      <c r="BP9066" s="258"/>
      <c r="BQ9066" s="258"/>
      <c r="BR9066" s="258"/>
      <c r="BS9066" s="258"/>
      <c r="BT9066" s="258"/>
      <c r="BU9066" s="258"/>
      <c r="BV9066" s="258"/>
      <c r="BW9066" s="258"/>
      <c r="BX9066" s="258"/>
      <c r="BY9066" s="258"/>
      <c r="BZ9066" s="258"/>
      <c r="CA9066" s="258"/>
      <c r="CB9066" s="258"/>
      <c r="CC9066" s="258"/>
    </row>
    <row r="9067" spans="1:81" s="41" customFormat="1" x14ac:dyDescent="0.25">
      <c r="A9067" s="38"/>
      <c r="B9067" s="44"/>
      <c r="C9067" s="39"/>
      <c r="D9067" s="39"/>
      <c r="E9067" s="39"/>
      <c r="F9067" s="25"/>
      <c r="G9067" s="40"/>
      <c r="H9067" s="40"/>
      <c r="I9067" s="40"/>
      <c r="J9067" s="271"/>
      <c r="K9067" s="262"/>
      <c r="L9067" s="258"/>
      <c r="M9067" s="258"/>
      <c r="N9067" s="258"/>
      <c r="O9067" s="258"/>
      <c r="P9067" s="258"/>
      <c r="Q9067" s="258"/>
      <c r="R9067" s="258"/>
      <c r="S9067" s="258"/>
      <c r="T9067" s="258"/>
      <c r="U9067" s="258"/>
      <c r="V9067" s="258"/>
      <c r="W9067" s="258"/>
      <c r="X9067" s="258"/>
      <c r="Y9067" s="258"/>
      <c r="Z9067" s="258"/>
      <c r="AA9067" s="258"/>
      <c r="AB9067" s="258"/>
      <c r="AC9067" s="258"/>
      <c r="AD9067" s="258"/>
      <c r="AE9067" s="258"/>
      <c r="AF9067" s="258"/>
      <c r="AG9067" s="258"/>
      <c r="AH9067" s="258"/>
      <c r="AI9067" s="258"/>
      <c r="AJ9067" s="258"/>
      <c r="AK9067" s="258"/>
      <c r="AL9067" s="258"/>
      <c r="AM9067" s="258"/>
      <c r="AN9067" s="258"/>
      <c r="AO9067" s="258"/>
      <c r="AP9067" s="258"/>
      <c r="AQ9067" s="258"/>
      <c r="AR9067" s="258"/>
      <c r="AS9067" s="258"/>
      <c r="AT9067" s="258"/>
      <c r="AU9067" s="258"/>
      <c r="AV9067" s="258"/>
      <c r="AW9067" s="258"/>
      <c r="AX9067" s="258"/>
      <c r="AY9067" s="258"/>
      <c r="AZ9067" s="258"/>
      <c r="BA9067" s="258"/>
      <c r="BB9067" s="258"/>
      <c r="BC9067" s="258"/>
      <c r="BD9067" s="258"/>
      <c r="BE9067" s="258"/>
      <c r="BF9067" s="258"/>
      <c r="BG9067" s="258"/>
      <c r="BH9067" s="258"/>
      <c r="BI9067" s="258"/>
      <c r="BJ9067" s="258"/>
      <c r="BK9067" s="258"/>
      <c r="BL9067" s="258"/>
      <c r="BM9067" s="258"/>
      <c r="BN9067" s="258"/>
      <c r="BO9067" s="258"/>
      <c r="BP9067" s="258"/>
      <c r="BQ9067" s="258"/>
      <c r="BR9067" s="258"/>
      <c r="BS9067" s="258"/>
      <c r="BT9067" s="258"/>
      <c r="BU9067" s="258"/>
      <c r="BV9067" s="258"/>
      <c r="BW9067" s="258"/>
      <c r="BX9067" s="258"/>
      <c r="BY9067" s="258"/>
      <c r="BZ9067" s="258"/>
      <c r="CA9067" s="258"/>
      <c r="CB9067" s="258"/>
      <c r="CC9067" s="258"/>
    </row>
    <row r="9068" spans="1:81" s="41" customFormat="1" x14ac:dyDescent="0.25">
      <c r="A9068" s="38"/>
      <c r="B9068" s="44"/>
      <c r="C9068" s="39"/>
      <c r="D9068" s="39"/>
      <c r="E9068" s="39"/>
      <c r="F9068" s="25"/>
      <c r="G9068" s="40"/>
      <c r="H9068" s="40"/>
      <c r="I9068" s="40"/>
      <c r="J9068" s="271"/>
      <c r="K9068" s="262"/>
      <c r="L9068" s="258"/>
      <c r="M9068" s="258"/>
      <c r="N9068" s="258"/>
      <c r="O9068" s="258"/>
      <c r="P9068" s="258"/>
      <c r="Q9068" s="258"/>
      <c r="R9068" s="258"/>
      <c r="S9068" s="258"/>
      <c r="T9068" s="258"/>
      <c r="U9068" s="258"/>
      <c r="V9068" s="258"/>
      <c r="W9068" s="258"/>
      <c r="X9068" s="258"/>
      <c r="Y9068" s="258"/>
      <c r="Z9068" s="258"/>
      <c r="AA9068" s="258"/>
      <c r="AB9068" s="258"/>
      <c r="AC9068" s="258"/>
      <c r="AD9068" s="258"/>
      <c r="AE9068" s="258"/>
      <c r="AF9068" s="258"/>
      <c r="AG9068" s="258"/>
      <c r="AH9068" s="258"/>
      <c r="AI9068" s="258"/>
      <c r="AJ9068" s="258"/>
      <c r="AK9068" s="258"/>
      <c r="AL9068" s="258"/>
      <c r="AM9068" s="258"/>
      <c r="AN9068" s="258"/>
      <c r="AO9068" s="258"/>
      <c r="AP9068" s="258"/>
      <c r="AQ9068" s="258"/>
      <c r="AR9068" s="258"/>
      <c r="AS9068" s="258"/>
      <c r="AT9068" s="258"/>
      <c r="AU9068" s="258"/>
      <c r="AV9068" s="258"/>
      <c r="AW9068" s="258"/>
      <c r="AX9068" s="258"/>
      <c r="AY9068" s="258"/>
      <c r="AZ9068" s="258"/>
      <c r="BA9068" s="258"/>
      <c r="BB9068" s="258"/>
      <c r="BC9068" s="258"/>
      <c r="BD9068" s="258"/>
      <c r="BE9068" s="258"/>
      <c r="BF9068" s="258"/>
      <c r="BG9068" s="258"/>
      <c r="BH9068" s="258"/>
      <c r="BI9068" s="258"/>
      <c r="BJ9068" s="258"/>
      <c r="BK9068" s="258"/>
      <c r="BL9068" s="258"/>
      <c r="BM9068" s="258"/>
      <c r="BN9068" s="258"/>
      <c r="BO9068" s="258"/>
      <c r="BP9068" s="258"/>
      <c r="BQ9068" s="258"/>
      <c r="BR9068" s="258"/>
      <c r="BS9068" s="258"/>
      <c r="BT9068" s="258"/>
      <c r="BU9068" s="258"/>
      <c r="BV9068" s="258"/>
      <c r="BW9068" s="258"/>
      <c r="BX9068" s="258"/>
      <c r="BY9068" s="258"/>
      <c r="BZ9068" s="258"/>
      <c r="CA9068" s="258"/>
      <c r="CB9068" s="258"/>
      <c r="CC9068" s="258"/>
    </row>
    <row r="9069" spans="1:81" s="41" customFormat="1" x14ac:dyDescent="0.25">
      <c r="A9069" s="38"/>
      <c r="B9069" s="44"/>
      <c r="C9069" s="39"/>
      <c r="D9069" s="39"/>
      <c r="E9069" s="39"/>
      <c r="F9069" s="25"/>
      <c r="G9069" s="40"/>
      <c r="H9069" s="40"/>
      <c r="I9069" s="40"/>
      <c r="J9069" s="271"/>
      <c r="K9069" s="262"/>
      <c r="L9069" s="258"/>
      <c r="M9069" s="258"/>
      <c r="N9069" s="258"/>
      <c r="O9069" s="258"/>
      <c r="P9069" s="258"/>
      <c r="Q9069" s="258"/>
      <c r="R9069" s="258"/>
      <c r="S9069" s="258"/>
      <c r="T9069" s="258"/>
      <c r="U9069" s="258"/>
      <c r="V9069" s="258"/>
      <c r="W9069" s="258"/>
      <c r="X9069" s="258"/>
      <c r="Y9069" s="258"/>
      <c r="Z9069" s="258"/>
      <c r="AA9069" s="258"/>
      <c r="AB9069" s="258"/>
      <c r="AC9069" s="258"/>
      <c r="AD9069" s="258"/>
      <c r="AE9069" s="258"/>
      <c r="AF9069" s="258"/>
      <c r="AG9069" s="258"/>
      <c r="AH9069" s="258"/>
      <c r="AI9069" s="258"/>
      <c r="AJ9069" s="258"/>
      <c r="AK9069" s="258"/>
      <c r="AL9069" s="258"/>
      <c r="AM9069" s="258"/>
      <c r="AN9069" s="258"/>
      <c r="AO9069" s="258"/>
      <c r="AP9069" s="258"/>
      <c r="AQ9069" s="258"/>
      <c r="AR9069" s="258"/>
      <c r="AS9069" s="258"/>
      <c r="AT9069" s="258"/>
      <c r="AU9069" s="258"/>
      <c r="AV9069" s="258"/>
      <c r="AW9069" s="258"/>
      <c r="AX9069" s="258"/>
      <c r="AY9069" s="258"/>
      <c r="AZ9069" s="258"/>
      <c r="BA9069" s="258"/>
      <c r="BB9069" s="258"/>
      <c r="BC9069" s="258"/>
      <c r="BD9069" s="258"/>
      <c r="BE9069" s="258"/>
      <c r="BF9069" s="258"/>
      <c r="BG9069" s="258"/>
      <c r="BH9069" s="258"/>
      <c r="BI9069" s="258"/>
      <c r="BJ9069" s="258"/>
      <c r="BK9069" s="258"/>
      <c r="BL9069" s="258"/>
      <c r="BM9069" s="258"/>
      <c r="BN9069" s="258"/>
      <c r="BO9069" s="258"/>
      <c r="BP9069" s="258"/>
      <c r="BQ9069" s="258"/>
      <c r="BR9069" s="258"/>
      <c r="BS9069" s="258"/>
      <c r="BT9069" s="258"/>
      <c r="BU9069" s="258"/>
      <c r="BV9069" s="258"/>
      <c r="BW9069" s="258"/>
      <c r="BX9069" s="258"/>
      <c r="BY9069" s="258"/>
      <c r="BZ9069" s="258"/>
      <c r="CA9069" s="258"/>
      <c r="CB9069" s="258"/>
      <c r="CC9069" s="258"/>
    </row>
    <row r="9070" spans="1:81" s="41" customFormat="1" x14ac:dyDescent="0.25">
      <c r="A9070" s="38"/>
      <c r="B9070" s="44"/>
      <c r="C9070" s="39"/>
      <c r="D9070" s="39"/>
      <c r="E9070" s="39"/>
      <c r="F9070" s="25"/>
      <c r="G9070" s="40"/>
      <c r="H9070" s="40"/>
      <c r="I9070" s="40"/>
      <c r="J9070" s="271"/>
      <c r="K9070" s="262"/>
      <c r="L9070" s="258"/>
      <c r="M9070" s="258"/>
      <c r="N9070" s="258"/>
      <c r="O9070" s="258"/>
      <c r="P9070" s="258"/>
      <c r="Q9070" s="258"/>
      <c r="R9070" s="258"/>
      <c r="S9070" s="258"/>
      <c r="T9070" s="258"/>
      <c r="U9070" s="258"/>
      <c r="V9070" s="258"/>
      <c r="W9070" s="258"/>
      <c r="X9070" s="258"/>
      <c r="Y9070" s="258"/>
      <c r="Z9070" s="258"/>
      <c r="AA9070" s="258"/>
      <c r="AB9070" s="258"/>
      <c r="AC9070" s="258"/>
      <c r="AD9070" s="258"/>
      <c r="AE9070" s="258"/>
      <c r="AF9070" s="258"/>
      <c r="AG9070" s="258"/>
      <c r="AH9070" s="258"/>
      <c r="AI9070" s="258"/>
      <c r="AJ9070" s="258"/>
      <c r="AK9070" s="258"/>
      <c r="AL9070" s="258"/>
      <c r="AM9070" s="258"/>
      <c r="AN9070" s="258"/>
      <c r="AO9070" s="258"/>
      <c r="AP9070" s="258"/>
      <c r="AQ9070" s="258"/>
      <c r="AR9070" s="258"/>
      <c r="AS9070" s="258"/>
      <c r="AT9070" s="258"/>
      <c r="AU9070" s="258"/>
      <c r="AV9070" s="258"/>
      <c r="AW9070" s="258"/>
      <c r="AX9070" s="258"/>
      <c r="AY9070" s="258"/>
      <c r="AZ9070" s="258"/>
      <c r="BA9070" s="258"/>
      <c r="BB9070" s="258"/>
      <c r="BC9070" s="258"/>
      <c r="BD9070" s="258"/>
      <c r="BE9070" s="258"/>
      <c r="BF9070" s="258"/>
      <c r="BG9070" s="258"/>
      <c r="BH9070" s="258"/>
      <c r="BI9070" s="258"/>
      <c r="BJ9070" s="258"/>
      <c r="BK9070" s="258"/>
      <c r="BL9070" s="258"/>
      <c r="BM9070" s="258"/>
      <c r="BN9070" s="258"/>
      <c r="BO9070" s="258"/>
      <c r="BP9070" s="258"/>
      <c r="BQ9070" s="258"/>
      <c r="BR9070" s="258"/>
      <c r="BS9070" s="258"/>
      <c r="BT9070" s="258"/>
      <c r="BU9070" s="258"/>
      <c r="BV9070" s="258"/>
      <c r="BW9070" s="258"/>
      <c r="BX9070" s="258"/>
      <c r="BY9070" s="258"/>
      <c r="BZ9070" s="258"/>
      <c r="CA9070" s="258"/>
      <c r="CB9070" s="258"/>
      <c r="CC9070" s="258"/>
    </row>
    <row r="9071" spans="1:81" s="41" customFormat="1" x14ac:dyDescent="0.25">
      <c r="A9071" s="38"/>
      <c r="B9071" s="44"/>
      <c r="C9071" s="39"/>
      <c r="D9071" s="39"/>
      <c r="E9071" s="39"/>
      <c r="F9071" s="25"/>
      <c r="G9071" s="40"/>
      <c r="H9071" s="40"/>
      <c r="I9071" s="40"/>
      <c r="J9071" s="271"/>
      <c r="K9071" s="262"/>
      <c r="L9071" s="258"/>
      <c r="M9071" s="258"/>
      <c r="N9071" s="258"/>
      <c r="O9071" s="258"/>
      <c r="P9071" s="258"/>
      <c r="Q9071" s="258"/>
      <c r="R9071" s="258"/>
      <c r="S9071" s="258"/>
      <c r="T9071" s="258"/>
      <c r="U9071" s="258"/>
      <c r="V9071" s="258"/>
      <c r="W9071" s="258"/>
      <c r="X9071" s="258"/>
      <c r="Y9071" s="258"/>
      <c r="Z9071" s="258"/>
      <c r="AA9071" s="258"/>
      <c r="AB9071" s="258"/>
      <c r="AC9071" s="258"/>
      <c r="AD9071" s="258"/>
      <c r="AE9071" s="258"/>
      <c r="AF9071" s="258"/>
      <c r="AG9071" s="258"/>
      <c r="AH9071" s="258"/>
      <c r="AI9071" s="258"/>
      <c r="AJ9071" s="258"/>
      <c r="AK9071" s="258"/>
      <c r="AL9071" s="258"/>
      <c r="AM9071" s="258"/>
      <c r="AN9071" s="258"/>
      <c r="AO9071" s="258"/>
      <c r="AP9071" s="258"/>
      <c r="AQ9071" s="258"/>
      <c r="AR9071" s="258"/>
      <c r="AS9071" s="258"/>
      <c r="AT9071" s="258"/>
      <c r="AU9071" s="258"/>
      <c r="AV9071" s="258"/>
      <c r="AW9071" s="258"/>
      <c r="AX9071" s="258"/>
      <c r="AY9071" s="258"/>
      <c r="AZ9071" s="258"/>
      <c r="BA9071" s="258"/>
      <c r="BB9071" s="258"/>
      <c r="BC9071" s="258"/>
      <c r="BD9071" s="258"/>
      <c r="BE9071" s="258"/>
      <c r="BF9071" s="258"/>
      <c r="BG9071" s="258"/>
      <c r="BH9071" s="258"/>
      <c r="BI9071" s="258"/>
      <c r="BJ9071" s="258"/>
      <c r="BK9071" s="258"/>
      <c r="BL9071" s="258"/>
      <c r="BM9071" s="258"/>
      <c r="BN9071" s="258"/>
      <c r="BO9071" s="258"/>
      <c r="BP9071" s="258"/>
      <c r="BQ9071" s="258"/>
      <c r="BR9071" s="258"/>
      <c r="BS9071" s="258"/>
      <c r="BT9071" s="258"/>
      <c r="BU9071" s="258"/>
      <c r="BV9071" s="258"/>
      <c r="BW9071" s="258"/>
      <c r="BX9071" s="258"/>
      <c r="BY9071" s="258"/>
      <c r="BZ9071" s="258"/>
      <c r="CA9071" s="258"/>
      <c r="CB9071" s="258"/>
      <c r="CC9071" s="258"/>
    </row>
    <row r="9072" spans="1:81" s="41" customFormat="1" x14ac:dyDescent="0.25">
      <c r="A9072" s="38"/>
      <c r="B9072" s="44"/>
      <c r="C9072" s="39"/>
      <c r="D9072" s="39"/>
      <c r="E9072" s="39"/>
      <c r="F9072" s="25"/>
      <c r="G9072" s="40"/>
      <c r="H9072" s="40"/>
      <c r="I9072" s="40"/>
      <c r="J9072" s="271"/>
      <c r="K9072" s="262"/>
      <c r="L9072" s="258"/>
      <c r="M9072" s="258"/>
      <c r="N9072" s="258"/>
      <c r="O9072" s="258"/>
      <c r="P9072" s="258"/>
      <c r="Q9072" s="258"/>
      <c r="R9072" s="258"/>
      <c r="S9072" s="258"/>
      <c r="T9072" s="258"/>
      <c r="U9072" s="258"/>
      <c r="V9072" s="258"/>
      <c r="W9072" s="258"/>
      <c r="X9072" s="258"/>
      <c r="Y9072" s="258"/>
      <c r="Z9072" s="258"/>
      <c r="AA9072" s="258"/>
      <c r="AB9072" s="258"/>
      <c r="AC9072" s="258"/>
      <c r="AD9072" s="258"/>
      <c r="AE9072" s="258"/>
      <c r="AF9072" s="258"/>
      <c r="AG9072" s="258"/>
      <c r="AH9072" s="258"/>
      <c r="AI9072" s="258"/>
      <c r="AJ9072" s="258"/>
      <c r="AK9072" s="258"/>
      <c r="AL9072" s="258"/>
      <c r="AM9072" s="258"/>
      <c r="AN9072" s="258"/>
      <c r="AO9072" s="258"/>
      <c r="AP9072" s="258"/>
      <c r="AQ9072" s="258"/>
      <c r="AR9072" s="258"/>
      <c r="AS9072" s="258"/>
      <c r="AT9072" s="258"/>
      <c r="AU9072" s="258"/>
      <c r="AV9072" s="258"/>
      <c r="AW9072" s="258"/>
      <c r="AX9072" s="258"/>
      <c r="AY9072" s="258"/>
      <c r="AZ9072" s="258"/>
      <c r="BA9072" s="258"/>
      <c r="BB9072" s="258"/>
      <c r="BC9072" s="258"/>
      <c r="BD9072" s="258"/>
      <c r="BE9072" s="258"/>
      <c r="BF9072" s="258"/>
      <c r="BG9072" s="258"/>
      <c r="BH9072" s="258"/>
      <c r="BI9072" s="258"/>
      <c r="BJ9072" s="258"/>
      <c r="BK9072" s="258"/>
      <c r="BL9072" s="258"/>
      <c r="BM9072" s="258"/>
      <c r="BN9072" s="258"/>
      <c r="BO9072" s="258"/>
      <c r="BP9072" s="258"/>
      <c r="BQ9072" s="258"/>
      <c r="BR9072" s="258"/>
      <c r="BS9072" s="258"/>
      <c r="BT9072" s="258"/>
      <c r="BU9072" s="258"/>
      <c r="BV9072" s="258"/>
      <c r="BW9072" s="258"/>
      <c r="BX9072" s="258"/>
      <c r="BY9072" s="258"/>
      <c r="BZ9072" s="258"/>
      <c r="CA9072" s="258"/>
      <c r="CB9072" s="258"/>
      <c r="CC9072" s="258"/>
    </row>
    <row r="9073" spans="1:81" s="41" customFormat="1" x14ac:dyDescent="0.25">
      <c r="A9073" s="38"/>
      <c r="B9073" s="44"/>
      <c r="C9073" s="39"/>
      <c r="D9073" s="39"/>
      <c r="E9073" s="39"/>
      <c r="F9073" s="25"/>
      <c r="G9073" s="40"/>
      <c r="H9073" s="40"/>
      <c r="I9073" s="40"/>
      <c r="J9073" s="271"/>
      <c r="K9073" s="262"/>
      <c r="L9073" s="258"/>
      <c r="M9073" s="258"/>
      <c r="N9073" s="258"/>
      <c r="O9073" s="258"/>
      <c r="P9073" s="258"/>
      <c r="Q9073" s="258"/>
      <c r="R9073" s="258"/>
      <c r="S9073" s="258"/>
      <c r="T9073" s="258"/>
      <c r="U9073" s="258"/>
      <c r="V9073" s="258"/>
      <c r="W9073" s="258"/>
      <c r="X9073" s="258"/>
      <c r="Y9073" s="258"/>
      <c r="Z9073" s="258"/>
      <c r="AA9073" s="258"/>
      <c r="AB9073" s="258"/>
      <c r="AC9073" s="258"/>
      <c r="AD9073" s="258"/>
      <c r="AE9073" s="258"/>
      <c r="AF9073" s="258"/>
      <c r="AG9073" s="258"/>
      <c r="AH9073" s="258"/>
      <c r="AI9073" s="258"/>
      <c r="AJ9073" s="258"/>
      <c r="AK9073" s="258"/>
      <c r="AL9073" s="258"/>
      <c r="AM9073" s="258"/>
      <c r="AN9073" s="258"/>
      <c r="AO9073" s="258"/>
      <c r="AP9073" s="258"/>
      <c r="AQ9073" s="258"/>
      <c r="AR9073" s="258"/>
      <c r="AS9073" s="258"/>
      <c r="AT9073" s="258"/>
      <c r="AU9073" s="258"/>
      <c r="AV9073" s="258"/>
      <c r="AW9073" s="258"/>
      <c r="AX9073" s="258"/>
      <c r="AY9073" s="258"/>
      <c r="AZ9073" s="258"/>
      <c r="BA9073" s="258"/>
      <c r="BB9073" s="258"/>
      <c r="BC9073" s="258"/>
      <c r="BD9073" s="258"/>
      <c r="BE9073" s="258"/>
      <c r="BF9073" s="258"/>
      <c r="BG9073" s="258"/>
      <c r="BH9073" s="258"/>
      <c r="BI9073" s="258"/>
      <c r="BJ9073" s="258"/>
      <c r="BK9073" s="258"/>
      <c r="BL9073" s="258"/>
      <c r="BM9073" s="258"/>
      <c r="BN9073" s="258"/>
      <c r="BO9073" s="258"/>
      <c r="BP9073" s="258"/>
      <c r="BQ9073" s="258"/>
      <c r="BR9073" s="258"/>
      <c r="BS9073" s="258"/>
      <c r="BT9073" s="258"/>
      <c r="BU9073" s="258"/>
      <c r="BV9073" s="258"/>
      <c r="BW9073" s="258"/>
      <c r="BX9073" s="258"/>
      <c r="BY9073" s="258"/>
      <c r="BZ9073" s="258"/>
      <c r="CA9073" s="258"/>
      <c r="CB9073" s="258"/>
      <c r="CC9073" s="258"/>
    </row>
    <row r="9074" spans="1:81" s="41" customFormat="1" x14ac:dyDescent="0.25">
      <c r="A9074" s="38"/>
      <c r="B9074" s="44"/>
      <c r="C9074" s="39"/>
      <c r="D9074" s="39"/>
      <c r="E9074" s="39"/>
      <c r="F9074" s="25"/>
      <c r="G9074" s="40"/>
      <c r="H9074" s="40"/>
      <c r="I9074" s="40"/>
      <c r="J9074" s="271"/>
      <c r="K9074" s="262"/>
      <c r="L9074" s="258"/>
      <c r="M9074" s="258"/>
      <c r="N9074" s="258"/>
      <c r="O9074" s="258"/>
      <c r="P9074" s="258"/>
      <c r="Q9074" s="258"/>
      <c r="R9074" s="258"/>
      <c r="S9074" s="258"/>
      <c r="T9074" s="258"/>
      <c r="U9074" s="258"/>
      <c r="V9074" s="258"/>
      <c r="W9074" s="258"/>
      <c r="X9074" s="258"/>
      <c r="Y9074" s="258"/>
      <c r="Z9074" s="258"/>
      <c r="AA9074" s="258"/>
      <c r="AB9074" s="258"/>
      <c r="AC9074" s="258"/>
      <c r="AD9074" s="258"/>
      <c r="AE9074" s="258"/>
      <c r="AF9074" s="258"/>
      <c r="AG9074" s="258"/>
      <c r="AH9074" s="258"/>
      <c r="AI9074" s="258"/>
      <c r="AJ9074" s="258"/>
      <c r="AK9074" s="258"/>
      <c r="AL9074" s="258"/>
      <c r="AM9074" s="258"/>
      <c r="AN9074" s="258"/>
      <c r="AO9074" s="258"/>
      <c r="AP9074" s="258"/>
      <c r="AQ9074" s="258"/>
      <c r="AR9074" s="258"/>
      <c r="AS9074" s="258"/>
      <c r="AT9074" s="258"/>
      <c r="AU9074" s="258"/>
      <c r="AV9074" s="258"/>
      <c r="AW9074" s="258"/>
      <c r="AX9074" s="258"/>
      <c r="AY9074" s="258"/>
      <c r="AZ9074" s="258"/>
      <c r="BA9074" s="258"/>
      <c r="BB9074" s="258"/>
      <c r="BC9074" s="258"/>
      <c r="BD9074" s="258"/>
      <c r="BE9074" s="258"/>
      <c r="BF9074" s="258"/>
      <c r="BG9074" s="258"/>
      <c r="BH9074" s="258"/>
      <c r="BI9074" s="258"/>
      <c r="BJ9074" s="258"/>
      <c r="BK9074" s="258"/>
      <c r="BL9074" s="258"/>
      <c r="BM9074" s="258"/>
      <c r="BN9074" s="258"/>
      <c r="BO9074" s="258"/>
      <c r="BP9074" s="258"/>
      <c r="BQ9074" s="258"/>
      <c r="BR9074" s="258"/>
      <c r="BS9074" s="258"/>
      <c r="BT9074" s="258"/>
      <c r="BU9074" s="258"/>
      <c r="BV9074" s="258"/>
      <c r="BW9074" s="258"/>
      <c r="BX9074" s="258"/>
      <c r="BY9074" s="258"/>
      <c r="BZ9074" s="258"/>
      <c r="CA9074" s="258"/>
      <c r="CB9074" s="258"/>
      <c r="CC9074" s="258"/>
    </row>
    <row r="9075" spans="1:81" s="41" customFormat="1" x14ac:dyDescent="0.25">
      <c r="A9075" s="38"/>
      <c r="B9075" s="44"/>
      <c r="C9075" s="39"/>
      <c r="D9075" s="39"/>
      <c r="E9075" s="39"/>
      <c r="F9075" s="25"/>
      <c r="G9075" s="40"/>
      <c r="H9075" s="40"/>
      <c r="I9075" s="40"/>
      <c r="J9075" s="271"/>
      <c r="K9075" s="262"/>
      <c r="L9075" s="258"/>
      <c r="M9075" s="258"/>
      <c r="N9075" s="258"/>
      <c r="O9075" s="258"/>
      <c r="P9075" s="258"/>
      <c r="Q9075" s="258"/>
      <c r="R9075" s="258"/>
      <c r="S9075" s="258"/>
      <c r="T9075" s="258"/>
      <c r="U9075" s="258"/>
      <c r="V9075" s="258"/>
      <c r="W9075" s="258"/>
      <c r="X9075" s="258"/>
      <c r="Y9075" s="258"/>
      <c r="Z9075" s="258"/>
      <c r="AA9075" s="258"/>
      <c r="AB9075" s="258"/>
      <c r="AC9075" s="258"/>
      <c r="AD9075" s="258"/>
      <c r="AE9075" s="258"/>
      <c r="AF9075" s="258"/>
      <c r="AG9075" s="258"/>
      <c r="AH9075" s="258"/>
      <c r="AI9075" s="258"/>
      <c r="AJ9075" s="258"/>
      <c r="AK9075" s="258"/>
      <c r="AL9075" s="258"/>
      <c r="AM9075" s="258"/>
      <c r="AN9075" s="258"/>
      <c r="AO9075" s="258"/>
      <c r="AP9075" s="258"/>
      <c r="AQ9075" s="258"/>
      <c r="AR9075" s="258"/>
      <c r="AS9075" s="258"/>
      <c r="AT9075" s="258"/>
      <c r="AU9075" s="258"/>
      <c r="AV9075" s="258"/>
      <c r="AW9075" s="258"/>
      <c r="AX9075" s="258"/>
      <c r="AY9075" s="258"/>
      <c r="AZ9075" s="258"/>
      <c r="BA9075" s="258"/>
      <c r="BB9075" s="258"/>
      <c r="BC9075" s="258"/>
      <c r="BD9075" s="258"/>
      <c r="BE9075" s="258"/>
      <c r="BF9075" s="258"/>
      <c r="BG9075" s="258"/>
      <c r="BH9075" s="258"/>
      <c r="BI9075" s="258"/>
      <c r="BJ9075" s="258"/>
      <c r="BK9075" s="258"/>
      <c r="BL9075" s="258"/>
      <c r="BM9075" s="258"/>
      <c r="BN9075" s="258"/>
      <c r="BO9075" s="258"/>
      <c r="BP9075" s="258"/>
      <c r="BQ9075" s="258"/>
      <c r="BR9075" s="258"/>
      <c r="BS9075" s="258"/>
      <c r="BT9075" s="258"/>
      <c r="BU9075" s="258"/>
      <c r="BV9075" s="258"/>
      <c r="BW9075" s="258"/>
      <c r="BX9075" s="258"/>
      <c r="BY9075" s="258"/>
      <c r="BZ9075" s="258"/>
      <c r="CA9075" s="258"/>
      <c r="CB9075" s="258"/>
      <c r="CC9075" s="258"/>
    </row>
    <row r="9076" spans="1:81" s="41" customFormat="1" x14ac:dyDescent="0.25">
      <c r="A9076" s="38"/>
      <c r="B9076" s="44"/>
      <c r="C9076" s="39"/>
      <c r="D9076" s="39"/>
      <c r="E9076" s="39"/>
      <c r="F9076" s="25"/>
      <c r="G9076" s="40"/>
      <c r="H9076" s="40"/>
      <c r="I9076" s="40"/>
      <c r="J9076" s="271"/>
      <c r="K9076" s="262"/>
      <c r="L9076" s="258"/>
      <c r="M9076" s="258"/>
      <c r="N9076" s="258"/>
      <c r="O9076" s="258"/>
      <c r="P9076" s="258"/>
      <c r="Q9076" s="258"/>
      <c r="R9076" s="258"/>
      <c r="S9076" s="258"/>
      <c r="T9076" s="258"/>
      <c r="U9076" s="258"/>
      <c r="V9076" s="258"/>
      <c r="W9076" s="258"/>
      <c r="X9076" s="258"/>
      <c r="Y9076" s="258"/>
      <c r="Z9076" s="258"/>
      <c r="AA9076" s="258"/>
      <c r="AB9076" s="258"/>
      <c r="AC9076" s="258"/>
      <c r="AD9076" s="258"/>
      <c r="AE9076" s="258"/>
      <c r="AF9076" s="258"/>
      <c r="AG9076" s="258"/>
      <c r="AH9076" s="258"/>
      <c r="AI9076" s="258"/>
      <c r="AJ9076" s="258"/>
      <c r="AK9076" s="258"/>
      <c r="AL9076" s="258"/>
      <c r="AM9076" s="258"/>
      <c r="AN9076" s="258"/>
      <c r="AO9076" s="258"/>
      <c r="AP9076" s="258"/>
      <c r="AQ9076" s="258"/>
      <c r="AR9076" s="258"/>
      <c r="AS9076" s="258"/>
      <c r="AT9076" s="258"/>
      <c r="AU9076" s="258"/>
      <c r="AV9076" s="258"/>
      <c r="AW9076" s="258"/>
      <c r="AX9076" s="258"/>
      <c r="AY9076" s="258"/>
      <c r="AZ9076" s="258"/>
      <c r="BA9076" s="258"/>
      <c r="BB9076" s="258"/>
      <c r="BC9076" s="258"/>
      <c r="BD9076" s="258"/>
      <c r="BE9076" s="258"/>
      <c r="BF9076" s="258"/>
      <c r="BG9076" s="258"/>
      <c r="BH9076" s="258"/>
      <c r="BI9076" s="258"/>
      <c r="BJ9076" s="258"/>
      <c r="BK9076" s="258"/>
      <c r="BL9076" s="258"/>
      <c r="BM9076" s="258"/>
      <c r="BN9076" s="258"/>
      <c r="BO9076" s="258"/>
      <c r="BP9076" s="258"/>
      <c r="BQ9076" s="258"/>
      <c r="BR9076" s="258"/>
      <c r="BS9076" s="258"/>
      <c r="BT9076" s="258"/>
      <c r="BU9076" s="258"/>
      <c r="BV9076" s="258"/>
      <c r="BW9076" s="258"/>
      <c r="BX9076" s="258"/>
      <c r="BY9076" s="258"/>
      <c r="BZ9076" s="258"/>
      <c r="CA9076" s="258"/>
      <c r="CB9076" s="258"/>
      <c r="CC9076" s="258"/>
    </row>
    <row r="9077" spans="1:81" s="41" customFormat="1" x14ac:dyDescent="0.25">
      <c r="A9077" s="38"/>
      <c r="B9077" s="44"/>
      <c r="C9077" s="39"/>
      <c r="D9077" s="39"/>
      <c r="E9077" s="39"/>
      <c r="F9077" s="25"/>
      <c r="G9077" s="40"/>
      <c r="H9077" s="40"/>
      <c r="I9077" s="40"/>
      <c r="J9077" s="271"/>
      <c r="K9077" s="262"/>
      <c r="L9077" s="258"/>
      <c r="M9077" s="258"/>
      <c r="N9077" s="258"/>
      <c r="O9077" s="258"/>
      <c r="P9077" s="258"/>
      <c r="Q9077" s="258"/>
      <c r="R9077" s="258"/>
      <c r="S9077" s="258"/>
      <c r="T9077" s="258"/>
      <c r="U9077" s="258"/>
      <c r="V9077" s="258"/>
      <c r="W9077" s="258"/>
      <c r="X9077" s="258"/>
      <c r="Y9077" s="258"/>
      <c r="Z9077" s="258"/>
      <c r="AA9077" s="258"/>
      <c r="AB9077" s="258"/>
      <c r="AC9077" s="258"/>
      <c r="AD9077" s="258"/>
      <c r="AE9077" s="258"/>
      <c r="AF9077" s="258"/>
      <c r="AG9077" s="258"/>
      <c r="AH9077" s="258"/>
      <c r="AI9077" s="258"/>
      <c r="AJ9077" s="258"/>
      <c r="AK9077" s="258"/>
      <c r="AL9077" s="258"/>
      <c r="AM9077" s="258"/>
      <c r="AN9077" s="258"/>
      <c r="AO9077" s="258"/>
      <c r="AP9077" s="258"/>
      <c r="AQ9077" s="258"/>
      <c r="AR9077" s="258"/>
      <c r="AS9077" s="258"/>
      <c r="AT9077" s="258"/>
      <c r="AU9077" s="258"/>
      <c r="AV9077" s="258"/>
      <c r="AW9077" s="258"/>
      <c r="AX9077" s="258"/>
      <c r="AY9077" s="258"/>
      <c r="AZ9077" s="258"/>
      <c r="BA9077" s="258"/>
      <c r="BB9077" s="258"/>
      <c r="BC9077" s="258"/>
      <c r="BD9077" s="258"/>
      <c r="BE9077" s="258"/>
      <c r="BF9077" s="258"/>
      <c r="BG9077" s="258"/>
      <c r="BH9077" s="258"/>
      <c r="BI9077" s="258"/>
      <c r="BJ9077" s="258"/>
      <c r="BK9077" s="258"/>
      <c r="BL9077" s="258"/>
      <c r="BM9077" s="258"/>
      <c r="BN9077" s="258"/>
      <c r="BO9077" s="258"/>
      <c r="BP9077" s="258"/>
      <c r="BQ9077" s="258"/>
      <c r="BR9077" s="258"/>
      <c r="BS9077" s="258"/>
      <c r="BT9077" s="258"/>
      <c r="BU9077" s="258"/>
      <c r="BV9077" s="258"/>
      <c r="BW9077" s="258"/>
      <c r="BX9077" s="258"/>
      <c r="BY9077" s="258"/>
      <c r="BZ9077" s="258"/>
      <c r="CA9077" s="258"/>
      <c r="CB9077" s="258"/>
      <c r="CC9077" s="258"/>
    </row>
    <row r="9078" spans="1:81" s="41" customFormat="1" x14ac:dyDescent="0.25">
      <c r="A9078" s="38"/>
      <c r="B9078" s="44"/>
      <c r="C9078" s="39"/>
      <c r="D9078" s="39"/>
      <c r="E9078" s="39"/>
      <c r="F9078" s="25"/>
      <c r="G9078" s="40"/>
      <c r="H9078" s="40"/>
      <c r="I9078" s="40"/>
      <c r="J9078" s="271"/>
      <c r="K9078" s="262"/>
      <c r="L9078" s="258"/>
      <c r="M9078" s="258"/>
      <c r="N9078" s="258"/>
      <c r="O9078" s="258"/>
      <c r="P9078" s="258"/>
      <c r="Q9078" s="258"/>
      <c r="R9078" s="258"/>
      <c r="S9078" s="258"/>
      <c r="T9078" s="258"/>
      <c r="U9078" s="258"/>
      <c r="V9078" s="258"/>
      <c r="W9078" s="258"/>
      <c r="X9078" s="258"/>
      <c r="Y9078" s="258"/>
      <c r="Z9078" s="258"/>
      <c r="AA9078" s="258"/>
      <c r="AB9078" s="258"/>
      <c r="AC9078" s="258"/>
      <c r="AD9078" s="258"/>
      <c r="AE9078" s="258"/>
      <c r="AF9078" s="258"/>
      <c r="AG9078" s="258"/>
      <c r="AH9078" s="258"/>
      <c r="AI9078" s="258"/>
      <c r="AJ9078" s="258"/>
      <c r="AK9078" s="258"/>
      <c r="AL9078" s="258"/>
      <c r="AM9078" s="258"/>
      <c r="AN9078" s="258"/>
      <c r="AO9078" s="258"/>
      <c r="AP9078" s="258"/>
      <c r="AQ9078" s="258"/>
      <c r="AR9078" s="258"/>
      <c r="AS9078" s="258"/>
      <c r="AT9078" s="258"/>
      <c r="AU9078" s="258"/>
      <c r="AV9078" s="258"/>
      <c r="AW9078" s="258"/>
      <c r="AX9078" s="258"/>
      <c r="AY9078" s="258"/>
      <c r="AZ9078" s="258"/>
      <c r="BA9078" s="258"/>
      <c r="BB9078" s="258"/>
      <c r="BC9078" s="258"/>
      <c r="BD9078" s="258"/>
      <c r="BE9078" s="258"/>
      <c r="BF9078" s="258"/>
      <c r="BG9078" s="258"/>
      <c r="BH9078" s="258"/>
      <c r="BI9078" s="258"/>
      <c r="BJ9078" s="258"/>
      <c r="BK9078" s="258"/>
      <c r="BL9078" s="258"/>
      <c r="BM9078" s="258"/>
      <c r="BN9078" s="258"/>
      <c r="BO9078" s="258"/>
      <c r="BP9078" s="258"/>
      <c r="BQ9078" s="258"/>
      <c r="BR9078" s="258"/>
      <c r="BS9078" s="258"/>
      <c r="BT9078" s="258"/>
      <c r="BU9078" s="258"/>
      <c r="BV9078" s="258"/>
      <c r="BW9078" s="258"/>
      <c r="BX9078" s="258"/>
      <c r="BY9078" s="258"/>
      <c r="BZ9078" s="258"/>
      <c r="CA9078" s="258"/>
      <c r="CB9078" s="258"/>
      <c r="CC9078" s="258"/>
    </row>
    <row r="9079" spans="1:81" s="41" customFormat="1" x14ac:dyDescent="0.25">
      <c r="A9079" s="38"/>
      <c r="B9079" s="44"/>
      <c r="C9079" s="39"/>
      <c r="D9079" s="39"/>
      <c r="E9079" s="39"/>
      <c r="F9079" s="25"/>
      <c r="G9079" s="40"/>
      <c r="H9079" s="40"/>
      <c r="I9079" s="40"/>
      <c r="J9079" s="271"/>
      <c r="K9079" s="262"/>
      <c r="L9079" s="258"/>
      <c r="M9079" s="258"/>
      <c r="N9079" s="258"/>
      <c r="O9079" s="258"/>
      <c r="P9079" s="258"/>
      <c r="Q9079" s="258"/>
      <c r="R9079" s="258"/>
      <c r="S9079" s="258"/>
      <c r="T9079" s="258"/>
      <c r="U9079" s="258"/>
      <c r="V9079" s="258"/>
      <c r="W9079" s="258"/>
      <c r="X9079" s="258"/>
      <c r="Y9079" s="258"/>
      <c r="Z9079" s="258"/>
      <c r="AA9079" s="258"/>
      <c r="AB9079" s="258"/>
      <c r="AC9079" s="258"/>
      <c r="AD9079" s="258"/>
      <c r="AE9079" s="258"/>
      <c r="AF9079" s="258"/>
      <c r="AG9079" s="258"/>
      <c r="AH9079" s="258"/>
      <c r="AI9079" s="258"/>
      <c r="AJ9079" s="258"/>
      <c r="AK9079" s="258"/>
      <c r="AL9079" s="258"/>
      <c r="AM9079" s="258"/>
      <c r="AN9079" s="258"/>
      <c r="AO9079" s="258"/>
      <c r="AP9079" s="258"/>
      <c r="AQ9079" s="258"/>
      <c r="AR9079" s="258"/>
      <c r="AS9079" s="258"/>
      <c r="AT9079" s="258"/>
      <c r="AU9079" s="258"/>
      <c r="AV9079" s="258"/>
      <c r="AW9079" s="258"/>
      <c r="AX9079" s="258"/>
      <c r="AY9079" s="258"/>
      <c r="AZ9079" s="258"/>
      <c r="BA9079" s="258"/>
      <c r="BB9079" s="258"/>
      <c r="BC9079" s="258"/>
      <c r="BD9079" s="258"/>
      <c r="BE9079" s="258"/>
      <c r="BF9079" s="258"/>
      <c r="BG9079" s="258"/>
      <c r="BH9079" s="258"/>
      <c r="BI9079" s="258"/>
      <c r="BJ9079" s="258"/>
      <c r="BK9079" s="258"/>
      <c r="BL9079" s="258"/>
      <c r="BM9079" s="258"/>
      <c r="BN9079" s="258"/>
      <c r="BO9079" s="258"/>
      <c r="BP9079" s="258"/>
      <c r="BQ9079" s="258"/>
      <c r="BR9079" s="258"/>
      <c r="BS9079" s="258"/>
      <c r="BT9079" s="258"/>
      <c r="BU9079" s="258"/>
      <c r="BV9079" s="258"/>
      <c r="BW9079" s="258"/>
      <c r="BX9079" s="258"/>
      <c r="BY9079" s="258"/>
      <c r="BZ9079" s="258"/>
      <c r="CA9079" s="258"/>
      <c r="CB9079" s="258"/>
      <c r="CC9079" s="258"/>
    </row>
    <row r="9080" spans="1:81" s="41" customFormat="1" x14ac:dyDescent="0.25">
      <c r="A9080" s="38"/>
      <c r="B9080" s="44"/>
      <c r="C9080" s="39"/>
      <c r="D9080" s="39"/>
      <c r="E9080" s="39"/>
      <c r="F9080" s="25"/>
      <c r="G9080" s="40"/>
      <c r="H9080" s="40"/>
      <c r="I9080" s="40"/>
      <c r="J9080" s="271"/>
      <c r="K9080" s="262"/>
      <c r="L9080" s="258"/>
      <c r="M9080" s="258"/>
      <c r="N9080" s="258"/>
      <c r="O9080" s="258"/>
      <c r="P9080" s="258"/>
      <c r="Q9080" s="258"/>
      <c r="R9080" s="258"/>
      <c r="S9080" s="258"/>
      <c r="T9080" s="258"/>
      <c r="U9080" s="258"/>
      <c r="V9080" s="258"/>
      <c r="W9080" s="258"/>
      <c r="X9080" s="258"/>
      <c r="Y9080" s="258"/>
      <c r="Z9080" s="258"/>
      <c r="AA9080" s="258"/>
      <c r="AB9080" s="258"/>
      <c r="AC9080" s="258"/>
      <c r="AD9080" s="258"/>
      <c r="AE9080" s="258"/>
      <c r="AF9080" s="258"/>
      <c r="AG9080" s="258"/>
      <c r="AH9080" s="258"/>
      <c r="AI9080" s="258"/>
      <c r="AJ9080" s="258"/>
      <c r="AK9080" s="258"/>
      <c r="AL9080" s="258"/>
      <c r="AM9080" s="258"/>
      <c r="AN9080" s="258"/>
      <c r="AO9080" s="258"/>
      <c r="AP9080" s="258"/>
      <c r="AQ9080" s="258"/>
      <c r="AR9080" s="258"/>
      <c r="AS9080" s="258"/>
      <c r="AT9080" s="258"/>
      <c r="AU9080" s="258"/>
      <c r="AV9080" s="258"/>
      <c r="AW9080" s="258"/>
      <c r="AX9080" s="258"/>
      <c r="AY9080" s="258"/>
      <c r="AZ9080" s="258"/>
      <c r="BA9080" s="258"/>
      <c r="BB9080" s="258"/>
      <c r="BC9080" s="258"/>
      <c r="BD9080" s="258"/>
      <c r="BE9080" s="258"/>
      <c r="BF9080" s="258"/>
      <c r="BG9080" s="258"/>
      <c r="BH9080" s="258"/>
      <c r="BI9080" s="258"/>
      <c r="BJ9080" s="258"/>
      <c r="BK9080" s="258"/>
      <c r="BL9080" s="258"/>
      <c r="BM9080" s="258"/>
      <c r="BN9080" s="258"/>
      <c r="BO9080" s="258"/>
      <c r="BP9080" s="258"/>
      <c r="BQ9080" s="258"/>
      <c r="BR9080" s="258"/>
      <c r="BS9080" s="258"/>
      <c r="BT9080" s="258"/>
      <c r="BU9080" s="258"/>
      <c r="BV9080" s="258"/>
      <c r="BW9080" s="258"/>
      <c r="BX9080" s="258"/>
      <c r="BY9080" s="258"/>
      <c r="BZ9080" s="258"/>
      <c r="CA9080" s="258"/>
      <c r="CB9080" s="258"/>
      <c r="CC9080" s="258"/>
    </row>
    <row r="9081" spans="1:81" s="41" customFormat="1" x14ac:dyDescent="0.25">
      <c r="A9081" s="38"/>
      <c r="B9081" s="44"/>
      <c r="C9081" s="39"/>
      <c r="D9081" s="39"/>
      <c r="E9081" s="39"/>
      <c r="F9081" s="25"/>
      <c r="G9081" s="40"/>
      <c r="H9081" s="40"/>
      <c r="I9081" s="40"/>
      <c r="J9081" s="271"/>
      <c r="K9081" s="262"/>
      <c r="L9081" s="258"/>
      <c r="M9081" s="258"/>
      <c r="N9081" s="258"/>
      <c r="O9081" s="258"/>
      <c r="P9081" s="258"/>
      <c r="Q9081" s="258"/>
      <c r="R9081" s="258"/>
      <c r="S9081" s="258"/>
      <c r="T9081" s="258"/>
      <c r="U9081" s="258"/>
      <c r="V9081" s="258"/>
      <c r="W9081" s="258"/>
      <c r="X9081" s="258"/>
      <c r="Y9081" s="258"/>
      <c r="Z9081" s="258"/>
      <c r="AA9081" s="258"/>
      <c r="AB9081" s="258"/>
      <c r="AC9081" s="258"/>
      <c r="AD9081" s="258"/>
      <c r="AE9081" s="258"/>
      <c r="AF9081" s="258"/>
      <c r="AG9081" s="258"/>
      <c r="AH9081" s="258"/>
      <c r="AI9081" s="258"/>
      <c r="AJ9081" s="258"/>
      <c r="AK9081" s="258"/>
      <c r="AL9081" s="258"/>
      <c r="AM9081" s="258"/>
      <c r="AN9081" s="258"/>
      <c r="AO9081" s="258"/>
      <c r="AP9081" s="258"/>
      <c r="AQ9081" s="258"/>
      <c r="AR9081" s="258"/>
      <c r="AS9081" s="258"/>
      <c r="AT9081" s="258"/>
      <c r="AU9081" s="258"/>
      <c r="AV9081" s="258"/>
      <c r="AW9081" s="258"/>
      <c r="AX9081" s="258"/>
      <c r="AY9081" s="258"/>
      <c r="AZ9081" s="258"/>
      <c r="BA9081" s="258"/>
      <c r="BB9081" s="258"/>
      <c r="BC9081" s="258"/>
      <c r="BD9081" s="258"/>
      <c r="BE9081" s="258"/>
      <c r="BF9081" s="258"/>
      <c r="BG9081" s="258"/>
      <c r="BH9081" s="258"/>
      <c r="BI9081" s="258"/>
      <c r="BJ9081" s="258"/>
      <c r="BK9081" s="258"/>
      <c r="BL9081" s="258"/>
      <c r="BM9081" s="258"/>
      <c r="BN9081" s="258"/>
      <c r="BO9081" s="258"/>
      <c r="BP9081" s="258"/>
      <c r="BQ9081" s="258"/>
      <c r="BR9081" s="258"/>
      <c r="BS9081" s="258"/>
      <c r="BT9081" s="258"/>
      <c r="BU9081" s="258"/>
      <c r="BV9081" s="258"/>
      <c r="BW9081" s="258"/>
      <c r="BX9081" s="258"/>
      <c r="BY9081" s="258"/>
      <c r="BZ9081" s="258"/>
      <c r="CA9081" s="258"/>
      <c r="CB9081" s="258"/>
      <c r="CC9081" s="258"/>
    </row>
    <row r="9082" spans="1:81" s="41" customFormat="1" x14ac:dyDescent="0.25">
      <c r="A9082" s="38"/>
      <c r="B9082" s="44"/>
      <c r="C9082" s="39"/>
      <c r="D9082" s="39"/>
      <c r="E9082" s="39"/>
      <c r="F9082" s="25"/>
      <c r="G9082" s="40"/>
      <c r="H9082" s="40"/>
      <c r="I9082" s="40"/>
      <c r="J9082" s="271"/>
      <c r="K9082" s="262"/>
      <c r="L9082" s="258"/>
      <c r="M9082" s="258"/>
      <c r="N9082" s="258"/>
      <c r="O9082" s="258"/>
      <c r="P9082" s="258"/>
      <c r="Q9082" s="258"/>
      <c r="R9082" s="258"/>
      <c r="S9082" s="258"/>
      <c r="T9082" s="258"/>
      <c r="U9082" s="258"/>
      <c r="V9082" s="258"/>
      <c r="W9082" s="258"/>
      <c r="X9082" s="258"/>
      <c r="Y9082" s="258"/>
      <c r="Z9082" s="258"/>
      <c r="AA9082" s="258"/>
      <c r="AB9082" s="258"/>
      <c r="AC9082" s="258"/>
      <c r="AD9082" s="258"/>
      <c r="AE9082" s="258"/>
      <c r="AF9082" s="258"/>
      <c r="AG9082" s="258"/>
      <c r="AH9082" s="258"/>
      <c r="AI9082" s="258"/>
      <c r="AJ9082" s="258"/>
      <c r="AK9082" s="258"/>
      <c r="AL9082" s="258"/>
      <c r="AM9082" s="258"/>
      <c r="AN9082" s="258"/>
      <c r="AO9082" s="258"/>
      <c r="AP9082" s="258"/>
      <c r="AQ9082" s="258"/>
      <c r="AR9082" s="258"/>
      <c r="AS9082" s="258"/>
      <c r="AT9082" s="258"/>
      <c r="AU9082" s="258"/>
      <c r="AV9082" s="258"/>
      <c r="AW9082" s="258"/>
      <c r="AX9082" s="258"/>
      <c r="AY9082" s="258"/>
      <c r="AZ9082" s="258"/>
      <c r="BA9082" s="258"/>
      <c r="BB9082" s="258"/>
      <c r="BC9082" s="258"/>
      <c r="BD9082" s="258"/>
      <c r="BE9082" s="258"/>
      <c r="BF9082" s="258"/>
      <c r="BG9082" s="258"/>
      <c r="BH9082" s="258"/>
      <c r="BI9082" s="258"/>
      <c r="BJ9082" s="258"/>
      <c r="BK9082" s="258"/>
      <c r="BL9082" s="258"/>
      <c r="BM9082" s="258"/>
      <c r="BN9082" s="258"/>
      <c r="BO9082" s="258"/>
      <c r="BP9082" s="258"/>
      <c r="BQ9082" s="258"/>
      <c r="BR9082" s="258"/>
      <c r="BS9082" s="258"/>
      <c r="BT9082" s="258"/>
      <c r="BU9082" s="258"/>
      <c r="BV9082" s="258"/>
      <c r="BW9082" s="258"/>
      <c r="BX9082" s="258"/>
      <c r="BY9082" s="258"/>
      <c r="BZ9082" s="258"/>
      <c r="CA9082" s="258"/>
      <c r="CB9082" s="258"/>
      <c r="CC9082" s="258"/>
    </row>
    <row r="9083" spans="1:81" s="41" customFormat="1" x14ac:dyDescent="0.25">
      <c r="A9083" s="38"/>
      <c r="B9083" s="44"/>
      <c r="C9083" s="39"/>
      <c r="D9083" s="39"/>
      <c r="E9083" s="39"/>
      <c r="F9083" s="25"/>
      <c r="G9083" s="40"/>
      <c r="H9083" s="40"/>
      <c r="I9083" s="40"/>
      <c r="J9083" s="271"/>
      <c r="K9083" s="262"/>
      <c r="L9083" s="258"/>
      <c r="M9083" s="258"/>
      <c r="N9083" s="258"/>
      <c r="O9083" s="258"/>
      <c r="P9083" s="258"/>
      <c r="Q9083" s="258"/>
      <c r="R9083" s="258"/>
      <c r="S9083" s="258"/>
      <c r="T9083" s="258"/>
      <c r="U9083" s="258"/>
      <c r="V9083" s="258"/>
      <c r="W9083" s="258"/>
      <c r="X9083" s="258"/>
      <c r="Y9083" s="258"/>
      <c r="Z9083" s="258"/>
      <c r="AA9083" s="258"/>
      <c r="AB9083" s="258"/>
      <c r="AC9083" s="258"/>
      <c r="AD9083" s="258"/>
      <c r="AE9083" s="258"/>
      <c r="AF9083" s="258"/>
      <c r="AG9083" s="258"/>
      <c r="AH9083" s="258"/>
      <c r="AI9083" s="258"/>
      <c r="AJ9083" s="258"/>
      <c r="AK9083" s="258"/>
      <c r="AL9083" s="258"/>
      <c r="AM9083" s="258"/>
      <c r="AN9083" s="258"/>
      <c r="AO9083" s="258"/>
      <c r="AP9083" s="258"/>
      <c r="AQ9083" s="258"/>
      <c r="AR9083" s="258"/>
      <c r="AS9083" s="258"/>
      <c r="AT9083" s="258"/>
      <c r="AU9083" s="258"/>
      <c r="AV9083" s="258"/>
      <c r="AW9083" s="258"/>
      <c r="AX9083" s="258"/>
      <c r="AY9083" s="258"/>
      <c r="AZ9083" s="258"/>
      <c r="BA9083" s="258"/>
      <c r="BB9083" s="258"/>
      <c r="BC9083" s="258"/>
      <c r="BD9083" s="258"/>
      <c r="BE9083" s="258"/>
      <c r="BF9083" s="258"/>
      <c r="BG9083" s="258"/>
      <c r="BH9083" s="258"/>
      <c r="BI9083" s="258"/>
      <c r="BJ9083" s="258"/>
      <c r="BK9083" s="258"/>
      <c r="BL9083" s="258"/>
      <c r="BM9083" s="258"/>
      <c r="BN9083" s="258"/>
      <c r="BO9083" s="258"/>
      <c r="BP9083" s="258"/>
      <c r="BQ9083" s="258"/>
      <c r="BR9083" s="258"/>
      <c r="BS9083" s="258"/>
      <c r="BT9083" s="258"/>
      <c r="BU9083" s="258"/>
      <c r="BV9083" s="258"/>
      <c r="BW9083" s="258"/>
      <c r="BX9083" s="258"/>
      <c r="BY9083" s="258"/>
      <c r="BZ9083" s="258"/>
      <c r="CA9083" s="258"/>
      <c r="CB9083" s="258"/>
      <c r="CC9083" s="258"/>
    </row>
    <row r="9084" spans="1:81" s="41" customFormat="1" x14ac:dyDescent="0.25">
      <c r="A9084" s="38"/>
      <c r="B9084" s="44"/>
      <c r="C9084" s="39"/>
      <c r="D9084" s="39"/>
      <c r="E9084" s="39"/>
      <c r="F9084" s="25"/>
      <c r="G9084" s="40"/>
      <c r="H9084" s="40"/>
      <c r="I9084" s="40"/>
      <c r="J9084" s="271"/>
      <c r="K9084" s="262"/>
      <c r="L9084" s="258"/>
      <c r="M9084" s="258"/>
      <c r="N9084" s="258"/>
      <c r="O9084" s="258"/>
      <c r="P9084" s="258"/>
      <c r="Q9084" s="258"/>
      <c r="R9084" s="258"/>
      <c r="S9084" s="258"/>
      <c r="T9084" s="258"/>
      <c r="U9084" s="258"/>
      <c r="V9084" s="258"/>
      <c r="W9084" s="258"/>
      <c r="X9084" s="258"/>
      <c r="Y9084" s="258"/>
      <c r="Z9084" s="258"/>
      <c r="AA9084" s="258"/>
      <c r="AB9084" s="258"/>
      <c r="AC9084" s="258"/>
      <c r="AD9084" s="258"/>
      <c r="AE9084" s="258"/>
      <c r="AF9084" s="258"/>
      <c r="AG9084" s="258"/>
      <c r="AH9084" s="258"/>
      <c r="AI9084" s="258"/>
      <c r="AJ9084" s="258"/>
      <c r="AK9084" s="258"/>
      <c r="AL9084" s="258"/>
      <c r="AM9084" s="258"/>
      <c r="AN9084" s="258"/>
      <c r="AO9084" s="258"/>
      <c r="AP9084" s="258"/>
      <c r="AQ9084" s="258"/>
      <c r="AR9084" s="258"/>
      <c r="AS9084" s="258"/>
      <c r="AT9084" s="258"/>
      <c r="AU9084" s="258"/>
      <c r="AV9084" s="258"/>
      <c r="AW9084" s="258"/>
      <c r="AX9084" s="258"/>
      <c r="AY9084" s="258"/>
      <c r="AZ9084" s="258"/>
      <c r="BA9084" s="258"/>
      <c r="BB9084" s="258"/>
      <c r="BC9084" s="258"/>
      <c r="BD9084" s="258"/>
      <c r="BE9084" s="258"/>
      <c r="BF9084" s="258"/>
      <c r="BG9084" s="258"/>
      <c r="BH9084" s="258"/>
      <c r="BI9084" s="258"/>
      <c r="BJ9084" s="258"/>
      <c r="BK9084" s="258"/>
      <c r="BL9084" s="258"/>
      <c r="BM9084" s="258"/>
      <c r="BN9084" s="258"/>
      <c r="BO9084" s="258"/>
      <c r="BP9084" s="258"/>
      <c r="BQ9084" s="258"/>
      <c r="BR9084" s="258"/>
      <c r="BS9084" s="258"/>
      <c r="BT9084" s="258"/>
      <c r="BU9084" s="258"/>
      <c r="BV9084" s="258"/>
      <c r="BW9084" s="258"/>
      <c r="BX9084" s="258"/>
      <c r="BY9084" s="258"/>
      <c r="BZ9084" s="258"/>
      <c r="CA9084" s="258"/>
      <c r="CB9084" s="258"/>
      <c r="CC9084" s="258"/>
    </row>
    <row r="9085" spans="1:81" s="41" customFormat="1" x14ac:dyDescent="0.25">
      <c r="A9085" s="38"/>
      <c r="B9085" s="44"/>
      <c r="C9085" s="39"/>
      <c r="D9085" s="39"/>
      <c r="E9085" s="39"/>
      <c r="F9085" s="25"/>
      <c r="G9085" s="40"/>
      <c r="H9085" s="40"/>
      <c r="I9085" s="40"/>
      <c r="J9085" s="271"/>
      <c r="K9085" s="262"/>
      <c r="L9085" s="258"/>
      <c r="M9085" s="258"/>
      <c r="N9085" s="258"/>
      <c r="O9085" s="258"/>
      <c r="P9085" s="258"/>
      <c r="Q9085" s="258"/>
      <c r="R9085" s="258"/>
      <c r="S9085" s="258"/>
      <c r="T9085" s="258"/>
      <c r="U9085" s="258"/>
      <c r="V9085" s="258"/>
      <c r="W9085" s="258"/>
      <c r="X9085" s="258"/>
      <c r="Y9085" s="258"/>
      <c r="Z9085" s="258"/>
      <c r="AA9085" s="258"/>
      <c r="AB9085" s="258"/>
      <c r="AC9085" s="258"/>
      <c r="AD9085" s="258"/>
      <c r="AE9085" s="258"/>
      <c r="AF9085" s="258"/>
      <c r="AG9085" s="258"/>
      <c r="AH9085" s="258"/>
      <c r="AI9085" s="258"/>
      <c r="AJ9085" s="258"/>
      <c r="AK9085" s="258"/>
      <c r="AL9085" s="258"/>
      <c r="AM9085" s="258"/>
      <c r="AN9085" s="258"/>
      <c r="AO9085" s="258"/>
      <c r="AP9085" s="258"/>
      <c r="AQ9085" s="258"/>
      <c r="AR9085" s="258"/>
      <c r="AS9085" s="258"/>
      <c r="AT9085" s="258"/>
      <c r="AU9085" s="258"/>
      <c r="AV9085" s="258"/>
      <c r="AW9085" s="258"/>
      <c r="AX9085" s="258"/>
      <c r="AY9085" s="258"/>
      <c r="AZ9085" s="258"/>
      <c r="BA9085" s="258"/>
      <c r="BB9085" s="258"/>
      <c r="BC9085" s="258"/>
      <c r="BD9085" s="258"/>
      <c r="BE9085" s="258"/>
      <c r="BF9085" s="258"/>
      <c r="BG9085" s="258"/>
      <c r="BH9085" s="258"/>
      <c r="BI9085" s="258"/>
      <c r="BJ9085" s="258"/>
      <c r="BK9085" s="258"/>
      <c r="BL9085" s="258"/>
      <c r="BM9085" s="258"/>
      <c r="BN9085" s="258"/>
      <c r="BO9085" s="258"/>
      <c r="BP9085" s="258"/>
      <c r="BQ9085" s="258"/>
      <c r="BR9085" s="258"/>
      <c r="BS9085" s="258"/>
      <c r="BT9085" s="258"/>
      <c r="BU9085" s="258"/>
      <c r="BV9085" s="258"/>
      <c r="BW9085" s="258"/>
      <c r="BX9085" s="258"/>
      <c r="BY9085" s="258"/>
      <c r="BZ9085" s="258"/>
      <c r="CA9085" s="258"/>
      <c r="CB9085" s="258"/>
      <c r="CC9085" s="258"/>
    </row>
    <row r="9086" spans="1:81" s="41" customFormat="1" x14ac:dyDescent="0.25">
      <c r="A9086" s="38"/>
      <c r="B9086" s="44"/>
      <c r="C9086" s="39"/>
      <c r="D9086" s="39"/>
      <c r="E9086" s="39"/>
      <c r="F9086" s="25"/>
      <c r="G9086" s="40"/>
      <c r="H9086" s="40"/>
      <c r="I9086" s="40"/>
      <c r="J9086" s="271"/>
      <c r="K9086" s="262"/>
      <c r="L9086" s="258"/>
      <c r="M9086" s="258"/>
      <c r="N9086" s="258"/>
      <c r="O9086" s="258"/>
      <c r="P9086" s="258"/>
      <c r="Q9086" s="258"/>
      <c r="R9086" s="258"/>
      <c r="S9086" s="258"/>
      <c r="T9086" s="258"/>
      <c r="U9086" s="258"/>
      <c r="V9086" s="258"/>
      <c r="W9086" s="258"/>
      <c r="X9086" s="258"/>
      <c r="Y9086" s="258"/>
      <c r="Z9086" s="258"/>
      <c r="AA9086" s="258"/>
      <c r="AB9086" s="258"/>
      <c r="AC9086" s="258"/>
      <c r="AD9086" s="258"/>
      <c r="AE9086" s="258"/>
      <c r="AF9086" s="258"/>
      <c r="AG9086" s="258"/>
      <c r="AH9086" s="258"/>
      <c r="AI9086" s="258"/>
      <c r="AJ9086" s="258"/>
      <c r="AK9086" s="258"/>
      <c r="AL9086" s="258"/>
      <c r="AM9086" s="258"/>
      <c r="AN9086" s="258"/>
      <c r="AO9086" s="258"/>
      <c r="AP9086" s="258"/>
      <c r="AQ9086" s="258"/>
      <c r="AR9086" s="258"/>
      <c r="AS9086" s="258"/>
      <c r="AT9086" s="258"/>
      <c r="AU9086" s="258"/>
      <c r="AV9086" s="258"/>
      <c r="AW9086" s="258"/>
      <c r="AX9086" s="258"/>
      <c r="AY9086" s="258"/>
      <c r="AZ9086" s="258"/>
      <c r="BA9086" s="258"/>
      <c r="BB9086" s="258"/>
      <c r="BC9086" s="258"/>
      <c r="BD9086" s="258"/>
      <c r="BE9086" s="258"/>
      <c r="BF9086" s="258"/>
      <c r="BG9086" s="258"/>
      <c r="BH9086" s="258"/>
      <c r="BI9086" s="258"/>
      <c r="BJ9086" s="258"/>
      <c r="BK9086" s="258"/>
      <c r="BL9086" s="258"/>
      <c r="BM9086" s="258"/>
      <c r="BN9086" s="258"/>
      <c r="BO9086" s="258"/>
      <c r="BP9086" s="258"/>
      <c r="BQ9086" s="258"/>
      <c r="BR9086" s="258"/>
      <c r="BS9086" s="258"/>
      <c r="BT9086" s="258"/>
      <c r="BU9086" s="258"/>
      <c r="BV9086" s="258"/>
      <c r="BW9086" s="258"/>
      <c r="BX9086" s="258"/>
      <c r="BY9086" s="258"/>
      <c r="BZ9086" s="258"/>
      <c r="CA9086" s="258"/>
      <c r="CB9086" s="258"/>
      <c r="CC9086" s="258"/>
    </row>
    <row r="9087" spans="1:81" s="41" customFormat="1" x14ac:dyDescent="0.25">
      <c r="A9087" s="38"/>
      <c r="B9087" s="44"/>
      <c r="C9087" s="39"/>
      <c r="D9087" s="39"/>
      <c r="E9087" s="39"/>
      <c r="F9087" s="25"/>
      <c r="G9087" s="40"/>
      <c r="H9087" s="40"/>
      <c r="I9087" s="40"/>
      <c r="J9087" s="271"/>
      <c r="K9087" s="262"/>
      <c r="L9087" s="258"/>
      <c r="M9087" s="258"/>
      <c r="N9087" s="258"/>
      <c r="O9087" s="258"/>
      <c r="P9087" s="258"/>
      <c r="Q9087" s="258"/>
      <c r="R9087" s="258"/>
      <c r="S9087" s="258"/>
      <c r="T9087" s="258"/>
      <c r="U9087" s="258"/>
      <c r="V9087" s="258"/>
      <c r="W9087" s="258"/>
      <c r="X9087" s="258"/>
      <c r="Y9087" s="258"/>
      <c r="Z9087" s="258"/>
      <c r="AA9087" s="258"/>
      <c r="AB9087" s="258"/>
      <c r="AC9087" s="258"/>
      <c r="AD9087" s="258"/>
      <c r="AE9087" s="258"/>
      <c r="AF9087" s="258"/>
      <c r="AG9087" s="258"/>
      <c r="AH9087" s="258"/>
      <c r="AI9087" s="258"/>
      <c r="AJ9087" s="258"/>
      <c r="AK9087" s="258"/>
      <c r="AL9087" s="258"/>
      <c r="AM9087" s="258"/>
      <c r="AN9087" s="258"/>
      <c r="AO9087" s="258"/>
      <c r="AP9087" s="258"/>
      <c r="AQ9087" s="258"/>
      <c r="AR9087" s="258"/>
      <c r="AS9087" s="258"/>
      <c r="AT9087" s="258"/>
      <c r="AU9087" s="258"/>
      <c r="AV9087" s="258"/>
      <c r="AW9087" s="258"/>
      <c r="AX9087" s="258"/>
      <c r="AY9087" s="258"/>
      <c r="AZ9087" s="258"/>
      <c r="BA9087" s="258"/>
      <c r="BB9087" s="258"/>
      <c r="BC9087" s="258"/>
      <c r="BD9087" s="258"/>
      <c r="BE9087" s="258"/>
      <c r="BF9087" s="258"/>
      <c r="BG9087" s="258"/>
      <c r="BH9087" s="258"/>
      <c r="BI9087" s="258"/>
      <c r="BJ9087" s="258"/>
      <c r="BK9087" s="258"/>
      <c r="BL9087" s="258"/>
      <c r="BM9087" s="258"/>
      <c r="BN9087" s="258"/>
      <c r="BO9087" s="258"/>
      <c r="BP9087" s="258"/>
      <c r="BQ9087" s="258"/>
      <c r="BR9087" s="258"/>
      <c r="BS9087" s="258"/>
      <c r="BT9087" s="258"/>
      <c r="BU9087" s="258"/>
      <c r="BV9087" s="258"/>
      <c r="BW9087" s="258"/>
      <c r="BX9087" s="258"/>
      <c r="BY9087" s="258"/>
      <c r="BZ9087" s="258"/>
      <c r="CA9087" s="258"/>
      <c r="CB9087" s="258"/>
      <c r="CC9087" s="258"/>
    </row>
    <row r="9088" spans="1:81" s="41" customFormat="1" x14ac:dyDescent="0.25">
      <c r="A9088" s="38"/>
      <c r="B9088" s="44"/>
      <c r="C9088" s="39"/>
      <c r="D9088" s="39"/>
      <c r="E9088" s="39"/>
      <c r="F9088" s="25"/>
      <c r="G9088" s="40"/>
      <c r="H9088" s="40"/>
      <c r="I9088" s="40"/>
      <c r="J9088" s="271"/>
      <c r="K9088" s="262"/>
      <c r="L9088" s="258"/>
      <c r="M9088" s="258"/>
      <c r="N9088" s="258"/>
      <c r="O9088" s="258"/>
      <c r="P9088" s="258"/>
      <c r="Q9088" s="258"/>
      <c r="R9088" s="258"/>
      <c r="S9088" s="258"/>
      <c r="T9088" s="258"/>
      <c r="U9088" s="258"/>
      <c r="V9088" s="258"/>
      <c r="W9088" s="258"/>
      <c r="X9088" s="258"/>
      <c r="Y9088" s="258"/>
      <c r="Z9088" s="258"/>
      <c r="AA9088" s="258"/>
      <c r="AB9088" s="258"/>
      <c r="AC9088" s="258"/>
      <c r="AD9088" s="258"/>
      <c r="AE9088" s="258"/>
      <c r="AF9088" s="258"/>
      <c r="AG9088" s="258"/>
      <c r="AH9088" s="258"/>
      <c r="AI9088" s="258"/>
      <c r="AJ9088" s="258"/>
      <c r="AK9088" s="258"/>
      <c r="AL9088" s="258"/>
      <c r="AM9088" s="258"/>
      <c r="AN9088" s="258"/>
      <c r="AO9088" s="258"/>
      <c r="AP9088" s="258"/>
      <c r="AQ9088" s="258"/>
      <c r="AR9088" s="258"/>
      <c r="AS9088" s="258"/>
      <c r="AT9088" s="258"/>
      <c r="AU9088" s="258"/>
      <c r="AV9088" s="258"/>
      <c r="AW9088" s="258"/>
      <c r="AX9088" s="258"/>
      <c r="AY9088" s="258"/>
      <c r="AZ9088" s="258"/>
      <c r="BA9088" s="258"/>
      <c r="BB9088" s="258"/>
      <c r="BC9088" s="258"/>
      <c r="BD9088" s="258"/>
      <c r="BE9088" s="258"/>
      <c r="BF9088" s="258"/>
      <c r="BG9088" s="258"/>
      <c r="BH9088" s="258"/>
      <c r="BI9088" s="258"/>
      <c r="BJ9088" s="258"/>
      <c r="BK9088" s="258"/>
      <c r="BL9088" s="258"/>
      <c r="BM9088" s="258"/>
      <c r="BN9088" s="258"/>
      <c r="BO9088" s="258"/>
      <c r="BP9088" s="258"/>
      <c r="BQ9088" s="258"/>
      <c r="BR9088" s="258"/>
      <c r="BS9088" s="258"/>
      <c r="BT9088" s="258"/>
      <c r="BU9088" s="258"/>
      <c r="BV9088" s="258"/>
      <c r="BW9088" s="258"/>
      <c r="BX9088" s="258"/>
      <c r="BY9088" s="258"/>
      <c r="BZ9088" s="258"/>
      <c r="CA9088" s="258"/>
      <c r="CB9088" s="258"/>
      <c r="CC9088" s="258"/>
    </row>
    <row r="9089" spans="1:81" s="41" customFormat="1" x14ac:dyDescent="0.25">
      <c r="A9089" s="38"/>
      <c r="B9089" s="44"/>
      <c r="C9089" s="39"/>
      <c r="D9089" s="39"/>
      <c r="E9089" s="39"/>
      <c r="F9089" s="25"/>
      <c r="G9089" s="40"/>
      <c r="H9089" s="40"/>
      <c r="I9089" s="40"/>
      <c r="J9089" s="271"/>
      <c r="K9089" s="262"/>
      <c r="L9089" s="258"/>
      <c r="M9089" s="258"/>
      <c r="N9089" s="258"/>
      <c r="O9089" s="258"/>
      <c r="P9089" s="258"/>
      <c r="Q9089" s="258"/>
      <c r="R9089" s="258"/>
      <c r="S9089" s="258"/>
      <c r="T9089" s="258"/>
      <c r="U9089" s="258"/>
      <c r="V9089" s="258"/>
      <c r="W9089" s="258"/>
      <c r="X9089" s="258"/>
      <c r="Y9089" s="258"/>
      <c r="Z9089" s="258"/>
      <c r="AA9089" s="258"/>
      <c r="AB9089" s="258"/>
      <c r="AC9089" s="258"/>
      <c r="AD9089" s="258"/>
      <c r="AE9089" s="258"/>
      <c r="AF9089" s="258"/>
      <c r="AG9089" s="258"/>
      <c r="AH9089" s="258"/>
      <c r="AI9089" s="258"/>
      <c r="AJ9089" s="258"/>
      <c r="AK9089" s="258"/>
      <c r="AL9089" s="258"/>
      <c r="AM9089" s="258"/>
      <c r="AN9089" s="258"/>
      <c r="AO9089" s="258"/>
      <c r="AP9089" s="258"/>
      <c r="AQ9089" s="258"/>
      <c r="AR9089" s="258"/>
      <c r="AS9089" s="258"/>
      <c r="AT9089" s="258"/>
      <c r="AU9089" s="258"/>
      <c r="AV9089" s="258"/>
      <c r="AW9089" s="258"/>
      <c r="AX9089" s="258"/>
      <c r="AY9089" s="258"/>
      <c r="AZ9089" s="258"/>
      <c r="BA9089" s="258"/>
      <c r="BB9089" s="258"/>
      <c r="BC9089" s="258"/>
      <c r="BD9089" s="258"/>
      <c r="BE9089" s="258"/>
      <c r="BF9089" s="258"/>
      <c r="BG9089" s="258"/>
      <c r="BH9089" s="258"/>
      <c r="BI9089" s="258"/>
      <c r="BJ9089" s="258"/>
      <c r="BK9089" s="258"/>
      <c r="BL9089" s="258"/>
      <c r="BM9089" s="258"/>
      <c r="BN9089" s="258"/>
      <c r="BO9089" s="258"/>
      <c r="BP9089" s="258"/>
      <c r="BQ9089" s="258"/>
      <c r="BR9089" s="258"/>
      <c r="BS9089" s="258"/>
      <c r="BT9089" s="258"/>
      <c r="BU9089" s="258"/>
      <c r="BV9089" s="258"/>
      <c r="BW9089" s="258"/>
      <c r="BX9089" s="258"/>
      <c r="BY9089" s="258"/>
      <c r="BZ9089" s="258"/>
      <c r="CA9089" s="258"/>
      <c r="CB9089" s="258"/>
      <c r="CC9089" s="258"/>
    </row>
    <row r="9090" spans="1:81" s="41" customFormat="1" x14ac:dyDescent="0.25">
      <c r="A9090" s="38"/>
      <c r="B9090" s="44"/>
      <c r="C9090" s="39"/>
      <c r="D9090" s="39"/>
      <c r="E9090" s="39"/>
      <c r="F9090" s="25"/>
      <c r="G9090" s="40"/>
      <c r="H9090" s="40"/>
      <c r="I9090" s="40"/>
      <c r="J9090" s="271"/>
      <c r="K9090" s="262"/>
      <c r="L9090" s="258"/>
      <c r="M9090" s="258"/>
      <c r="N9090" s="258"/>
      <c r="O9090" s="258"/>
      <c r="P9090" s="258"/>
      <c r="Q9090" s="258"/>
      <c r="R9090" s="258"/>
      <c r="S9090" s="258"/>
      <c r="T9090" s="258"/>
      <c r="U9090" s="258"/>
      <c r="V9090" s="258"/>
      <c r="W9090" s="258"/>
      <c r="X9090" s="258"/>
      <c r="Y9090" s="258"/>
      <c r="Z9090" s="258"/>
      <c r="AA9090" s="258"/>
      <c r="AB9090" s="258"/>
      <c r="AC9090" s="258"/>
      <c r="AD9090" s="258"/>
      <c r="AE9090" s="258"/>
      <c r="AF9090" s="258"/>
      <c r="AG9090" s="258"/>
      <c r="AH9090" s="258"/>
      <c r="AI9090" s="258"/>
      <c r="AJ9090" s="258"/>
      <c r="AK9090" s="258"/>
      <c r="AL9090" s="258"/>
      <c r="AM9090" s="258"/>
      <c r="AN9090" s="258"/>
      <c r="AO9090" s="258"/>
      <c r="AP9090" s="258"/>
      <c r="AQ9090" s="258"/>
      <c r="AR9090" s="258"/>
      <c r="AS9090" s="258"/>
      <c r="AT9090" s="258"/>
      <c r="AU9090" s="258"/>
      <c r="AV9090" s="258"/>
      <c r="AW9090" s="258"/>
      <c r="AX9090" s="258"/>
      <c r="AY9090" s="258"/>
      <c r="AZ9090" s="258"/>
      <c r="BA9090" s="258"/>
      <c r="BB9090" s="258"/>
      <c r="BC9090" s="258"/>
      <c r="BD9090" s="258"/>
      <c r="BE9090" s="258"/>
      <c r="BF9090" s="258"/>
      <c r="BG9090" s="258"/>
      <c r="BH9090" s="258"/>
      <c r="BI9090" s="258"/>
      <c r="BJ9090" s="258"/>
      <c r="BK9090" s="258"/>
      <c r="BL9090" s="258"/>
      <c r="BM9090" s="258"/>
      <c r="BN9090" s="258"/>
      <c r="BO9090" s="258"/>
      <c r="BP9090" s="258"/>
      <c r="BQ9090" s="258"/>
      <c r="BR9090" s="258"/>
      <c r="BS9090" s="258"/>
      <c r="BT9090" s="258"/>
      <c r="BU9090" s="258"/>
      <c r="BV9090" s="258"/>
      <c r="BW9090" s="258"/>
      <c r="BX9090" s="258"/>
      <c r="BY9090" s="258"/>
      <c r="BZ9090" s="258"/>
      <c r="CA9090" s="258"/>
      <c r="CB9090" s="258"/>
      <c r="CC9090" s="258"/>
    </row>
    <row r="9091" spans="1:81" s="41" customFormat="1" x14ac:dyDescent="0.25">
      <c r="A9091" s="38"/>
      <c r="B9091" s="44"/>
      <c r="C9091" s="39"/>
      <c r="D9091" s="39"/>
      <c r="E9091" s="39"/>
      <c r="F9091" s="25"/>
      <c r="G9091" s="40"/>
      <c r="H9091" s="40"/>
      <c r="I9091" s="40"/>
      <c r="J9091" s="271"/>
      <c r="K9091" s="262"/>
      <c r="L9091" s="258"/>
      <c r="M9091" s="258"/>
      <c r="N9091" s="258"/>
      <c r="O9091" s="258"/>
      <c r="P9091" s="258"/>
      <c r="Q9091" s="258"/>
      <c r="R9091" s="258"/>
      <c r="S9091" s="258"/>
      <c r="T9091" s="258"/>
      <c r="U9091" s="258"/>
      <c r="V9091" s="258"/>
      <c r="W9091" s="258"/>
      <c r="X9091" s="258"/>
      <c r="Y9091" s="258"/>
      <c r="Z9091" s="258"/>
      <c r="AA9091" s="258"/>
      <c r="AB9091" s="258"/>
      <c r="AC9091" s="258"/>
      <c r="AD9091" s="258"/>
      <c r="AE9091" s="258"/>
      <c r="AF9091" s="258"/>
      <c r="AG9091" s="258"/>
      <c r="AH9091" s="258"/>
      <c r="AI9091" s="258"/>
      <c r="AJ9091" s="258"/>
      <c r="AK9091" s="258"/>
      <c r="AL9091" s="258"/>
      <c r="AM9091" s="258"/>
      <c r="AN9091" s="258"/>
      <c r="AO9091" s="258"/>
      <c r="AP9091" s="258"/>
      <c r="AQ9091" s="258"/>
      <c r="AR9091" s="258"/>
      <c r="AS9091" s="258"/>
      <c r="AT9091" s="258"/>
      <c r="AU9091" s="258"/>
      <c r="AV9091" s="258"/>
      <c r="AW9091" s="258"/>
      <c r="AX9091" s="258"/>
      <c r="AY9091" s="258"/>
      <c r="AZ9091" s="258"/>
      <c r="BA9091" s="258"/>
      <c r="BB9091" s="258"/>
      <c r="BC9091" s="258"/>
      <c r="BD9091" s="258"/>
      <c r="BE9091" s="258"/>
      <c r="BF9091" s="258"/>
      <c r="BG9091" s="258"/>
      <c r="BH9091" s="258"/>
      <c r="BI9091" s="258"/>
      <c r="BJ9091" s="258"/>
      <c r="BK9091" s="258"/>
      <c r="BL9091" s="258"/>
      <c r="BM9091" s="258"/>
      <c r="BN9091" s="258"/>
      <c r="BO9091" s="258"/>
      <c r="BP9091" s="258"/>
      <c r="BQ9091" s="258"/>
      <c r="BR9091" s="258"/>
      <c r="BS9091" s="258"/>
      <c r="BT9091" s="258"/>
      <c r="BU9091" s="258"/>
      <c r="BV9091" s="258"/>
      <c r="BW9091" s="258"/>
      <c r="BX9091" s="258"/>
      <c r="BY9091" s="258"/>
      <c r="BZ9091" s="258"/>
      <c r="CA9091" s="258"/>
      <c r="CB9091" s="258"/>
      <c r="CC9091" s="258"/>
    </row>
    <row r="9092" spans="1:81" s="41" customFormat="1" x14ac:dyDescent="0.25">
      <c r="A9092" s="38"/>
      <c r="B9092" s="44"/>
      <c r="C9092" s="39"/>
      <c r="D9092" s="39"/>
      <c r="E9092" s="39"/>
      <c r="F9092" s="25"/>
      <c r="G9092" s="40"/>
      <c r="H9092" s="40"/>
      <c r="I9092" s="40"/>
      <c r="J9092" s="271"/>
      <c r="K9092" s="262"/>
      <c r="L9092" s="258"/>
      <c r="M9092" s="258"/>
      <c r="N9092" s="258"/>
      <c r="O9092" s="258"/>
      <c r="P9092" s="258"/>
      <c r="Q9092" s="258"/>
      <c r="R9092" s="258"/>
      <c r="S9092" s="258"/>
      <c r="T9092" s="258"/>
      <c r="U9092" s="258"/>
      <c r="V9092" s="258"/>
      <c r="W9092" s="258"/>
      <c r="X9092" s="258"/>
      <c r="Y9092" s="258"/>
      <c r="Z9092" s="258"/>
      <c r="AA9092" s="258"/>
      <c r="AB9092" s="258"/>
      <c r="AC9092" s="258"/>
      <c r="AD9092" s="258"/>
      <c r="AE9092" s="258"/>
      <c r="AF9092" s="258"/>
      <c r="AG9092" s="258"/>
      <c r="AH9092" s="258"/>
      <c r="AI9092" s="258"/>
      <c r="AJ9092" s="258"/>
      <c r="AK9092" s="258"/>
      <c r="AL9092" s="258"/>
      <c r="AM9092" s="258"/>
      <c r="AN9092" s="258"/>
      <c r="AO9092" s="258"/>
      <c r="AP9092" s="258"/>
      <c r="AQ9092" s="258"/>
      <c r="AR9092" s="258"/>
      <c r="AS9092" s="258"/>
      <c r="AT9092" s="258"/>
      <c r="AU9092" s="258"/>
      <c r="AV9092" s="258"/>
      <c r="AW9092" s="258"/>
      <c r="AX9092" s="258"/>
      <c r="AY9092" s="258"/>
      <c r="AZ9092" s="258"/>
      <c r="BA9092" s="258"/>
      <c r="BB9092" s="258"/>
      <c r="BC9092" s="258"/>
      <c r="BD9092" s="258"/>
      <c r="BE9092" s="258"/>
      <c r="BF9092" s="258"/>
      <c r="BG9092" s="258"/>
      <c r="BH9092" s="258"/>
      <c r="BI9092" s="258"/>
      <c r="BJ9092" s="258"/>
      <c r="BK9092" s="258"/>
      <c r="BL9092" s="258"/>
      <c r="BM9092" s="258"/>
      <c r="BN9092" s="258"/>
      <c r="BO9092" s="258"/>
      <c r="BP9092" s="258"/>
      <c r="BQ9092" s="258"/>
      <c r="BR9092" s="258"/>
      <c r="BS9092" s="258"/>
      <c r="BT9092" s="258"/>
      <c r="BU9092" s="258"/>
      <c r="BV9092" s="258"/>
      <c r="BW9092" s="258"/>
      <c r="BX9092" s="258"/>
      <c r="BY9092" s="258"/>
      <c r="BZ9092" s="258"/>
      <c r="CA9092" s="258"/>
      <c r="CB9092" s="258"/>
      <c r="CC9092" s="258"/>
    </row>
    <row r="9093" spans="1:81" s="41" customFormat="1" x14ac:dyDescent="0.25">
      <c r="A9093" s="38"/>
      <c r="B9093" s="44"/>
      <c r="C9093" s="39"/>
      <c r="D9093" s="39"/>
      <c r="E9093" s="39"/>
      <c r="F9093" s="25"/>
      <c r="G9093" s="40"/>
      <c r="H9093" s="40"/>
      <c r="I9093" s="40"/>
      <c r="J9093" s="271"/>
      <c r="K9093" s="262"/>
      <c r="L9093" s="258"/>
      <c r="M9093" s="258"/>
      <c r="N9093" s="258"/>
      <c r="O9093" s="258"/>
      <c r="P9093" s="258"/>
      <c r="Q9093" s="258"/>
      <c r="R9093" s="258"/>
      <c r="S9093" s="258"/>
      <c r="T9093" s="258"/>
      <c r="U9093" s="258"/>
      <c r="V9093" s="258"/>
      <c r="W9093" s="258"/>
      <c r="X9093" s="258"/>
      <c r="Y9093" s="258"/>
      <c r="Z9093" s="258"/>
      <c r="AA9093" s="258"/>
      <c r="AB9093" s="258"/>
      <c r="AC9093" s="258"/>
      <c r="AD9093" s="258"/>
      <c r="AE9093" s="258"/>
      <c r="AF9093" s="258"/>
      <c r="AG9093" s="258"/>
      <c r="AH9093" s="258"/>
      <c r="AI9093" s="258"/>
      <c r="AJ9093" s="258"/>
      <c r="AK9093" s="258"/>
      <c r="AL9093" s="258"/>
      <c r="AM9093" s="258"/>
      <c r="AN9093" s="258"/>
      <c r="AO9093" s="258"/>
      <c r="AP9093" s="258"/>
      <c r="AQ9093" s="258"/>
      <c r="AR9093" s="258"/>
      <c r="AS9093" s="258"/>
      <c r="AT9093" s="258"/>
      <c r="AU9093" s="258"/>
      <c r="AV9093" s="258"/>
      <c r="AW9093" s="258"/>
      <c r="AX9093" s="258"/>
      <c r="AY9093" s="258"/>
      <c r="AZ9093" s="258"/>
      <c r="BA9093" s="258"/>
      <c r="BB9093" s="258"/>
      <c r="BC9093" s="258"/>
      <c r="BD9093" s="258"/>
      <c r="BE9093" s="258"/>
      <c r="BF9093" s="258"/>
      <c r="BG9093" s="258"/>
      <c r="BH9093" s="258"/>
      <c r="BI9093" s="258"/>
      <c r="BJ9093" s="258"/>
      <c r="BK9093" s="258"/>
      <c r="BL9093" s="258"/>
      <c r="BM9093" s="258"/>
      <c r="BN9093" s="258"/>
      <c r="BO9093" s="258"/>
      <c r="BP9093" s="258"/>
      <c r="BQ9093" s="258"/>
      <c r="BR9093" s="258"/>
      <c r="BS9093" s="258"/>
      <c r="BT9093" s="258"/>
      <c r="BU9093" s="258"/>
      <c r="BV9093" s="258"/>
      <c r="BW9093" s="258"/>
      <c r="BX9093" s="258"/>
      <c r="BY9093" s="258"/>
      <c r="BZ9093" s="258"/>
      <c r="CA9093" s="258"/>
      <c r="CB9093" s="258"/>
      <c r="CC9093" s="258"/>
    </row>
    <row r="9094" spans="1:81" s="41" customFormat="1" x14ac:dyDescent="0.25">
      <c r="A9094" s="38"/>
      <c r="B9094" s="44"/>
      <c r="C9094" s="39"/>
      <c r="D9094" s="39"/>
      <c r="E9094" s="39"/>
      <c r="F9094" s="25"/>
      <c r="G9094" s="40"/>
      <c r="H9094" s="40"/>
      <c r="I9094" s="40"/>
      <c r="J9094" s="271"/>
      <c r="K9094" s="262"/>
      <c r="L9094" s="258"/>
      <c r="M9094" s="258"/>
      <c r="N9094" s="258"/>
      <c r="O9094" s="258"/>
      <c r="P9094" s="258"/>
      <c r="Q9094" s="258"/>
      <c r="R9094" s="258"/>
      <c r="S9094" s="258"/>
      <c r="T9094" s="258"/>
      <c r="U9094" s="258"/>
      <c r="V9094" s="258"/>
      <c r="W9094" s="258"/>
      <c r="X9094" s="258"/>
      <c r="Y9094" s="258"/>
      <c r="Z9094" s="258"/>
      <c r="AA9094" s="258"/>
      <c r="AB9094" s="258"/>
      <c r="AC9094" s="258"/>
      <c r="AD9094" s="258"/>
      <c r="AE9094" s="258"/>
      <c r="AF9094" s="258"/>
      <c r="AG9094" s="258"/>
      <c r="AH9094" s="258"/>
      <c r="AI9094" s="258"/>
      <c r="AJ9094" s="258"/>
      <c r="AK9094" s="258"/>
      <c r="AL9094" s="258"/>
      <c r="AM9094" s="258"/>
      <c r="AN9094" s="258"/>
      <c r="AO9094" s="258"/>
      <c r="AP9094" s="258"/>
      <c r="AQ9094" s="258"/>
      <c r="AR9094" s="258"/>
      <c r="AS9094" s="258"/>
      <c r="AT9094" s="258"/>
      <c r="AU9094" s="258"/>
      <c r="AV9094" s="258"/>
      <c r="AW9094" s="258"/>
      <c r="AX9094" s="258"/>
      <c r="AY9094" s="258"/>
      <c r="AZ9094" s="258"/>
      <c r="BA9094" s="258"/>
      <c r="BB9094" s="258"/>
      <c r="BC9094" s="258"/>
      <c r="BD9094" s="258"/>
      <c r="BE9094" s="258"/>
      <c r="BF9094" s="258"/>
      <c r="BG9094" s="258"/>
      <c r="BH9094" s="258"/>
      <c r="BI9094" s="258"/>
      <c r="BJ9094" s="258"/>
      <c r="BK9094" s="258"/>
      <c r="BL9094" s="258"/>
      <c r="BM9094" s="258"/>
      <c r="BN9094" s="258"/>
      <c r="BO9094" s="258"/>
      <c r="BP9094" s="258"/>
      <c r="BQ9094" s="258"/>
      <c r="BR9094" s="258"/>
      <c r="BS9094" s="258"/>
      <c r="BT9094" s="258"/>
      <c r="BU9094" s="258"/>
      <c r="BV9094" s="258"/>
      <c r="BW9094" s="258"/>
      <c r="BX9094" s="258"/>
      <c r="BY9094" s="258"/>
      <c r="BZ9094" s="258"/>
      <c r="CA9094" s="258"/>
      <c r="CB9094" s="258"/>
      <c r="CC9094" s="258"/>
    </row>
    <row r="9095" spans="1:81" s="41" customFormat="1" x14ac:dyDescent="0.25">
      <c r="A9095" s="38"/>
      <c r="B9095" s="44"/>
      <c r="C9095" s="39"/>
      <c r="D9095" s="39"/>
      <c r="E9095" s="39"/>
      <c r="F9095" s="25"/>
      <c r="G9095" s="40"/>
      <c r="H9095" s="40"/>
      <c r="I9095" s="40"/>
      <c r="J9095" s="271"/>
      <c r="K9095" s="262"/>
      <c r="L9095" s="258"/>
      <c r="M9095" s="258"/>
      <c r="N9095" s="258"/>
      <c r="O9095" s="258"/>
      <c r="P9095" s="258"/>
      <c r="Q9095" s="258"/>
      <c r="R9095" s="258"/>
      <c r="S9095" s="258"/>
      <c r="T9095" s="258"/>
      <c r="U9095" s="258"/>
      <c r="V9095" s="258"/>
      <c r="W9095" s="258"/>
      <c r="X9095" s="258"/>
      <c r="Y9095" s="258"/>
      <c r="Z9095" s="258"/>
      <c r="AA9095" s="258"/>
      <c r="AB9095" s="258"/>
      <c r="AC9095" s="258"/>
      <c r="AD9095" s="258"/>
      <c r="AE9095" s="258"/>
      <c r="AF9095" s="258"/>
      <c r="AG9095" s="258"/>
      <c r="AH9095" s="258"/>
      <c r="AI9095" s="258"/>
      <c r="AJ9095" s="258"/>
      <c r="AK9095" s="258"/>
      <c r="AL9095" s="258"/>
      <c r="AM9095" s="258"/>
      <c r="AN9095" s="258"/>
      <c r="AO9095" s="258"/>
      <c r="AP9095" s="258"/>
      <c r="AQ9095" s="258"/>
      <c r="AR9095" s="258"/>
      <c r="AS9095" s="258"/>
      <c r="AT9095" s="258"/>
      <c r="AU9095" s="258"/>
      <c r="AV9095" s="258"/>
      <c r="AW9095" s="258"/>
      <c r="AX9095" s="258"/>
      <c r="AY9095" s="258"/>
      <c r="AZ9095" s="258"/>
      <c r="BA9095" s="258"/>
      <c r="BB9095" s="258"/>
      <c r="BC9095" s="258"/>
      <c r="BD9095" s="258"/>
      <c r="BE9095" s="258"/>
      <c r="BF9095" s="258"/>
      <c r="BG9095" s="258"/>
      <c r="BH9095" s="258"/>
      <c r="BI9095" s="258"/>
      <c r="BJ9095" s="258"/>
      <c r="BK9095" s="258"/>
      <c r="BL9095" s="258"/>
      <c r="BM9095" s="258"/>
      <c r="BN9095" s="258"/>
      <c r="BO9095" s="258"/>
      <c r="BP9095" s="258"/>
      <c r="BQ9095" s="258"/>
      <c r="BR9095" s="258"/>
      <c r="BS9095" s="258"/>
      <c r="BT9095" s="258"/>
      <c r="BU9095" s="258"/>
      <c r="BV9095" s="258"/>
      <c r="BW9095" s="258"/>
      <c r="BX9095" s="258"/>
      <c r="BY9095" s="258"/>
      <c r="BZ9095" s="258"/>
      <c r="CA9095" s="258"/>
      <c r="CB9095" s="258"/>
      <c r="CC9095" s="258"/>
    </row>
    <row r="9096" spans="1:81" s="41" customFormat="1" x14ac:dyDescent="0.25">
      <c r="A9096" s="38"/>
      <c r="B9096" s="44"/>
      <c r="C9096" s="39"/>
      <c r="D9096" s="39"/>
      <c r="E9096" s="39"/>
      <c r="F9096" s="25"/>
      <c r="G9096" s="40"/>
      <c r="H9096" s="40"/>
      <c r="I9096" s="40"/>
      <c r="J9096" s="271"/>
      <c r="K9096" s="262"/>
      <c r="L9096" s="258"/>
      <c r="M9096" s="258"/>
      <c r="N9096" s="258"/>
      <c r="O9096" s="258"/>
      <c r="P9096" s="258"/>
      <c r="Q9096" s="258"/>
      <c r="R9096" s="258"/>
      <c r="S9096" s="258"/>
      <c r="T9096" s="258"/>
      <c r="U9096" s="258"/>
      <c r="V9096" s="258"/>
      <c r="W9096" s="258"/>
      <c r="X9096" s="258"/>
      <c r="Y9096" s="258"/>
      <c r="Z9096" s="258"/>
      <c r="AA9096" s="258"/>
      <c r="AB9096" s="258"/>
      <c r="AC9096" s="258"/>
      <c r="AD9096" s="258"/>
      <c r="AE9096" s="258"/>
      <c r="AF9096" s="258"/>
      <c r="AG9096" s="258"/>
      <c r="AH9096" s="258"/>
      <c r="AI9096" s="258"/>
      <c r="AJ9096" s="258"/>
      <c r="AK9096" s="258"/>
      <c r="AL9096" s="258"/>
      <c r="AM9096" s="258"/>
      <c r="AN9096" s="258"/>
      <c r="AO9096" s="258"/>
      <c r="AP9096" s="258"/>
      <c r="AQ9096" s="258"/>
      <c r="AR9096" s="258"/>
      <c r="AS9096" s="258"/>
      <c r="AT9096" s="258"/>
      <c r="AU9096" s="258"/>
      <c r="AV9096" s="258"/>
      <c r="AW9096" s="258"/>
      <c r="AX9096" s="258"/>
      <c r="AY9096" s="258"/>
      <c r="AZ9096" s="258"/>
      <c r="BA9096" s="258"/>
      <c r="BB9096" s="258"/>
      <c r="BC9096" s="258"/>
      <c r="BD9096" s="258"/>
      <c r="BE9096" s="258"/>
      <c r="BF9096" s="258"/>
      <c r="BG9096" s="258"/>
      <c r="BH9096" s="258"/>
      <c r="BI9096" s="258"/>
      <c r="BJ9096" s="258"/>
      <c r="BK9096" s="258"/>
      <c r="BL9096" s="258"/>
      <c r="BM9096" s="258"/>
      <c r="BN9096" s="258"/>
      <c r="BO9096" s="258"/>
      <c r="BP9096" s="258"/>
      <c r="BQ9096" s="258"/>
      <c r="BR9096" s="258"/>
      <c r="BS9096" s="258"/>
      <c r="BT9096" s="258"/>
      <c r="BU9096" s="258"/>
      <c r="BV9096" s="258"/>
      <c r="BW9096" s="258"/>
      <c r="BX9096" s="258"/>
      <c r="BY9096" s="258"/>
      <c r="BZ9096" s="258"/>
      <c r="CA9096" s="258"/>
      <c r="CB9096" s="258"/>
      <c r="CC9096" s="258"/>
    </row>
    <row r="9097" spans="1:81" s="41" customFormat="1" x14ac:dyDescent="0.25">
      <c r="A9097" s="38"/>
      <c r="B9097" s="44"/>
      <c r="C9097" s="39"/>
      <c r="D9097" s="39"/>
      <c r="E9097" s="39"/>
      <c r="F9097" s="25"/>
      <c r="G9097" s="40"/>
      <c r="H9097" s="40"/>
      <c r="I9097" s="40"/>
      <c r="J9097" s="271"/>
      <c r="K9097" s="262"/>
      <c r="L9097" s="258"/>
      <c r="M9097" s="258"/>
      <c r="N9097" s="258"/>
      <c r="O9097" s="258"/>
      <c r="P9097" s="258"/>
      <c r="Q9097" s="258"/>
      <c r="R9097" s="258"/>
      <c r="S9097" s="258"/>
      <c r="T9097" s="258"/>
      <c r="U9097" s="258"/>
      <c r="V9097" s="258"/>
      <c r="W9097" s="258"/>
      <c r="X9097" s="258"/>
      <c r="Y9097" s="258"/>
      <c r="Z9097" s="258"/>
      <c r="AA9097" s="258"/>
      <c r="AB9097" s="258"/>
      <c r="AC9097" s="258"/>
      <c r="AD9097" s="258"/>
      <c r="AE9097" s="258"/>
      <c r="AF9097" s="258"/>
      <c r="AG9097" s="258"/>
      <c r="AH9097" s="258"/>
      <c r="AI9097" s="258"/>
      <c r="AJ9097" s="258"/>
      <c r="AK9097" s="258"/>
      <c r="AL9097" s="258"/>
      <c r="AM9097" s="258"/>
      <c r="AN9097" s="258"/>
      <c r="AO9097" s="258"/>
      <c r="AP9097" s="258"/>
      <c r="AQ9097" s="258"/>
      <c r="AR9097" s="258"/>
      <c r="AS9097" s="258"/>
      <c r="AT9097" s="258"/>
      <c r="AU9097" s="258"/>
      <c r="AV9097" s="258"/>
      <c r="AW9097" s="258"/>
      <c r="AX9097" s="258"/>
      <c r="AY9097" s="258"/>
      <c r="AZ9097" s="258"/>
      <c r="BA9097" s="258"/>
      <c r="BB9097" s="258"/>
      <c r="BC9097" s="258"/>
      <c r="BD9097" s="258"/>
      <c r="BE9097" s="258"/>
      <c r="BF9097" s="258"/>
      <c r="BG9097" s="258"/>
      <c r="BH9097" s="258"/>
      <c r="BI9097" s="258"/>
      <c r="BJ9097" s="258"/>
      <c r="BK9097" s="258"/>
      <c r="BL9097" s="258"/>
      <c r="BM9097" s="258"/>
      <c r="BN9097" s="258"/>
      <c r="BO9097" s="258"/>
      <c r="BP9097" s="258"/>
      <c r="BQ9097" s="258"/>
      <c r="BR9097" s="258"/>
      <c r="BS9097" s="258"/>
      <c r="BT9097" s="258"/>
      <c r="BU9097" s="258"/>
      <c r="BV9097" s="258"/>
      <c r="BW9097" s="258"/>
      <c r="BX9097" s="258"/>
      <c r="BY9097" s="258"/>
      <c r="BZ9097" s="258"/>
      <c r="CA9097" s="258"/>
      <c r="CB9097" s="258"/>
      <c r="CC9097" s="258"/>
    </row>
    <row r="9098" spans="1:81" s="41" customFormat="1" x14ac:dyDescent="0.25">
      <c r="A9098" s="38"/>
      <c r="B9098" s="44"/>
      <c r="C9098" s="39"/>
      <c r="D9098" s="39"/>
      <c r="E9098" s="39"/>
      <c r="F9098" s="25"/>
      <c r="G9098" s="40"/>
      <c r="H9098" s="40"/>
      <c r="I9098" s="40"/>
      <c r="J9098" s="271"/>
      <c r="K9098" s="262"/>
      <c r="L9098" s="258"/>
      <c r="M9098" s="258"/>
      <c r="N9098" s="258"/>
      <c r="O9098" s="258"/>
      <c r="P9098" s="258"/>
      <c r="Q9098" s="258"/>
      <c r="R9098" s="258"/>
      <c r="S9098" s="258"/>
      <c r="T9098" s="258"/>
      <c r="U9098" s="258"/>
      <c r="V9098" s="258"/>
      <c r="W9098" s="258"/>
      <c r="X9098" s="258"/>
      <c r="Y9098" s="258"/>
      <c r="Z9098" s="258"/>
      <c r="AA9098" s="258"/>
      <c r="AB9098" s="258"/>
      <c r="AC9098" s="258"/>
      <c r="AD9098" s="258"/>
      <c r="AE9098" s="258"/>
      <c r="AF9098" s="258"/>
      <c r="AG9098" s="258"/>
      <c r="AH9098" s="258"/>
      <c r="AI9098" s="258"/>
      <c r="AJ9098" s="258"/>
      <c r="AK9098" s="258"/>
      <c r="AL9098" s="258"/>
      <c r="AM9098" s="258"/>
      <c r="AN9098" s="258"/>
      <c r="AO9098" s="258"/>
      <c r="AP9098" s="258"/>
      <c r="AQ9098" s="258"/>
      <c r="AR9098" s="258"/>
      <c r="AS9098" s="258"/>
      <c r="AT9098" s="258"/>
      <c r="AU9098" s="258"/>
      <c r="AV9098" s="258"/>
      <c r="AW9098" s="258"/>
      <c r="AX9098" s="258"/>
      <c r="AY9098" s="258"/>
      <c r="AZ9098" s="258"/>
      <c r="BA9098" s="258"/>
      <c r="BB9098" s="258"/>
      <c r="BC9098" s="258"/>
      <c r="BD9098" s="258"/>
      <c r="BE9098" s="258"/>
      <c r="BF9098" s="258"/>
      <c r="BG9098" s="258"/>
      <c r="BH9098" s="258"/>
      <c r="BI9098" s="258"/>
      <c r="BJ9098" s="258"/>
      <c r="BK9098" s="258"/>
      <c r="BL9098" s="258"/>
      <c r="BM9098" s="258"/>
      <c r="BN9098" s="258"/>
      <c r="BO9098" s="258"/>
      <c r="BP9098" s="258"/>
      <c r="BQ9098" s="258"/>
      <c r="BR9098" s="258"/>
      <c r="BS9098" s="258"/>
      <c r="BT9098" s="258"/>
      <c r="BU9098" s="258"/>
      <c r="BV9098" s="258"/>
      <c r="BW9098" s="258"/>
      <c r="BX9098" s="258"/>
      <c r="BY9098" s="258"/>
      <c r="BZ9098" s="258"/>
      <c r="CA9098" s="258"/>
      <c r="CB9098" s="258"/>
      <c r="CC9098" s="258"/>
    </row>
    <row r="9099" spans="1:81" s="41" customFormat="1" x14ac:dyDescent="0.25">
      <c r="A9099" s="38"/>
      <c r="B9099" s="44"/>
      <c r="C9099" s="39"/>
      <c r="D9099" s="39"/>
      <c r="E9099" s="39"/>
      <c r="F9099" s="25"/>
      <c r="G9099" s="40"/>
      <c r="H9099" s="40"/>
      <c r="I9099" s="40"/>
      <c r="J9099" s="271"/>
      <c r="K9099" s="262"/>
      <c r="L9099" s="258"/>
      <c r="M9099" s="258"/>
      <c r="N9099" s="258"/>
      <c r="O9099" s="258"/>
      <c r="P9099" s="258"/>
      <c r="Q9099" s="258"/>
      <c r="R9099" s="258"/>
      <c r="S9099" s="258"/>
      <c r="T9099" s="258"/>
      <c r="U9099" s="258"/>
      <c r="V9099" s="258"/>
      <c r="W9099" s="258"/>
      <c r="X9099" s="258"/>
      <c r="Y9099" s="258"/>
      <c r="Z9099" s="258"/>
      <c r="AA9099" s="258"/>
      <c r="AB9099" s="258"/>
      <c r="AC9099" s="258"/>
      <c r="AD9099" s="258"/>
      <c r="AE9099" s="258"/>
      <c r="AF9099" s="258"/>
      <c r="AG9099" s="258"/>
      <c r="AH9099" s="258"/>
      <c r="AI9099" s="258"/>
      <c r="AJ9099" s="258"/>
      <c r="AK9099" s="258"/>
      <c r="AL9099" s="258"/>
      <c r="AM9099" s="258"/>
      <c r="AN9099" s="258"/>
      <c r="AO9099" s="258"/>
      <c r="AP9099" s="258"/>
      <c r="AQ9099" s="258"/>
      <c r="AR9099" s="258"/>
      <c r="AS9099" s="258"/>
      <c r="AT9099" s="258"/>
      <c r="AU9099" s="258"/>
      <c r="AV9099" s="258"/>
      <c r="AW9099" s="258"/>
      <c r="AX9099" s="258"/>
      <c r="AY9099" s="258"/>
      <c r="AZ9099" s="258"/>
      <c r="BA9099" s="258"/>
      <c r="BB9099" s="258"/>
      <c r="BC9099" s="258"/>
      <c r="BD9099" s="258"/>
      <c r="BE9099" s="258"/>
      <c r="BF9099" s="258"/>
      <c r="BG9099" s="258"/>
      <c r="BH9099" s="258"/>
      <c r="BI9099" s="258"/>
      <c r="BJ9099" s="258"/>
      <c r="BK9099" s="258"/>
      <c r="BL9099" s="258"/>
      <c r="BM9099" s="258"/>
      <c r="BN9099" s="258"/>
      <c r="BO9099" s="258"/>
      <c r="BP9099" s="258"/>
      <c r="BQ9099" s="258"/>
      <c r="BR9099" s="258"/>
      <c r="BS9099" s="258"/>
      <c r="BT9099" s="258"/>
      <c r="BU9099" s="258"/>
      <c r="BV9099" s="258"/>
      <c r="BW9099" s="258"/>
      <c r="BX9099" s="258"/>
      <c r="BY9099" s="258"/>
      <c r="BZ9099" s="258"/>
      <c r="CA9099" s="258"/>
      <c r="CB9099" s="258"/>
      <c r="CC9099" s="258"/>
    </row>
    <row r="9100" spans="1:81" s="41" customFormat="1" x14ac:dyDescent="0.25">
      <c r="A9100" s="38"/>
      <c r="B9100" s="44"/>
      <c r="C9100" s="39"/>
      <c r="D9100" s="39"/>
      <c r="E9100" s="39"/>
      <c r="F9100" s="25"/>
      <c r="G9100" s="40"/>
      <c r="H9100" s="40"/>
      <c r="I9100" s="40"/>
      <c r="J9100" s="271"/>
      <c r="K9100" s="262"/>
      <c r="L9100" s="258"/>
      <c r="M9100" s="258"/>
      <c r="N9100" s="258"/>
      <c r="O9100" s="258"/>
      <c r="P9100" s="258"/>
      <c r="Q9100" s="258"/>
      <c r="R9100" s="258"/>
      <c r="S9100" s="258"/>
      <c r="T9100" s="258"/>
      <c r="U9100" s="258"/>
      <c r="V9100" s="258"/>
      <c r="W9100" s="258"/>
      <c r="X9100" s="258"/>
      <c r="Y9100" s="258"/>
      <c r="Z9100" s="258"/>
      <c r="AA9100" s="258"/>
      <c r="AB9100" s="258"/>
      <c r="AC9100" s="258"/>
      <c r="AD9100" s="258"/>
      <c r="AE9100" s="258"/>
      <c r="AF9100" s="258"/>
      <c r="AG9100" s="258"/>
      <c r="AH9100" s="258"/>
      <c r="AI9100" s="258"/>
      <c r="AJ9100" s="258"/>
      <c r="AK9100" s="258"/>
      <c r="AL9100" s="258"/>
      <c r="AM9100" s="258"/>
      <c r="AN9100" s="258"/>
      <c r="AO9100" s="258"/>
      <c r="AP9100" s="258"/>
      <c r="AQ9100" s="258"/>
      <c r="AR9100" s="258"/>
      <c r="AS9100" s="258"/>
      <c r="AT9100" s="258"/>
      <c r="AU9100" s="258"/>
      <c r="AV9100" s="258"/>
      <c r="AW9100" s="258"/>
      <c r="AX9100" s="258"/>
      <c r="AY9100" s="258"/>
      <c r="AZ9100" s="258"/>
      <c r="BA9100" s="258"/>
      <c r="BB9100" s="258"/>
      <c r="BC9100" s="258"/>
      <c r="BD9100" s="258"/>
      <c r="BE9100" s="258"/>
      <c r="BF9100" s="258"/>
      <c r="BG9100" s="258"/>
      <c r="BH9100" s="258"/>
      <c r="BI9100" s="258"/>
      <c r="BJ9100" s="258"/>
      <c r="BK9100" s="258"/>
      <c r="BL9100" s="258"/>
      <c r="BM9100" s="258"/>
      <c r="BN9100" s="258"/>
      <c r="BO9100" s="258"/>
      <c r="BP9100" s="258"/>
      <c r="BQ9100" s="258"/>
      <c r="BR9100" s="258"/>
      <c r="BS9100" s="258"/>
      <c r="BT9100" s="258"/>
      <c r="BU9100" s="258"/>
      <c r="BV9100" s="258"/>
      <c r="BW9100" s="258"/>
      <c r="BX9100" s="258"/>
      <c r="BY9100" s="258"/>
      <c r="BZ9100" s="258"/>
      <c r="CA9100" s="258"/>
      <c r="CB9100" s="258"/>
      <c r="CC9100" s="258"/>
    </row>
    <row r="9101" spans="1:81" s="41" customFormat="1" x14ac:dyDescent="0.25">
      <c r="A9101" s="38"/>
      <c r="B9101" s="44"/>
      <c r="C9101" s="39"/>
      <c r="D9101" s="39"/>
      <c r="E9101" s="39"/>
      <c r="F9101" s="25"/>
      <c r="G9101" s="40"/>
      <c r="H9101" s="40"/>
      <c r="I9101" s="40"/>
      <c r="J9101" s="271"/>
      <c r="K9101" s="262"/>
      <c r="L9101" s="258"/>
      <c r="M9101" s="258"/>
      <c r="N9101" s="258"/>
      <c r="O9101" s="258"/>
      <c r="P9101" s="258"/>
      <c r="Q9101" s="258"/>
      <c r="R9101" s="258"/>
      <c r="S9101" s="258"/>
      <c r="T9101" s="258"/>
      <c r="U9101" s="258"/>
      <c r="V9101" s="258"/>
      <c r="W9101" s="258"/>
      <c r="X9101" s="258"/>
      <c r="Y9101" s="258"/>
      <c r="Z9101" s="258"/>
      <c r="AA9101" s="258"/>
      <c r="AB9101" s="258"/>
      <c r="AC9101" s="258"/>
      <c r="AD9101" s="258"/>
      <c r="AE9101" s="258"/>
      <c r="AF9101" s="258"/>
      <c r="AG9101" s="258"/>
      <c r="AH9101" s="258"/>
      <c r="AI9101" s="258"/>
      <c r="AJ9101" s="258"/>
      <c r="AK9101" s="258"/>
      <c r="AL9101" s="258"/>
      <c r="AM9101" s="258"/>
      <c r="AN9101" s="258"/>
      <c r="AO9101" s="258"/>
      <c r="AP9101" s="258"/>
      <c r="AQ9101" s="258"/>
      <c r="AR9101" s="258"/>
      <c r="AS9101" s="258"/>
      <c r="AT9101" s="258"/>
      <c r="AU9101" s="258"/>
      <c r="AV9101" s="258"/>
      <c r="AW9101" s="258"/>
      <c r="AX9101" s="258"/>
      <c r="AY9101" s="258"/>
      <c r="AZ9101" s="258"/>
      <c r="BA9101" s="258"/>
      <c r="BB9101" s="258"/>
      <c r="BC9101" s="258"/>
      <c r="BD9101" s="258"/>
      <c r="BE9101" s="258"/>
      <c r="BF9101" s="258"/>
      <c r="BG9101" s="258"/>
      <c r="BH9101" s="258"/>
      <c r="BI9101" s="258"/>
      <c r="BJ9101" s="258"/>
      <c r="BK9101" s="258"/>
      <c r="BL9101" s="258"/>
      <c r="BM9101" s="258"/>
      <c r="BN9101" s="258"/>
      <c r="BO9101" s="258"/>
      <c r="BP9101" s="258"/>
      <c r="BQ9101" s="258"/>
      <c r="BR9101" s="258"/>
      <c r="BS9101" s="258"/>
      <c r="BT9101" s="258"/>
      <c r="BU9101" s="258"/>
      <c r="BV9101" s="258"/>
      <c r="BW9101" s="258"/>
      <c r="BX9101" s="258"/>
      <c r="BY9101" s="258"/>
      <c r="BZ9101" s="258"/>
      <c r="CA9101" s="258"/>
      <c r="CB9101" s="258"/>
      <c r="CC9101" s="258"/>
    </row>
    <row r="9102" spans="1:81" s="41" customFormat="1" x14ac:dyDescent="0.25">
      <c r="A9102" s="38"/>
      <c r="B9102" s="44"/>
      <c r="C9102" s="39"/>
      <c r="D9102" s="39"/>
      <c r="E9102" s="39"/>
      <c r="F9102" s="25"/>
      <c r="G9102" s="40"/>
      <c r="H9102" s="40"/>
      <c r="I9102" s="40"/>
      <c r="J9102" s="271"/>
      <c r="K9102" s="262"/>
      <c r="L9102" s="258"/>
      <c r="M9102" s="258"/>
      <c r="N9102" s="258"/>
      <c r="O9102" s="258"/>
      <c r="P9102" s="258"/>
      <c r="Q9102" s="258"/>
      <c r="R9102" s="258"/>
      <c r="S9102" s="258"/>
      <c r="T9102" s="258"/>
      <c r="U9102" s="258"/>
      <c r="V9102" s="258"/>
      <c r="W9102" s="258"/>
      <c r="X9102" s="258"/>
      <c r="Y9102" s="258"/>
      <c r="Z9102" s="258"/>
      <c r="AA9102" s="258"/>
      <c r="AB9102" s="258"/>
      <c r="AC9102" s="258"/>
      <c r="AD9102" s="258"/>
      <c r="AE9102" s="258"/>
      <c r="AF9102" s="258"/>
      <c r="AG9102" s="258"/>
      <c r="AH9102" s="258"/>
      <c r="AI9102" s="258"/>
      <c r="AJ9102" s="258"/>
      <c r="AK9102" s="258"/>
      <c r="AL9102" s="258"/>
      <c r="AM9102" s="258"/>
      <c r="AN9102" s="258"/>
      <c r="AO9102" s="258"/>
      <c r="AP9102" s="258"/>
      <c r="AQ9102" s="258"/>
      <c r="AR9102" s="258"/>
      <c r="AS9102" s="258"/>
      <c r="AT9102" s="258"/>
      <c r="AU9102" s="258"/>
      <c r="AV9102" s="258"/>
      <c r="AW9102" s="258"/>
      <c r="AX9102" s="258"/>
      <c r="AY9102" s="258"/>
      <c r="AZ9102" s="258"/>
      <c r="BA9102" s="258"/>
      <c r="BB9102" s="258"/>
      <c r="BC9102" s="258"/>
      <c r="BD9102" s="258"/>
      <c r="BE9102" s="258"/>
      <c r="BF9102" s="258"/>
      <c r="BG9102" s="258"/>
      <c r="BH9102" s="258"/>
      <c r="BI9102" s="258"/>
      <c r="BJ9102" s="258"/>
      <c r="BK9102" s="258"/>
      <c r="BL9102" s="258"/>
      <c r="BM9102" s="258"/>
      <c r="BN9102" s="258"/>
      <c r="BO9102" s="258"/>
      <c r="BP9102" s="258"/>
      <c r="BQ9102" s="258"/>
      <c r="BR9102" s="258"/>
      <c r="BS9102" s="258"/>
      <c r="BT9102" s="258"/>
      <c r="BU9102" s="258"/>
      <c r="BV9102" s="258"/>
      <c r="BW9102" s="258"/>
      <c r="BX9102" s="258"/>
      <c r="BY9102" s="258"/>
      <c r="BZ9102" s="258"/>
      <c r="CA9102" s="258"/>
      <c r="CB9102" s="258"/>
      <c r="CC9102" s="258"/>
    </row>
    <row r="9103" spans="1:81" s="41" customFormat="1" x14ac:dyDescent="0.25">
      <c r="A9103" s="38"/>
      <c r="B9103" s="44"/>
      <c r="C9103" s="39"/>
      <c r="D9103" s="39"/>
      <c r="E9103" s="39"/>
      <c r="F9103" s="25"/>
      <c r="G9103" s="40"/>
      <c r="H9103" s="40"/>
      <c r="I9103" s="40"/>
      <c r="J9103" s="271"/>
      <c r="K9103" s="262"/>
      <c r="L9103" s="258"/>
      <c r="M9103" s="258"/>
      <c r="N9103" s="258"/>
      <c r="O9103" s="258"/>
      <c r="P9103" s="258"/>
      <c r="Q9103" s="258"/>
      <c r="R9103" s="258"/>
      <c r="S9103" s="258"/>
      <c r="T9103" s="258"/>
      <c r="U9103" s="258"/>
      <c r="V9103" s="258"/>
      <c r="W9103" s="258"/>
      <c r="X9103" s="258"/>
      <c r="Y9103" s="258"/>
      <c r="Z9103" s="258"/>
      <c r="AA9103" s="258"/>
      <c r="AB9103" s="258"/>
      <c r="AC9103" s="258"/>
      <c r="AD9103" s="258"/>
      <c r="AE9103" s="258"/>
      <c r="AF9103" s="258"/>
      <c r="AG9103" s="258"/>
      <c r="AH9103" s="258"/>
      <c r="AI9103" s="258"/>
      <c r="AJ9103" s="258"/>
      <c r="AK9103" s="258"/>
      <c r="AL9103" s="258"/>
      <c r="AM9103" s="258"/>
      <c r="AN9103" s="258"/>
      <c r="AO9103" s="258"/>
      <c r="AP9103" s="258"/>
      <c r="AQ9103" s="258"/>
      <c r="AR9103" s="258"/>
      <c r="AS9103" s="258"/>
      <c r="AT9103" s="258"/>
      <c r="AU9103" s="258"/>
      <c r="AV9103" s="258"/>
      <c r="AW9103" s="258"/>
      <c r="AX9103" s="258"/>
      <c r="AY9103" s="258"/>
      <c r="AZ9103" s="258"/>
      <c r="BA9103" s="258"/>
      <c r="BB9103" s="258"/>
      <c r="BC9103" s="258"/>
      <c r="BD9103" s="258"/>
      <c r="BE9103" s="258"/>
      <c r="BF9103" s="258"/>
      <c r="BG9103" s="258"/>
      <c r="BH9103" s="258"/>
      <c r="BI9103" s="258"/>
      <c r="BJ9103" s="258"/>
      <c r="BK9103" s="258"/>
      <c r="BL9103" s="258"/>
      <c r="BM9103" s="258"/>
      <c r="BN9103" s="258"/>
      <c r="BO9103" s="258"/>
      <c r="BP9103" s="258"/>
      <c r="BQ9103" s="258"/>
      <c r="BR9103" s="258"/>
      <c r="BS9103" s="258"/>
      <c r="BT9103" s="258"/>
      <c r="BU9103" s="258"/>
      <c r="BV9103" s="258"/>
      <c r="BW9103" s="258"/>
      <c r="BX9103" s="258"/>
      <c r="BY9103" s="258"/>
      <c r="BZ9103" s="258"/>
      <c r="CA9103" s="258"/>
      <c r="CB9103" s="258"/>
      <c r="CC9103" s="258"/>
    </row>
    <row r="9104" spans="1:81" s="41" customFormat="1" x14ac:dyDescent="0.25">
      <c r="A9104" s="38"/>
      <c r="B9104" s="44"/>
      <c r="C9104" s="39"/>
      <c r="D9104" s="39"/>
      <c r="E9104" s="39"/>
      <c r="F9104" s="25"/>
      <c r="G9104" s="40"/>
      <c r="H9104" s="40"/>
      <c r="I9104" s="40"/>
      <c r="J9104" s="271"/>
      <c r="K9104" s="262"/>
      <c r="L9104" s="258"/>
      <c r="M9104" s="258"/>
      <c r="N9104" s="258"/>
      <c r="O9104" s="258"/>
      <c r="P9104" s="258"/>
      <c r="Q9104" s="258"/>
      <c r="R9104" s="258"/>
      <c r="S9104" s="258"/>
      <c r="T9104" s="258"/>
      <c r="U9104" s="258"/>
      <c r="V9104" s="258"/>
      <c r="W9104" s="258"/>
      <c r="X9104" s="258"/>
      <c r="Y9104" s="258"/>
      <c r="Z9104" s="258"/>
      <c r="AA9104" s="258"/>
      <c r="AB9104" s="258"/>
      <c r="AC9104" s="258"/>
      <c r="AD9104" s="258"/>
      <c r="AE9104" s="258"/>
      <c r="AF9104" s="258"/>
      <c r="AG9104" s="258"/>
      <c r="AH9104" s="258"/>
      <c r="AI9104" s="258"/>
      <c r="AJ9104" s="258"/>
      <c r="AK9104" s="258"/>
      <c r="AL9104" s="258"/>
      <c r="AM9104" s="258"/>
      <c r="AN9104" s="258"/>
      <c r="AO9104" s="258"/>
      <c r="AP9104" s="258"/>
      <c r="AQ9104" s="258"/>
      <c r="AR9104" s="258"/>
      <c r="AS9104" s="258"/>
      <c r="AT9104" s="258"/>
      <c r="AU9104" s="258"/>
      <c r="AV9104" s="258"/>
      <c r="AW9104" s="258"/>
      <c r="AX9104" s="258"/>
      <c r="AY9104" s="258"/>
      <c r="AZ9104" s="258"/>
      <c r="BA9104" s="258"/>
      <c r="BB9104" s="258"/>
      <c r="BC9104" s="258"/>
      <c r="BD9104" s="258"/>
      <c r="BE9104" s="258"/>
      <c r="BF9104" s="258"/>
      <c r="BG9104" s="258"/>
      <c r="BH9104" s="258"/>
      <c r="BI9104" s="258"/>
      <c r="BJ9104" s="258"/>
      <c r="BK9104" s="258"/>
      <c r="BL9104" s="258"/>
      <c r="BM9104" s="258"/>
      <c r="BN9104" s="258"/>
      <c r="BO9104" s="258"/>
      <c r="BP9104" s="258"/>
      <c r="BQ9104" s="258"/>
      <c r="BR9104" s="258"/>
      <c r="BS9104" s="258"/>
      <c r="BT9104" s="258"/>
      <c r="BU9104" s="258"/>
      <c r="BV9104" s="258"/>
      <c r="BW9104" s="258"/>
      <c r="BX9104" s="258"/>
      <c r="BY9104" s="258"/>
      <c r="BZ9104" s="258"/>
      <c r="CA9104" s="258"/>
      <c r="CB9104" s="258"/>
      <c r="CC9104" s="258"/>
    </row>
    <row r="9105" spans="1:81" s="41" customFormat="1" x14ac:dyDescent="0.25">
      <c r="A9105" s="38"/>
      <c r="B9105" s="44"/>
      <c r="C9105" s="39"/>
      <c r="D9105" s="39"/>
      <c r="E9105" s="39"/>
      <c r="F9105" s="25"/>
      <c r="G9105" s="40"/>
      <c r="H9105" s="40"/>
      <c r="I9105" s="40"/>
      <c r="J9105" s="271"/>
      <c r="K9105" s="262"/>
      <c r="L9105" s="258"/>
      <c r="M9105" s="258"/>
      <c r="N9105" s="258"/>
      <c r="O9105" s="258"/>
      <c r="P9105" s="258"/>
      <c r="Q9105" s="258"/>
      <c r="R9105" s="258"/>
      <c r="S9105" s="258"/>
      <c r="T9105" s="258"/>
      <c r="U9105" s="258"/>
      <c r="V9105" s="258"/>
      <c r="W9105" s="258"/>
      <c r="X9105" s="258"/>
      <c r="Y9105" s="258"/>
      <c r="Z9105" s="258"/>
      <c r="AA9105" s="258"/>
      <c r="AB9105" s="258"/>
      <c r="AC9105" s="258"/>
      <c r="AD9105" s="258"/>
      <c r="AE9105" s="258"/>
      <c r="AF9105" s="258"/>
      <c r="AG9105" s="258"/>
      <c r="AH9105" s="258"/>
      <c r="AI9105" s="258"/>
      <c r="AJ9105" s="258"/>
      <c r="AK9105" s="258"/>
      <c r="AL9105" s="258"/>
      <c r="AM9105" s="258"/>
      <c r="AN9105" s="258"/>
      <c r="AO9105" s="258"/>
      <c r="AP9105" s="258"/>
      <c r="AQ9105" s="258"/>
      <c r="AR9105" s="258"/>
      <c r="AS9105" s="258"/>
      <c r="AT9105" s="258"/>
      <c r="AU9105" s="258"/>
      <c r="AV9105" s="258"/>
      <c r="AW9105" s="258"/>
      <c r="AX9105" s="258"/>
      <c r="AY9105" s="258"/>
      <c r="AZ9105" s="258"/>
      <c r="BA9105" s="258"/>
      <c r="BB9105" s="258"/>
      <c r="BC9105" s="258"/>
      <c r="BD9105" s="258"/>
      <c r="BE9105" s="258"/>
      <c r="BF9105" s="258"/>
      <c r="BG9105" s="258"/>
      <c r="BH9105" s="258"/>
      <c r="BI9105" s="258"/>
      <c r="BJ9105" s="258"/>
      <c r="BK9105" s="258"/>
      <c r="BL9105" s="258"/>
      <c r="BM9105" s="258"/>
      <c r="BN9105" s="258"/>
      <c r="BO9105" s="258"/>
      <c r="BP9105" s="258"/>
      <c r="BQ9105" s="258"/>
      <c r="BR9105" s="258"/>
      <c r="BS9105" s="258"/>
      <c r="BT9105" s="258"/>
      <c r="BU9105" s="258"/>
      <c r="BV9105" s="258"/>
      <c r="BW9105" s="258"/>
      <c r="BX9105" s="258"/>
      <c r="BY9105" s="258"/>
      <c r="BZ9105" s="258"/>
      <c r="CA9105" s="258"/>
      <c r="CB9105" s="258"/>
      <c r="CC9105" s="258"/>
    </row>
    <row r="9106" spans="1:81" s="41" customFormat="1" x14ac:dyDescent="0.25">
      <c r="A9106" s="38"/>
      <c r="B9106" s="44"/>
      <c r="C9106" s="39"/>
      <c r="D9106" s="39"/>
      <c r="E9106" s="39"/>
      <c r="F9106" s="25"/>
      <c r="G9106" s="40"/>
      <c r="H9106" s="40"/>
      <c r="I9106" s="40"/>
      <c r="J9106" s="271"/>
      <c r="K9106" s="262"/>
      <c r="L9106" s="258"/>
      <c r="M9106" s="258"/>
      <c r="N9106" s="258"/>
      <c r="O9106" s="258"/>
      <c r="P9106" s="258"/>
      <c r="Q9106" s="258"/>
      <c r="R9106" s="258"/>
      <c r="S9106" s="258"/>
      <c r="T9106" s="258"/>
      <c r="U9106" s="258"/>
      <c r="V9106" s="258"/>
      <c r="W9106" s="258"/>
      <c r="X9106" s="258"/>
      <c r="Y9106" s="258"/>
      <c r="Z9106" s="258"/>
      <c r="AA9106" s="258"/>
      <c r="AB9106" s="258"/>
      <c r="AC9106" s="258"/>
      <c r="AD9106" s="258"/>
      <c r="AE9106" s="258"/>
      <c r="AF9106" s="258"/>
      <c r="AG9106" s="258"/>
      <c r="AH9106" s="258"/>
      <c r="AI9106" s="258"/>
      <c r="AJ9106" s="258"/>
      <c r="AK9106" s="258"/>
      <c r="AL9106" s="258"/>
      <c r="AM9106" s="258"/>
      <c r="AN9106" s="258"/>
      <c r="AO9106" s="258"/>
      <c r="AP9106" s="258"/>
      <c r="AQ9106" s="258"/>
      <c r="AR9106" s="258"/>
      <c r="AS9106" s="258"/>
      <c r="AT9106" s="258"/>
      <c r="AU9106" s="258"/>
      <c r="AV9106" s="258"/>
      <c r="AW9106" s="258"/>
      <c r="AX9106" s="258"/>
      <c r="AY9106" s="258"/>
      <c r="AZ9106" s="258"/>
      <c r="BA9106" s="258"/>
      <c r="BB9106" s="258"/>
      <c r="BC9106" s="258"/>
      <c r="BD9106" s="258"/>
      <c r="BE9106" s="258"/>
      <c r="BF9106" s="258"/>
      <c r="BG9106" s="258"/>
      <c r="BH9106" s="258"/>
      <c r="BI9106" s="258"/>
      <c r="BJ9106" s="258"/>
      <c r="BK9106" s="258"/>
      <c r="BL9106" s="258"/>
      <c r="BM9106" s="258"/>
      <c r="BN9106" s="258"/>
      <c r="BO9106" s="258"/>
      <c r="BP9106" s="258"/>
      <c r="BQ9106" s="258"/>
      <c r="BR9106" s="258"/>
      <c r="BS9106" s="258"/>
      <c r="BT9106" s="258"/>
      <c r="BU9106" s="258"/>
      <c r="BV9106" s="258"/>
      <c r="BW9106" s="258"/>
      <c r="BX9106" s="258"/>
      <c r="BY9106" s="258"/>
      <c r="BZ9106" s="258"/>
      <c r="CA9106" s="258"/>
      <c r="CB9106" s="258"/>
      <c r="CC9106" s="258"/>
    </row>
    <row r="9107" spans="1:81" s="41" customFormat="1" x14ac:dyDescent="0.25">
      <c r="A9107" s="38"/>
      <c r="B9107" s="44"/>
      <c r="C9107" s="39"/>
      <c r="D9107" s="39"/>
      <c r="E9107" s="39"/>
      <c r="F9107" s="25"/>
      <c r="G9107" s="40"/>
      <c r="H9107" s="40"/>
      <c r="I9107" s="40"/>
      <c r="J9107" s="271"/>
      <c r="K9107" s="262"/>
      <c r="L9107" s="258"/>
      <c r="M9107" s="258"/>
      <c r="N9107" s="258"/>
      <c r="O9107" s="258"/>
      <c r="P9107" s="258"/>
      <c r="Q9107" s="258"/>
      <c r="R9107" s="258"/>
      <c r="S9107" s="258"/>
      <c r="T9107" s="258"/>
      <c r="U9107" s="258"/>
      <c r="V9107" s="258"/>
      <c r="W9107" s="258"/>
      <c r="X9107" s="258"/>
      <c r="Y9107" s="258"/>
      <c r="Z9107" s="258"/>
      <c r="AA9107" s="258"/>
      <c r="AB9107" s="258"/>
      <c r="AC9107" s="258"/>
      <c r="AD9107" s="258"/>
      <c r="AE9107" s="258"/>
      <c r="AF9107" s="258"/>
      <c r="AG9107" s="258"/>
      <c r="AH9107" s="258"/>
      <c r="AI9107" s="258"/>
      <c r="AJ9107" s="258"/>
      <c r="AK9107" s="258"/>
      <c r="AL9107" s="258"/>
      <c r="AM9107" s="258"/>
      <c r="AN9107" s="258"/>
      <c r="AO9107" s="258"/>
      <c r="AP9107" s="258"/>
      <c r="AQ9107" s="258"/>
      <c r="AR9107" s="258"/>
      <c r="AS9107" s="258"/>
      <c r="AT9107" s="258"/>
      <c r="AU9107" s="258"/>
      <c r="AV9107" s="258"/>
      <c r="AW9107" s="258"/>
      <c r="AX9107" s="258"/>
      <c r="AY9107" s="258"/>
      <c r="AZ9107" s="258"/>
      <c r="BA9107" s="258"/>
      <c r="BB9107" s="258"/>
      <c r="BC9107" s="258"/>
      <c r="BD9107" s="258"/>
      <c r="BE9107" s="258"/>
      <c r="BF9107" s="258"/>
      <c r="BG9107" s="258"/>
      <c r="BH9107" s="258"/>
      <c r="BI9107" s="258"/>
      <c r="BJ9107" s="258"/>
      <c r="BK9107" s="258"/>
      <c r="BL9107" s="258"/>
      <c r="BM9107" s="258"/>
      <c r="BN9107" s="258"/>
      <c r="BO9107" s="258"/>
      <c r="BP9107" s="258"/>
      <c r="BQ9107" s="258"/>
      <c r="BR9107" s="258"/>
      <c r="BS9107" s="258"/>
      <c r="BT9107" s="258"/>
      <c r="BU9107" s="258"/>
      <c r="BV9107" s="258"/>
      <c r="BW9107" s="258"/>
      <c r="BX9107" s="258"/>
      <c r="BY9107" s="258"/>
      <c r="BZ9107" s="258"/>
      <c r="CA9107" s="258"/>
      <c r="CB9107" s="258"/>
      <c r="CC9107" s="258"/>
    </row>
    <row r="9108" spans="1:81" s="41" customFormat="1" x14ac:dyDescent="0.25">
      <c r="A9108" s="38"/>
      <c r="B9108" s="44"/>
      <c r="C9108" s="39"/>
      <c r="D9108" s="39"/>
      <c r="E9108" s="39"/>
      <c r="F9108" s="25"/>
      <c r="G9108" s="40"/>
      <c r="H9108" s="40"/>
      <c r="I9108" s="40"/>
      <c r="J9108" s="271"/>
      <c r="K9108" s="262"/>
      <c r="L9108" s="258"/>
      <c r="M9108" s="258"/>
      <c r="N9108" s="258"/>
      <c r="O9108" s="258"/>
      <c r="P9108" s="258"/>
      <c r="Q9108" s="258"/>
      <c r="R9108" s="258"/>
      <c r="S9108" s="258"/>
      <c r="T9108" s="258"/>
      <c r="U9108" s="258"/>
      <c r="V9108" s="258"/>
      <c r="W9108" s="258"/>
      <c r="X9108" s="258"/>
      <c r="Y9108" s="258"/>
      <c r="Z9108" s="258"/>
      <c r="AA9108" s="258"/>
      <c r="AB9108" s="258"/>
      <c r="AC9108" s="258"/>
      <c r="AD9108" s="258"/>
      <c r="AE9108" s="258"/>
      <c r="AF9108" s="258"/>
      <c r="AG9108" s="258"/>
      <c r="AH9108" s="258"/>
      <c r="AI9108" s="258"/>
      <c r="AJ9108" s="258"/>
      <c r="AK9108" s="258"/>
      <c r="AL9108" s="258"/>
      <c r="AM9108" s="258"/>
      <c r="AN9108" s="258"/>
      <c r="AO9108" s="258"/>
      <c r="AP9108" s="258"/>
      <c r="AQ9108" s="258"/>
      <c r="AR9108" s="258"/>
      <c r="AS9108" s="258"/>
      <c r="AT9108" s="258"/>
      <c r="AU9108" s="258"/>
      <c r="AV9108" s="258"/>
      <c r="AW9108" s="258"/>
      <c r="AX9108" s="258"/>
      <c r="AY9108" s="258"/>
      <c r="AZ9108" s="258"/>
      <c r="BA9108" s="258"/>
      <c r="BB9108" s="258"/>
      <c r="BC9108" s="258"/>
      <c r="BD9108" s="258"/>
      <c r="BE9108" s="258"/>
      <c r="BF9108" s="258"/>
      <c r="BG9108" s="258"/>
      <c r="BH9108" s="258"/>
      <c r="BI9108" s="258"/>
      <c r="BJ9108" s="258"/>
      <c r="BK9108" s="258"/>
      <c r="BL9108" s="258"/>
      <c r="BM9108" s="258"/>
      <c r="BN9108" s="258"/>
      <c r="BO9108" s="258"/>
      <c r="BP9108" s="258"/>
      <c r="BQ9108" s="258"/>
      <c r="BR9108" s="258"/>
      <c r="BS9108" s="258"/>
      <c r="BT9108" s="258"/>
      <c r="BU9108" s="258"/>
      <c r="BV9108" s="258"/>
      <c r="BW9108" s="258"/>
      <c r="BX9108" s="258"/>
      <c r="BY9108" s="258"/>
      <c r="BZ9108" s="258"/>
      <c r="CA9108" s="258"/>
      <c r="CB9108" s="258"/>
      <c r="CC9108" s="258"/>
    </row>
    <row r="9109" spans="1:81" s="41" customFormat="1" x14ac:dyDescent="0.25">
      <c r="A9109" s="38"/>
      <c r="B9109" s="44"/>
      <c r="C9109" s="39"/>
      <c r="D9109" s="39"/>
      <c r="E9109" s="39"/>
      <c r="F9109" s="25"/>
      <c r="G9109" s="40"/>
      <c r="H9109" s="40"/>
      <c r="I9109" s="40"/>
      <c r="J9109" s="271"/>
      <c r="K9109" s="262"/>
      <c r="L9109" s="258"/>
      <c r="M9109" s="258"/>
      <c r="N9109" s="258"/>
      <c r="O9109" s="258"/>
      <c r="P9109" s="258"/>
      <c r="Q9109" s="258"/>
      <c r="R9109" s="258"/>
      <c r="S9109" s="258"/>
      <c r="T9109" s="258"/>
      <c r="U9109" s="258"/>
      <c r="V9109" s="258"/>
      <c r="W9109" s="258"/>
      <c r="X9109" s="258"/>
      <c r="Y9109" s="258"/>
      <c r="Z9109" s="258"/>
      <c r="AA9109" s="258"/>
      <c r="AB9109" s="258"/>
      <c r="AC9109" s="258"/>
      <c r="AD9109" s="258"/>
      <c r="AE9109" s="258"/>
      <c r="AF9109" s="258"/>
      <c r="AG9109" s="258"/>
      <c r="AH9109" s="258"/>
      <c r="AI9109" s="258"/>
      <c r="AJ9109" s="258"/>
      <c r="AK9109" s="258"/>
      <c r="AL9109" s="258"/>
      <c r="AM9109" s="258"/>
      <c r="AN9109" s="258"/>
      <c r="AO9109" s="258"/>
      <c r="AP9109" s="258"/>
      <c r="AQ9109" s="258"/>
      <c r="AR9109" s="258"/>
      <c r="AS9109" s="258"/>
      <c r="AT9109" s="258"/>
      <c r="AU9109" s="258"/>
      <c r="AV9109" s="258"/>
      <c r="AW9109" s="258"/>
      <c r="AX9109" s="258"/>
      <c r="AY9109" s="258"/>
      <c r="AZ9109" s="258"/>
      <c r="BA9109" s="258"/>
      <c r="BB9109" s="258"/>
      <c r="BC9109" s="258"/>
      <c r="BD9109" s="258"/>
      <c r="BE9109" s="258"/>
      <c r="BF9109" s="258"/>
      <c r="BG9109" s="258"/>
      <c r="BH9109" s="258"/>
      <c r="BI9109" s="258"/>
      <c r="BJ9109" s="258"/>
      <c r="BK9109" s="258"/>
      <c r="BL9109" s="258"/>
      <c r="BM9109" s="258"/>
      <c r="BN9109" s="258"/>
      <c r="BO9109" s="258"/>
      <c r="BP9109" s="258"/>
      <c r="BQ9109" s="258"/>
      <c r="BR9109" s="258"/>
      <c r="BS9109" s="258"/>
      <c r="BT9109" s="258"/>
      <c r="BU9109" s="258"/>
      <c r="BV9109" s="258"/>
      <c r="BW9109" s="258"/>
      <c r="BX9109" s="258"/>
      <c r="BY9109" s="258"/>
      <c r="BZ9109" s="258"/>
      <c r="CA9109" s="258"/>
      <c r="CB9109" s="258"/>
      <c r="CC9109" s="258"/>
    </row>
    <row r="9110" spans="1:81" s="41" customFormat="1" x14ac:dyDescent="0.25">
      <c r="A9110" s="38"/>
      <c r="B9110" s="44"/>
      <c r="C9110" s="39"/>
      <c r="D9110" s="39"/>
      <c r="E9110" s="39"/>
      <c r="F9110" s="25"/>
      <c r="G9110" s="40"/>
      <c r="H9110" s="40"/>
      <c r="I9110" s="40"/>
      <c r="J9110" s="271"/>
      <c r="K9110" s="262"/>
      <c r="L9110" s="258"/>
      <c r="M9110" s="258"/>
      <c r="N9110" s="258"/>
      <c r="O9110" s="258"/>
      <c r="P9110" s="258"/>
      <c r="Q9110" s="258"/>
      <c r="R9110" s="258"/>
      <c r="S9110" s="258"/>
      <c r="T9110" s="258"/>
      <c r="U9110" s="258"/>
      <c r="V9110" s="258"/>
      <c r="W9110" s="258"/>
      <c r="X9110" s="258"/>
      <c r="Y9110" s="258"/>
      <c r="Z9110" s="258"/>
      <c r="AA9110" s="258"/>
      <c r="AB9110" s="258"/>
      <c r="AC9110" s="258"/>
      <c r="AD9110" s="258"/>
      <c r="AE9110" s="258"/>
      <c r="AF9110" s="258"/>
      <c r="AG9110" s="258"/>
      <c r="AH9110" s="258"/>
      <c r="AI9110" s="258"/>
      <c r="AJ9110" s="258"/>
      <c r="AK9110" s="258"/>
      <c r="AL9110" s="258"/>
      <c r="AM9110" s="258"/>
      <c r="AN9110" s="258"/>
      <c r="AO9110" s="258"/>
      <c r="AP9110" s="258"/>
      <c r="AQ9110" s="258"/>
      <c r="AR9110" s="258"/>
      <c r="AS9110" s="258"/>
      <c r="AT9110" s="258"/>
      <c r="AU9110" s="258"/>
      <c r="AV9110" s="258"/>
      <c r="AW9110" s="258"/>
      <c r="AX9110" s="258"/>
      <c r="AY9110" s="258"/>
      <c r="AZ9110" s="258"/>
      <c r="BA9110" s="258"/>
      <c r="BB9110" s="258"/>
      <c r="BC9110" s="258"/>
      <c r="BD9110" s="258"/>
      <c r="BE9110" s="258"/>
      <c r="BF9110" s="258"/>
      <c r="BG9110" s="258"/>
      <c r="BH9110" s="258"/>
      <c r="BI9110" s="258"/>
      <c r="BJ9110" s="258"/>
      <c r="BK9110" s="258"/>
      <c r="BL9110" s="258"/>
      <c r="BM9110" s="258"/>
      <c r="BN9110" s="258"/>
      <c r="BO9110" s="258"/>
      <c r="BP9110" s="258"/>
      <c r="BQ9110" s="258"/>
      <c r="BR9110" s="258"/>
      <c r="BS9110" s="258"/>
      <c r="BT9110" s="258"/>
      <c r="BU9110" s="258"/>
      <c r="BV9110" s="258"/>
      <c r="BW9110" s="258"/>
      <c r="BX9110" s="258"/>
      <c r="BY9110" s="258"/>
      <c r="BZ9110" s="258"/>
      <c r="CA9110" s="258"/>
      <c r="CB9110" s="258"/>
      <c r="CC9110" s="258"/>
    </row>
    <row r="9111" spans="1:81" s="41" customFormat="1" x14ac:dyDescent="0.25">
      <c r="A9111" s="38"/>
      <c r="B9111" s="44"/>
      <c r="C9111" s="39"/>
      <c r="D9111" s="39"/>
      <c r="E9111" s="39"/>
      <c r="F9111" s="25"/>
      <c r="G9111" s="40"/>
      <c r="H9111" s="40"/>
      <c r="I9111" s="40"/>
      <c r="J9111" s="271"/>
      <c r="K9111" s="262"/>
      <c r="L9111" s="258"/>
      <c r="M9111" s="258"/>
      <c r="N9111" s="258"/>
      <c r="O9111" s="258"/>
      <c r="P9111" s="258"/>
      <c r="Q9111" s="258"/>
      <c r="R9111" s="258"/>
      <c r="S9111" s="258"/>
      <c r="T9111" s="258"/>
      <c r="U9111" s="258"/>
      <c r="V9111" s="258"/>
      <c r="W9111" s="258"/>
      <c r="X9111" s="258"/>
      <c r="Y9111" s="258"/>
      <c r="Z9111" s="258"/>
      <c r="AA9111" s="258"/>
      <c r="AB9111" s="258"/>
      <c r="AC9111" s="258"/>
      <c r="AD9111" s="258"/>
      <c r="AE9111" s="258"/>
      <c r="AF9111" s="258"/>
      <c r="AG9111" s="258"/>
      <c r="AH9111" s="258"/>
      <c r="AI9111" s="258"/>
      <c r="AJ9111" s="258"/>
      <c r="AK9111" s="258"/>
      <c r="AL9111" s="258"/>
      <c r="AM9111" s="258"/>
      <c r="AN9111" s="258"/>
      <c r="AO9111" s="258"/>
      <c r="AP9111" s="258"/>
      <c r="AQ9111" s="258"/>
      <c r="AR9111" s="258"/>
      <c r="AS9111" s="258"/>
      <c r="AT9111" s="258"/>
      <c r="AU9111" s="258"/>
      <c r="AV9111" s="258"/>
      <c r="AW9111" s="258"/>
      <c r="AX9111" s="258"/>
      <c r="AY9111" s="258"/>
      <c r="AZ9111" s="258"/>
      <c r="BA9111" s="258"/>
      <c r="BB9111" s="258"/>
      <c r="BC9111" s="258"/>
      <c r="BD9111" s="258"/>
      <c r="BE9111" s="258"/>
      <c r="BF9111" s="258"/>
      <c r="BG9111" s="258"/>
      <c r="BH9111" s="258"/>
      <c r="BI9111" s="258"/>
      <c r="BJ9111" s="258"/>
      <c r="BK9111" s="258"/>
      <c r="BL9111" s="258"/>
      <c r="BM9111" s="258"/>
      <c r="BN9111" s="258"/>
      <c r="BO9111" s="258"/>
      <c r="BP9111" s="258"/>
      <c r="BQ9111" s="258"/>
      <c r="BR9111" s="258"/>
      <c r="BS9111" s="258"/>
      <c r="BT9111" s="258"/>
      <c r="BU9111" s="258"/>
      <c r="BV9111" s="258"/>
      <c r="BW9111" s="258"/>
      <c r="BX9111" s="258"/>
      <c r="BY9111" s="258"/>
      <c r="BZ9111" s="258"/>
      <c r="CA9111" s="258"/>
      <c r="CB9111" s="258"/>
      <c r="CC9111" s="258"/>
    </row>
    <row r="9112" spans="1:81" s="41" customFormat="1" x14ac:dyDescent="0.25">
      <c r="A9112" s="38"/>
      <c r="B9112" s="44"/>
      <c r="C9112" s="39"/>
      <c r="D9112" s="39"/>
      <c r="E9112" s="39"/>
      <c r="F9112" s="25"/>
      <c r="G9112" s="40"/>
      <c r="H9112" s="40"/>
      <c r="I9112" s="40"/>
      <c r="J9112" s="271"/>
      <c r="K9112" s="262"/>
      <c r="L9112" s="258"/>
      <c r="M9112" s="258"/>
      <c r="N9112" s="258"/>
      <c r="O9112" s="258"/>
      <c r="P9112" s="258"/>
      <c r="Q9112" s="258"/>
      <c r="R9112" s="258"/>
      <c r="S9112" s="258"/>
      <c r="T9112" s="258"/>
      <c r="U9112" s="258"/>
      <c r="V9112" s="258"/>
      <c r="W9112" s="258"/>
      <c r="X9112" s="258"/>
      <c r="Y9112" s="258"/>
      <c r="Z9112" s="258"/>
      <c r="AA9112" s="258"/>
      <c r="AB9112" s="258"/>
      <c r="AC9112" s="258"/>
      <c r="AD9112" s="258"/>
      <c r="AE9112" s="258"/>
      <c r="AF9112" s="258"/>
      <c r="AG9112" s="258"/>
      <c r="AH9112" s="258"/>
      <c r="AI9112" s="258"/>
      <c r="AJ9112" s="258"/>
      <c r="AK9112" s="258"/>
      <c r="AL9112" s="258"/>
      <c r="AM9112" s="258"/>
      <c r="AN9112" s="258"/>
      <c r="AO9112" s="258"/>
      <c r="AP9112" s="258"/>
      <c r="AQ9112" s="258"/>
      <c r="AR9112" s="258"/>
      <c r="AS9112" s="258"/>
      <c r="AT9112" s="258"/>
      <c r="AU9112" s="258"/>
      <c r="AV9112" s="258"/>
      <c r="AW9112" s="258"/>
      <c r="AX9112" s="258"/>
      <c r="AY9112" s="258"/>
      <c r="AZ9112" s="258"/>
      <c r="BA9112" s="258"/>
      <c r="BB9112" s="258"/>
      <c r="BC9112" s="258"/>
      <c r="BD9112" s="258"/>
      <c r="BE9112" s="258"/>
      <c r="BF9112" s="258"/>
      <c r="BG9112" s="258"/>
      <c r="BH9112" s="258"/>
      <c r="BI9112" s="258"/>
      <c r="BJ9112" s="258"/>
      <c r="BK9112" s="258"/>
      <c r="BL9112" s="258"/>
      <c r="BM9112" s="258"/>
      <c r="BN9112" s="258"/>
      <c r="BO9112" s="258"/>
      <c r="BP9112" s="258"/>
      <c r="BQ9112" s="258"/>
      <c r="BR9112" s="258"/>
      <c r="BS9112" s="258"/>
      <c r="BT9112" s="258"/>
      <c r="BU9112" s="258"/>
      <c r="BV9112" s="258"/>
      <c r="BW9112" s="258"/>
      <c r="BX9112" s="258"/>
      <c r="BY9112" s="258"/>
      <c r="BZ9112" s="258"/>
      <c r="CA9112" s="258"/>
      <c r="CB9112" s="258"/>
      <c r="CC9112" s="258"/>
    </row>
    <row r="9113" spans="1:81" s="41" customFormat="1" x14ac:dyDescent="0.25">
      <c r="A9113" s="38"/>
      <c r="B9113" s="44"/>
      <c r="C9113" s="39"/>
      <c r="D9113" s="39"/>
      <c r="E9113" s="39"/>
      <c r="F9113" s="25"/>
      <c r="G9113" s="40"/>
      <c r="H9113" s="40"/>
      <c r="I9113" s="40"/>
      <c r="J9113" s="271"/>
      <c r="K9113" s="262"/>
      <c r="L9113" s="258"/>
      <c r="M9113" s="258"/>
      <c r="N9113" s="258"/>
      <c r="O9113" s="258"/>
      <c r="P9113" s="258"/>
      <c r="Q9113" s="258"/>
      <c r="R9113" s="258"/>
      <c r="S9113" s="258"/>
      <c r="T9113" s="258"/>
      <c r="U9113" s="258"/>
      <c r="V9113" s="258"/>
      <c r="W9113" s="258"/>
      <c r="X9113" s="258"/>
      <c r="Y9113" s="258"/>
      <c r="Z9113" s="258"/>
      <c r="AA9113" s="258"/>
      <c r="AB9113" s="258"/>
      <c r="AC9113" s="258"/>
      <c r="AD9113" s="258"/>
      <c r="AE9113" s="258"/>
      <c r="AF9113" s="258"/>
      <c r="AG9113" s="258"/>
      <c r="AH9113" s="258"/>
      <c r="AI9113" s="258"/>
      <c r="AJ9113" s="258"/>
      <c r="AK9113" s="258"/>
      <c r="AL9113" s="258"/>
      <c r="AM9113" s="258"/>
      <c r="AN9113" s="258"/>
      <c r="AO9113" s="258"/>
      <c r="AP9113" s="258"/>
      <c r="AQ9113" s="258"/>
      <c r="AR9113" s="258"/>
      <c r="AS9113" s="258"/>
      <c r="AT9113" s="258"/>
      <c r="AU9113" s="258"/>
      <c r="AV9113" s="258"/>
      <c r="AW9113" s="258"/>
      <c r="AX9113" s="258"/>
      <c r="AY9113" s="258"/>
      <c r="AZ9113" s="258"/>
      <c r="BA9113" s="258"/>
      <c r="BB9113" s="258"/>
      <c r="BC9113" s="258"/>
      <c r="BD9113" s="258"/>
      <c r="BE9113" s="258"/>
      <c r="BF9113" s="258"/>
      <c r="BG9113" s="258"/>
      <c r="BH9113" s="258"/>
      <c r="BI9113" s="258"/>
      <c r="BJ9113" s="258"/>
      <c r="BK9113" s="258"/>
      <c r="BL9113" s="258"/>
      <c r="BM9113" s="258"/>
      <c r="BN9113" s="258"/>
      <c r="BO9113" s="258"/>
      <c r="BP9113" s="258"/>
      <c r="BQ9113" s="258"/>
      <c r="BR9113" s="258"/>
      <c r="BS9113" s="258"/>
      <c r="BT9113" s="258"/>
      <c r="BU9113" s="258"/>
      <c r="BV9113" s="258"/>
      <c r="BW9113" s="258"/>
      <c r="BX9113" s="258"/>
      <c r="BY9113" s="258"/>
      <c r="BZ9113" s="258"/>
      <c r="CA9113" s="258"/>
      <c r="CB9113" s="258"/>
      <c r="CC9113" s="258"/>
    </row>
    <row r="9114" spans="1:81" s="41" customFormat="1" x14ac:dyDescent="0.25">
      <c r="A9114" s="38"/>
      <c r="B9114" s="44"/>
      <c r="C9114" s="39"/>
      <c r="D9114" s="39"/>
      <c r="E9114" s="39"/>
      <c r="F9114" s="25"/>
      <c r="G9114" s="40"/>
      <c r="H9114" s="40"/>
      <c r="I9114" s="40"/>
      <c r="J9114" s="271"/>
      <c r="K9114" s="262"/>
      <c r="L9114" s="258"/>
      <c r="M9114" s="258"/>
      <c r="N9114" s="258"/>
      <c r="O9114" s="258"/>
      <c r="P9114" s="258"/>
      <c r="Q9114" s="258"/>
      <c r="R9114" s="258"/>
      <c r="S9114" s="258"/>
      <c r="T9114" s="258"/>
      <c r="U9114" s="258"/>
      <c r="V9114" s="258"/>
      <c r="W9114" s="258"/>
      <c r="X9114" s="258"/>
      <c r="Y9114" s="258"/>
      <c r="Z9114" s="258"/>
      <c r="AA9114" s="258"/>
      <c r="AB9114" s="258"/>
      <c r="AC9114" s="258"/>
      <c r="AD9114" s="258"/>
      <c r="AE9114" s="258"/>
      <c r="AF9114" s="258"/>
      <c r="AG9114" s="258"/>
      <c r="AH9114" s="258"/>
      <c r="AI9114" s="258"/>
      <c r="AJ9114" s="258"/>
      <c r="AK9114" s="258"/>
      <c r="AL9114" s="258"/>
      <c r="AM9114" s="258"/>
      <c r="AN9114" s="258"/>
      <c r="AO9114" s="258"/>
      <c r="AP9114" s="258"/>
      <c r="AQ9114" s="258"/>
      <c r="AR9114" s="258"/>
      <c r="AS9114" s="258"/>
      <c r="AT9114" s="258"/>
      <c r="AU9114" s="258"/>
      <c r="AV9114" s="258"/>
      <c r="AW9114" s="258"/>
      <c r="AX9114" s="258"/>
      <c r="AY9114" s="258"/>
      <c r="AZ9114" s="258"/>
      <c r="BA9114" s="258"/>
      <c r="BB9114" s="258"/>
      <c r="BC9114" s="258"/>
      <c r="BD9114" s="258"/>
      <c r="BE9114" s="258"/>
      <c r="BF9114" s="258"/>
      <c r="BG9114" s="258"/>
      <c r="BH9114" s="258"/>
      <c r="BI9114" s="258"/>
      <c r="BJ9114" s="258"/>
      <c r="BK9114" s="258"/>
      <c r="BL9114" s="258"/>
      <c r="BM9114" s="258"/>
      <c r="BN9114" s="258"/>
      <c r="BO9114" s="258"/>
      <c r="BP9114" s="258"/>
      <c r="BQ9114" s="258"/>
      <c r="BR9114" s="258"/>
      <c r="BS9114" s="258"/>
      <c r="BT9114" s="258"/>
      <c r="BU9114" s="258"/>
      <c r="BV9114" s="258"/>
      <c r="BW9114" s="258"/>
      <c r="BX9114" s="258"/>
      <c r="BY9114" s="258"/>
      <c r="BZ9114" s="258"/>
      <c r="CA9114" s="258"/>
      <c r="CB9114" s="258"/>
      <c r="CC9114" s="258"/>
    </row>
    <row r="9115" spans="1:81" s="41" customFormat="1" x14ac:dyDescent="0.25">
      <c r="A9115" s="38"/>
      <c r="B9115" s="44"/>
      <c r="C9115" s="39"/>
      <c r="D9115" s="39"/>
      <c r="E9115" s="39"/>
      <c r="F9115" s="25"/>
      <c r="G9115" s="40"/>
      <c r="H9115" s="40"/>
      <c r="I9115" s="40"/>
      <c r="J9115" s="271"/>
      <c r="K9115" s="262"/>
      <c r="L9115" s="258"/>
      <c r="M9115" s="258"/>
      <c r="N9115" s="258"/>
      <c r="O9115" s="258"/>
      <c r="P9115" s="258"/>
      <c r="Q9115" s="258"/>
      <c r="R9115" s="258"/>
      <c r="S9115" s="258"/>
      <c r="T9115" s="258"/>
      <c r="U9115" s="258"/>
      <c r="V9115" s="258"/>
      <c r="W9115" s="258"/>
      <c r="X9115" s="258"/>
      <c r="Y9115" s="258"/>
      <c r="Z9115" s="258"/>
      <c r="AA9115" s="258"/>
      <c r="AB9115" s="258"/>
      <c r="AC9115" s="258"/>
      <c r="AD9115" s="258"/>
      <c r="AE9115" s="258"/>
      <c r="AF9115" s="258"/>
      <c r="AG9115" s="258"/>
      <c r="AH9115" s="258"/>
      <c r="AI9115" s="258"/>
      <c r="AJ9115" s="258"/>
      <c r="AK9115" s="258"/>
      <c r="AL9115" s="258"/>
      <c r="AM9115" s="258"/>
      <c r="AN9115" s="258"/>
      <c r="AO9115" s="258"/>
      <c r="AP9115" s="258"/>
      <c r="AQ9115" s="258"/>
      <c r="AR9115" s="258"/>
      <c r="AS9115" s="258"/>
      <c r="AT9115" s="258"/>
      <c r="AU9115" s="258"/>
      <c r="AV9115" s="258"/>
      <c r="AW9115" s="258"/>
      <c r="AX9115" s="258"/>
      <c r="AY9115" s="258"/>
      <c r="AZ9115" s="258"/>
      <c r="BA9115" s="258"/>
      <c r="BB9115" s="258"/>
      <c r="BC9115" s="258"/>
      <c r="BD9115" s="258"/>
      <c r="BE9115" s="258"/>
      <c r="BF9115" s="258"/>
      <c r="BG9115" s="258"/>
      <c r="BH9115" s="258"/>
      <c r="BI9115" s="258"/>
      <c r="BJ9115" s="258"/>
      <c r="BK9115" s="258"/>
      <c r="BL9115" s="258"/>
      <c r="BM9115" s="258"/>
      <c r="BN9115" s="258"/>
      <c r="BO9115" s="258"/>
      <c r="BP9115" s="258"/>
      <c r="BQ9115" s="258"/>
      <c r="BR9115" s="258"/>
      <c r="BS9115" s="258"/>
      <c r="BT9115" s="258"/>
      <c r="BU9115" s="258"/>
      <c r="BV9115" s="258"/>
      <c r="BW9115" s="258"/>
      <c r="BX9115" s="258"/>
      <c r="BY9115" s="258"/>
      <c r="BZ9115" s="258"/>
      <c r="CA9115" s="258"/>
      <c r="CB9115" s="258"/>
      <c r="CC9115" s="258"/>
    </row>
    <row r="9116" spans="1:81" s="41" customFormat="1" x14ac:dyDescent="0.25">
      <c r="A9116" s="38"/>
      <c r="B9116" s="44"/>
      <c r="C9116" s="39"/>
      <c r="D9116" s="39"/>
      <c r="E9116" s="39"/>
      <c r="F9116" s="25"/>
      <c r="G9116" s="40"/>
      <c r="H9116" s="40"/>
      <c r="I9116" s="40"/>
      <c r="J9116" s="271"/>
      <c r="K9116" s="262"/>
      <c r="L9116" s="258"/>
      <c r="M9116" s="258"/>
      <c r="N9116" s="258"/>
      <c r="O9116" s="258"/>
      <c r="P9116" s="258"/>
      <c r="Q9116" s="258"/>
      <c r="R9116" s="258"/>
      <c r="S9116" s="258"/>
      <c r="T9116" s="258"/>
      <c r="U9116" s="258"/>
      <c r="V9116" s="258"/>
      <c r="W9116" s="258"/>
      <c r="X9116" s="258"/>
      <c r="Y9116" s="258"/>
      <c r="Z9116" s="258"/>
      <c r="AA9116" s="258"/>
      <c r="AB9116" s="258"/>
      <c r="AC9116" s="258"/>
      <c r="AD9116" s="258"/>
      <c r="AE9116" s="258"/>
      <c r="AF9116" s="258"/>
      <c r="AG9116" s="258"/>
      <c r="AH9116" s="258"/>
      <c r="AI9116" s="258"/>
      <c r="AJ9116" s="258"/>
      <c r="AK9116" s="258"/>
      <c r="AL9116" s="258"/>
      <c r="AM9116" s="258"/>
      <c r="AN9116" s="258"/>
      <c r="AO9116" s="258"/>
      <c r="AP9116" s="258"/>
      <c r="AQ9116" s="258"/>
      <c r="AR9116" s="258"/>
      <c r="AS9116" s="258"/>
      <c r="AT9116" s="258"/>
      <c r="AU9116" s="258"/>
      <c r="AV9116" s="258"/>
      <c r="AW9116" s="258"/>
      <c r="AX9116" s="258"/>
      <c r="AY9116" s="258"/>
      <c r="AZ9116" s="258"/>
      <c r="BA9116" s="258"/>
      <c r="BB9116" s="258"/>
      <c r="BC9116" s="258"/>
      <c r="BD9116" s="258"/>
      <c r="BE9116" s="258"/>
      <c r="BF9116" s="258"/>
      <c r="BG9116" s="258"/>
      <c r="BH9116" s="258"/>
      <c r="BI9116" s="258"/>
      <c r="BJ9116" s="258"/>
      <c r="BK9116" s="258"/>
      <c r="BL9116" s="258"/>
      <c r="BM9116" s="258"/>
      <c r="BN9116" s="258"/>
      <c r="BO9116" s="258"/>
      <c r="BP9116" s="258"/>
      <c r="BQ9116" s="258"/>
      <c r="BR9116" s="258"/>
      <c r="BS9116" s="258"/>
      <c r="BT9116" s="258"/>
      <c r="BU9116" s="258"/>
      <c r="BV9116" s="258"/>
      <c r="BW9116" s="258"/>
      <c r="BX9116" s="258"/>
      <c r="BY9116" s="258"/>
      <c r="BZ9116" s="258"/>
      <c r="CA9116" s="258"/>
      <c r="CB9116" s="258"/>
      <c r="CC9116" s="258"/>
    </row>
    <row r="9117" spans="1:81" s="41" customFormat="1" x14ac:dyDescent="0.25">
      <c r="A9117" s="38"/>
      <c r="B9117" s="44"/>
      <c r="C9117" s="39"/>
      <c r="D9117" s="39"/>
      <c r="E9117" s="39"/>
      <c r="F9117" s="25"/>
      <c r="G9117" s="40"/>
      <c r="H9117" s="40"/>
      <c r="I9117" s="40"/>
      <c r="J9117" s="271"/>
      <c r="K9117" s="262"/>
      <c r="L9117" s="258"/>
      <c r="M9117" s="258"/>
      <c r="N9117" s="258"/>
      <c r="O9117" s="258"/>
      <c r="P9117" s="258"/>
      <c r="Q9117" s="258"/>
      <c r="R9117" s="258"/>
      <c r="S9117" s="258"/>
      <c r="T9117" s="258"/>
      <c r="U9117" s="258"/>
      <c r="V9117" s="258"/>
      <c r="W9117" s="258"/>
      <c r="X9117" s="258"/>
      <c r="Y9117" s="258"/>
      <c r="Z9117" s="258"/>
      <c r="AA9117" s="258"/>
      <c r="AB9117" s="258"/>
      <c r="AC9117" s="258"/>
      <c r="AD9117" s="258"/>
      <c r="AE9117" s="258"/>
      <c r="AF9117" s="258"/>
      <c r="AG9117" s="258"/>
      <c r="AH9117" s="258"/>
      <c r="AI9117" s="258"/>
      <c r="AJ9117" s="258"/>
      <c r="AK9117" s="258"/>
      <c r="AL9117" s="258"/>
      <c r="AM9117" s="258"/>
      <c r="AN9117" s="258"/>
      <c r="AO9117" s="258"/>
      <c r="AP9117" s="258"/>
      <c r="AQ9117" s="258"/>
      <c r="AR9117" s="258"/>
      <c r="AS9117" s="258"/>
      <c r="AT9117" s="258"/>
      <c r="AU9117" s="258"/>
      <c r="AV9117" s="258"/>
      <c r="AW9117" s="258"/>
      <c r="AX9117" s="258"/>
      <c r="AY9117" s="258"/>
      <c r="AZ9117" s="258"/>
      <c r="BA9117" s="258"/>
      <c r="BB9117" s="258"/>
      <c r="BC9117" s="258"/>
      <c r="BD9117" s="258"/>
      <c r="BE9117" s="258"/>
      <c r="BF9117" s="258"/>
      <c r="BG9117" s="258"/>
      <c r="BH9117" s="258"/>
      <c r="BI9117" s="258"/>
      <c r="BJ9117" s="258"/>
      <c r="BK9117" s="258"/>
      <c r="BL9117" s="258"/>
      <c r="BM9117" s="258"/>
      <c r="BN9117" s="258"/>
      <c r="BO9117" s="258"/>
      <c r="BP9117" s="258"/>
      <c r="BQ9117" s="258"/>
      <c r="BR9117" s="258"/>
      <c r="BS9117" s="258"/>
      <c r="BT9117" s="258"/>
      <c r="BU9117" s="258"/>
      <c r="BV9117" s="258"/>
      <c r="BW9117" s="258"/>
      <c r="BX9117" s="258"/>
      <c r="BY9117" s="258"/>
      <c r="BZ9117" s="258"/>
      <c r="CA9117" s="258"/>
      <c r="CB9117" s="258"/>
      <c r="CC9117" s="258"/>
    </row>
    <row r="9118" spans="1:81" s="41" customFormat="1" x14ac:dyDescent="0.25">
      <c r="A9118" s="38"/>
      <c r="B9118" s="44"/>
      <c r="C9118" s="39"/>
      <c r="D9118" s="39"/>
      <c r="E9118" s="39"/>
      <c r="F9118" s="25"/>
      <c r="G9118" s="40"/>
      <c r="H9118" s="40"/>
      <c r="I9118" s="40"/>
      <c r="J9118" s="271"/>
      <c r="K9118" s="262"/>
      <c r="L9118" s="258"/>
      <c r="M9118" s="258"/>
      <c r="N9118" s="258"/>
      <c r="O9118" s="258"/>
      <c r="P9118" s="258"/>
      <c r="Q9118" s="258"/>
      <c r="R9118" s="258"/>
      <c r="S9118" s="258"/>
      <c r="T9118" s="258"/>
      <c r="U9118" s="258"/>
      <c r="V9118" s="258"/>
      <c r="W9118" s="258"/>
      <c r="X9118" s="258"/>
      <c r="Y9118" s="258"/>
      <c r="Z9118" s="258"/>
      <c r="AA9118" s="258"/>
      <c r="AB9118" s="258"/>
      <c r="AC9118" s="258"/>
      <c r="AD9118" s="258"/>
      <c r="AE9118" s="258"/>
      <c r="AF9118" s="258"/>
      <c r="AG9118" s="258"/>
      <c r="AH9118" s="258"/>
      <c r="AI9118" s="258"/>
      <c r="AJ9118" s="258"/>
      <c r="AK9118" s="258"/>
      <c r="AL9118" s="258"/>
      <c r="AM9118" s="258"/>
      <c r="AN9118" s="258"/>
      <c r="AO9118" s="258"/>
      <c r="AP9118" s="258"/>
      <c r="AQ9118" s="258"/>
      <c r="AR9118" s="258"/>
      <c r="AS9118" s="258"/>
      <c r="AT9118" s="258"/>
      <c r="AU9118" s="258"/>
      <c r="AV9118" s="258"/>
      <c r="AW9118" s="258"/>
      <c r="AX9118" s="258"/>
      <c r="AY9118" s="258"/>
      <c r="AZ9118" s="258"/>
      <c r="BA9118" s="258"/>
      <c r="BB9118" s="258"/>
      <c r="BC9118" s="258"/>
      <c r="BD9118" s="258"/>
      <c r="BE9118" s="258"/>
      <c r="BF9118" s="258"/>
      <c r="BG9118" s="258"/>
      <c r="BH9118" s="258"/>
      <c r="BI9118" s="258"/>
      <c r="BJ9118" s="258"/>
      <c r="BK9118" s="258"/>
      <c r="BL9118" s="258"/>
      <c r="BM9118" s="258"/>
      <c r="BN9118" s="258"/>
      <c r="BO9118" s="258"/>
      <c r="BP9118" s="258"/>
      <c r="BQ9118" s="258"/>
      <c r="BR9118" s="258"/>
      <c r="BS9118" s="258"/>
      <c r="BT9118" s="258"/>
      <c r="BU9118" s="258"/>
      <c r="BV9118" s="258"/>
      <c r="BW9118" s="258"/>
      <c r="BX9118" s="258"/>
      <c r="BY9118" s="258"/>
      <c r="BZ9118" s="258"/>
      <c r="CA9118" s="258"/>
      <c r="CB9118" s="258"/>
      <c r="CC9118" s="258"/>
    </row>
    <row r="9119" spans="1:81" s="41" customFormat="1" x14ac:dyDescent="0.25">
      <c r="A9119" s="38"/>
      <c r="B9119" s="44"/>
      <c r="C9119" s="39"/>
      <c r="D9119" s="39"/>
      <c r="E9119" s="39"/>
      <c r="F9119" s="25"/>
      <c r="G9119" s="40"/>
      <c r="H9119" s="40"/>
      <c r="I9119" s="40"/>
      <c r="J9119" s="271"/>
      <c r="K9119" s="262"/>
      <c r="L9119" s="258"/>
      <c r="M9119" s="258"/>
      <c r="N9119" s="258"/>
      <c r="O9119" s="258"/>
      <c r="P9119" s="258"/>
      <c r="Q9119" s="258"/>
      <c r="R9119" s="258"/>
      <c r="S9119" s="258"/>
      <c r="T9119" s="258"/>
      <c r="U9119" s="258"/>
      <c r="V9119" s="258"/>
      <c r="W9119" s="258"/>
      <c r="X9119" s="258"/>
      <c r="Y9119" s="258"/>
      <c r="Z9119" s="258"/>
      <c r="AA9119" s="258"/>
      <c r="AB9119" s="258"/>
      <c r="AC9119" s="258"/>
      <c r="AD9119" s="258"/>
      <c r="AE9119" s="258"/>
      <c r="AF9119" s="258"/>
      <c r="AG9119" s="258"/>
      <c r="AH9119" s="258"/>
      <c r="AI9119" s="258"/>
      <c r="AJ9119" s="258"/>
      <c r="AK9119" s="258"/>
      <c r="AL9119" s="258"/>
      <c r="AM9119" s="258"/>
      <c r="AN9119" s="258"/>
      <c r="AO9119" s="258"/>
      <c r="AP9119" s="258"/>
      <c r="AQ9119" s="258"/>
      <c r="AR9119" s="258"/>
      <c r="AS9119" s="258"/>
      <c r="AT9119" s="258"/>
      <c r="AU9119" s="258"/>
      <c r="AV9119" s="258"/>
      <c r="AW9119" s="258"/>
      <c r="AX9119" s="258"/>
      <c r="AY9119" s="258"/>
      <c r="AZ9119" s="258"/>
      <c r="BA9119" s="258"/>
      <c r="BB9119" s="258"/>
      <c r="BC9119" s="258"/>
      <c r="BD9119" s="258"/>
      <c r="BE9119" s="258"/>
      <c r="BF9119" s="258"/>
      <c r="BG9119" s="258"/>
      <c r="BH9119" s="258"/>
      <c r="BI9119" s="258"/>
      <c r="BJ9119" s="258"/>
      <c r="BK9119" s="258"/>
      <c r="BL9119" s="258"/>
      <c r="BM9119" s="258"/>
      <c r="BN9119" s="258"/>
      <c r="BO9119" s="258"/>
      <c r="BP9119" s="258"/>
      <c r="BQ9119" s="258"/>
      <c r="BR9119" s="258"/>
      <c r="BS9119" s="258"/>
      <c r="BT9119" s="258"/>
      <c r="BU9119" s="258"/>
      <c r="BV9119" s="258"/>
      <c r="BW9119" s="258"/>
      <c r="BX9119" s="258"/>
      <c r="BY9119" s="258"/>
      <c r="BZ9119" s="258"/>
      <c r="CA9119" s="258"/>
      <c r="CB9119" s="258"/>
      <c r="CC9119" s="258"/>
    </row>
    <row r="9120" spans="1:81" s="41" customFormat="1" x14ac:dyDescent="0.25">
      <c r="A9120" s="38"/>
      <c r="B9120" s="44"/>
      <c r="C9120" s="39"/>
      <c r="D9120" s="39"/>
      <c r="E9120" s="39"/>
      <c r="F9120" s="25"/>
      <c r="G9120" s="40"/>
      <c r="H9120" s="40"/>
      <c r="I9120" s="40"/>
      <c r="J9120" s="271"/>
      <c r="K9120" s="262"/>
      <c r="L9120" s="258"/>
      <c r="M9120" s="258"/>
      <c r="N9120" s="258"/>
      <c r="O9120" s="258"/>
      <c r="P9120" s="258"/>
      <c r="Q9120" s="258"/>
      <c r="R9120" s="258"/>
      <c r="S9120" s="258"/>
      <c r="T9120" s="258"/>
      <c r="U9120" s="258"/>
      <c r="V9120" s="258"/>
      <c r="W9120" s="258"/>
      <c r="X9120" s="258"/>
      <c r="Y9120" s="258"/>
      <c r="Z9120" s="258"/>
      <c r="AA9120" s="258"/>
      <c r="AB9120" s="258"/>
      <c r="AC9120" s="258"/>
      <c r="AD9120" s="258"/>
      <c r="AE9120" s="258"/>
      <c r="AF9120" s="258"/>
      <c r="AG9120" s="258"/>
      <c r="AH9120" s="258"/>
      <c r="AI9120" s="258"/>
      <c r="AJ9120" s="258"/>
      <c r="AK9120" s="258"/>
      <c r="AL9120" s="258"/>
      <c r="AM9120" s="258"/>
      <c r="AN9120" s="258"/>
      <c r="AO9120" s="258"/>
      <c r="AP9120" s="258"/>
      <c r="AQ9120" s="258"/>
      <c r="AR9120" s="258"/>
      <c r="AS9120" s="258"/>
      <c r="AT9120" s="258"/>
      <c r="AU9120" s="258"/>
      <c r="AV9120" s="258"/>
      <c r="AW9120" s="258"/>
      <c r="AX9120" s="258"/>
      <c r="AY9120" s="258"/>
      <c r="AZ9120" s="258"/>
      <c r="BA9120" s="258"/>
      <c r="BB9120" s="258"/>
      <c r="BC9120" s="258"/>
      <c r="BD9120" s="258"/>
      <c r="BE9120" s="258"/>
      <c r="BF9120" s="258"/>
      <c r="BG9120" s="258"/>
      <c r="BH9120" s="258"/>
      <c r="BI9120" s="258"/>
      <c r="BJ9120" s="258"/>
      <c r="BK9120" s="258"/>
      <c r="BL9120" s="258"/>
      <c r="BM9120" s="258"/>
      <c r="BN9120" s="258"/>
      <c r="BO9120" s="258"/>
      <c r="BP9120" s="258"/>
      <c r="BQ9120" s="258"/>
      <c r="BR9120" s="258"/>
      <c r="BS9120" s="258"/>
      <c r="BT9120" s="258"/>
      <c r="BU9120" s="258"/>
      <c r="BV9120" s="258"/>
      <c r="BW9120" s="258"/>
      <c r="BX9120" s="258"/>
      <c r="BY9120" s="258"/>
      <c r="BZ9120" s="258"/>
      <c r="CA9120" s="258"/>
      <c r="CB9120" s="258"/>
      <c r="CC9120" s="258"/>
    </row>
    <row r="9121" spans="1:81" s="41" customFormat="1" x14ac:dyDescent="0.25">
      <c r="A9121" s="38"/>
      <c r="B9121" s="44"/>
      <c r="C9121" s="39"/>
      <c r="D9121" s="39"/>
      <c r="E9121" s="39"/>
      <c r="F9121" s="25"/>
      <c r="G9121" s="40"/>
      <c r="H9121" s="40"/>
      <c r="I9121" s="40"/>
      <c r="J9121" s="271"/>
      <c r="K9121" s="262"/>
      <c r="L9121" s="258"/>
      <c r="M9121" s="258"/>
      <c r="N9121" s="258"/>
      <c r="O9121" s="258"/>
      <c r="P9121" s="258"/>
      <c r="Q9121" s="258"/>
      <c r="R9121" s="258"/>
      <c r="S9121" s="258"/>
      <c r="T9121" s="258"/>
      <c r="U9121" s="258"/>
      <c r="V9121" s="258"/>
      <c r="W9121" s="258"/>
      <c r="X9121" s="258"/>
      <c r="Y9121" s="258"/>
      <c r="Z9121" s="258"/>
      <c r="AA9121" s="258"/>
      <c r="AB9121" s="258"/>
      <c r="AC9121" s="258"/>
      <c r="AD9121" s="258"/>
      <c r="AE9121" s="258"/>
      <c r="AF9121" s="258"/>
      <c r="AG9121" s="258"/>
      <c r="AH9121" s="258"/>
      <c r="AI9121" s="258"/>
      <c r="AJ9121" s="258"/>
      <c r="AK9121" s="258"/>
      <c r="AL9121" s="258"/>
      <c r="AM9121" s="258"/>
      <c r="AN9121" s="258"/>
      <c r="AO9121" s="258"/>
      <c r="AP9121" s="258"/>
      <c r="AQ9121" s="258"/>
      <c r="AR9121" s="258"/>
      <c r="AS9121" s="258"/>
      <c r="AT9121" s="258"/>
      <c r="AU9121" s="258"/>
      <c r="AV9121" s="258"/>
      <c r="AW9121" s="258"/>
      <c r="AX9121" s="258"/>
      <c r="AY9121" s="258"/>
      <c r="AZ9121" s="258"/>
      <c r="BA9121" s="258"/>
      <c r="BB9121" s="258"/>
      <c r="BC9121" s="258"/>
      <c r="BD9121" s="258"/>
      <c r="BE9121" s="258"/>
      <c r="BF9121" s="258"/>
      <c r="BG9121" s="258"/>
      <c r="BH9121" s="258"/>
      <c r="BI9121" s="258"/>
      <c r="BJ9121" s="258"/>
      <c r="BK9121" s="258"/>
      <c r="BL9121" s="258"/>
      <c r="BM9121" s="258"/>
      <c r="BN9121" s="258"/>
      <c r="BO9121" s="258"/>
      <c r="BP9121" s="258"/>
      <c r="BQ9121" s="258"/>
      <c r="BR9121" s="258"/>
      <c r="BS9121" s="258"/>
      <c r="BT9121" s="258"/>
      <c r="BU9121" s="258"/>
      <c r="BV9121" s="258"/>
      <c r="BW9121" s="258"/>
      <c r="BX9121" s="258"/>
      <c r="BY9121" s="258"/>
      <c r="BZ9121" s="258"/>
      <c r="CA9121" s="258"/>
      <c r="CB9121" s="258"/>
      <c r="CC9121" s="258"/>
    </row>
    <row r="9122" spans="1:81" s="41" customFormat="1" x14ac:dyDescent="0.25">
      <c r="A9122" s="38"/>
      <c r="B9122" s="44"/>
      <c r="C9122" s="39"/>
      <c r="D9122" s="39"/>
      <c r="E9122" s="39"/>
      <c r="F9122" s="25"/>
      <c r="G9122" s="40"/>
      <c r="H9122" s="40"/>
      <c r="I9122" s="40"/>
      <c r="J9122" s="271"/>
      <c r="K9122" s="262"/>
      <c r="L9122" s="258"/>
      <c r="M9122" s="258"/>
      <c r="N9122" s="258"/>
      <c r="O9122" s="258"/>
      <c r="P9122" s="258"/>
      <c r="Q9122" s="258"/>
      <c r="R9122" s="258"/>
      <c r="S9122" s="258"/>
      <c r="T9122" s="258"/>
      <c r="U9122" s="258"/>
      <c r="V9122" s="258"/>
      <c r="W9122" s="258"/>
      <c r="X9122" s="258"/>
      <c r="Y9122" s="258"/>
      <c r="Z9122" s="258"/>
      <c r="AA9122" s="258"/>
      <c r="AB9122" s="258"/>
      <c r="AC9122" s="258"/>
      <c r="AD9122" s="258"/>
      <c r="AE9122" s="258"/>
      <c r="AF9122" s="258"/>
      <c r="AG9122" s="258"/>
      <c r="AH9122" s="258"/>
      <c r="AI9122" s="258"/>
      <c r="AJ9122" s="258"/>
      <c r="AK9122" s="258"/>
      <c r="AL9122" s="258"/>
      <c r="AM9122" s="258"/>
      <c r="AN9122" s="258"/>
      <c r="AO9122" s="258"/>
      <c r="AP9122" s="258"/>
      <c r="AQ9122" s="258"/>
      <c r="AR9122" s="258"/>
      <c r="AS9122" s="258"/>
      <c r="AT9122" s="258"/>
      <c r="AU9122" s="258"/>
      <c r="AV9122" s="258"/>
      <c r="AW9122" s="258"/>
      <c r="AX9122" s="258"/>
      <c r="AY9122" s="258"/>
      <c r="AZ9122" s="258"/>
      <c r="BA9122" s="258"/>
      <c r="BB9122" s="258"/>
      <c r="BC9122" s="258"/>
      <c r="BD9122" s="258"/>
      <c r="BE9122" s="258"/>
      <c r="BF9122" s="258"/>
      <c r="BG9122" s="258"/>
      <c r="BH9122" s="258"/>
      <c r="BI9122" s="258"/>
      <c r="BJ9122" s="258"/>
      <c r="BK9122" s="258"/>
      <c r="BL9122" s="258"/>
      <c r="BM9122" s="258"/>
      <c r="BN9122" s="258"/>
      <c r="BO9122" s="258"/>
      <c r="BP9122" s="258"/>
      <c r="BQ9122" s="258"/>
      <c r="BR9122" s="258"/>
      <c r="BS9122" s="258"/>
      <c r="BT9122" s="258"/>
      <c r="BU9122" s="258"/>
      <c r="BV9122" s="258"/>
      <c r="BW9122" s="258"/>
      <c r="BX9122" s="258"/>
      <c r="BY9122" s="258"/>
      <c r="BZ9122" s="258"/>
      <c r="CA9122" s="258"/>
      <c r="CB9122" s="258"/>
      <c r="CC9122" s="258"/>
    </row>
    <row r="9123" spans="1:81" s="41" customFormat="1" x14ac:dyDescent="0.25">
      <c r="A9123" s="38"/>
      <c r="B9123" s="44"/>
      <c r="C9123" s="39"/>
      <c r="D9123" s="39"/>
      <c r="E9123" s="39"/>
      <c r="F9123" s="25"/>
      <c r="G9123" s="40"/>
      <c r="H9123" s="40"/>
      <c r="I9123" s="40"/>
      <c r="J9123" s="271"/>
      <c r="K9123" s="262"/>
      <c r="L9123" s="258"/>
      <c r="M9123" s="258"/>
      <c r="N9123" s="258"/>
      <c r="O9123" s="258"/>
      <c r="P9123" s="258"/>
      <c r="Q9123" s="258"/>
      <c r="R9123" s="258"/>
      <c r="S9123" s="258"/>
      <c r="T9123" s="258"/>
      <c r="U9123" s="258"/>
      <c r="V9123" s="258"/>
      <c r="W9123" s="258"/>
      <c r="X9123" s="258"/>
      <c r="Y9123" s="258"/>
      <c r="Z9123" s="258"/>
      <c r="AA9123" s="258"/>
      <c r="AB9123" s="258"/>
      <c r="AC9123" s="258"/>
      <c r="AD9123" s="258"/>
      <c r="AE9123" s="258"/>
      <c r="AF9123" s="258"/>
      <c r="AG9123" s="258"/>
      <c r="AH9123" s="258"/>
      <c r="AI9123" s="258"/>
      <c r="AJ9123" s="258"/>
      <c r="AK9123" s="258"/>
      <c r="AL9123" s="258"/>
      <c r="AM9123" s="258"/>
      <c r="AN9123" s="258"/>
      <c r="AO9123" s="258"/>
      <c r="AP9123" s="258"/>
      <c r="AQ9123" s="258"/>
      <c r="AR9123" s="258"/>
      <c r="AS9123" s="258"/>
      <c r="AT9123" s="258"/>
      <c r="AU9123" s="258"/>
      <c r="AV9123" s="258"/>
      <c r="AW9123" s="258"/>
      <c r="AX9123" s="258"/>
      <c r="AY9123" s="258"/>
      <c r="AZ9123" s="258"/>
      <c r="BA9123" s="258"/>
      <c r="BB9123" s="258"/>
      <c r="BC9123" s="258"/>
      <c r="BD9123" s="258"/>
      <c r="BE9123" s="258"/>
      <c r="BF9123" s="258"/>
      <c r="BG9123" s="258"/>
      <c r="BH9123" s="258"/>
      <c r="BI9123" s="258"/>
      <c r="BJ9123" s="258"/>
      <c r="BK9123" s="258"/>
      <c r="BL9123" s="258"/>
      <c r="BM9123" s="258"/>
      <c r="BN9123" s="258"/>
      <c r="BO9123" s="258"/>
      <c r="BP9123" s="258"/>
      <c r="BQ9123" s="258"/>
      <c r="BR9123" s="258"/>
      <c r="BS9123" s="258"/>
      <c r="BT9123" s="258"/>
      <c r="BU9123" s="258"/>
      <c r="BV9123" s="258"/>
      <c r="BW9123" s="258"/>
      <c r="BX9123" s="258"/>
      <c r="BY9123" s="258"/>
      <c r="BZ9123" s="258"/>
      <c r="CA9123" s="258"/>
      <c r="CB9123" s="258"/>
      <c r="CC9123" s="258"/>
    </row>
    <row r="9124" spans="1:81" s="41" customFormat="1" x14ac:dyDescent="0.25">
      <c r="A9124" s="38"/>
      <c r="B9124" s="44"/>
      <c r="C9124" s="39"/>
      <c r="D9124" s="39"/>
      <c r="E9124" s="39"/>
      <c r="F9124" s="25"/>
      <c r="G9124" s="40"/>
      <c r="H9124" s="40"/>
      <c r="I9124" s="40"/>
      <c r="J9124" s="271"/>
      <c r="K9124" s="262"/>
      <c r="L9124" s="258"/>
      <c r="M9124" s="258"/>
      <c r="N9124" s="258"/>
      <c r="O9124" s="258"/>
      <c r="P9124" s="258"/>
      <c r="Q9124" s="258"/>
      <c r="R9124" s="258"/>
      <c r="S9124" s="258"/>
      <c r="T9124" s="258"/>
      <c r="U9124" s="258"/>
      <c r="V9124" s="258"/>
      <c r="W9124" s="258"/>
      <c r="X9124" s="258"/>
      <c r="Y9124" s="258"/>
      <c r="Z9124" s="258"/>
      <c r="AA9124" s="258"/>
      <c r="AB9124" s="258"/>
      <c r="AC9124" s="258"/>
      <c r="AD9124" s="258"/>
      <c r="AE9124" s="258"/>
      <c r="AF9124" s="258"/>
      <c r="AG9124" s="258"/>
      <c r="AH9124" s="258"/>
      <c r="AI9124" s="258"/>
      <c r="AJ9124" s="258"/>
      <c r="AK9124" s="258"/>
      <c r="AL9124" s="258"/>
      <c r="AM9124" s="258"/>
      <c r="AN9124" s="258"/>
      <c r="AO9124" s="258"/>
      <c r="AP9124" s="258"/>
      <c r="AQ9124" s="258"/>
      <c r="AR9124" s="258"/>
      <c r="AS9124" s="258"/>
      <c r="AT9124" s="258"/>
      <c r="AU9124" s="258"/>
      <c r="AV9124" s="258"/>
      <c r="AW9124" s="258"/>
      <c r="AX9124" s="258"/>
      <c r="AY9124" s="258"/>
      <c r="AZ9124" s="258"/>
      <c r="BA9124" s="258"/>
      <c r="BB9124" s="258"/>
      <c r="BC9124" s="258"/>
      <c r="BD9124" s="258"/>
      <c r="BE9124" s="258"/>
      <c r="BF9124" s="258"/>
      <c r="BG9124" s="258"/>
      <c r="BH9124" s="258"/>
      <c r="BI9124" s="258"/>
      <c r="BJ9124" s="258"/>
      <c r="BK9124" s="258"/>
      <c r="BL9124" s="258"/>
      <c r="BM9124" s="258"/>
      <c r="BN9124" s="258"/>
      <c r="BO9124" s="258"/>
      <c r="BP9124" s="258"/>
      <c r="BQ9124" s="258"/>
      <c r="BR9124" s="258"/>
      <c r="BS9124" s="258"/>
      <c r="BT9124" s="258"/>
      <c r="BU9124" s="258"/>
      <c r="BV9124" s="258"/>
      <c r="BW9124" s="258"/>
      <c r="BX9124" s="258"/>
      <c r="BY9124" s="258"/>
      <c r="BZ9124" s="258"/>
      <c r="CA9124" s="258"/>
      <c r="CB9124" s="258"/>
      <c r="CC9124" s="258"/>
    </row>
    <row r="9125" spans="1:81" s="41" customFormat="1" x14ac:dyDescent="0.25">
      <c r="A9125" s="38"/>
      <c r="B9125" s="44"/>
      <c r="C9125" s="39"/>
      <c r="D9125" s="39"/>
      <c r="E9125" s="39"/>
      <c r="F9125" s="25"/>
      <c r="G9125" s="40"/>
      <c r="H9125" s="40"/>
      <c r="I9125" s="40"/>
      <c r="J9125" s="271"/>
      <c r="K9125" s="262"/>
      <c r="L9125" s="258"/>
      <c r="M9125" s="258"/>
      <c r="N9125" s="258"/>
      <c r="O9125" s="258"/>
      <c r="P9125" s="258"/>
      <c r="Q9125" s="258"/>
      <c r="R9125" s="258"/>
      <c r="S9125" s="258"/>
      <c r="T9125" s="258"/>
      <c r="U9125" s="258"/>
      <c r="V9125" s="258"/>
      <c r="W9125" s="258"/>
      <c r="X9125" s="258"/>
      <c r="Y9125" s="258"/>
      <c r="Z9125" s="258"/>
      <c r="AA9125" s="258"/>
      <c r="AB9125" s="258"/>
      <c r="AC9125" s="258"/>
      <c r="AD9125" s="258"/>
      <c r="AE9125" s="258"/>
      <c r="AF9125" s="258"/>
      <c r="AG9125" s="258"/>
      <c r="AH9125" s="258"/>
      <c r="AI9125" s="258"/>
      <c r="AJ9125" s="258"/>
      <c r="AK9125" s="258"/>
      <c r="AL9125" s="258"/>
      <c r="AM9125" s="258"/>
      <c r="AN9125" s="258"/>
      <c r="AO9125" s="258"/>
      <c r="AP9125" s="258"/>
      <c r="AQ9125" s="258"/>
      <c r="AR9125" s="258"/>
      <c r="AS9125" s="258"/>
      <c r="AT9125" s="258"/>
      <c r="AU9125" s="258"/>
      <c r="AV9125" s="258"/>
      <c r="AW9125" s="258"/>
      <c r="AX9125" s="258"/>
      <c r="AY9125" s="258"/>
      <c r="AZ9125" s="258"/>
      <c r="BA9125" s="258"/>
      <c r="BB9125" s="258"/>
      <c r="BC9125" s="258"/>
      <c r="BD9125" s="258"/>
      <c r="BE9125" s="258"/>
      <c r="BF9125" s="258"/>
      <c r="BG9125" s="258"/>
      <c r="BH9125" s="258"/>
      <c r="BI9125" s="258"/>
      <c r="BJ9125" s="258"/>
      <c r="BK9125" s="258"/>
      <c r="BL9125" s="258"/>
      <c r="BM9125" s="258"/>
      <c r="BN9125" s="258"/>
      <c r="BO9125" s="258"/>
      <c r="BP9125" s="258"/>
      <c r="BQ9125" s="258"/>
      <c r="BR9125" s="258"/>
      <c r="BS9125" s="258"/>
      <c r="BT9125" s="258"/>
      <c r="BU9125" s="258"/>
      <c r="BV9125" s="258"/>
      <c r="BW9125" s="258"/>
      <c r="BX9125" s="258"/>
      <c r="BY9125" s="258"/>
      <c r="BZ9125" s="258"/>
      <c r="CA9125" s="258"/>
      <c r="CB9125" s="258"/>
      <c r="CC9125" s="258"/>
    </row>
    <row r="9126" spans="1:81" s="41" customFormat="1" x14ac:dyDescent="0.25">
      <c r="A9126" s="38"/>
      <c r="B9126" s="44"/>
      <c r="C9126" s="39"/>
      <c r="D9126" s="39"/>
      <c r="E9126" s="39"/>
      <c r="F9126" s="25"/>
      <c r="G9126" s="40"/>
      <c r="H9126" s="40"/>
      <c r="I9126" s="40"/>
      <c r="J9126" s="271"/>
      <c r="K9126" s="262"/>
      <c r="L9126" s="258"/>
      <c r="M9126" s="258"/>
      <c r="N9126" s="258"/>
      <c r="O9126" s="258"/>
      <c r="P9126" s="258"/>
      <c r="Q9126" s="258"/>
      <c r="R9126" s="258"/>
      <c r="S9126" s="258"/>
      <c r="T9126" s="258"/>
      <c r="U9126" s="258"/>
      <c r="V9126" s="258"/>
      <c r="W9126" s="258"/>
      <c r="X9126" s="258"/>
      <c r="Y9126" s="258"/>
      <c r="Z9126" s="258"/>
      <c r="AA9126" s="258"/>
      <c r="AB9126" s="258"/>
      <c r="AC9126" s="258"/>
      <c r="AD9126" s="258"/>
      <c r="AE9126" s="258"/>
      <c r="AF9126" s="258"/>
      <c r="AG9126" s="258"/>
      <c r="AH9126" s="258"/>
      <c r="AI9126" s="258"/>
      <c r="AJ9126" s="258"/>
      <c r="AK9126" s="258"/>
      <c r="AL9126" s="258"/>
      <c r="AM9126" s="258"/>
      <c r="AN9126" s="258"/>
      <c r="AO9126" s="258"/>
      <c r="AP9126" s="258"/>
      <c r="AQ9126" s="258"/>
      <c r="AR9126" s="258"/>
      <c r="AS9126" s="258"/>
      <c r="AT9126" s="258"/>
      <c r="AU9126" s="258"/>
      <c r="AV9126" s="258"/>
      <c r="AW9126" s="258"/>
      <c r="AX9126" s="258"/>
      <c r="AY9126" s="258"/>
      <c r="AZ9126" s="258"/>
      <c r="BA9126" s="258"/>
      <c r="BB9126" s="258"/>
      <c r="BC9126" s="258"/>
      <c r="BD9126" s="258"/>
      <c r="BE9126" s="258"/>
      <c r="BF9126" s="258"/>
      <c r="BG9126" s="258"/>
      <c r="BH9126" s="258"/>
      <c r="BI9126" s="258"/>
      <c r="BJ9126" s="258"/>
      <c r="BK9126" s="258"/>
      <c r="BL9126" s="258"/>
      <c r="BM9126" s="258"/>
      <c r="BN9126" s="258"/>
      <c r="BO9126" s="258"/>
      <c r="BP9126" s="258"/>
      <c r="BQ9126" s="258"/>
      <c r="BR9126" s="258"/>
      <c r="BS9126" s="258"/>
      <c r="BT9126" s="258"/>
      <c r="BU9126" s="258"/>
      <c r="BV9126" s="258"/>
      <c r="BW9126" s="258"/>
      <c r="BX9126" s="258"/>
      <c r="BY9126" s="258"/>
      <c r="BZ9126" s="258"/>
      <c r="CA9126" s="258"/>
      <c r="CB9126" s="258"/>
      <c r="CC9126" s="258"/>
    </row>
    <row r="9127" spans="1:81" s="41" customFormat="1" x14ac:dyDescent="0.25">
      <c r="A9127" s="38"/>
      <c r="B9127" s="44"/>
      <c r="C9127" s="39"/>
      <c r="D9127" s="39"/>
      <c r="E9127" s="39"/>
      <c r="F9127" s="25"/>
      <c r="G9127" s="40"/>
      <c r="H9127" s="40"/>
      <c r="I9127" s="40"/>
      <c r="J9127" s="271"/>
      <c r="K9127" s="262"/>
      <c r="L9127" s="258"/>
      <c r="M9127" s="258"/>
      <c r="N9127" s="258"/>
      <c r="O9127" s="258"/>
      <c r="P9127" s="258"/>
      <c r="Q9127" s="258"/>
      <c r="R9127" s="258"/>
      <c r="S9127" s="258"/>
      <c r="T9127" s="258"/>
      <c r="U9127" s="258"/>
      <c r="V9127" s="258"/>
      <c r="W9127" s="258"/>
      <c r="X9127" s="258"/>
      <c r="Y9127" s="258"/>
      <c r="Z9127" s="258"/>
      <c r="AA9127" s="258"/>
      <c r="AB9127" s="258"/>
      <c r="AC9127" s="258"/>
      <c r="AD9127" s="258"/>
      <c r="AE9127" s="258"/>
      <c r="AF9127" s="258"/>
      <c r="AG9127" s="258"/>
      <c r="AH9127" s="258"/>
      <c r="AI9127" s="258"/>
      <c r="AJ9127" s="258"/>
      <c r="AK9127" s="258"/>
      <c r="AL9127" s="258"/>
      <c r="AM9127" s="258"/>
      <c r="AN9127" s="258"/>
      <c r="AO9127" s="258"/>
      <c r="AP9127" s="258"/>
      <c r="AQ9127" s="258"/>
      <c r="AR9127" s="258"/>
      <c r="AS9127" s="258"/>
      <c r="AT9127" s="258"/>
      <c r="AU9127" s="258"/>
      <c r="AV9127" s="258"/>
      <c r="AW9127" s="258"/>
      <c r="AX9127" s="258"/>
      <c r="AY9127" s="258"/>
      <c r="AZ9127" s="258"/>
      <c r="BA9127" s="258"/>
      <c r="BB9127" s="258"/>
      <c r="BC9127" s="258"/>
      <c r="BD9127" s="258"/>
      <c r="BE9127" s="258"/>
      <c r="BF9127" s="258"/>
      <c r="BG9127" s="258"/>
      <c r="BH9127" s="258"/>
      <c r="BI9127" s="258"/>
      <c r="BJ9127" s="258"/>
      <c r="BK9127" s="258"/>
      <c r="BL9127" s="258"/>
      <c r="BM9127" s="258"/>
      <c r="BN9127" s="258"/>
      <c r="BO9127" s="258"/>
      <c r="BP9127" s="258"/>
      <c r="BQ9127" s="258"/>
      <c r="BR9127" s="258"/>
      <c r="BS9127" s="258"/>
      <c r="BT9127" s="258"/>
      <c r="BU9127" s="258"/>
      <c r="BV9127" s="258"/>
      <c r="BW9127" s="258"/>
      <c r="BX9127" s="258"/>
      <c r="BY9127" s="258"/>
      <c r="BZ9127" s="258"/>
      <c r="CA9127" s="258"/>
      <c r="CB9127" s="258"/>
      <c r="CC9127" s="258"/>
    </row>
    <row r="9128" spans="1:81" s="41" customFormat="1" x14ac:dyDescent="0.25">
      <c r="A9128" s="38"/>
      <c r="B9128" s="44"/>
      <c r="C9128" s="39"/>
      <c r="D9128" s="39"/>
      <c r="E9128" s="39"/>
      <c r="F9128" s="25"/>
      <c r="G9128" s="40"/>
      <c r="H9128" s="40"/>
      <c r="I9128" s="40"/>
      <c r="J9128" s="271"/>
      <c r="K9128" s="262"/>
      <c r="L9128" s="258"/>
      <c r="M9128" s="258"/>
      <c r="N9128" s="258"/>
      <c r="O9128" s="258"/>
      <c r="P9128" s="258"/>
      <c r="Q9128" s="258"/>
      <c r="R9128" s="258"/>
      <c r="S9128" s="258"/>
      <c r="T9128" s="258"/>
      <c r="U9128" s="258"/>
      <c r="V9128" s="258"/>
      <c r="W9128" s="258"/>
      <c r="X9128" s="258"/>
      <c r="Y9128" s="258"/>
      <c r="Z9128" s="258"/>
      <c r="AA9128" s="258"/>
      <c r="AB9128" s="258"/>
      <c r="AC9128" s="258"/>
      <c r="AD9128" s="258"/>
      <c r="AE9128" s="258"/>
      <c r="AF9128" s="258"/>
      <c r="AG9128" s="258"/>
      <c r="AH9128" s="258"/>
      <c r="AI9128" s="258"/>
      <c r="AJ9128" s="258"/>
      <c r="AK9128" s="258"/>
      <c r="AL9128" s="258"/>
      <c r="AM9128" s="258"/>
      <c r="AN9128" s="258"/>
      <c r="AO9128" s="258"/>
      <c r="AP9128" s="258"/>
      <c r="AQ9128" s="258"/>
      <c r="AR9128" s="258"/>
      <c r="AS9128" s="258"/>
      <c r="AT9128" s="258"/>
      <c r="AU9128" s="258"/>
      <c r="AV9128" s="258"/>
      <c r="AW9128" s="258"/>
      <c r="AX9128" s="258"/>
      <c r="AY9128" s="258"/>
      <c r="AZ9128" s="258"/>
      <c r="BA9128" s="258"/>
      <c r="BB9128" s="258"/>
      <c r="BC9128" s="258"/>
      <c r="BD9128" s="258"/>
      <c r="BE9128" s="258"/>
      <c r="BF9128" s="258"/>
      <c r="BG9128" s="258"/>
      <c r="BH9128" s="258"/>
      <c r="BI9128" s="258"/>
      <c r="BJ9128" s="258"/>
      <c r="BK9128" s="258"/>
      <c r="BL9128" s="258"/>
      <c r="BM9128" s="258"/>
      <c r="BN9128" s="258"/>
      <c r="BO9128" s="258"/>
      <c r="BP9128" s="258"/>
      <c r="BQ9128" s="258"/>
      <c r="BR9128" s="258"/>
      <c r="BS9128" s="258"/>
      <c r="BT9128" s="258"/>
      <c r="BU9128" s="258"/>
      <c r="BV9128" s="258"/>
      <c r="BW9128" s="258"/>
      <c r="BX9128" s="258"/>
      <c r="BY9128" s="258"/>
      <c r="BZ9128" s="258"/>
      <c r="CA9128" s="258"/>
      <c r="CB9128" s="258"/>
      <c r="CC9128" s="258"/>
    </row>
    <row r="9129" spans="1:81" s="41" customFormat="1" x14ac:dyDescent="0.25">
      <c r="A9129" s="38"/>
      <c r="B9129" s="44"/>
      <c r="C9129" s="39"/>
      <c r="D9129" s="39"/>
      <c r="E9129" s="39"/>
      <c r="F9129" s="25"/>
      <c r="G9129" s="40"/>
      <c r="H9129" s="40"/>
      <c r="I9129" s="40"/>
      <c r="J9129" s="271"/>
      <c r="K9129" s="262"/>
      <c r="L9129" s="258"/>
      <c r="M9129" s="258"/>
      <c r="N9129" s="258"/>
      <c r="O9129" s="258"/>
      <c r="P9129" s="258"/>
      <c r="Q9129" s="258"/>
      <c r="R9129" s="258"/>
      <c r="S9129" s="258"/>
      <c r="T9129" s="258"/>
      <c r="U9129" s="258"/>
      <c r="V9129" s="258"/>
      <c r="W9129" s="258"/>
      <c r="X9129" s="258"/>
      <c r="Y9129" s="258"/>
      <c r="Z9129" s="258"/>
      <c r="AA9129" s="258"/>
      <c r="AB9129" s="258"/>
      <c r="AC9129" s="258"/>
      <c r="AD9129" s="258"/>
      <c r="AE9129" s="258"/>
      <c r="AF9129" s="258"/>
      <c r="AG9129" s="258"/>
      <c r="AH9129" s="258"/>
      <c r="AI9129" s="258"/>
      <c r="AJ9129" s="258"/>
      <c r="AK9129" s="258"/>
      <c r="AL9129" s="258"/>
      <c r="AM9129" s="258"/>
      <c r="AN9129" s="258"/>
      <c r="AO9129" s="258"/>
      <c r="AP9129" s="258"/>
      <c r="AQ9129" s="258"/>
      <c r="AR9129" s="258"/>
      <c r="AS9129" s="258"/>
      <c r="AT9129" s="258"/>
      <c r="AU9129" s="258"/>
      <c r="AV9129" s="258"/>
      <c r="AW9129" s="258"/>
      <c r="AX9129" s="258"/>
      <c r="AY9129" s="258"/>
      <c r="AZ9129" s="258"/>
      <c r="BA9129" s="258"/>
      <c r="BB9129" s="258"/>
      <c r="BC9129" s="258"/>
      <c r="BD9129" s="258"/>
      <c r="BE9129" s="258"/>
      <c r="BF9129" s="258"/>
      <c r="BG9129" s="258"/>
      <c r="BH9129" s="258"/>
      <c r="BI9129" s="258"/>
      <c r="BJ9129" s="258"/>
      <c r="BK9129" s="258"/>
      <c r="BL9129" s="258"/>
      <c r="BM9129" s="258"/>
      <c r="BN9129" s="258"/>
      <c r="BO9129" s="258"/>
      <c r="BP9129" s="258"/>
      <c r="BQ9129" s="258"/>
      <c r="BR9129" s="258"/>
      <c r="BS9129" s="258"/>
      <c r="BT9129" s="258"/>
      <c r="BU9129" s="258"/>
      <c r="BV9129" s="258"/>
      <c r="BW9129" s="258"/>
      <c r="BX9129" s="258"/>
      <c r="BY9129" s="258"/>
      <c r="BZ9129" s="258"/>
      <c r="CA9129" s="258"/>
      <c r="CB9129" s="258"/>
      <c r="CC9129" s="258"/>
    </row>
    <row r="9130" spans="1:81" s="41" customFormat="1" x14ac:dyDescent="0.25">
      <c r="A9130" s="38"/>
      <c r="B9130" s="44"/>
      <c r="C9130" s="39"/>
      <c r="D9130" s="39"/>
      <c r="E9130" s="39"/>
      <c r="F9130" s="25"/>
      <c r="G9130" s="40"/>
      <c r="H9130" s="40"/>
      <c r="I9130" s="40"/>
      <c r="J9130" s="271"/>
      <c r="K9130" s="262"/>
      <c r="L9130" s="258"/>
      <c r="M9130" s="258"/>
      <c r="N9130" s="258"/>
      <c r="O9130" s="258"/>
      <c r="P9130" s="258"/>
      <c r="Q9130" s="258"/>
      <c r="R9130" s="258"/>
      <c r="S9130" s="258"/>
      <c r="T9130" s="258"/>
      <c r="U9130" s="258"/>
      <c r="V9130" s="258"/>
      <c r="W9130" s="258"/>
      <c r="X9130" s="258"/>
      <c r="Y9130" s="258"/>
      <c r="Z9130" s="258"/>
      <c r="AA9130" s="258"/>
      <c r="AB9130" s="258"/>
      <c r="AC9130" s="258"/>
      <c r="AD9130" s="258"/>
      <c r="AE9130" s="258"/>
      <c r="AF9130" s="258"/>
      <c r="AG9130" s="258"/>
      <c r="AH9130" s="258"/>
      <c r="AI9130" s="258"/>
      <c r="AJ9130" s="258"/>
      <c r="AK9130" s="258"/>
      <c r="AL9130" s="258"/>
      <c r="AM9130" s="258"/>
      <c r="AN9130" s="258"/>
      <c r="AO9130" s="258"/>
      <c r="AP9130" s="258"/>
      <c r="AQ9130" s="258"/>
      <c r="AR9130" s="258"/>
      <c r="AS9130" s="258"/>
      <c r="AT9130" s="258"/>
      <c r="AU9130" s="258"/>
      <c r="AV9130" s="258"/>
      <c r="AW9130" s="258"/>
      <c r="AX9130" s="258"/>
      <c r="AY9130" s="258"/>
      <c r="AZ9130" s="258"/>
      <c r="BA9130" s="258"/>
      <c r="BB9130" s="258"/>
      <c r="BC9130" s="258"/>
      <c r="BD9130" s="258"/>
      <c r="BE9130" s="258"/>
      <c r="BF9130" s="258"/>
      <c r="BG9130" s="258"/>
      <c r="BH9130" s="258"/>
      <c r="BI9130" s="258"/>
      <c r="BJ9130" s="258"/>
      <c r="BK9130" s="258"/>
      <c r="BL9130" s="258"/>
      <c r="BM9130" s="258"/>
      <c r="BN9130" s="258"/>
      <c r="BO9130" s="258"/>
      <c r="BP9130" s="258"/>
      <c r="BQ9130" s="258"/>
      <c r="BR9130" s="258"/>
      <c r="BS9130" s="258"/>
      <c r="BT9130" s="258"/>
      <c r="BU9130" s="258"/>
      <c r="BV9130" s="258"/>
      <c r="BW9130" s="258"/>
      <c r="BX9130" s="258"/>
      <c r="BY9130" s="258"/>
      <c r="BZ9130" s="258"/>
      <c r="CA9130" s="258"/>
      <c r="CB9130" s="258"/>
      <c r="CC9130" s="258"/>
    </row>
    <row r="9131" spans="1:81" s="41" customFormat="1" x14ac:dyDescent="0.25">
      <c r="A9131" s="38"/>
      <c r="B9131" s="44"/>
      <c r="C9131" s="39"/>
      <c r="D9131" s="39"/>
      <c r="E9131" s="39"/>
      <c r="F9131" s="25"/>
      <c r="G9131" s="40"/>
      <c r="H9131" s="40"/>
      <c r="I9131" s="40"/>
      <c r="J9131" s="271"/>
      <c r="K9131" s="262"/>
      <c r="L9131" s="258"/>
      <c r="M9131" s="258"/>
      <c r="N9131" s="258"/>
      <c r="O9131" s="258"/>
      <c r="P9131" s="258"/>
      <c r="Q9131" s="258"/>
      <c r="R9131" s="258"/>
      <c r="S9131" s="258"/>
      <c r="T9131" s="258"/>
      <c r="U9131" s="258"/>
      <c r="V9131" s="258"/>
      <c r="W9131" s="258"/>
      <c r="X9131" s="258"/>
      <c r="Y9131" s="258"/>
      <c r="Z9131" s="258"/>
      <c r="AA9131" s="258"/>
      <c r="AB9131" s="258"/>
      <c r="AC9131" s="258"/>
      <c r="AD9131" s="258"/>
      <c r="AE9131" s="258"/>
      <c r="AF9131" s="258"/>
      <c r="AG9131" s="258"/>
      <c r="AH9131" s="258"/>
      <c r="AI9131" s="258"/>
      <c r="AJ9131" s="258"/>
      <c r="AK9131" s="258"/>
      <c r="AL9131" s="258"/>
      <c r="AM9131" s="258"/>
      <c r="AN9131" s="258"/>
      <c r="AO9131" s="258"/>
      <c r="AP9131" s="258"/>
      <c r="AQ9131" s="258"/>
      <c r="AR9131" s="258"/>
      <c r="AS9131" s="258"/>
      <c r="AT9131" s="258"/>
      <c r="AU9131" s="258"/>
      <c r="AV9131" s="258"/>
      <c r="AW9131" s="258"/>
      <c r="AX9131" s="258"/>
      <c r="AY9131" s="258"/>
      <c r="AZ9131" s="258"/>
      <c r="BA9131" s="258"/>
      <c r="BB9131" s="258"/>
      <c r="BC9131" s="258"/>
      <c r="BD9131" s="258"/>
      <c r="BE9131" s="258"/>
      <c r="BF9131" s="258"/>
      <c r="BG9131" s="258"/>
      <c r="BH9131" s="258"/>
      <c r="BI9131" s="258"/>
      <c r="BJ9131" s="258"/>
      <c r="BK9131" s="258"/>
      <c r="BL9131" s="258"/>
      <c r="BM9131" s="258"/>
      <c r="BN9131" s="258"/>
      <c r="BO9131" s="258"/>
      <c r="BP9131" s="258"/>
      <c r="BQ9131" s="258"/>
      <c r="BR9131" s="258"/>
      <c r="BS9131" s="258"/>
      <c r="BT9131" s="258"/>
      <c r="BU9131" s="258"/>
      <c r="BV9131" s="258"/>
      <c r="BW9131" s="258"/>
      <c r="BX9131" s="258"/>
      <c r="BY9131" s="258"/>
      <c r="BZ9131" s="258"/>
      <c r="CA9131" s="258"/>
      <c r="CB9131" s="258"/>
      <c r="CC9131" s="258"/>
    </row>
    <row r="9132" spans="1:81" s="41" customFormat="1" x14ac:dyDescent="0.25">
      <c r="A9132" s="38"/>
      <c r="B9132" s="44"/>
      <c r="C9132" s="39"/>
      <c r="D9132" s="39"/>
      <c r="E9132" s="39"/>
      <c r="F9132" s="25"/>
      <c r="G9132" s="40"/>
      <c r="H9132" s="40"/>
      <c r="I9132" s="40"/>
      <c r="J9132" s="271"/>
      <c r="K9132" s="262"/>
      <c r="L9132" s="258"/>
      <c r="M9132" s="258"/>
      <c r="N9132" s="258"/>
      <c r="O9132" s="258"/>
      <c r="P9132" s="258"/>
      <c r="Q9132" s="258"/>
      <c r="R9132" s="258"/>
      <c r="S9132" s="258"/>
      <c r="T9132" s="258"/>
      <c r="U9132" s="258"/>
      <c r="V9132" s="258"/>
      <c r="W9132" s="258"/>
      <c r="X9132" s="258"/>
      <c r="Y9132" s="258"/>
      <c r="Z9132" s="258"/>
      <c r="AA9132" s="258"/>
      <c r="AB9132" s="258"/>
      <c r="AC9132" s="258"/>
      <c r="AD9132" s="258"/>
      <c r="AE9132" s="258"/>
      <c r="AF9132" s="258"/>
      <c r="AG9132" s="258"/>
      <c r="AH9132" s="258"/>
      <c r="AI9132" s="258"/>
      <c r="AJ9132" s="258"/>
      <c r="AK9132" s="258"/>
      <c r="AL9132" s="258"/>
      <c r="AM9132" s="258"/>
      <c r="AN9132" s="258"/>
      <c r="AO9132" s="258"/>
      <c r="AP9132" s="258"/>
      <c r="AQ9132" s="258"/>
      <c r="AR9132" s="258"/>
      <c r="AS9132" s="258"/>
      <c r="AT9132" s="258"/>
      <c r="AU9132" s="258"/>
      <c r="AV9132" s="258"/>
      <c r="AW9132" s="258"/>
      <c r="AX9132" s="258"/>
      <c r="AY9132" s="258"/>
      <c r="AZ9132" s="258"/>
      <c r="BA9132" s="258"/>
      <c r="BB9132" s="258"/>
      <c r="BC9132" s="258"/>
      <c r="BD9132" s="258"/>
      <c r="BE9132" s="258"/>
      <c r="BF9132" s="258"/>
      <c r="BG9132" s="258"/>
      <c r="BH9132" s="258"/>
      <c r="BI9132" s="258"/>
      <c r="BJ9132" s="258"/>
      <c r="BK9132" s="258"/>
      <c r="BL9132" s="258"/>
      <c r="BM9132" s="258"/>
      <c r="BN9132" s="258"/>
      <c r="BO9132" s="258"/>
      <c r="BP9132" s="258"/>
      <c r="BQ9132" s="258"/>
      <c r="BR9132" s="258"/>
      <c r="BS9132" s="258"/>
      <c r="BT9132" s="258"/>
      <c r="BU9132" s="258"/>
      <c r="BV9132" s="258"/>
      <c r="BW9132" s="258"/>
      <c r="BX9132" s="258"/>
      <c r="BY9132" s="258"/>
      <c r="BZ9132" s="258"/>
      <c r="CA9132" s="258"/>
      <c r="CB9132" s="258"/>
      <c r="CC9132" s="258"/>
    </row>
    <row r="9133" spans="1:81" s="41" customFormat="1" x14ac:dyDescent="0.25">
      <c r="A9133" s="38"/>
      <c r="B9133" s="44"/>
      <c r="C9133" s="39"/>
      <c r="D9133" s="39"/>
      <c r="E9133" s="39"/>
      <c r="F9133" s="25"/>
      <c r="G9133" s="40"/>
      <c r="H9133" s="40"/>
      <c r="I9133" s="40"/>
      <c r="J9133" s="271"/>
      <c r="K9133" s="262"/>
      <c r="L9133" s="258"/>
      <c r="M9133" s="258"/>
      <c r="N9133" s="258"/>
      <c r="O9133" s="258"/>
      <c r="P9133" s="258"/>
      <c r="Q9133" s="258"/>
      <c r="R9133" s="258"/>
      <c r="S9133" s="258"/>
      <c r="T9133" s="258"/>
      <c r="U9133" s="258"/>
      <c r="V9133" s="258"/>
      <c r="W9133" s="258"/>
      <c r="X9133" s="258"/>
      <c r="Y9133" s="258"/>
      <c r="Z9133" s="258"/>
      <c r="AA9133" s="258"/>
      <c r="AB9133" s="258"/>
      <c r="AC9133" s="258"/>
      <c r="AD9133" s="258"/>
      <c r="AE9133" s="258"/>
      <c r="AF9133" s="258"/>
      <c r="AG9133" s="258"/>
      <c r="AH9133" s="258"/>
      <c r="AI9133" s="258"/>
      <c r="AJ9133" s="258"/>
      <c r="AK9133" s="258"/>
      <c r="AL9133" s="258"/>
      <c r="AM9133" s="258"/>
      <c r="AN9133" s="258"/>
      <c r="AO9133" s="258"/>
      <c r="AP9133" s="258"/>
      <c r="AQ9133" s="258"/>
      <c r="AR9133" s="258"/>
      <c r="AS9133" s="258"/>
      <c r="AT9133" s="258"/>
      <c r="AU9133" s="258"/>
      <c r="AV9133" s="258"/>
      <c r="AW9133" s="258"/>
      <c r="AX9133" s="258"/>
      <c r="AY9133" s="258"/>
      <c r="AZ9133" s="258"/>
      <c r="BA9133" s="258"/>
      <c r="BB9133" s="258"/>
      <c r="BC9133" s="258"/>
      <c r="BD9133" s="258"/>
      <c r="BE9133" s="258"/>
      <c r="BF9133" s="258"/>
      <c r="BG9133" s="258"/>
      <c r="BH9133" s="258"/>
      <c r="BI9133" s="258"/>
      <c r="BJ9133" s="258"/>
      <c r="BK9133" s="258"/>
      <c r="BL9133" s="258"/>
      <c r="BM9133" s="258"/>
      <c r="BN9133" s="258"/>
      <c r="BO9133" s="258"/>
      <c r="BP9133" s="258"/>
      <c r="BQ9133" s="258"/>
      <c r="BR9133" s="258"/>
      <c r="BS9133" s="258"/>
      <c r="BT9133" s="258"/>
      <c r="BU9133" s="258"/>
      <c r="BV9133" s="258"/>
      <c r="BW9133" s="258"/>
      <c r="BX9133" s="258"/>
      <c r="BY9133" s="258"/>
      <c r="BZ9133" s="258"/>
      <c r="CA9133" s="258"/>
      <c r="CB9133" s="258"/>
      <c r="CC9133" s="258"/>
    </row>
    <row r="9134" spans="1:81" s="41" customFormat="1" x14ac:dyDescent="0.25">
      <c r="A9134" s="38"/>
      <c r="B9134" s="44"/>
      <c r="C9134" s="39"/>
      <c r="D9134" s="39"/>
      <c r="E9134" s="39"/>
      <c r="F9134" s="25"/>
      <c r="G9134" s="40"/>
      <c r="H9134" s="40"/>
      <c r="I9134" s="40"/>
      <c r="J9134" s="271"/>
      <c r="K9134" s="262"/>
      <c r="L9134" s="258"/>
      <c r="M9134" s="258"/>
      <c r="N9134" s="258"/>
      <c r="O9134" s="258"/>
      <c r="P9134" s="258"/>
      <c r="Q9134" s="258"/>
      <c r="R9134" s="258"/>
      <c r="S9134" s="258"/>
      <c r="T9134" s="258"/>
      <c r="U9134" s="258"/>
      <c r="V9134" s="258"/>
      <c r="W9134" s="258"/>
      <c r="X9134" s="258"/>
      <c r="Y9134" s="258"/>
      <c r="Z9134" s="258"/>
      <c r="AA9134" s="258"/>
      <c r="AB9134" s="258"/>
      <c r="AC9134" s="258"/>
      <c r="AD9134" s="258"/>
      <c r="AE9134" s="258"/>
      <c r="AF9134" s="258"/>
      <c r="AG9134" s="258"/>
      <c r="AH9134" s="258"/>
      <c r="AI9134" s="258"/>
      <c r="AJ9134" s="258"/>
      <c r="AK9134" s="258"/>
      <c r="AL9134" s="258"/>
      <c r="AM9134" s="258"/>
      <c r="AN9134" s="258"/>
      <c r="AO9134" s="258"/>
      <c r="AP9134" s="258"/>
      <c r="AQ9134" s="258"/>
      <c r="AR9134" s="258"/>
      <c r="AS9134" s="258"/>
      <c r="AT9134" s="258"/>
      <c r="AU9134" s="258"/>
      <c r="AV9134" s="258"/>
      <c r="AW9134" s="258"/>
      <c r="AX9134" s="258"/>
      <c r="AY9134" s="258"/>
      <c r="AZ9134" s="258"/>
      <c r="BA9134" s="258"/>
      <c r="BB9134" s="258"/>
      <c r="BC9134" s="258"/>
      <c r="BD9134" s="258"/>
      <c r="BE9134" s="258"/>
      <c r="BF9134" s="258"/>
      <c r="BG9134" s="258"/>
      <c r="BH9134" s="258"/>
      <c r="BI9134" s="258"/>
      <c r="BJ9134" s="258"/>
      <c r="BK9134" s="258"/>
      <c r="BL9134" s="258"/>
      <c r="BM9134" s="258"/>
      <c r="BN9134" s="258"/>
      <c r="BO9134" s="258"/>
      <c r="BP9134" s="258"/>
      <c r="BQ9134" s="258"/>
      <c r="BR9134" s="258"/>
      <c r="BS9134" s="258"/>
      <c r="BT9134" s="258"/>
      <c r="BU9134" s="258"/>
      <c r="BV9134" s="258"/>
      <c r="BW9134" s="258"/>
      <c r="BX9134" s="258"/>
      <c r="BY9134" s="258"/>
      <c r="BZ9134" s="258"/>
      <c r="CA9134" s="258"/>
      <c r="CB9134" s="258"/>
      <c r="CC9134" s="258"/>
    </row>
    <row r="9135" spans="1:81" s="41" customFormat="1" x14ac:dyDescent="0.25">
      <c r="A9135" s="38"/>
      <c r="B9135" s="44"/>
      <c r="C9135" s="39"/>
      <c r="D9135" s="39"/>
      <c r="E9135" s="39"/>
      <c r="F9135" s="25"/>
      <c r="G9135" s="40"/>
      <c r="H9135" s="40"/>
      <c r="I9135" s="40"/>
      <c r="J9135" s="271"/>
      <c r="K9135" s="262"/>
      <c r="L9135" s="258"/>
      <c r="M9135" s="258"/>
      <c r="N9135" s="258"/>
      <c r="O9135" s="258"/>
      <c r="P9135" s="258"/>
      <c r="Q9135" s="258"/>
      <c r="R9135" s="258"/>
      <c r="S9135" s="258"/>
      <c r="T9135" s="258"/>
      <c r="U9135" s="258"/>
      <c r="V9135" s="258"/>
      <c r="W9135" s="258"/>
      <c r="X9135" s="258"/>
      <c r="Y9135" s="258"/>
      <c r="Z9135" s="258"/>
      <c r="AA9135" s="258"/>
      <c r="AB9135" s="258"/>
      <c r="AC9135" s="258"/>
      <c r="AD9135" s="258"/>
      <c r="AE9135" s="258"/>
      <c r="AF9135" s="258"/>
      <c r="AG9135" s="258"/>
      <c r="AH9135" s="258"/>
      <c r="AI9135" s="258"/>
      <c r="AJ9135" s="258"/>
      <c r="AK9135" s="258"/>
      <c r="AL9135" s="258"/>
      <c r="AM9135" s="258"/>
      <c r="AN9135" s="258"/>
      <c r="AO9135" s="258"/>
      <c r="AP9135" s="258"/>
      <c r="AQ9135" s="258"/>
      <c r="AR9135" s="258"/>
      <c r="AS9135" s="258"/>
      <c r="AT9135" s="258"/>
      <c r="AU9135" s="258"/>
      <c r="AV9135" s="258"/>
      <c r="AW9135" s="258"/>
      <c r="AX9135" s="258"/>
      <c r="AY9135" s="258"/>
      <c r="AZ9135" s="258"/>
      <c r="BA9135" s="258"/>
      <c r="BB9135" s="258"/>
      <c r="BC9135" s="258"/>
      <c r="BD9135" s="258"/>
      <c r="BE9135" s="258"/>
      <c r="BF9135" s="258"/>
      <c r="BG9135" s="258"/>
      <c r="BH9135" s="258"/>
      <c r="BI9135" s="258"/>
      <c r="BJ9135" s="258"/>
      <c r="BK9135" s="258"/>
      <c r="BL9135" s="258"/>
      <c r="BM9135" s="258"/>
      <c r="BN9135" s="258"/>
      <c r="BO9135" s="258"/>
      <c r="BP9135" s="258"/>
      <c r="BQ9135" s="258"/>
      <c r="BR9135" s="258"/>
      <c r="BS9135" s="258"/>
      <c r="BT9135" s="258"/>
      <c r="BU9135" s="258"/>
      <c r="BV9135" s="258"/>
      <c r="BW9135" s="258"/>
      <c r="BX9135" s="258"/>
      <c r="BY9135" s="258"/>
      <c r="BZ9135" s="258"/>
      <c r="CA9135" s="258"/>
      <c r="CB9135" s="258"/>
      <c r="CC9135" s="258"/>
    </row>
    <row r="9136" spans="1:81" s="41" customFormat="1" x14ac:dyDescent="0.25">
      <c r="A9136" s="38"/>
      <c r="B9136" s="44"/>
      <c r="C9136" s="39"/>
      <c r="D9136" s="39"/>
      <c r="E9136" s="39"/>
      <c r="F9136" s="25"/>
      <c r="G9136" s="40"/>
      <c r="H9136" s="40"/>
      <c r="I9136" s="40"/>
      <c r="J9136" s="271"/>
      <c r="K9136" s="262"/>
      <c r="L9136" s="258"/>
      <c r="M9136" s="258"/>
      <c r="N9136" s="258"/>
      <c r="O9136" s="258"/>
      <c r="P9136" s="258"/>
      <c r="Q9136" s="258"/>
      <c r="R9136" s="258"/>
      <c r="S9136" s="258"/>
      <c r="T9136" s="258"/>
      <c r="U9136" s="258"/>
      <c r="V9136" s="258"/>
      <c r="W9136" s="258"/>
      <c r="X9136" s="258"/>
      <c r="Y9136" s="258"/>
      <c r="Z9136" s="258"/>
      <c r="AA9136" s="258"/>
      <c r="AB9136" s="258"/>
      <c r="AC9136" s="258"/>
      <c r="AD9136" s="258"/>
      <c r="AE9136" s="258"/>
      <c r="AF9136" s="258"/>
      <c r="AG9136" s="258"/>
      <c r="AH9136" s="258"/>
      <c r="AI9136" s="258"/>
      <c r="AJ9136" s="258"/>
      <c r="AK9136" s="258"/>
      <c r="AL9136" s="258"/>
      <c r="AM9136" s="258"/>
      <c r="AN9136" s="258"/>
      <c r="AO9136" s="258"/>
      <c r="AP9136" s="258"/>
      <c r="AQ9136" s="258"/>
      <c r="AR9136" s="258"/>
      <c r="AS9136" s="258"/>
      <c r="AT9136" s="258"/>
      <c r="AU9136" s="258"/>
      <c r="AV9136" s="258"/>
      <c r="AW9136" s="258"/>
      <c r="AX9136" s="258"/>
      <c r="AY9136" s="258"/>
      <c r="AZ9136" s="258"/>
      <c r="BA9136" s="258"/>
      <c r="BB9136" s="258"/>
      <c r="BC9136" s="258"/>
      <c r="BD9136" s="258"/>
      <c r="BE9136" s="258"/>
      <c r="BF9136" s="258"/>
      <c r="BG9136" s="258"/>
      <c r="BH9136" s="258"/>
      <c r="BI9136" s="258"/>
      <c r="BJ9136" s="258"/>
      <c r="BK9136" s="258"/>
      <c r="BL9136" s="258"/>
      <c r="BM9136" s="258"/>
      <c r="BN9136" s="258"/>
      <c r="BO9136" s="258"/>
      <c r="BP9136" s="258"/>
      <c r="BQ9136" s="258"/>
      <c r="BR9136" s="258"/>
      <c r="BS9136" s="258"/>
      <c r="BT9136" s="258"/>
      <c r="BU9136" s="258"/>
      <c r="BV9136" s="258"/>
      <c r="BW9136" s="258"/>
      <c r="BX9136" s="258"/>
      <c r="BY9136" s="258"/>
      <c r="BZ9136" s="258"/>
      <c r="CA9136" s="258"/>
      <c r="CB9136" s="258"/>
      <c r="CC9136" s="258"/>
    </row>
    <row r="9137" spans="1:81" s="41" customFormat="1" x14ac:dyDescent="0.25">
      <c r="A9137" s="38"/>
      <c r="B9137" s="44"/>
      <c r="C9137" s="39"/>
      <c r="D9137" s="39"/>
      <c r="E9137" s="39"/>
      <c r="F9137" s="25"/>
      <c r="G9137" s="40"/>
      <c r="H9137" s="40"/>
      <c r="I9137" s="40"/>
      <c r="J9137" s="271"/>
      <c r="K9137" s="262"/>
      <c r="L9137" s="258"/>
      <c r="M9137" s="258"/>
      <c r="N9137" s="258"/>
      <c r="O9137" s="258"/>
      <c r="P9137" s="258"/>
      <c r="Q9137" s="258"/>
      <c r="R9137" s="258"/>
      <c r="S9137" s="258"/>
      <c r="T9137" s="258"/>
      <c r="U9137" s="258"/>
      <c r="V9137" s="258"/>
      <c r="W9137" s="258"/>
      <c r="X9137" s="258"/>
      <c r="Y9137" s="258"/>
      <c r="Z9137" s="258"/>
      <c r="AA9137" s="258"/>
      <c r="AB9137" s="258"/>
      <c r="AC9137" s="258"/>
      <c r="AD9137" s="258"/>
      <c r="AE9137" s="258"/>
      <c r="AF9137" s="258"/>
      <c r="AG9137" s="258"/>
      <c r="AH9137" s="258"/>
      <c r="AI9137" s="258"/>
      <c r="AJ9137" s="258"/>
      <c r="AK9137" s="258"/>
      <c r="AL9137" s="258"/>
      <c r="AM9137" s="258"/>
      <c r="AN9137" s="258"/>
      <c r="AO9137" s="258"/>
      <c r="AP9137" s="258"/>
      <c r="AQ9137" s="258"/>
      <c r="AR9137" s="258"/>
      <c r="AS9137" s="258"/>
      <c r="AT9137" s="258"/>
      <c r="AU9137" s="258"/>
      <c r="AV9137" s="258"/>
      <c r="AW9137" s="258"/>
      <c r="AX9137" s="258"/>
      <c r="AY9137" s="258"/>
      <c r="AZ9137" s="258"/>
      <c r="BA9137" s="258"/>
      <c r="BB9137" s="258"/>
      <c r="BC9137" s="258"/>
      <c r="BD9137" s="258"/>
      <c r="BE9137" s="258"/>
      <c r="BF9137" s="258"/>
      <c r="BG9137" s="258"/>
      <c r="BH9137" s="258"/>
      <c r="BI9137" s="258"/>
      <c r="BJ9137" s="258"/>
      <c r="BK9137" s="258"/>
      <c r="BL9137" s="258"/>
      <c r="BM9137" s="258"/>
      <c r="BN9137" s="258"/>
      <c r="BO9137" s="258"/>
      <c r="BP9137" s="258"/>
      <c r="BQ9137" s="258"/>
      <c r="BR9137" s="258"/>
      <c r="BS9137" s="258"/>
      <c r="BT9137" s="258"/>
      <c r="BU9137" s="258"/>
      <c r="BV9137" s="258"/>
      <c r="BW9137" s="258"/>
      <c r="BX9137" s="258"/>
      <c r="BY9137" s="258"/>
      <c r="BZ9137" s="258"/>
      <c r="CA9137" s="258"/>
      <c r="CB9137" s="258"/>
      <c r="CC9137" s="258"/>
    </row>
    <row r="9138" spans="1:81" s="41" customFormat="1" x14ac:dyDescent="0.25">
      <c r="A9138" s="38"/>
      <c r="B9138" s="44"/>
      <c r="C9138" s="39"/>
      <c r="D9138" s="39"/>
      <c r="E9138" s="39"/>
      <c r="F9138" s="25"/>
      <c r="G9138" s="40"/>
      <c r="H9138" s="40"/>
      <c r="I9138" s="40"/>
      <c r="J9138" s="271"/>
      <c r="K9138" s="262"/>
      <c r="L9138" s="258"/>
      <c r="M9138" s="258"/>
      <c r="N9138" s="258"/>
      <c r="O9138" s="258"/>
      <c r="P9138" s="258"/>
      <c r="Q9138" s="258"/>
      <c r="R9138" s="258"/>
      <c r="S9138" s="258"/>
      <c r="T9138" s="258"/>
      <c r="U9138" s="258"/>
      <c r="V9138" s="258"/>
      <c r="W9138" s="258"/>
      <c r="X9138" s="258"/>
      <c r="Y9138" s="258"/>
      <c r="Z9138" s="258"/>
      <c r="AA9138" s="258"/>
      <c r="AB9138" s="258"/>
      <c r="AC9138" s="258"/>
      <c r="AD9138" s="258"/>
      <c r="AE9138" s="258"/>
      <c r="AF9138" s="258"/>
      <c r="AG9138" s="258"/>
      <c r="AH9138" s="258"/>
      <c r="AI9138" s="258"/>
      <c r="AJ9138" s="258"/>
      <c r="AK9138" s="258"/>
      <c r="AL9138" s="258"/>
      <c r="AM9138" s="258"/>
      <c r="AN9138" s="258"/>
      <c r="AO9138" s="258"/>
      <c r="AP9138" s="258"/>
      <c r="AQ9138" s="258"/>
      <c r="AR9138" s="258"/>
      <c r="AS9138" s="258"/>
      <c r="AT9138" s="258"/>
      <c r="AU9138" s="258"/>
      <c r="AV9138" s="258"/>
      <c r="AW9138" s="258"/>
      <c r="AX9138" s="258"/>
      <c r="AY9138" s="258"/>
      <c r="AZ9138" s="258"/>
      <c r="BA9138" s="258"/>
      <c r="BB9138" s="258"/>
      <c r="BC9138" s="258"/>
      <c r="BD9138" s="258"/>
      <c r="BE9138" s="258"/>
      <c r="BF9138" s="258"/>
      <c r="BG9138" s="258"/>
      <c r="BH9138" s="258"/>
      <c r="BI9138" s="258"/>
      <c r="BJ9138" s="258"/>
      <c r="BK9138" s="258"/>
      <c r="BL9138" s="258"/>
      <c r="BM9138" s="258"/>
      <c r="BN9138" s="258"/>
      <c r="BO9138" s="258"/>
      <c r="BP9138" s="258"/>
      <c r="BQ9138" s="258"/>
      <c r="BR9138" s="258"/>
      <c r="BS9138" s="258"/>
      <c r="BT9138" s="258"/>
      <c r="BU9138" s="258"/>
      <c r="BV9138" s="258"/>
      <c r="BW9138" s="258"/>
      <c r="BX9138" s="258"/>
      <c r="BY9138" s="258"/>
      <c r="BZ9138" s="258"/>
      <c r="CA9138" s="258"/>
      <c r="CB9138" s="258"/>
      <c r="CC9138" s="258"/>
    </row>
    <row r="9139" spans="1:81" s="41" customFormat="1" x14ac:dyDescent="0.25">
      <c r="A9139" s="38"/>
      <c r="B9139" s="44"/>
      <c r="C9139" s="39"/>
      <c r="D9139" s="39"/>
      <c r="E9139" s="39"/>
      <c r="F9139" s="25"/>
      <c r="G9139" s="40"/>
      <c r="H9139" s="40"/>
      <c r="I9139" s="40"/>
      <c r="J9139" s="271"/>
      <c r="K9139" s="262"/>
      <c r="L9139" s="258"/>
      <c r="M9139" s="258"/>
      <c r="N9139" s="258"/>
      <c r="O9139" s="258"/>
      <c r="P9139" s="258"/>
      <c r="Q9139" s="258"/>
      <c r="R9139" s="258"/>
      <c r="S9139" s="258"/>
      <c r="T9139" s="258"/>
      <c r="U9139" s="258"/>
      <c r="V9139" s="258"/>
      <c r="W9139" s="258"/>
      <c r="X9139" s="258"/>
      <c r="Y9139" s="258"/>
      <c r="Z9139" s="258"/>
      <c r="AA9139" s="258"/>
      <c r="AB9139" s="258"/>
      <c r="AC9139" s="258"/>
      <c r="AD9139" s="258"/>
      <c r="AE9139" s="258"/>
      <c r="AF9139" s="258"/>
      <c r="AG9139" s="258"/>
      <c r="AH9139" s="258"/>
      <c r="AI9139" s="258"/>
      <c r="AJ9139" s="258"/>
      <c r="AK9139" s="258"/>
      <c r="AL9139" s="258"/>
      <c r="AM9139" s="258"/>
      <c r="AN9139" s="258"/>
      <c r="AO9139" s="258"/>
      <c r="AP9139" s="258"/>
      <c r="AQ9139" s="258"/>
      <c r="AR9139" s="258"/>
      <c r="AS9139" s="258"/>
      <c r="AT9139" s="258"/>
      <c r="AU9139" s="258"/>
      <c r="AV9139" s="258"/>
      <c r="AW9139" s="258"/>
      <c r="AX9139" s="258"/>
      <c r="AY9139" s="258"/>
      <c r="AZ9139" s="258"/>
      <c r="BA9139" s="258"/>
      <c r="BB9139" s="258"/>
      <c r="BC9139" s="258"/>
      <c r="BD9139" s="258"/>
      <c r="BE9139" s="258"/>
      <c r="BF9139" s="258"/>
      <c r="BG9139" s="258"/>
      <c r="BH9139" s="258"/>
      <c r="BI9139" s="258"/>
      <c r="BJ9139" s="258"/>
      <c r="BK9139" s="258"/>
      <c r="BL9139" s="258"/>
      <c r="BM9139" s="258"/>
      <c r="BN9139" s="258"/>
      <c r="BO9139" s="258"/>
      <c r="BP9139" s="258"/>
      <c r="BQ9139" s="258"/>
      <c r="BR9139" s="258"/>
      <c r="BS9139" s="258"/>
      <c r="BT9139" s="258"/>
      <c r="BU9139" s="258"/>
      <c r="BV9139" s="258"/>
      <c r="BW9139" s="258"/>
      <c r="BX9139" s="258"/>
      <c r="BY9139" s="258"/>
      <c r="BZ9139" s="258"/>
      <c r="CA9139" s="258"/>
      <c r="CB9139" s="258"/>
      <c r="CC9139" s="258"/>
    </row>
    <row r="9140" spans="1:81" s="41" customFormat="1" x14ac:dyDescent="0.25">
      <c r="A9140" s="38"/>
      <c r="B9140" s="44"/>
      <c r="C9140" s="39"/>
      <c r="D9140" s="39"/>
      <c r="E9140" s="39"/>
      <c r="F9140" s="25"/>
      <c r="G9140" s="40"/>
      <c r="H9140" s="40"/>
      <c r="I9140" s="40"/>
      <c r="J9140" s="271"/>
      <c r="K9140" s="262"/>
      <c r="L9140" s="258"/>
      <c r="M9140" s="258"/>
      <c r="N9140" s="258"/>
      <c r="O9140" s="258"/>
      <c r="P9140" s="258"/>
      <c r="Q9140" s="258"/>
      <c r="R9140" s="258"/>
      <c r="S9140" s="258"/>
      <c r="T9140" s="258"/>
      <c r="U9140" s="258"/>
      <c r="V9140" s="258"/>
      <c r="W9140" s="258"/>
      <c r="X9140" s="258"/>
      <c r="Y9140" s="258"/>
      <c r="Z9140" s="258"/>
      <c r="AA9140" s="258"/>
      <c r="AB9140" s="258"/>
      <c r="AC9140" s="258"/>
      <c r="AD9140" s="258"/>
      <c r="AE9140" s="258"/>
      <c r="AF9140" s="258"/>
      <c r="AG9140" s="258"/>
      <c r="AH9140" s="258"/>
      <c r="AI9140" s="258"/>
      <c r="AJ9140" s="258"/>
      <c r="AK9140" s="258"/>
      <c r="AL9140" s="258"/>
      <c r="AM9140" s="258"/>
      <c r="AN9140" s="258"/>
      <c r="AO9140" s="258"/>
      <c r="AP9140" s="258"/>
      <c r="AQ9140" s="258"/>
      <c r="AR9140" s="258"/>
      <c r="AS9140" s="258"/>
      <c r="AT9140" s="258"/>
      <c r="AU9140" s="258"/>
      <c r="AV9140" s="258"/>
      <c r="AW9140" s="258"/>
      <c r="AX9140" s="258"/>
      <c r="AY9140" s="258"/>
      <c r="AZ9140" s="258"/>
      <c r="BA9140" s="258"/>
      <c r="BB9140" s="258"/>
      <c r="BC9140" s="258"/>
      <c r="BD9140" s="258"/>
      <c r="BE9140" s="258"/>
      <c r="BF9140" s="258"/>
      <c r="BG9140" s="258"/>
      <c r="BH9140" s="258"/>
      <c r="BI9140" s="258"/>
      <c r="BJ9140" s="258"/>
      <c r="BK9140" s="258"/>
      <c r="BL9140" s="258"/>
      <c r="BM9140" s="258"/>
      <c r="BN9140" s="258"/>
      <c r="BO9140" s="258"/>
      <c r="BP9140" s="258"/>
      <c r="BQ9140" s="258"/>
      <c r="BR9140" s="258"/>
      <c r="BS9140" s="258"/>
      <c r="BT9140" s="258"/>
      <c r="BU9140" s="258"/>
      <c r="BV9140" s="258"/>
      <c r="BW9140" s="258"/>
      <c r="BX9140" s="258"/>
      <c r="BY9140" s="258"/>
      <c r="BZ9140" s="258"/>
      <c r="CA9140" s="258"/>
      <c r="CB9140" s="258"/>
      <c r="CC9140" s="258"/>
    </row>
    <row r="9141" spans="1:81" s="41" customFormat="1" x14ac:dyDescent="0.25">
      <c r="A9141" s="38"/>
      <c r="B9141" s="44"/>
      <c r="C9141" s="39"/>
      <c r="D9141" s="39"/>
      <c r="E9141" s="39"/>
      <c r="F9141" s="25"/>
      <c r="G9141" s="40"/>
      <c r="H9141" s="40"/>
      <c r="I9141" s="40"/>
      <c r="J9141" s="271"/>
      <c r="K9141" s="262"/>
      <c r="L9141" s="258"/>
      <c r="M9141" s="258"/>
      <c r="N9141" s="258"/>
      <c r="O9141" s="258"/>
      <c r="P9141" s="258"/>
      <c r="Q9141" s="258"/>
      <c r="R9141" s="258"/>
      <c r="S9141" s="258"/>
      <c r="T9141" s="258"/>
      <c r="U9141" s="258"/>
      <c r="V9141" s="258"/>
      <c r="W9141" s="258"/>
      <c r="X9141" s="258"/>
      <c r="Y9141" s="258"/>
      <c r="Z9141" s="258"/>
      <c r="AA9141" s="258"/>
      <c r="AB9141" s="258"/>
      <c r="AC9141" s="258"/>
      <c r="AD9141" s="258"/>
      <c r="AE9141" s="258"/>
      <c r="AF9141" s="258"/>
      <c r="AG9141" s="258"/>
      <c r="AH9141" s="258"/>
      <c r="AI9141" s="258"/>
      <c r="AJ9141" s="258"/>
      <c r="AK9141" s="258"/>
      <c r="AL9141" s="258"/>
      <c r="AM9141" s="258"/>
      <c r="AN9141" s="258"/>
      <c r="AO9141" s="258"/>
      <c r="AP9141" s="258"/>
      <c r="AQ9141" s="258"/>
      <c r="AR9141" s="258"/>
      <c r="AS9141" s="258"/>
      <c r="AT9141" s="258"/>
      <c r="AU9141" s="258"/>
      <c r="AV9141" s="258"/>
      <c r="AW9141" s="258"/>
      <c r="AX9141" s="258"/>
      <c r="AY9141" s="258"/>
      <c r="AZ9141" s="258"/>
      <c r="BA9141" s="258"/>
      <c r="BB9141" s="258"/>
      <c r="BC9141" s="258"/>
      <c r="BD9141" s="258"/>
      <c r="BE9141" s="258"/>
      <c r="BF9141" s="258"/>
      <c r="BG9141" s="258"/>
      <c r="BH9141" s="258"/>
      <c r="BI9141" s="258"/>
      <c r="BJ9141" s="258"/>
      <c r="BK9141" s="258"/>
      <c r="BL9141" s="258"/>
      <c r="BM9141" s="258"/>
      <c r="BN9141" s="258"/>
      <c r="BO9141" s="258"/>
      <c r="BP9141" s="258"/>
      <c r="BQ9141" s="258"/>
      <c r="BR9141" s="258"/>
      <c r="BS9141" s="258"/>
      <c r="BT9141" s="258"/>
      <c r="BU9141" s="258"/>
      <c r="BV9141" s="258"/>
      <c r="BW9141" s="258"/>
      <c r="BX9141" s="258"/>
      <c r="BY9141" s="258"/>
      <c r="BZ9141" s="258"/>
      <c r="CA9141" s="258"/>
      <c r="CB9141" s="258"/>
      <c r="CC9141" s="258"/>
    </row>
    <row r="9142" spans="1:81" s="41" customFormat="1" x14ac:dyDescent="0.25">
      <c r="A9142" s="38"/>
      <c r="B9142" s="44"/>
      <c r="C9142" s="39"/>
      <c r="D9142" s="39"/>
      <c r="E9142" s="39"/>
      <c r="F9142" s="25"/>
      <c r="G9142" s="40"/>
      <c r="H9142" s="40"/>
      <c r="I9142" s="40"/>
      <c r="J9142" s="271"/>
      <c r="K9142" s="262"/>
      <c r="L9142" s="258"/>
      <c r="M9142" s="258"/>
      <c r="N9142" s="258"/>
      <c r="O9142" s="258"/>
      <c r="P9142" s="258"/>
      <c r="Q9142" s="258"/>
      <c r="R9142" s="258"/>
      <c r="S9142" s="258"/>
      <c r="T9142" s="258"/>
      <c r="U9142" s="258"/>
      <c r="V9142" s="258"/>
      <c r="W9142" s="258"/>
      <c r="X9142" s="258"/>
      <c r="Y9142" s="258"/>
      <c r="Z9142" s="258"/>
      <c r="AA9142" s="258"/>
      <c r="AB9142" s="258"/>
      <c r="AC9142" s="258"/>
      <c r="AD9142" s="258"/>
      <c r="AE9142" s="258"/>
      <c r="AF9142" s="258"/>
      <c r="AG9142" s="258"/>
      <c r="AH9142" s="258"/>
      <c r="AI9142" s="258"/>
      <c r="AJ9142" s="258"/>
      <c r="AK9142" s="258"/>
      <c r="AL9142" s="258"/>
      <c r="AM9142" s="258"/>
      <c r="AN9142" s="258"/>
      <c r="AO9142" s="258"/>
      <c r="AP9142" s="258"/>
      <c r="AQ9142" s="258"/>
      <c r="AR9142" s="258"/>
      <c r="AS9142" s="258"/>
      <c r="AT9142" s="258"/>
      <c r="AU9142" s="258"/>
      <c r="AV9142" s="258"/>
      <c r="AW9142" s="258"/>
      <c r="AX9142" s="258"/>
      <c r="AY9142" s="258"/>
      <c r="AZ9142" s="258"/>
      <c r="BA9142" s="258"/>
      <c r="BB9142" s="258"/>
      <c r="BC9142" s="258"/>
      <c r="BD9142" s="258"/>
      <c r="BE9142" s="258"/>
      <c r="BF9142" s="258"/>
      <c r="BG9142" s="258"/>
      <c r="BH9142" s="258"/>
      <c r="BI9142" s="258"/>
      <c r="BJ9142" s="258"/>
      <c r="BK9142" s="258"/>
      <c r="BL9142" s="258"/>
      <c r="BM9142" s="258"/>
      <c r="BN9142" s="258"/>
      <c r="BO9142" s="258"/>
      <c r="BP9142" s="258"/>
      <c r="BQ9142" s="258"/>
      <c r="BR9142" s="258"/>
      <c r="BS9142" s="258"/>
      <c r="BT9142" s="258"/>
      <c r="BU9142" s="258"/>
      <c r="BV9142" s="258"/>
      <c r="BW9142" s="258"/>
      <c r="BX9142" s="258"/>
      <c r="BY9142" s="258"/>
      <c r="BZ9142" s="258"/>
      <c r="CA9142" s="258"/>
      <c r="CB9142" s="258"/>
      <c r="CC9142" s="258"/>
    </row>
    <row r="9143" spans="1:81" s="41" customFormat="1" x14ac:dyDescent="0.25">
      <c r="A9143" s="38"/>
      <c r="B9143" s="44"/>
      <c r="C9143" s="39"/>
      <c r="D9143" s="39"/>
      <c r="E9143" s="39"/>
      <c r="F9143" s="25"/>
      <c r="G9143" s="40"/>
      <c r="H9143" s="40"/>
      <c r="I9143" s="40"/>
      <c r="J9143" s="271"/>
      <c r="K9143" s="262"/>
      <c r="L9143" s="258"/>
      <c r="M9143" s="258"/>
      <c r="N9143" s="258"/>
      <c r="O9143" s="258"/>
      <c r="P9143" s="258"/>
      <c r="Q9143" s="258"/>
      <c r="R9143" s="258"/>
      <c r="S9143" s="258"/>
      <c r="T9143" s="258"/>
      <c r="U9143" s="258"/>
      <c r="V9143" s="258"/>
      <c r="W9143" s="258"/>
      <c r="X9143" s="258"/>
      <c r="Y9143" s="258"/>
      <c r="Z9143" s="258"/>
      <c r="AA9143" s="258"/>
      <c r="AB9143" s="258"/>
      <c r="AC9143" s="258"/>
      <c r="AD9143" s="258"/>
      <c r="AE9143" s="258"/>
      <c r="AF9143" s="258"/>
      <c r="AG9143" s="258"/>
      <c r="AH9143" s="258"/>
      <c r="AI9143" s="258"/>
      <c r="AJ9143" s="258"/>
      <c r="AK9143" s="258"/>
      <c r="AL9143" s="258"/>
      <c r="AM9143" s="258"/>
      <c r="AN9143" s="258"/>
      <c r="AO9143" s="258"/>
      <c r="AP9143" s="258"/>
      <c r="AQ9143" s="258"/>
      <c r="AR9143" s="258"/>
      <c r="AS9143" s="258"/>
      <c r="AT9143" s="258"/>
      <c r="AU9143" s="258"/>
      <c r="AV9143" s="258"/>
      <c r="AW9143" s="258"/>
      <c r="AX9143" s="258"/>
      <c r="AY9143" s="258"/>
      <c r="AZ9143" s="258"/>
      <c r="BA9143" s="258"/>
      <c r="BB9143" s="258"/>
      <c r="BC9143" s="258"/>
      <c r="BD9143" s="258"/>
      <c r="BE9143" s="258"/>
      <c r="BF9143" s="258"/>
      <c r="BG9143" s="258"/>
      <c r="BH9143" s="258"/>
      <c r="BI9143" s="258"/>
      <c r="BJ9143" s="258"/>
      <c r="BK9143" s="258"/>
      <c r="BL9143" s="258"/>
      <c r="BM9143" s="258"/>
      <c r="BN9143" s="258"/>
      <c r="BO9143" s="258"/>
      <c r="BP9143" s="258"/>
      <c r="BQ9143" s="258"/>
      <c r="BR9143" s="258"/>
      <c r="BS9143" s="258"/>
      <c r="BT9143" s="258"/>
      <c r="BU9143" s="258"/>
      <c r="BV9143" s="258"/>
      <c r="BW9143" s="258"/>
      <c r="BX9143" s="258"/>
      <c r="BY9143" s="258"/>
      <c r="BZ9143" s="258"/>
      <c r="CA9143" s="258"/>
      <c r="CB9143" s="258"/>
      <c r="CC9143" s="258"/>
    </row>
    <row r="9144" spans="1:81" s="41" customFormat="1" x14ac:dyDescent="0.25">
      <c r="A9144" s="38"/>
      <c r="B9144" s="44"/>
      <c r="C9144" s="39"/>
      <c r="D9144" s="39"/>
      <c r="E9144" s="39"/>
      <c r="F9144" s="25"/>
      <c r="G9144" s="40"/>
      <c r="H9144" s="40"/>
      <c r="I9144" s="40"/>
      <c r="J9144" s="271"/>
      <c r="K9144" s="262"/>
      <c r="L9144" s="258"/>
      <c r="M9144" s="258"/>
      <c r="N9144" s="258"/>
      <c r="O9144" s="258"/>
      <c r="P9144" s="258"/>
      <c r="Q9144" s="258"/>
      <c r="R9144" s="258"/>
      <c r="S9144" s="258"/>
      <c r="T9144" s="258"/>
      <c r="U9144" s="258"/>
      <c r="V9144" s="258"/>
      <c r="W9144" s="258"/>
      <c r="X9144" s="258"/>
      <c r="Y9144" s="258"/>
      <c r="Z9144" s="258"/>
      <c r="AA9144" s="258"/>
      <c r="AB9144" s="258"/>
      <c r="AC9144" s="258"/>
      <c r="AD9144" s="258"/>
      <c r="AE9144" s="258"/>
      <c r="AF9144" s="258"/>
      <c r="AG9144" s="258"/>
      <c r="AH9144" s="258"/>
      <c r="AI9144" s="258"/>
      <c r="AJ9144" s="258"/>
      <c r="AK9144" s="258"/>
      <c r="AL9144" s="258"/>
      <c r="AM9144" s="258"/>
      <c r="AN9144" s="258"/>
      <c r="AO9144" s="258"/>
      <c r="AP9144" s="258"/>
      <c r="AQ9144" s="258"/>
      <c r="AR9144" s="258"/>
      <c r="AS9144" s="258"/>
      <c r="AT9144" s="258"/>
      <c r="AU9144" s="258"/>
      <c r="AV9144" s="258"/>
      <c r="AW9144" s="258"/>
      <c r="AX9144" s="258"/>
      <c r="AY9144" s="258"/>
      <c r="AZ9144" s="258"/>
      <c r="BA9144" s="258"/>
      <c r="BB9144" s="258"/>
      <c r="BC9144" s="258"/>
      <c r="BD9144" s="258"/>
      <c r="BE9144" s="258"/>
      <c r="BF9144" s="258"/>
      <c r="BG9144" s="258"/>
      <c r="BH9144" s="258"/>
      <c r="BI9144" s="258"/>
      <c r="BJ9144" s="258"/>
      <c r="BK9144" s="258"/>
      <c r="BL9144" s="258"/>
      <c r="BM9144" s="258"/>
      <c r="BN9144" s="258"/>
      <c r="BO9144" s="258"/>
      <c r="BP9144" s="258"/>
      <c r="BQ9144" s="258"/>
      <c r="BR9144" s="258"/>
      <c r="BS9144" s="258"/>
      <c r="BT9144" s="258"/>
      <c r="BU9144" s="258"/>
      <c r="BV9144" s="258"/>
      <c r="BW9144" s="258"/>
      <c r="BX9144" s="258"/>
      <c r="BY9144" s="258"/>
      <c r="BZ9144" s="258"/>
      <c r="CA9144" s="258"/>
      <c r="CB9144" s="258"/>
      <c r="CC9144" s="258"/>
    </row>
    <row r="9145" spans="1:81" s="41" customFormat="1" x14ac:dyDescent="0.25">
      <c r="A9145" s="38"/>
      <c r="B9145" s="44"/>
      <c r="C9145" s="39"/>
      <c r="D9145" s="39"/>
      <c r="E9145" s="39"/>
      <c r="F9145" s="25"/>
      <c r="G9145" s="40"/>
      <c r="H9145" s="40"/>
      <c r="I9145" s="40"/>
      <c r="J9145" s="271"/>
      <c r="K9145" s="262"/>
      <c r="L9145" s="258"/>
      <c r="M9145" s="258"/>
      <c r="N9145" s="258"/>
      <c r="O9145" s="258"/>
      <c r="P9145" s="258"/>
      <c r="Q9145" s="258"/>
      <c r="R9145" s="258"/>
      <c r="S9145" s="258"/>
      <c r="T9145" s="258"/>
      <c r="U9145" s="258"/>
      <c r="V9145" s="258"/>
      <c r="W9145" s="258"/>
      <c r="X9145" s="258"/>
      <c r="Y9145" s="258"/>
      <c r="Z9145" s="258"/>
      <c r="AA9145" s="258"/>
      <c r="AB9145" s="258"/>
      <c r="AC9145" s="258"/>
      <c r="AD9145" s="258"/>
      <c r="AE9145" s="258"/>
      <c r="AF9145" s="258"/>
      <c r="AG9145" s="258"/>
      <c r="AH9145" s="258"/>
      <c r="AI9145" s="258"/>
      <c r="AJ9145" s="258"/>
      <c r="AK9145" s="258"/>
      <c r="AL9145" s="258"/>
      <c r="AM9145" s="258"/>
      <c r="AN9145" s="258"/>
      <c r="AO9145" s="258"/>
      <c r="AP9145" s="258"/>
      <c r="AQ9145" s="258"/>
      <c r="AR9145" s="258"/>
      <c r="AS9145" s="258"/>
      <c r="AT9145" s="258"/>
      <c r="AU9145" s="258"/>
      <c r="AV9145" s="258"/>
      <c r="AW9145" s="258"/>
      <c r="AX9145" s="258"/>
      <c r="AY9145" s="258"/>
      <c r="AZ9145" s="258"/>
      <c r="BA9145" s="258"/>
      <c r="BB9145" s="258"/>
      <c r="BC9145" s="258"/>
      <c r="BD9145" s="258"/>
      <c r="BE9145" s="258"/>
      <c r="BF9145" s="258"/>
      <c r="BG9145" s="258"/>
      <c r="BH9145" s="258"/>
      <c r="BI9145" s="258"/>
      <c r="BJ9145" s="258"/>
      <c r="BK9145" s="258"/>
      <c r="BL9145" s="258"/>
      <c r="BM9145" s="258"/>
      <c r="BN9145" s="258"/>
      <c r="BO9145" s="258"/>
      <c r="BP9145" s="258"/>
      <c r="BQ9145" s="258"/>
      <c r="BR9145" s="258"/>
      <c r="BS9145" s="258"/>
      <c r="BT9145" s="258"/>
      <c r="BU9145" s="258"/>
      <c r="BV9145" s="258"/>
      <c r="BW9145" s="258"/>
      <c r="BX9145" s="258"/>
      <c r="BY9145" s="258"/>
      <c r="BZ9145" s="258"/>
      <c r="CA9145" s="258"/>
      <c r="CB9145" s="258"/>
      <c r="CC9145" s="258"/>
    </row>
    <row r="9146" spans="1:81" s="41" customFormat="1" x14ac:dyDescent="0.25">
      <c r="A9146" s="38"/>
      <c r="B9146" s="44"/>
      <c r="C9146" s="39"/>
      <c r="D9146" s="39"/>
      <c r="E9146" s="39"/>
      <c r="F9146" s="25"/>
      <c r="G9146" s="40"/>
      <c r="H9146" s="40"/>
      <c r="I9146" s="40"/>
      <c r="J9146" s="271"/>
      <c r="K9146" s="262"/>
      <c r="L9146" s="258"/>
      <c r="M9146" s="258"/>
      <c r="N9146" s="258"/>
      <c r="O9146" s="258"/>
      <c r="P9146" s="258"/>
      <c r="Q9146" s="258"/>
      <c r="R9146" s="258"/>
      <c r="S9146" s="258"/>
      <c r="T9146" s="258"/>
      <c r="U9146" s="258"/>
      <c r="V9146" s="258"/>
      <c r="W9146" s="258"/>
      <c r="X9146" s="258"/>
      <c r="Y9146" s="258"/>
      <c r="Z9146" s="258"/>
      <c r="AA9146" s="258"/>
      <c r="AB9146" s="258"/>
      <c r="AC9146" s="258"/>
      <c r="AD9146" s="258"/>
      <c r="AE9146" s="258"/>
      <c r="AF9146" s="258"/>
      <c r="AG9146" s="258"/>
      <c r="AH9146" s="258"/>
      <c r="AI9146" s="258"/>
      <c r="AJ9146" s="258"/>
      <c r="AK9146" s="258"/>
      <c r="AL9146" s="258"/>
      <c r="AM9146" s="258"/>
      <c r="AN9146" s="258"/>
      <c r="AO9146" s="258"/>
      <c r="AP9146" s="258"/>
      <c r="AQ9146" s="258"/>
      <c r="AR9146" s="258"/>
      <c r="AS9146" s="258"/>
      <c r="AT9146" s="258"/>
      <c r="AU9146" s="258"/>
      <c r="AV9146" s="258"/>
      <c r="AW9146" s="258"/>
      <c r="AX9146" s="258"/>
      <c r="AY9146" s="258"/>
      <c r="AZ9146" s="258"/>
      <c r="BA9146" s="258"/>
      <c r="BB9146" s="258"/>
      <c r="BC9146" s="258"/>
      <c r="BD9146" s="258"/>
      <c r="BE9146" s="258"/>
      <c r="BF9146" s="258"/>
      <c r="BG9146" s="258"/>
      <c r="BH9146" s="258"/>
      <c r="BI9146" s="258"/>
      <c r="BJ9146" s="258"/>
      <c r="BK9146" s="258"/>
      <c r="BL9146" s="258"/>
      <c r="BM9146" s="258"/>
      <c r="BN9146" s="258"/>
      <c r="BO9146" s="258"/>
      <c r="BP9146" s="258"/>
      <c r="BQ9146" s="258"/>
      <c r="BR9146" s="258"/>
      <c r="BS9146" s="258"/>
      <c r="BT9146" s="258"/>
      <c r="BU9146" s="258"/>
      <c r="BV9146" s="258"/>
      <c r="BW9146" s="258"/>
      <c r="BX9146" s="258"/>
      <c r="BY9146" s="258"/>
      <c r="BZ9146" s="258"/>
      <c r="CA9146" s="258"/>
      <c r="CB9146" s="258"/>
      <c r="CC9146" s="258"/>
    </row>
    <row r="9147" spans="1:81" s="41" customFormat="1" x14ac:dyDescent="0.25">
      <c r="A9147" s="38"/>
      <c r="B9147" s="44"/>
      <c r="C9147" s="39"/>
      <c r="D9147" s="39"/>
      <c r="E9147" s="39"/>
      <c r="F9147" s="25"/>
      <c r="G9147" s="40"/>
      <c r="H9147" s="40"/>
      <c r="I9147" s="40"/>
      <c r="J9147" s="271"/>
      <c r="K9147" s="262"/>
      <c r="L9147" s="258"/>
      <c r="M9147" s="258"/>
      <c r="N9147" s="258"/>
      <c r="O9147" s="258"/>
      <c r="P9147" s="258"/>
      <c r="Q9147" s="258"/>
      <c r="R9147" s="258"/>
      <c r="S9147" s="258"/>
      <c r="T9147" s="258"/>
      <c r="U9147" s="258"/>
      <c r="V9147" s="258"/>
      <c r="W9147" s="258"/>
      <c r="X9147" s="258"/>
      <c r="Y9147" s="258"/>
      <c r="Z9147" s="258"/>
      <c r="AA9147" s="258"/>
      <c r="AB9147" s="258"/>
      <c r="AC9147" s="258"/>
      <c r="AD9147" s="258"/>
      <c r="AE9147" s="258"/>
      <c r="AF9147" s="258"/>
      <c r="AG9147" s="258"/>
      <c r="AH9147" s="258"/>
      <c r="AI9147" s="258"/>
      <c r="AJ9147" s="258"/>
      <c r="AK9147" s="258"/>
      <c r="AL9147" s="258"/>
      <c r="AM9147" s="258"/>
      <c r="AN9147" s="258"/>
      <c r="AO9147" s="258"/>
      <c r="AP9147" s="258"/>
      <c r="AQ9147" s="258"/>
      <c r="AR9147" s="258"/>
      <c r="AS9147" s="258"/>
      <c r="AT9147" s="258"/>
      <c r="AU9147" s="258"/>
      <c r="AV9147" s="258"/>
      <c r="AW9147" s="258"/>
      <c r="AX9147" s="258"/>
      <c r="AY9147" s="258"/>
      <c r="AZ9147" s="258"/>
      <c r="BA9147" s="258"/>
      <c r="BB9147" s="258"/>
      <c r="BC9147" s="258"/>
      <c r="BD9147" s="258"/>
      <c r="BE9147" s="258"/>
      <c r="BF9147" s="258"/>
      <c r="BG9147" s="258"/>
      <c r="BH9147" s="258"/>
      <c r="BI9147" s="258"/>
      <c r="BJ9147" s="258"/>
      <c r="BK9147" s="258"/>
      <c r="BL9147" s="258"/>
      <c r="BM9147" s="258"/>
      <c r="BN9147" s="258"/>
      <c r="BO9147" s="258"/>
      <c r="BP9147" s="258"/>
      <c r="BQ9147" s="258"/>
      <c r="BR9147" s="258"/>
      <c r="BS9147" s="258"/>
      <c r="BT9147" s="258"/>
      <c r="BU9147" s="258"/>
      <c r="BV9147" s="258"/>
      <c r="BW9147" s="258"/>
      <c r="BX9147" s="258"/>
      <c r="BY9147" s="258"/>
      <c r="BZ9147" s="258"/>
      <c r="CA9147" s="258"/>
      <c r="CB9147" s="258"/>
      <c r="CC9147" s="258"/>
    </row>
    <row r="9148" spans="1:81" s="41" customFormat="1" x14ac:dyDescent="0.25">
      <c r="A9148" s="38"/>
      <c r="B9148" s="44"/>
      <c r="C9148" s="39"/>
      <c r="D9148" s="39"/>
      <c r="E9148" s="39"/>
      <c r="F9148" s="25"/>
      <c r="G9148" s="40"/>
      <c r="H9148" s="40"/>
      <c r="I9148" s="40"/>
      <c r="J9148" s="271"/>
      <c r="K9148" s="262"/>
      <c r="L9148" s="258"/>
      <c r="M9148" s="258"/>
      <c r="N9148" s="258"/>
      <c r="O9148" s="258"/>
      <c r="P9148" s="258"/>
      <c r="Q9148" s="258"/>
      <c r="R9148" s="258"/>
      <c r="S9148" s="258"/>
      <c r="T9148" s="258"/>
      <c r="U9148" s="258"/>
      <c r="V9148" s="258"/>
      <c r="W9148" s="258"/>
      <c r="X9148" s="258"/>
      <c r="Y9148" s="258"/>
      <c r="Z9148" s="258"/>
      <c r="AA9148" s="258"/>
      <c r="AB9148" s="258"/>
      <c r="AC9148" s="258"/>
      <c r="AD9148" s="258"/>
      <c r="AE9148" s="258"/>
      <c r="AF9148" s="258"/>
      <c r="AG9148" s="258"/>
      <c r="AH9148" s="258"/>
      <c r="AI9148" s="258"/>
      <c r="AJ9148" s="258"/>
      <c r="AK9148" s="258"/>
      <c r="AL9148" s="258"/>
      <c r="AM9148" s="258"/>
      <c r="AN9148" s="258"/>
      <c r="AO9148" s="258"/>
      <c r="AP9148" s="258"/>
      <c r="AQ9148" s="258"/>
      <c r="AR9148" s="258"/>
      <c r="AS9148" s="258"/>
      <c r="AT9148" s="258"/>
      <c r="AU9148" s="258"/>
      <c r="AV9148" s="258"/>
      <c r="AW9148" s="258"/>
      <c r="AX9148" s="258"/>
      <c r="AY9148" s="258"/>
      <c r="AZ9148" s="258"/>
      <c r="BA9148" s="258"/>
      <c r="BB9148" s="258"/>
      <c r="BC9148" s="258"/>
      <c r="BD9148" s="258"/>
      <c r="BE9148" s="258"/>
      <c r="BF9148" s="258"/>
      <c r="BG9148" s="258"/>
      <c r="BH9148" s="258"/>
      <c r="BI9148" s="258"/>
      <c r="BJ9148" s="258"/>
      <c r="BK9148" s="258"/>
      <c r="BL9148" s="258"/>
      <c r="BM9148" s="258"/>
      <c r="BN9148" s="258"/>
      <c r="BO9148" s="258"/>
      <c r="BP9148" s="258"/>
      <c r="BQ9148" s="258"/>
      <c r="BR9148" s="258"/>
      <c r="BS9148" s="258"/>
      <c r="BT9148" s="258"/>
      <c r="BU9148" s="258"/>
      <c r="BV9148" s="258"/>
      <c r="BW9148" s="258"/>
      <c r="BX9148" s="258"/>
      <c r="BY9148" s="258"/>
      <c r="BZ9148" s="258"/>
      <c r="CA9148" s="258"/>
      <c r="CB9148" s="258"/>
      <c r="CC9148" s="258"/>
    </row>
    <row r="9149" spans="1:81" s="41" customFormat="1" x14ac:dyDescent="0.25">
      <c r="A9149" s="38"/>
      <c r="B9149" s="44"/>
      <c r="C9149" s="39"/>
      <c r="D9149" s="39"/>
      <c r="E9149" s="39"/>
      <c r="F9149" s="25"/>
      <c r="G9149" s="40"/>
      <c r="H9149" s="40"/>
      <c r="I9149" s="40"/>
      <c r="J9149" s="271"/>
      <c r="K9149" s="262"/>
      <c r="L9149" s="258"/>
      <c r="M9149" s="258"/>
      <c r="N9149" s="258"/>
      <c r="O9149" s="258"/>
      <c r="P9149" s="258"/>
      <c r="Q9149" s="258"/>
      <c r="R9149" s="258"/>
      <c r="S9149" s="258"/>
      <c r="T9149" s="258"/>
      <c r="U9149" s="258"/>
      <c r="V9149" s="258"/>
      <c r="W9149" s="258"/>
      <c r="X9149" s="258"/>
      <c r="Y9149" s="258"/>
      <c r="Z9149" s="258"/>
      <c r="AA9149" s="258"/>
      <c r="AB9149" s="258"/>
      <c r="AC9149" s="258"/>
      <c r="AD9149" s="258"/>
      <c r="AE9149" s="258"/>
      <c r="AF9149" s="258"/>
      <c r="AG9149" s="258"/>
      <c r="AH9149" s="258"/>
      <c r="AI9149" s="258"/>
      <c r="AJ9149" s="258"/>
      <c r="AK9149" s="258"/>
      <c r="AL9149" s="258"/>
      <c r="AM9149" s="258"/>
      <c r="AN9149" s="258"/>
      <c r="AO9149" s="258"/>
      <c r="AP9149" s="258"/>
      <c r="AQ9149" s="258"/>
      <c r="AR9149" s="258"/>
      <c r="AS9149" s="258"/>
      <c r="AT9149" s="258"/>
      <c r="AU9149" s="258"/>
      <c r="AV9149" s="258"/>
      <c r="AW9149" s="258"/>
      <c r="AX9149" s="258"/>
      <c r="AY9149" s="258"/>
      <c r="AZ9149" s="258"/>
      <c r="BA9149" s="258"/>
      <c r="BB9149" s="258"/>
      <c r="BC9149" s="258"/>
      <c r="BD9149" s="258"/>
      <c r="BE9149" s="258"/>
      <c r="BF9149" s="258"/>
      <c r="BG9149" s="258"/>
      <c r="BH9149" s="258"/>
      <c r="BI9149" s="258"/>
      <c r="BJ9149" s="258"/>
      <c r="BK9149" s="258"/>
      <c r="BL9149" s="258"/>
      <c r="BM9149" s="258"/>
      <c r="BN9149" s="258"/>
      <c r="BO9149" s="258"/>
      <c r="BP9149" s="258"/>
      <c r="BQ9149" s="258"/>
      <c r="BR9149" s="258"/>
      <c r="BS9149" s="258"/>
      <c r="BT9149" s="258"/>
      <c r="BU9149" s="258"/>
      <c r="BV9149" s="258"/>
      <c r="BW9149" s="258"/>
      <c r="BX9149" s="258"/>
      <c r="BY9149" s="258"/>
      <c r="BZ9149" s="258"/>
      <c r="CA9149" s="258"/>
      <c r="CB9149" s="258"/>
      <c r="CC9149" s="258"/>
    </row>
    <row r="9150" spans="1:81" s="41" customFormat="1" x14ac:dyDescent="0.25">
      <c r="A9150" s="38"/>
      <c r="B9150" s="44"/>
      <c r="C9150" s="39"/>
      <c r="D9150" s="39"/>
      <c r="E9150" s="39"/>
      <c r="F9150" s="25"/>
      <c r="G9150" s="40"/>
      <c r="H9150" s="40"/>
      <c r="I9150" s="40"/>
      <c r="J9150" s="271"/>
      <c r="K9150" s="262"/>
      <c r="L9150" s="258"/>
      <c r="M9150" s="258"/>
      <c r="N9150" s="258"/>
      <c r="O9150" s="258"/>
      <c r="P9150" s="258"/>
      <c r="Q9150" s="258"/>
      <c r="R9150" s="258"/>
      <c r="S9150" s="258"/>
      <c r="T9150" s="258"/>
      <c r="U9150" s="258"/>
      <c r="V9150" s="258"/>
      <c r="W9150" s="258"/>
      <c r="X9150" s="258"/>
      <c r="Y9150" s="258"/>
      <c r="Z9150" s="258"/>
      <c r="AA9150" s="258"/>
      <c r="AB9150" s="258"/>
      <c r="AC9150" s="258"/>
      <c r="AD9150" s="258"/>
      <c r="AE9150" s="258"/>
      <c r="AF9150" s="258"/>
      <c r="AG9150" s="258"/>
      <c r="AH9150" s="258"/>
      <c r="AI9150" s="258"/>
      <c r="AJ9150" s="258"/>
      <c r="AK9150" s="258"/>
      <c r="AL9150" s="258"/>
      <c r="AM9150" s="258"/>
      <c r="AN9150" s="258"/>
      <c r="AO9150" s="258"/>
      <c r="AP9150" s="258"/>
      <c r="AQ9150" s="258"/>
      <c r="AR9150" s="258"/>
      <c r="AS9150" s="258"/>
      <c r="AT9150" s="258"/>
      <c r="AU9150" s="258"/>
      <c r="AV9150" s="258"/>
      <c r="AW9150" s="258"/>
      <c r="AX9150" s="258"/>
      <c r="AY9150" s="258"/>
      <c r="AZ9150" s="258"/>
      <c r="BA9150" s="258"/>
      <c r="BB9150" s="258"/>
      <c r="BC9150" s="258"/>
      <c r="BD9150" s="258"/>
      <c r="BE9150" s="258"/>
      <c r="BF9150" s="258"/>
      <c r="BG9150" s="258"/>
      <c r="BH9150" s="258"/>
      <c r="BI9150" s="258"/>
      <c r="BJ9150" s="258"/>
      <c r="BK9150" s="258"/>
      <c r="BL9150" s="258"/>
      <c r="BM9150" s="258"/>
      <c r="BN9150" s="258"/>
      <c r="BO9150" s="258"/>
      <c r="BP9150" s="258"/>
      <c r="BQ9150" s="258"/>
      <c r="BR9150" s="258"/>
      <c r="BS9150" s="258"/>
      <c r="BT9150" s="258"/>
      <c r="BU9150" s="258"/>
      <c r="BV9150" s="258"/>
      <c r="BW9150" s="258"/>
      <c r="BX9150" s="258"/>
      <c r="BY9150" s="258"/>
      <c r="BZ9150" s="258"/>
      <c r="CA9150" s="258"/>
      <c r="CB9150" s="258"/>
      <c r="CC9150" s="258"/>
    </row>
    <row r="9151" spans="1:81" s="41" customFormat="1" x14ac:dyDescent="0.25">
      <c r="A9151" s="38"/>
      <c r="B9151" s="44"/>
      <c r="C9151" s="39"/>
      <c r="D9151" s="39"/>
      <c r="E9151" s="39"/>
      <c r="F9151" s="25"/>
      <c r="G9151" s="40"/>
      <c r="H9151" s="40"/>
      <c r="I9151" s="40"/>
      <c r="J9151" s="271"/>
      <c r="K9151" s="262"/>
      <c r="L9151" s="258"/>
      <c r="M9151" s="258"/>
      <c r="N9151" s="258"/>
      <c r="O9151" s="258"/>
      <c r="P9151" s="258"/>
      <c r="Q9151" s="258"/>
      <c r="R9151" s="258"/>
      <c r="S9151" s="258"/>
      <c r="T9151" s="258"/>
      <c r="U9151" s="258"/>
      <c r="V9151" s="258"/>
      <c r="W9151" s="258"/>
      <c r="X9151" s="258"/>
      <c r="Y9151" s="258"/>
      <c r="Z9151" s="258"/>
      <c r="AA9151" s="258"/>
      <c r="AB9151" s="258"/>
      <c r="AC9151" s="258"/>
      <c r="AD9151" s="258"/>
      <c r="AE9151" s="258"/>
      <c r="AF9151" s="258"/>
      <c r="AG9151" s="258"/>
      <c r="AH9151" s="258"/>
      <c r="AI9151" s="258"/>
      <c r="AJ9151" s="258"/>
      <c r="AK9151" s="258"/>
      <c r="AL9151" s="258"/>
      <c r="AM9151" s="258"/>
      <c r="AN9151" s="258"/>
      <c r="AO9151" s="258"/>
      <c r="AP9151" s="258"/>
      <c r="AQ9151" s="258"/>
      <c r="AR9151" s="258"/>
      <c r="AS9151" s="258"/>
      <c r="AT9151" s="258"/>
      <c r="AU9151" s="258"/>
      <c r="AV9151" s="258"/>
      <c r="AW9151" s="258"/>
      <c r="AX9151" s="258"/>
      <c r="AY9151" s="258"/>
      <c r="AZ9151" s="258"/>
      <c r="BA9151" s="258"/>
      <c r="BB9151" s="258"/>
      <c r="BC9151" s="258"/>
      <c r="BD9151" s="258"/>
      <c r="BE9151" s="258"/>
      <c r="BF9151" s="258"/>
      <c r="BG9151" s="258"/>
      <c r="BH9151" s="258"/>
      <c r="BI9151" s="258"/>
      <c r="BJ9151" s="258"/>
      <c r="BK9151" s="258"/>
      <c r="BL9151" s="258"/>
      <c r="BM9151" s="258"/>
      <c r="BN9151" s="258"/>
      <c r="BO9151" s="258"/>
      <c r="BP9151" s="258"/>
      <c r="BQ9151" s="258"/>
      <c r="BR9151" s="258"/>
      <c r="BS9151" s="258"/>
      <c r="BT9151" s="258"/>
      <c r="BU9151" s="258"/>
      <c r="BV9151" s="258"/>
      <c r="BW9151" s="258"/>
      <c r="BX9151" s="258"/>
      <c r="BY9151" s="258"/>
      <c r="BZ9151" s="258"/>
      <c r="CA9151" s="258"/>
      <c r="CB9151" s="258"/>
      <c r="CC9151" s="258"/>
    </row>
    <row r="9152" spans="1:81" s="41" customFormat="1" x14ac:dyDescent="0.25">
      <c r="A9152" s="38"/>
      <c r="B9152" s="44"/>
      <c r="C9152" s="39"/>
      <c r="D9152" s="39"/>
      <c r="E9152" s="39"/>
      <c r="F9152" s="25"/>
      <c r="G9152" s="40"/>
      <c r="H9152" s="40"/>
      <c r="I9152" s="40"/>
      <c r="J9152" s="271"/>
      <c r="K9152" s="262"/>
      <c r="L9152" s="258"/>
      <c r="M9152" s="258"/>
      <c r="N9152" s="258"/>
      <c r="O9152" s="258"/>
      <c r="P9152" s="258"/>
      <c r="Q9152" s="258"/>
      <c r="R9152" s="258"/>
      <c r="S9152" s="258"/>
      <c r="T9152" s="258"/>
      <c r="U9152" s="258"/>
      <c r="V9152" s="258"/>
      <c r="W9152" s="258"/>
      <c r="X9152" s="258"/>
      <c r="Y9152" s="258"/>
      <c r="Z9152" s="258"/>
      <c r="AA9152" s="258"/>
      <c r="AB9152" s="258"/>
      <c r="AC9152" s="258"/>
      <c r="AD9152" s="258"/>
      <c r="AE9152" s="258"/>
      <c r="AF9152" s="258"/>
      <c r="AG9152" s="258"/>
      <c r="AH9152" s="258"/>
      <c r="AI9152" s="258"/>
      <c r="AJ9152" s="258"/>
      <c r="AK9152" s="258"/>
      <c r="AL9152" s="258"/>
      <c r="AM9152" s="258"/>
      <c r="AN9152" s="258"/>
      <c r="AO9152" s="258"/>
      <c r="AP9152" s="258"/>
      <c r="AQ9152" s="258"/>
      <c r="AR9152" s="258"/>
      <c r="AS9152" s="258"/>
      <c r="AT9152" s="258"/>
      <c r="AU9152" s="258"/>
      <c r="AV9152" s="258"/>
      <c r="AW9152" s="258"/>
      <c r="AX9152" s="258"/>
      <c r="AY9152" s="258"/>
      <c r="AZ9152" s="258"/>
      <c r="BA9152" s="258"/>
      <c r="BB9152" s="258"/>
      <c r="BC9152" s="258"/>
      <c r="BD9152" s="258"/>
      <c r="BE9152" s="258"/>
      <c r="BF9152" s="258"/>
      <c r="BG9152" s="258"/>
      <c r="BH9152" s="258"/>
      <c r="BI9152" s="258"/>
      <c r="BJ9152" s="258"/>
      <c r="BK9152" s="258"/>
      <c r="BL9152" s="258"/>
      <c r="BM9152" s="258"/>
      <c r="BN9152" s="258"/>
      <c r="BO9152" s="258"/>
      <c r="BP9152" s="258"/>
      <c r="BQ9152" s="258"/>
      <c r="BR9152" s="258"/>
      <c r="BS9152" s="258"/>
      <c r="BT9152" s="258"/>
      <c r="BU9152" s="258"/>
      <c r="BV9152" s="258"/>
      <c r="BW9152" s="258"/>
      <c r="BX9152" s="258"/>
      <c r="BY9152" s="258"/>
      <c r="BZ9152" s="258"/>
      <c r="CA9152" s="258"/>
      <c r="CB9152" s="258"/>
      <c r="CC9152" s="258"/>
    </row>
    <row r="9153" spans="1:81" s="41" customFormat="1" x14ac:dyDescent="0.25">
      <c r="A9153" s="38"/>
      <c r="B9153" s="44"/>
      <c r="C9153" s="39"/>
      <c r="D9153" s="39"/>
      <c r="E9153" s="39"/>
      <c r="F9153" s="25"/>
      <c r="G9153" s="40"/>
      <c r="H9153" s="40"/>
      <c r="I9153" s="40"/>
      <c r="J9153" s="271"/>
      <c r="K9153" s="262"/>
      <c r="L9153" s="258"/>
      <c r="M9153" s="258"/>
      <c r="N9153" s="258"/>
      <c r="O9153" s="258"/>
      <c r="P9153" s="258"/>
      <c r="Q9153" s="258"/>
      <c r="R9153" s="258"/>
      <c r="S9153" s="258"/>
      <c r="T9153" s="258"/>
      <c r="U9153" s="258"/>
      <c r="V9153" s="258"/>
      <c r="W9153" s="258"/>
      <c r="X9153" s="258"/>
      <c r="Y9153" s="258"/>
      <c r="Z9153" s="258"/>
      <c r="AA9153" s="258"/>
      <c r="AB9153" s="258"/>
      <c r="AC9153" s="258"/>
      <c r="AD9153" s="258"/>
      <c r="AE9153" s="258"/>
      <c r="AF9153" s="258"/>
      <c r="AG9153" s="258"/>
      <c r="AH9153" s="258"/>
      <c r="AI9153" s="258"/>
      <c r="AJ9153" s="258"/>
      <c r="AK9153" s="258"/>
      <c r="AL9153" s="258"/>
      <c r="AM9153" s="258"/>
      <c r="AN9153" s="258"/>
      <c r="AO9153" s="258"/>
      <c r="AP9153" s="258"/>
      <c r="AQ9153" s="258"/>
      <c r="AR9153" s="258"/>
      <c r="AS9153" s="258"/>
      <c r="AT9153" s="258"/>
      <c r="AU9153" s="258"/>
      <c r="AV9153" s="258"/>
      <c r="AW9153" s="258"/>
      <c r="AX9153" s="258"/>
      <c r="AY9153" s="258"/>
      <c r="AZ9153" s="258"/>
      <c r="BA9153" s="258"/>
      <c r="BB9153" s="258"/>
      <c r="BC9153" s="258"/>
      <c r="BD9153" s="258"/>
      <c r="BE9153" s="258"/>
      <c r="BF9153" s="258"/>
      <c r="BG9153" s="258"/>
      <c r="BH9153" s="258"/>
      <c r="BI9153" s="258"/>
      <c r="BJ9153" s="258"/>
      <c r="BK9153" s="258"/>
      <c r="BL9153" s="258"/>
      <c r="BM9153" s="258"/>
      <c r="BN9153" s="258"/>
      <c r="BO9153" s="258"/>
      <c r="BP9153" s="258"/>
      <c r="BQ9153" s="258"/>
      <c r="BR9153" s="258"/>
      <c r="BS9153" s="258"/>
      <c r="BT9153" s="258"/>
      <c r="BU9153" s="258"/>
      <c r="BV9153" s="258"/>
      <c r="BW9153" s="258"/>
      <c r="BX9153" s="258"/>
      <c r="BY9153" s="258"/>
      <c r="BZ9153" s="258"/>
      <c r="CA9153" s="258"/>
      <c r="CB9153" s="258"/>
      <c r="CC9153" s="258"/>
    </row>
    <row r="9154" spans="1:81" s="41" customFormat="1" x14ac:dyDescent="0.25">
      <c r="A9154" s="38"/>
      <c r="B9154" s="44"/>
      <c r="C9154" s="39"/>
      <c r="D9154" s="39"/>
      <c r="E9154" s="39"/>
      <c r="F9154" s="25"/>
      <c r="G9154" s="40"/>
      <c r="H9154" s="40"/>
      <c r="I9154" s="40"/>
      <c r="J9154" s="271"/>
      <c r="K9154" s="262"/>
      <c r="L9154" s="258"/>
      <c r="M9154" s="258"/>
      <c r="N9154" s="258"/>
      <c r="O9154" s="258"/>
      <c r="P9154" s="258"/>
      <c r="Q9154" s="258"/>
      <c r="R9154" s="258"/>
      <c r="S9154" s="258"/>
      <c r="T9154" s="258"/>
      <c r="U9154" s="258"/>
      <c r="V9154" s="258"/>
      <c r="W9154" s="258"/>
      <c r="X9154" s="258"/>
      <c r="Y9154" s="258"/>
      <c r="Z9154" s="258"/>
      <c r="AA9154" s="258"/>
      <c r="AB9154" s="258"/>
      <c r="AC9154" s="258"/>
      <c r="AD9154" s="258"/>
      <c r="AE9154" s="258"/>
      <c r="AF9154" s="258"/>
      <c r="AG9154" s="258"/>
      <c r="AH9154" s="258"/>
      <c r="AI9154" s="258"/>
      <c r="AJ9154" s="258"/>
      <c r="AK9154" s="258"/>
      <c r="AL9154" s="258"/>
      <c r="AM9154" s="258"/>
      <c r="AN9154" s="258"/>
      <c r="AO9154" s="258"/>
      <c r="AP9154" s="258"/>
      <c r="AQ9154" s="258"/>
      <c r="AR9154" s="258"/>
      <c r="AS9154" s="258"/>
      <c r="AT9154" s="258"/>
      <c r="AU9154" s="258"/>
      <c r="AV9154" s="258"/>
      <c r="AW9154" s="258"/>
      <c r="AX9154" s="258"/>
      <c r="AY9154" s="258"/>
      <c r="AZ9154" s="258"/>
      <c r="BA9154" s="258"/>
      <c r="BB9154" s="258"/>
      <c r="BC9154" s="258"/>
      <c r="BD9154" s="258"/>
      <c r="BE9154" s="258"/>
      <c r="BF9154" s="258"/>
      <c r="BG9154" s="258"/>
      <c r="BH9154" s="258"/>
      <c r="BI9154" s="258"/>
      <c r="BJ9154" s="258"/>
      <c r="BK9154" s="258"/>
      <c r="BL9154" s="258"/>
      <c r="BM9154" s="258"/>
      <c r="BN9154" s="258"/>
      <c r="BO9154" s="258"/>
      <c r="BP9154" s="258"/>
      <c r="BQ9154" s="258"/>
      <c r="BR9154" s="258"/>
      <c r="BS9154" s="258"/>
      <c r="BT9154" s="258"/>
      <c r="BU9154" s="258"/>
      <c r="BV9154" s="258"/>
      <c r="BW9154" s="258"/>
      <c r="BX9154" s="258"/>
      <c r="BY9154" s="258"/>
      <c r="BZ9154" s="258"/>
      <c r="CA9154" s="258"/>
      <c r="CB9154" s="258"/>
      <c r="CC9154" s="258"/>
    </row>
    <row r="9155" spans="1:81" s="41" customFormat="1" x14ac:dyDescent="0.25">
      <c r="A9155" s="38"/>
      <c r="B9155" s="44"/>
      <c r="C9155" s="39"/>
      <c r="D9155" s="39"/>
      <c r="E9155" s="39"/>
      <c r="F9155" s="25"/>
      <c r="G9155" s="40"/>
      <c r="H9155" s="40"/>
      <c r="I9155" s="40"/>
      <c r="J9155" s="271"/>
      <c r="K9155" s="262"/>
      <c r="L9155" s="258"/>
      <c r="M9155" s="258"/>
      <c r="N9155" s="258"/>
      <c r="O9155" s="258"/>
      <c r="P9155" s="258"/>
      <c r="Q9155" s="258"/>
      <c r="R9155" s="258"/>
      <c r="S9155" s="258"/>
      <c r="T9155" s="258"/>
      <c r="U9155" s="258"/>
      <c r="V9155" s="258"/>
      <c r="W9155" s="258"/>
      <c r="X9155" s="258"/>
      <c r="Y9155" s="258"/>
      <c r="Z9155" s="258"/>
      <c r="AA9155" s="258"/>
      <c r="AB9155" s="258"/>
      <c r="AC9155" s="258"/>
      <c r="AD9155" s="258"/>
      <c r="AE9155" s="258"/>
      <c r="AF9155" s="258"/>
      <c r="AG9155" s="258"/>
      <c r="AH9155" s="258"/>
      <c r="AI9155" s="258"/>
      <c r="AJ9155" s="258"/>
      <c r="AK9155" s="258"/>
      <c r="AL9155" s="258"/>
      <c r="AM9155" s="258"/>
      <c r="AN9155" s="258"/>
      <c r="AO9155" s="258"/>
      <c r="AP9155" s="258"/>
      <c r="AQ9155" s="258"/>
      <c r="AR9155" s="258"/>
      <c r="AS9155" s="258"/>
      <c r="AT9155" s="258"/>
      <c r="AU9155" s="258"/>
      <c r="AV9155" s="258"/>
      <c r="AW9155" s="258"/>
      <c r="AX9155" s="258"/>
      <c r="AY9155" s="258"/>
      <c r="AZ9155" s="258"/>
      <c r="BA9155" s="258"/>
      <c r="BB9155" s="258"/>
      <c r="BC9155" s="258"/>
      <c r="BD9155" s="258"/>
      <c r="BE9155" s="258"/>
      <c r="BF9155" s="258"/>
      <c r="BG9155" s="258"/>
      <c r="BH9155" s="258"/>
      <c r="BI9155" s="258"/>
      <c r="BJ9155" s="258"/>
      <c r="BK9155" s="258"/>
      <c r="BL9155" s="258"/>
      <c r="BM9155" s="258"/>
      <c r="BN9155" s="258"/>
      <c r="BO9155" s="258"/>
      <c r="BP9155" s="258"/>
      <c r="BQ9155" s="258"/>
      <c r="BR9155" s="258"/>
      <c r="BS9155" s="258"/>
      <c r="BT9155" s="258"/>
      <c r="BU9155" s="258"/>
      <c r="BV9155" s="258"/>
      <c r="BW9155" s="258"/>
      <c r="BX9155" s="258"/>
      <c r="BY9155" s="258"/>
      <c r="BZ9155" s="258"/>
      <c r="CA9155" s="258"/>
      <c r="CB9155" s="258"/>
      <c r="CC9155" s="258"/>
    </row>
    <row r="9156" spans="1:81" s="41" customFormat="1" x14ac:dyDescent="0.25">
      <c r="A9156" s="38"/>
      <c r="B9156" s="44"/>
      <c r="C9156" s="39"/>
      <c r="D9156" s="39"/>
      <c r="E9156" s="39"/>
      <c r="F9156" s="25"/>
      <c r="G9156" s="40"/>
      <c r="H9156" s="40"/>
      <c r="I9156" s="40"/>
      <c r="J9156" s="271"/>
      <c r="K9156" s="262"/>
      <c r="L9156" s="258"/>
      <c r="M9156" s="258"/>
      <c r="N9156" s="258"/>
      <c r="O9156" s="258"/>
      <c r="P9156" s="258"/>
      <c r="Q9156" s="258"/>
      <c r="R9156" s="258"/>
      <c r="S9156" s="258"/>
      <c r="T9156" s="258"/>
      <c r="U9156" s="258"/>
      <c r="V9156" s="258"/>
      <c r="W9156" s="258"/>
      <c r="X9156" s="258"/>
      <c r="Y9156" s="258"/>
      <c r="Z9156" s="258"/>
      <c r="AA9156" s="258"/>
      <c r="AB9156" s="258"/>
      <c r="AC9156" s="258"/>
      <c r="AD9156" s="258"/>
      <c r="AE9156" s="258"/>
      <c r="AF9156" s="258"/>
      <c r="AG9156" s="258"/>
      <c r="AH9156" s="258"/>
      <c r="AI9156" s="258"/>
      <c r="AJ9156" s="258"/>
      <c r="AK9156" s="258"/>
      <c r="AL9156" s="258"/>
      <c r="AM9156" s="258"/>
      <c r="AN9156" s="258"/>
      <c r="AO9156" s="258"/>
      <c r="AP9156" s="258"/>
      <c r="AQ9156" s="258"/>
      <c r="AR9156" s="258"/>
      <c r="AS9156" s="258"/>
      <c r="AT9156" s="258"/>
      <c r="AU9156" s="258"/>
      <c r="AV9156" s="258"/>
      <c r="AW9156" s="258"/>
      <c r="AX9156" s="258"/>
      <c r="AY9156" s="258"/>
      <c r="AZ9156" s="258"/>
      <c r="BA9156" s="258"/>
      <c r="BB9156" s="258"/>
      <c r="BC9156" s="258"/>
      <c r="BD9156" s="258"/>
      <c r="BE9156" s="258"/>
      <c r="BF9156" s="258"/>
      <c r="BG9156" s="258"/>
      <c r="BH9156" s="258"/>
      <c r="BI9156" s="258"/>
      <c r="BJ9156" s="258"/>
      <c r="BK9156" s="258"/>
      <c r="BL9156" s="258"/>
      <c r="BM9156" s="258"/>
      <c r="BN9156" s="258"/>
      <c r="BO9156" s="258"/>
      <c r="BP9156" s="258"/>
      <c r="BQ9156" s="258"/>
      <c r="BR9156" s="258"/>
      <c r="BS9156" s="258"/>
      <c r="BT9156" s="258"/>
      <c r="BU9156" s="258"/>
      <c r="BV9156" s="258"/>
      <c r="BW9156" s="258"/>
      <c r="BX9156" s="258"/>
      <c r="BY9156" s="258"/>
      <c r="BZ9156" s="258"/>
      <c r="CA9156" s="258"/>
      <c r="CB9156" s="258"/>
      <c r="CC9156" s="258"/>
    </row>
    <row r="9157" spans="1:81" s="41" customFormat="1" x14ac:dyDescent="0.25">
      <c r="A9157" s="38"/>
      <c r="B9157" s="44"/>
      <c r="C9157" s="39"/>
      <c r="D9157" s="39"/>
      <c r="E9157" s="39"/>
      <c r="F9157" s="25"/>
      <c r="G9157" s="40"/>
      <c r="H9157" s="40"/>
      <c r="I9157" s="40"/>
      <c r="J9157" s="271"/>
      <c r="K9157" s="262"/>
      <c r="L9157" s="258"/>
      <c r="M9157" s="258"/>
      <c r="N9157" s="258"/>
      <c r="O9157" s="258"/>
      <c r="P9157" s="258"/>
      <c r="Q9157" s="258"/>
      <c r="R9157" s="258"/>
      <c r="S9157" s="258"/>
      <c r="T9157" s="258"/>
      <c r="U9157" s="258"/>
      <c r="V9157" s="258"/>
      <c r="W9157" s="258"/>
      <c r="X9157" s="258"/>
      <c r="Y9157" s="258"/>
      <c r="Z9157" s="258"/>
      <c r="AA9157" s="258"/>
      <c r="AB9157" s="258"/>
      <c r="AC9157" s="258"/>
      <c r="AD9157" s="258"/>
      <c r="AE9157" s="258"/>
      <c r="AF9157" s="258"/>
      <c r="AG9157" s="258"/>
      <c r="AH9157" s="258"/>
      <c r="AI9157" s="258"/>
      <c r="AJ9157" s="258"/>
      <c r="AK9157" s="258"/>
      <c r="AL9157" s="258"/>
      <c r="AM9157" s="258"/>
      <c r="AN9157" s="258"/>
      <c r="AO9157" s="258"/>
      <c r="AP9157" s="258"/>
      <c r="AQ9157" s="258"/>
      <c r="AR9157" s="258"/>
      <c r="AS9157" s="258"/>
      <c r="AT9157" s="258"/>
      <c r="AU9157" s="258"/>
      <c r="AV9157" s="258"/>
      <c r="AW9157" s="258"/>
      <c r="AX9157" s="258"/>
      <c r="AY9157" s="258"/>
      <c r="AZ9157" s="258"/>
      <c r="BA9157" s="258"/>
      <c r="BB9157" s="258"/>
      <c r="BC9157" s="258"/>
      <c r="BD9157" s="258"/>
      <c r="BE9157" s="258"/>
      <c r="BF9157" s="258"/>
      <c r="BG9157" s="258"/>
      <c r="BH9157" s="258"/>
      <c r="BI9157" s="258"/>
      <c r="BJ9157" s="258"/>
      <c r="BK9157" s="258"/>
      <c r="BL9157" s="258"/>
      <c r="BM9157" s="258"/>
      <c r="BN9157" s="258"/>
      <c r="BO9157" s="258"/>
      <c r="BP9157" s="258"/>
      <c r="BQ9157" s="258"/>
      <c r="BR9157" s="258"/>
      <c r="BS9157" s="258"/>
      <c r="BT9157" s="258"/>
      <c r="BU9157" s="258"/>
      <c r="BV9157" s="258"/>
      <c r="BW9157" s="258"/>
      <c r="BX9157" s="258"/>
      <c r="BY9157" s="258"/>
      <c r="BZ9157" s="258"/>
      <c r="CA9157" s="258"/>
      <c r="CB9157" s="258"/>
      <c r="CC9157" s="258"/>
    </row>
    <row r="9158" spans="1:81" s="41" customFormat="1" x14ac:dyDescent="0.25">
      <c r="A9158" s="38"/>
      <c r="B9158" s="44"/>
      <c r="C9158" s="39"/>
      <c r="D9158" s="39"/>
      <c r="E9158" s="39"/>
      <c r="F9158" s="25"/>
      <c r="G9158" s="40"/>
      <c r="H9158" s="40"/>
      <c r="I9158" s="40"/>
      <c r="J9158" s="271"/>
      <c r="K9158" s="262"/>
      <c r="L9158" s="258"/>
      <c r="M9158" s="258"/>
      <c r="N9158" s="258"/>
      <c r="O9158" s="258"/>
      <c r="P9158" s="258"/>
      <c r="Q9158" s="258"/>
      <c r="R9158" s="258"/>
      <c r="S9158" s="258"/>
      <c r="T9158" s="258"/>
      <c r="U9158" s="258"/>
      <c r="V9158" s="258"/>
      <c r="W9158" s="258"/>
      <c r="X9158" s="258"/>
      <c r="Y9158" s="258"/>
      <c r="Z9158" s="258"/>
      <c r="AA9158" s="258"/>
      <c r="AB9158" s="258"/>
      <c r="AC9158" s="258"/>
      <c r="AD9158" s="258"/>
      <c r="AE9158" s="258"/>
      <c r="AF9158" s="258"/>
      <c r="AG9158" s="258"/>
      <c r="AH9158" s="258"/>
      <c r="AI9158" s="258"/>
      <c r="AJ9158" s="258"/>
      <c r="AK9158" s="258"/>
      <c r="AL9158" s="258"/>
      <c r="AM9158" s="258"/>
      <c r="AN9158" s="258"/>
      <c r="AO9158" s="258"/>
      <c r="AP9158" s="258"/>
      <c r="AQ9158" s="258"/>
      <c r="AR9158" s="258"/>
      <c r="AS9158" s="258"/>
      <c r="AT9158" s="258"/>
      <c r="AU9158" s="258"/>
      <c r="AV9158" s="258"/>
      <c r="AW9158" s="258"/>
      <c r="AX9158" s="258"/>
      <c r="AY9158" s="258"/>
      <c r="AZ9158" s="258"/>
      <c r="BA9158" s="258"/>
      <c r="BB9158" s="258"/>
      <c r="BC9158" s="258"/>
      <c r="BD9158" s="258"/>
      <c r="BE9158" s="258"/>
      <c r="BF9158" s="258"/>
      <c r="BG9158" s="258"/>
      <c r="BH9158" s="258"/>
      <c r="BI9158" s="258"/>
      <c r="BJ9158" s="258"/>
      <c r="BK9158" s="258"/>
      <c r="BL9158" s="258"/>
      <c r="BM9158" s="258"/>
      <c r="BN9158" s="258"/>
      <c r="BO9158" s="258"/>
      <c r="BP9158" s="258"/>
      <c r="BQ9158" s="258"/>
      <c r="BR9158" s="258"/>
      <c r="BS9158" s="258"/>
      <c r="BT9158" s="258"/>
      <c r="BU9158" s="258"/>
      <c r="BV9158" s="258"/>
      <c r="BW9158" s="258"/>
      <c r="BX9158" s="258"/>
      <c r="BY9158" s="258"/>
      <c r="BZ9158" s="258"/>
      <c r="CA9158" s="258"/>
      <c r="CB9158" s="258"/>
      <c r="CC9158" s="258"/>
    </row>
    <row r="9159" spans="1:81" s="41" customFormat="1" x14ac:dyDescent="0.25">
      <c r="A9159" s="38"/>
      <c r="B9159" s="44"/>
      <c r="C9159" s="39"/>
      <c r="D9159" s="39"/>
      <c r="E9159" s="39"/>
      <c r="F9159" s="25"/>
      <c r="G9159" s="40"/>
      <c r="H9159" s="40"/>
      <c r="I9159" s="40"/>
      <c r="J9159" s="271"/>
      <c r="K9159" s="262"/>
      <c r="L9159" s="258"/>
      <c r="M9159" s="258"/>
      <c r="N9159" s="258"/>
      <c r="O9159" s="258"/>
      <c r="P9159" s="258"/>
      <c r="Q9159" s="258"/>
      <c r="R9159" s="258"/>
      <c r="S9159" s="258"/>
      <c r="T9159" s="258"/>
      <c r="U9159" s="258"/>
      <c r="V9159" s="258"/>
      <c r="W9159" s="258"/>
      <c r="X9159" s="258"/>
      <c r="Y9159" s="258"/>
      <c r="Z9159" s="258"/>
      <c r="AA9159" s="258"/>
      <c r="AB9159" s="258"/>
      <c r="AC9159" s="258"/>
      <c r="AD9159" s="258"/>
      <c r="AE9159" s="258"/>
      <c r="AF9159" s="258"/>
      <c r="AG9159" s="258"/>
      <c r="AH9159" s="258"/>
      <c r="AI9159" s="258"/>
      <c r="AJ9159" s="258"/>
      <c r="AK9159" s="258"/>
      <c r="AL9159" s="258"/>
      <c r="AM9159" s="258"/>
      <c r="AN9159" s="258"/>
      <c r="AO9159" s="258"/>
      <c r="AP9159" s="258"/>
      <c r="AQ9159" s="258"/>
      <c r="AR9159" s="258"/>
      <c r="AS9159" s="258"/>
      <c r="AT9159" s="258"/>
      <c r="AU9159" s="258"/>
      <c r="AV9159" s="258"/>
      <c r="AW9159" s="258"/>
      <c r="AX9159" s="258"/>
      <c r="AY9159" s="258"/>
      <c r="AZ9159" s="258"/>
      <c r="BA9159" s="258"/>
      <c r="BB9159" s="258"/>
      <c r="BC9159" s="258"/>
      <c r="BD9159" s="258"/>
      <c r="BE9159" s="258"/>
      <c r="BF9159" s="258"/>
      <c r="BG9159" s="258"/>
      <c r="BH9159" s="258"/>
      <c r="BI9159" s="258"/>
      <c r="BJ9159" s="258"/>
      <c r="BK9159" s="258"/>
      <c r="BL9159" s="258"/>
      <c r="BM9159" s="258"/>
      <c r="BN9159" s="258"/>
      <c r="BO9159" s="258"/>
      <c r="BP9159" s="258"/>
      <c r="BQ9159" s="258"/>
      <c r="BR9159" s="258"/>
      <c r="BS9159" s="258"/>
      <c r="BT9159" s="258"/>
      <c r="BU9159" s="258"/>
      <c r="BV9159" s="258"/>
      <c r="BW9159" s="258"/>
      <c r="BX9159" s="258"/>
      <c r="BY9159" s="258"/>
      <c r="BZ9159" s="258"/>
      <c r="CA9159" s="258"/>
      <c r="CB9159" s="258"/>
      <c r="CC9159" s="258"/>
    </row>
    <row r="9160" spans="1:81" s="41" customFormat="1" x14ac:dyDescent="0.25">
      <c r="A9160" s="38"/>
      <c r="B9160" s="44"/>
      <c r="C9160" s="39"/>
      <c r="D9160" s="39"/>
      <c r="E9160" s="39"/>
      <c r="F9160" s="25"/>
      <c r="G9160" s="40"/>
      <c r="H9160" s="40"/>
      <c r="I9160" s="40"/>
      <c r="J9160" s="271"/>
      <c r="K9160" s="262"/>
      <c r="L9160" s="258"/>
      <c r="M9160" s="258"/>
      <c r="N9160" s="258"/>
      <c r="O9160" s="258"/>
      <c r="P9160" s="258"/>
      <c r="Q9160" s="258"/>
      <c r="R9160" s="258"/>
      <c r="S9160" s="258"/>
      <c r="T9160" s="258"/>
      <c r="U9160" s="258"/>
      <c r="V9160" s="258"/>
      <c r="W9160" s="258"/>
      <c r="X9160" s="258"/>
      <c r="Y9160" s="258"/>
      <c r="Z9160" s="258"/>
      <c r="AA9160" s="258"/>
      <c r="AB9160" s="258"/>
      <c r="AC9160" s="258"/>
      <c r="AD9160" s="258"/>
      <c r="AE9160" s="258"/>
      <c r="AF9160" s="258"/>
      <c r="AG9160" s="258"/>
      <c r="AH9160" s="258"/>
      <c r="AI9160" s="258"/>
      <c r="AJ9160" s="258"/>
      <c r="AK9160" s="258"/>
      <c r="AL9160" s="258"/>
      <c r="AM9160" s="258"/>
      <c r="AN9160" s="258"/>
      <c r="AO9160" s="258"/>
      <c r="AP9160" s="258"/>
      <c r="AQ9160" s="258"/>
      <c r="AR9160" s="258"/>
      <c r="AS9160" s="258"/>
      <c r="AT9160" s="258"/>
      <c r="AU9160" s="258"/>
      <c r="AV9160" s="258"/>
      <c r="AW9160" s="258"/>
      <c r="AX9160" s="258"/>
      <c r="AY9160" s="258"/>
      <c r="AZ9160" s="258"/>
      <c r="BA9160" s="258"/>
      <c r="BB9160" s="258"/>
      <c r="BC9160" s="258"/>
      <c r="BD9160" s="258"/>
      <c r="BE9160" s="258"/>
      <c r="BF9160" s="258"/>
      <c r="BG9160" s="258"/>
      <c r="BH9160" s="258"/>
      <c r="BI9160" s="258"/>
      <c r="BJ9160" s="258"/>
      <c r="BK9160" s="258"/>
      <c r="BL9160" s="258"/>
      <c r="BM9160" s="258"/>
      <c r="BN9160" s="258"/>
      <c r="BO9160" s="258"/>
      <c r="BP9160" s="258"/>
      <c r="BQ9160" s="258"/>
      <c r="BR9160" s="258"/>
      <c r="BS9160" s="258"/>
      <c r="BT9160" s="258"/>
      <c r="BU9160" s="258"/>
      <c r="BV9160" s="258"/>
      <c r="BW9160" s="258"/>
      <c r="BX9160" s="258"/>
      <c r="BY9160" s="258"/>
      <c r="BZ9160" s="258"/>
      <c r="CA9160" s="258"/>
      <c r="CB9160" s="258"/>
      <c r="CC9160" s="258"/>
    </row>
    <row r="9161" spans="1:81" s="41" customFormat="1" x14ac:dyDescent="0.25">
      <c r="A9161" s="38"/>
      <c r="B9161" s="44"/>
      <c r="C9161" s="39"/>
      <c r="D9161" s="39"/>
      <c r="E9161" s="39"/>
      <c r="F9161" s="25"/>
      <c r="G9161" s="40"/>
      <c r="H9161" s="40"/>
      <c r="I9161" s="40"/>
      <c r="J9161" s="271"/>
      <c r="K9161" s="262"/>
      <c r="L9161" s="258"/>
      <c r="M9161" s="258"/>
      <c r="N9161" s="258"/>
      <c r="O9161" s="258"/>
      <c r="P9161" s="258"/>
      <c r="Q9161" s="258"/>
      <c r="R9161" s="258"/>
      <c r="S9161" s="258"/>
      <c r="T9161" s="258"/>
      <c r="U9161" s="258"/>
      <c r="V9161" s="258"/>
      <c r="W9161" s="258"/>
      <c r="X9161" s="258"/>
      <c r="Y9161" s="258"/>
      <c r="Z9161" s="258"/>
      <c r="AA9161" s="258"/>
      <c r="AB9161" s="258"/>
      <c r="AC9161" s="258"/>
      <c r="AD9161" s="258"/>
      <c r="AE9161" s="258"/>
      <c r="AF9161" s="258"/>
      <c r="AG9161" s="258"/>
      <c r="AH9161" s="258"/>
      <c r="AI9161" s="258"/>
      <c r="AJ9161" s="258"/>
      <c r="AK9161" s="258"/>
      <c r="AL9161" s="258"/>
      <c r="AM9161" s="258"/>
      <c r="AN9161" s="258"/>
      <c r="AO9161" s="258"/>
      <c r="AP9161" s="258"/>
      <c r="AQ9161" s="258"/>
      <c r="AR9161" s="258"/>
      <c r="AS9161" s="258"/>
      <c r="AT9161" s="258"/>
      <c r="AU9161" s="258"/>
      <c r="AV9161" s="258"/>
      <c r="AW9161" s="258"/>
      <c r="AX9161" s="258"/>
      <c r="AY9161" s="258"/>
      <c r="AZ9161" s="258"/>
      <c r="BA9161" s="258"/>
      <c r="BB9161" s="258"/>
      <c r="BC9161" s="258"/>
      <c r="BD9161" s="258"/>
      <c r="BE9161" s="258"/>
      <c r="BF9161" s="258"/>
      <c r="BG9161" s="258"/>
      <c r="BH9161" s="258"/>
      <c r="BI9161" s="258"/>
      <c r="BJ9161" s="258"/>
      <c r="BK9161" s="258"/>
      <c r="BL9161" s="258"/>
      <c r="BM9161" s="258"/>
      <c r="BN9161" s="258"/>
      <c r="BO9161" s="258"/>
      <c r="BP9161" s="258"/>
      <c r="BQ9161" s="258"/>
      <c r="BR9161" s="258"/>
      <c r="BS9161" s="258"/>
      <c r="BT9161" s="258"/>
      <c r="BU9161" s="258"/>
      <c r="BV9161" s="258"/>
      <c r="BW9161" s="258"/>
      <c r="BX9161" s="258"/>
      <c r="BY9161" s="258"/>
      <c r="BZ9161" s="258"/>
      <c r="CA9161" s="258"/>
      <c r="CB9161" s="258"/>
      <c r="CC9161" s="258"/>
    </row>
    <row r="9162" spans="1:81" s="41" customFormat="1" x14ac:dyDescent="0.25">
      <c r="A9162" s="38"/>
      <c r="B9162" s="44"/>
      <c r="C9162" s="39"/>
      <c r="D9162" s="39"/>
      <c r="E9162" s="39"/>
      <c r="F9162" s="25"/>
      <c r="G9162" s="40"/>
      <c r="H9162" s="40"/>
      <c r="I9162" s="40"/>
      <c r="J9162" s="271"/>
      <c r="K9162" s="262"/>
      <c r="L9162" s="258"/>
      <c r="M9162" s="258"/>
      <c r="N9162" s="258"/>
      <c r="O9162" s="258"/>
      <c r="P9162" s="258"/>
      <c r="Q9162" s="258"/>
      <c r="R9162" s="258"/>
      <c r="S9162" s="258"/>
      <c r="T9162" s="258"/>
      <c r="U9162" s="258"/>
      <c r="V9162" s="258"/>
      <c r="W9162" s="258"/>
      <c r="X9162" s="258"/>
      <c r="Y9162" s="258"/>
      <c r="Z9162" s="258"/>
      <c r="AA9162" s="258"/>
      <c r="AB9162" s="258"/>
      <c r="AC9162" s="258"/>
      <c r="AD9162" s="258"/>
      <c r="AE9162" s="258"/>
      <c r="AF9162" s="258"/>
      <c r="AG9162" s="258"/>
      <c r="AH9162" s="258"/>
      <c r="AI9162" s="258"/>
      <c r="AJ9162" s="258"/>
      <c r="AK9162" s="258"/>
      <c r="AL9162" s="258"/>
      <c r="AM9162" s="258"/>
      <c r="AN9162" s="258"/>
      <c r="AO9162" s="258"/>
      <c r="AP9162" s="258"/>
      <c r="AQ9162" s="258"/>
      <c r="AR9162" s="258"/>
      <c r="AS9162" s="258"/>
      <c r="AT9162" s="258"/>
      <c r="AU9162" s="258"/>
      <c r="AV9162" s="258"/>
      <c r="AW9162" s="258"/>
      <c r="AX9162" s="258"/>
      <c r="AY9162" s="258"/>
      <c r="AZ9162" s="258"/>
      <c r="BA9162" s="258"/>
      <c r="BB9162" s="258"/>
      <c r="BC9162" s="258"/>
      <c r="BD9162" s="258"/>
      <c r="BE9162" s="258"/>
      <c r="BF9162" s="258"/>
      <c r="BG9162" s="258"/>
      <c r="BH9162" s="258"/>
      <c r="BI9162" s="258"/>
      <c r="BJ9162" s="258"/>
      <c r="BK9162" s="258"/>
      <c r="BL9162" s="258"/>
      <c r="BM9162" s="258"/>
      <c r="BN9162" s="258"/>
      <c r="BO9162" s="258"/>
      <c r="BP9162" s="258"/>
      <c r="BQ9162" s="258"/>
      <c r="BR9162" s="258"/>
      <c r="BS9162" s="258"/>
      <c r="BT9162" s="258"/>
      <c r="BU9162" s="258"/>
      <c r="BV9162" s="258"/>
      <c r="BW9162" s="258"/>
      <c r="BX9162" s="258"/>
      <c r="BY9162" s="258"/>
      <c r="BZ9162" s="258"/>
      <c r="CA9162" s="258"/>
      <c r="CB9162" s="258"/>
      <c r="CC9162" s="258"/>
    </row>
    <row r="9163" spans="1:81" s="41" customFormat="1" x14ac:dyDescent="0.25">
      <c r="A9163" s="38"/>
      <c r="B9163" s="44"/>
      <c r="C9163" s="39"/>
      <c r="D9163" s="39"/>
      <c r="E9163" s="39"/>
      <c r="F9163" s="25"/>
      <c r="G9163" s="40"/>
      <c r="H9163" s="40"/>
      <c r="I9163" s="40"/>
      <c r="J9163" s="271"/>
      <c r="K9163" s="262"/>
      <c r="L9163" s="258"/>
      <c r="M9163" s="258"/>
      <c r="N9163" s="258"/>
      <c r="O9163" s="258"/>
      <c r="P9163" s="258"/>
      <c r="Q9163" s="258"/>
      <c r="R9163" s="258"/>
      <c r="S9163" s="258"/>
      <c r="T9163" s="258"/>
      <c r="U9163" s="258"/>
      <c r="V9163" s="258"/>
      <c r="W9163" s="258"/>
      <c r="X9163" s="258"/>
      <c r="Y9163" s="258"/>
      <c r="Z9163" s="258"/>
      <c r="AA9163" s="258"/>
      <c r="AB9163" s="258"/>
      <c r="AC9163" s="258"/>
      <c r="AD9163" s="258"/>
      <c r="AE9163" s="258"/>
      <c r="AF9163" s="258"/>
      <c r="AG9163" s="258"/>
      <c r="AH9163" s="258"/>
      <c r="AI9163" s="258"/>
      <c r="AJ9163" s="258"/>
      <c r="AK9163" s="258"/>
      <c r="AL9163" s="258"/>
      <c r="AM9163" s="258"/>
      <c r="AN9163" s="258"/>
      <c r="AO9163" s="258"/>
      <c r="AP9163" s="258"/>
      <c r="AQ9163" s="258"/>
      <c r="AR9163" s="258"/>
      <c r="AS9163" s="258"/>
      <c r="AT9163" s="258"/>
      <c r="AU9163" s="258"/>
      <c r="AV9163" s="258"/>
      <c r="AW9163" s="258"/>
      <c r="AX9163" s="258"/>
      <c r="AY9163" s="258"/>
      <c r="AZ9163" s="258"/>
      <c r="BA9163" s="258"/>
      <c r="BB9163" s="258"/>
      <c r="BC9163" s="258"/>
      <c r="BD9163" s="258"/>
      <c r="BE9163" s="258"/>
      <c r="BF9163" s="258"/>
      <c r="BG9163" s="258"/>
      <c r="BH9163" s="258"/>
      <c r="BI9163" s="258"/>
      <c r="BJ9163" s="258"/>
      <c r="BK9163" s="258"/>
      <c r="BL9163" s="258"/>
      <c r="BM9163" s="258"/>
      <c r="BN9163" s="258"/>
      <c r="BO9163" s="258"/>
      <c r="BP9163" s="258"/>
      <c r="BQ9163" s="258"/>
      <c r="BR9163" s="258"/>
      <c r="BS9163" s="258"/>
      <c r="BT9163" s="258"/>
      <c r="BU9163" s="258"/>
      <c r="BV9163" s="258"/>
      <c r="BW9163" s="258"/>
      <c r="BX9163" s="258"/>
      <c r="BY9163" s="258"/>
      <c r="BZ9163" s="258"/>
      <c r="CA9163" s="258"/>
      <c r="CB9163" s="258"/>
      <c r="CC9163" s="258"/>
    </row>
    <row r="9164" spans="1:81" s="41" customFormat="1" x14ac:dyDescent="0.25">
      <c r="A9164" s="38"/>
      <c r="B9164" s="44"/>
      <c r="C9164" s="39"/>
      <c r="D9164" s="39"/>
      <c r="E9164" s="39"/>
      <c r="F9164" s="25"/>
      <c r="G9164" s="40"/>
      <c r="H9164" s="40"/>
      <c r="I9164" s="40"/>
      <c r="J9164" s="271"/>
      <c r="K9164" s="262"/>
      <c r="L9164" s="258"/>
      <c r="M9164" s="258"/>
      <c r="N9164" s="258"/>
      <c r="O9164" s="258"/>
      <c r="P9164" s="258"/>
      <c r="Q9164" s="258"/>
      <c r="R9164" s="258"/>
      <c r="S9164" s="258"/>
      <c r="T9164" s="258"/>
      <c r="U9164" s="258"/>
      <c r="V9164" s="258"/>
      <c r="W9164" s="258"/>
      <c r="X9164" s="258"/>
      <c r="Y9164" s="258"/>
      <c r="Z9164" s="258"/>
      <c r="AA9164" s="258"/>
      <c r="AB9164" s="258"/>
      <c r="AC9164" s="258"/>
      <c r="AD9164" s="258"/>
      <c r="AE9164" s="258"/>
      <c r="AF9164" s="258"/>
      <c r="AG9164" s="258"/>
      <c r="AH9164" s="258"/>
      <c r="AI9164" s="258"/>
      <c r="AJ9164" s="258"/>
      <c r="AK9164" s="258"/>
      <c r="AL9164" s="258"/>
      <c r="AM9164" s="258"/>
      <c r="AN9164" s="258"/>
      <c r="AO9164" s="258"/>
      <c r="AP9164" s="258"/>
      <c r="AQ9164" s="258"/>
      <c r="AR9164" s="258"/>
      <c r="AS9164" s="258"/>
      <c r="AT9164" s="258"/>
      <c r="AU9164" s="258"/>
      <c r="AV9164" s="258"/>
      <c r="AW9164" s="258"/>
      <c r="AX9164" s="258"/>
      <c r="AY9164" s="258"/>
      <c r="AZ9164" s="258"/>
      <c r="BA9164" s="258"/>
      <c r="BB9164" s="258"/>
      <c r="BC9164" s="258"/>
      <c r="BD9164" s="258"/>
      <c r="BE9164" s="258"/>
      <c r="BF9164" s="258"/>
      <c r="BG9164" s="258"/>
      <c r="BH9164" s="258"/>
      <c r="BI9164" s="258"/>
      <c r="BJ9164" s="258"/>
      <c r="BK9164" s="258"/>
      <c r="BL9164" s="258"/>
      <c r="BM9164" s="258"/>
      <c r="BN9164" s="258"/>
      <c r="BO9164" s="258"/>
      <c r="BP9164" s="258"/>
      <c r="BQ9164" s="258"/>
      <c r="BR9164" s="258"/>
      <c r="BS9164" s="258"/>
      <c r="BT9164" s="258"/>
      <c r="BU9164" s="258"/>
      <c r="BV9164" s="258"/>
      <c r="BW9164" s="258"/>
      <c r="BX9164" s="258"/>
      <c r="BY9164" s="258"/>
      <c r="BZ9164" s="258"/>
      <c r="CA9164" s="258"/>
      <c r="CB9164" s="258"/>
      <c r="CC9164" s="258"/>
    </row>
    <row r="9165" spans="1:81" s="41" customFormat="1" x14ac:dyDescent="0.25">
      <c r="A9165" s="38"/>
      <c r="B9165" s="44"/>
      <c r="C9165" s="39"/>
      <c r="D9165" s="39"/>
      <c r="E9165" s="39"/>
      <c r="F9165" s="25"/>
      <c r="G9165" s="40"/>
      <c r="H9165" s="40"/>
      <c r="I9165" s="40"/>
      <c r="J9165" s="271"/>
      <c r="K9165" s="262"/>
      <c r="L9165" s="258"/>
      <c r="M9165" s="258"/>
      <c r="N9165" s="258"/>
      <c r="O9165" s="258"/>
      <c r="P9165" s="258"/>
      <c r="Q9165" s="258"/>
      <c r="R9165" s="258"/>
      <c r="S9165" s="258"/>
      <c r="T9165" s="258"/>
      <c r="U9165" s="258"/>
      <c r="V9165" s="258"/>
      <c r="W9165" s="258"/>
      <c r="X9165" s="258"/>
      <c r="Y9165" s="258"/>
      <c r="Z9165" s="258"/>
      <c r="AA9165" s="258"/>
      <c r="AB9165" s="258"/>
      <c r="AC9165" s="258"/>
      <c r="AD9165" s="258"/>
      <c r="AE9165" s="258"/>
      <c r="AF9165" s="258"/>
      <c r="AG9165" s="258"/>
      <c r="AH9165" s="258"/>
      <c r="AI9165" s="258"/>
      <c r="AJ9165" s="258"/>
      <c r="AK9165" s="258"/>
      <c r="AL9165" s="258"/>
      <c r="AM9165" s="258"/>
      <c r="AN9165" s="258"/>
      <c r="AO9165" s="258"/>
      <c r="AP9165" s="258"/>
      <c r="AQ9165" s="258"/>
      <c r="AR9165" s="258"/>
      <c r="AS9165" s="258"/>
      <c r="AT9165" s="258"/>
      <c r="AU9165" s="258"/>
      <c r="AV9165" s="258"/>
      <c r="AW9165" s="258"/>
      <c r="AX9165" s="258"/>
      <c r="AY9165" s="258"/>
      <c r="AZ9165" s="258"/>
      <c r="BA9165" s="258"/>
      <c r="BB9165" s="258"/>
      <c r="BC9165" s="258"/>
      <c r="BD9165" s="258"/>
      <c r="BE9165" s="258"/>
      <c r="BF9165" s="258"/>
      <c r="BG9165" s="258"/>
      <c r="BH9165" s="258"/>
      <c r="BI9165" s="258"/>
      <c r="BJ9165" s="258"/>
      <c r="BK9165" s="258"/>
      <c r="BL9165" s="258"/>
      <c r="BM9165" s="258"/>
      <c r="BN9165" s="258"/>
      <c r="BO9165" s="258"/>
      <c r="BP9165" s="258"/>
      <c r="BQ9165" s="258"/>
      <c r="BR9165" s="258"/>
      <c r="BS9165" s="258"/>
      <c r="BT9165" s="258"/>
      <c r="BU9165" s="258"/>
      <c r="BV9165" s="258"/>
      <c r="BW9165" s="258"/>
      <c r="BX9165" s="258"/>
      <c r="BY9165" s="258"/>
      <c r="BZ9165" s="258"/>
      <c r="CA9165" s="258"/>
      <c r="CB9165" s="258"/>
      <c r="CC9165" s="258"/>
    </row>
    <row r="9166" spans="1:81" s="41" customFormat="1" x14ac:dyDescent="0.25">
      <c r="A9166" s="38"/>
      <c r="B9166" s="44"/>
      <c r="C9166" s="39"/>
      <c r="D9166" s="39"/>
      <c r="E9166" s="39"/>
      <c r="F9166" s="25"/>
      <c r="G9166" s="40"/>
      <c r="H9166" s="40"/>
      <c r="I9166" s="40"/>
      <c r="J9166" s="271"/>
      <c r="K9166" s="262"/>
      <c r="L9166" s="258"/>
      <c r="M9166" s="258"/>
      <c r="N9166" s="258"/>
      <c r="O9166" s="258"/>
      <c r="P9166" s="258"/>
      <c r="Q9166" s="258"/>
      <c r="R9166" s="258"/>
      <c r="S9166" s="258"/>
      <c r="T9166" s="258"/>
      <c r="U9166" s="258"/>
      <c r="V9166" s="258"/>
      <c r="W9166" s="258"/>
      <c r="X9166" s="258"/>
      <c r="Y9166" s="258"/>
      <c r="Z9166" s="258"/>
      <c r="AA9166" s="258"/>
      <c r="AB9166" s="258"/>
      <c r="AC9166" s="258"/>
      <c r="AD9166" s="258"/>
      <c r="AE9166" s="258"/>
      <c r="AF9166" s="258"/>
      <c r="AG9166" s="258"/>
      <c r="AH9166" s="258"/>
      <c r="AI9166" s="258"/>
      <c r="AJ9166" s="258"/>
      <c r="AK9166" s="258"/>
      <c r="AL9166" s="258"/>
      <c r="AM9166" s="258"/>
      <c r="AN9166" s="258"/>
      <c r="AO9166" s="258"/>
      <c r="AP9166" s="258"/>
      <c r="AQ9166" s="258"/>
      <c r="AR9166" s="258"/>
      <c r="AS9166" s="258"/>
      <c r="AT9166" s="258"/>
      <c r="AU9166" s="258"/>
      <c r="AV9166" s="258"/>
      <c r="AW9166" s="258"/>
      <c r="AX9166" s="258"/>
      <c r="AY9166" s="258"/>
      <c r="AZ9166" s="258"/>
      <c r="BA9166" s="258"/>
      <c r="BB9166" s="258"/>
      <c r="BC9166" s="258"/>
      <c r="BD9166" s="258"/>
      <c r="BE9166" s="258"/>
      <c r="BF9166" s="258"/>
      <c r="BG9166" s="258"/>
      <c r="BH9166" s="258"/>
      <c r="BI9166" s="258"/>
      <c r="BJ9166" s="258"/>
      <c r="BK9166" s="258"/>
      <c r="BL9166" s="258"/>
      <c r="BM9166" s="258"/>
      <c r="BN9166" s="258"/>
      <c r="BO9166" s="258"/>
      <c r="BP9166" s="258"/>
      <c r="BQ9166" s="258"/>
      <c r="BR9166" s="258"/>
      <c r="BS9166" s="258"/>
      <c r="BT9166" s="258"/>
      <c r="BU9166" s="258"/>
      <c r="BV9166" s="258"/>
      <c r="BW9166" s="258"/>
      <c r="BX9166" s="258"/>
      <c r="BY9166" s="258"/>
      <c r="BZ9166" s="258"/>
      <c r="CA9166" s="258"/>
      <c r="CB9166" s="258"/>
      <c r="CC9166" s="258"/>
    </row>
    <row r="9167" spans="1:81" s="41" customFormat="1" x14ac:dyDescent="0.25">
      <c r="A9167" s="38"/>
      <c r="B9167" s="44"/>
      <c r="C9167" s="39"/>
      <c r="D9167" s="39"/>
      <c r="E9167" s="39"/>
      <c r="F9167" s="25"/>
      <c r="G9167" s="40"/>
      <c r="H9167" s="40"/>
      <c r="I9167" s="40"/>
      <c r="J9167" s="271"/>
      <c r="K9167" s="262"/>
      <c r="L9167" s="258"/>
      <c r="M9167" s="258"/>
      <c r="N9167" s="258"/>
      <c r="O9167" s="258"/>
      <c r="P9167" s="258"/>
      <c r="Q9167" s="258"/>
      <c r="R9167" s="258"/>
      <c r="S9167" s="258"/>
      <c r="T9167" s="258"/>
      <c r="U9167" s="258"/>
      <c r="V9167" s="258"/>
      <c r="W9167" s="258"/>
      <c r="X9167" s="258"/>
      <c r="Y9167" s="258"/>
      <c r="Z9167" s="258"/>
      <c r="AA9167" s="258"/>
      <c r="AB9167" s="258"/>
      <c r="AC9167" s="258"/>
      <c r="AD9167" s="258"/>
      <c r="AE9167" s="258"/>
      <c r="AF9167" s="258"/>
      <c r="AG9167" s="258"/>
      <c r="AH9167" s="258"/>
      <c r="AI9167" s="258"/>
      <c r="AJ9167" s="258"/>
      <c r="AK9167" s="258"/>
      <c r="AL9167" s="258"/>
      <c r="AM9167" s="258"/>
      <c r="AN9167" s="258"/>
      <c r="AO9167" s="258"/>
      <c r="AP9167" s="258"/>
      <c r="AQ9167" s="258"/>
      <c r="AR9167" s="258"/>
      <c r="AS9167" s="258"/>
      <c r="AT9167" s="258"/>
      <c r="AU9167" s="258"/>
      <c r="AV9167" s="258"/>
      <c r="AW9167" s="258"/>
      <c r="AX9167" s="258"/>
      <c r="AY9167" s="258"/>
      <c r="AZ9167" s="258"/>
      <c r="BA9167" s="258"/>
      <c r="BB9167" s="258"/>
      <c r="BC9167" s="258"/>
      <c r="BD9167" s="258"/>
      <c r="BE9167" s="258"/>
      <c r="BF9167" s="258"/>
      <c r="BG9167" s="258"/>
      <c r="BH9167" s="258"/>
      <c r="BI9167" s="258"/>
      <c r="BJ9167" s="258"/>
      <c r="BK9167" s="258"/>
      <c r="BL9167" s="258"/>
      <c r="BM9167" s="258"/>
      <c r="BN9167" s="258"/>
      <c r="BO9167" s="258"/>
      <c r="BP9167" s="258"/>
      <c r="BQ9167" s="258"/>
      <c r="BR9167" s="258"/>
      <c r="BS9167" s="258"/>
      <c r="BT9167" s="258"/>
      <c r="BU9167" s="258"/>
      <c r="BV9167" s="258"/>
      <c r="BW9167" s="258"/>
      <c r="BX9167" s="258"/>
      <c r="BY9167" s="258"/>
      <c r="BZ9167" s="258"/>
      <c r="CA9167" s="258"/>
      <c r="CB9167" s="258"/>
      <c r="CC9167" s="258"/>
    </row>
    <row r="9168" spans="1:81" s="41" customFormat="1" x14ac:dyDescent="0.25">
      <c r="A9168" s="38"/>
      <c r="B9168" s="44"/>
      <c r="C9168" s="39"/>
      <c r="D9168" s="39"/>
      <c r="E9168" s="39"/>
      <c r="F9168" s="25"/>
      <c r="G9168" s="40"/>
      <c r="H9168" s="40"/>
      <c r="I9168" s="40"/>
      <c r="J9168" s="271"/>
      <c r="K9168" s="262"/>
      <c r="L9168" s="258"/>
      <c r="M9168" s="258"/>
      <c r="N9168" s="258"/>
      <c r="O9168" s="258"/>
      <c r="P9168" s="258"/>
      <c r="Q9168" s="258"/>
      <c r="R9168" s="258"/>
      <c r="S9168" s="258"/>
      <c r="T9168" s="258"/>
      <c r="U9168" s="258"/>
      <c r="V9168" s="258"/>
      <c r="W9168" s="258"/>
      <c r="X9168" s="258"/>
      <c r="Y9168" s="258"/>
      <c r="Z9168" s="258"/>
      <c r="AA9168" s="258"/>
      <c r="AB9168" s="258"/>
      <c r="AC9168" s="258"/>
      <c r="AD9168" s="258"/>
      <c r="AE9168" s="258"/>
      <c r="AF9168" s="258"/>
      <c r="AG9168" s="258"/>
      <c r="AH9168" s="258"/>
      <c r="AI9168" s="258"/>
      <c r="AJ9168" s="258"/>
      <c r="AK9168" s="258"/>
      <c r="AL9168" s="258"/>
      <c r="AM9168" s="258"/>
      <c r="AN9168" s="258"/>
      <c r="AO9168" s="258"/>
      <c r="AP9168" s="258"/>
      <c r="AQ9168" s="258"/>
      <c r="AR9168" s="258"/>
      <c r="AS9168" s="258"/>
      <c r="AT9168" s="258"/>
      <c r="AU9168" s="258"/>
      <c r="AV9168" s="258"/>
      <c r="AW9168" s="258"/>
      <c r="AX9168" s="258"/>
      <c r="AY9168" s="258"/>
      <c r="AZ9168" s="258"/>
      <c r="BA9168" s="258"/>
      <c r="BB9168" s="258"/>
      <c r="BC9168" s="258"/>
      <c r="BD9168" s="258"/>
      <c r="BE9168" s="258"/>
      <c r="BF9168" s="258"/>
      <c r="BG9168" s="258"/>
      <c r="BH9168" s="258"/>
      <c r="BI9168" s="258"/>
      <c r="BJ9168" s="258"/>
      <c r="BK9168" s="258"/>
      <c r="BL9168" s="258"/>
      <c r="BM9168" s="258"/>
      <c r="BN9168" s="258"/>
      <c r="BO9168" s="258"/>
      <c r="BP9168" s="258"/>
      <c r="BQ9168" s="258"/>
      <c r="BR9168" s="258"/>
      <c r="BS9168" s="258"/>
      <c r="BT9168" s="258"/>
      <c r="BU9168" s="258"/>
      <c r="BV9168" s="258"/>
      <c r="BW9168" s="258"/>
      <c r="BX9168" s="258"/>
      <c r="BY9168" s="258"/>
      <c r="BZ9168" s="258"/>
      <c r="CA9168" s="258"/>
      <c r="CB9168" s="258"/>
      <c r="CC9168" s="258"/>
    </row>
    <row r="9169" spans="1:81" s="41" customFormat="1" x14ac:dyDescent="0.25">
      <c r="A9169" s="38"/>
      <c r="B9169" s="44"/>
      <c r="C9169" s="39"/>
      <c r="D9169" s="39"/>
      <c r="E9169" s="39"/>
      <c r="F9169" s="25"/>
      <c r="G9169" s="40"/>
      <c r="H9169" s="40"/>
      <c r="I9169" s="40"/>
      <c r="J9169" s="271"/>
      <c r="K9169" s="262"/>
      <c r="L9169" s="258"/>
      <c r="M9169" s="258"/>
      <c r="N9169" s="258"/>
      <c r="O9169" s="258"/>
      <c r="P9169" s="258"/>
      <c r="Q9169" s="258"/>
      <c r="R9169" s="258"/>
      <c r="S9169" s="258"/>
      <c r="T9169" s="258"/>
      <c r="U9169" s="258"/>
      <c r="V9169" s="258"/>
      <c r="W9169" s="258"/>
      <c r="X9169" s="258"/>
      <c r="Y9169" s="258"/>
      <c r="Z9169" s="258"/>
      <c r="AA9169" s="258"/>
      <c r="AB9169" s="258"/>
      <c r="AC9169" s="258"/>
      <c r="AD9169" s="258"/>
      <c r="AE9169" s="258"/>
      <c r="AF9169" s="258"/>
      <c r="AG9169" s="258"/>
      <c r="AH9169" s="258"/>
      <c r="AI9169" s="258"/>
      <c r="AJ9169" s="258"/>
      <c r="AK9169" s="258"/>
      <c r="AL9169" s="258"/>
      <c r="AM9169" s="258"/>
      <c r="AN9169" s="258"/>
      <c r="AO9169" s="258"/>
      <c r="AP9169" s="258"/>
      <c r="AQ9169" s="258"/>
      <c r="AR9169" s="258"/>
      <c r="AS9169" s="258"/>
      <c r="AT9169" s="258"/>
      <c r="AU9169" s="258"/>
      <c r="AV9169" s="258"/>
      <c r="AW9169" s="258"/>
      <c r="AX9169" s="258"/>
      <c r="AY9169" s="258"/>
      <c r="AZ9169" s="258"/>
      <c r="BA9169" s="258"/>
      <c r="BB9169" s="258"/>
      <c r="BC9169" s="258"/>
      <c r="BD9169" s="258"/>
      <c r="BE9169" s="258"/>
      <c r="BF9169" s="258"/>
      <c r="BG9169" s="258"/>
      <c r="BH9169" s="258"/>
      <c r="BI9169" s="258"/>
      <c r="BJ9169" s="258"/>
      <c r="BK9169" s="258"/>
      <c r="BL9169" s="258"/>
      <c r="BM9169" s="258"/>
      <c r="BN9169" s="258"/>
      <c r="BO9169" s="258"/>
      <c r="BP9169" s="258"/>
      <c r="BQ9169" s="258"/>
      <c r="BR9169" s="258"/>
      <c r="BS9169" s="258"/>
      <c r="BT9169" s="258"/>
      <c r="BU9169" s="258"/>
      <c r="BV9169" s="258"/>
      <c r="BW9169" s="258"/>
      <c r="BX9169" s="258"/>
      <c r="BY9169" s="258"/>
      <c r="BZ9169" s="258"/>
      <c r="CA9169" s="258"/>
      <c r="CB9169" s="258"/>
      <c r="CC9169" s="258"/>
    </row>
    <row r="9170" spans="1:81" s="41" customFormat="1" x14ac:dyDescent="0.25">
      <c r="A9170" s="38"/>
      <c r="B9170" s="44"/>
      <c r="C9170" s="39"/>
      <c r="D9170" s="39"/>
      <c r="E9170" s="39"/>
      <c r="F9170" s="25"/>
      <c r="G9170" s="40"/>
      <c r="H9170" s="40"/>
      <c r="I9170" s="40"/>
      <c r="J9170" s="271"/>
      <c r="K9170" s="262"/>
      <c r="L9170" s="258"/>
      <c r="M9170" s="258"/>
      <c r="N9170" s="258"/>
      <c r="O9170" s="258"/>
      <c r="P9170" s="258"/>
      <c r="Q9170" s="258"/>
      <c r="R9170" s="258"/>
      <c r="S9170" s="258"/>
      <c r="T9170" s="258"/>
      <c r="U9170" s="258"/>
      <c r="V9170" s="258"/>
      <c r="W9170" s="258"/>
      <c r="X9170" s="258"/>
      <c r="Y9170" s="258"/>
      <c r="Z9170" s="258"/>
      <c r="AA9170" s="258"/>
      <c r="AB9170" s="258"/>
      <c r="AC9170" s="258"/>
      <c r="AD9170" s="258"/>
      <c r="AE9170" s="258"/>
      <c r="AF9170" s="258"/>
      <c r="AG9170" s="258"/>
      <c r="AH9170" s="258"/>
      <c r="AI9170" s="258"/>
      <c r="AJ9170" s="258"/>
      <c r="AK9170" s="258"/>
      <c r="AL9170" s="258"/>
      <c r="AM9170" s="258"/>
      <c r="AN9170" s="258"/>
      <c r="AO9170" s="258"/>
      <c r="AP9170" s="258"/>
      <c r="AQ9170" s="258"/>
      <c r="AR9170" s="258"/>
      <c r="AS9170" s="258"/>
      <c r="AT9170" s="258"/>
      <c r="AU9170" s="258"/>
      <c r="AV9170" s="258"/>
      <c r="AW9170" s="258"/>
      <c r="AX9170" s="258"/>
      <c r="AY9170" s="258"/>
      <c r="AZ9170" s="258"/>
      <c r="BA9170" s="258"/>
      <c r="BB9170" s="258"/>
      <c r="BC9170" s="258"/>
      <c r="BD9170" s="258"/>
      <c r="BE9170" s="258"/>
      <c r="BF9170" s="258"/>
      <c r="BG9170" s="258"/>
      <c r="BH9170" s="258"/>
      <c r="BI9170" s="258"/>
      <c r="BJ9170" s="258"/>
      <c r="BK9170" s="258"/>
      <c r="BL9170" s="258"/>
      <c r="BM9170" s="258"/>
      <c r="BN9170" s="258"/>
      <c r="BO9170" s="258"/>
      <c r="BP9170" s="258"/>
      <c r="BQ9170" s="258"/>
      <c r="BR9170" s="258"/>
      <c r="BS9170" s="258"/>
      <c r="BT9170" s="258"/>
      <c r="BU9170" s="258"/>
      <c r="BV9170" s="258"/>
      <c r="BW9170" s="258"/>
      <c r="BX9170" s="258"/>
      <c r="BY9170" s="258"/>
      <c r="BZ9170" s="258"/>
      <c r="CA9170" s="258"/>
      <c r="CB9170" s="258"/>
      <c r="CC9170" s="258"/>
    </row>
    <row r="9171" spans="1:81" s="41" customFormat="1" x14ac:dyDescent="0.25">
      <c r="A9171" s="38"/>
      <c r="B9171" s="44"/>
      <c r="C9171" s="39"/>
      <c r="D9171" s="39"/>
      <c r="E9171" s="39"/>
      <c r="F9171" s="25"/>
      <c r="G9171" s="40"/>
      <c r="H9171" s="40"/>
      <c r="I9171" s="40"/>
      <c r="J9171" s="271"/>
      <c r="K9171" s="262"/>
      <c r="L9171" s="258"/>
      <c r="M9171" s="258"/>
      <c r="N9171" s="258"/>
      <c r="O9171" s="258"/>
      <c r="P9171" s="258"/>
      <c r="Q9171" s="258"/>
      <c r="R9171" s="258"/>
      <c r="S9171" s="258"/>
      <c r="T9171" s="258"/>
      <c r="U9171" s="258"/>
      <c r="V9171" s="258"/>
      <c r="W9171" s="258"/>
      <c r="X9171" s="258"/>
      <c r="Y9171" s="258"/>
      <c r="Z9171" s="258"/>
      <c r="AA9171" s="258"/>
      <c r="AB9171" s="258"/>
      <c r="AC9171" s="258"/>
      <c r="AD9171" s="258"/>
      <c r="AE9171" s="258"/>
      <c r="AF9171" s="258"/>
      <c r="AG9171" s="258"/>
      <c r="AH9171" s="258"/>
      <c r="AI9171" s="258"/>
      <c r="AJ9171" s="258"/>
      <c r="AK9171" s="258"/>
      <c r="AL9171" s="258"/>
      <c r="AM9171" s="258"/>
      <c r="AN9171" s="258"/>
      <c r="AO9171" s="258"/>
      <c r="AP9171" s="258"/>
      <c r="AQ9171" s="258"/>
      <c r="AR9171" s="258"/>
      <c r="AS9171" s="258"/>
      <c r="AT9171" s="258"/>
      <c r="AU9171" s="258"/>
      <c r="AV9171" s="258"/>
      <c r="AW9171" s="258"/>
      <c r="AX9171" s="258"/>
      <c r="AY9171" s="258"/>
      <c r="AZ9171" s="258"/>
      <c r="BA9171" s="258"/>
      <c r="BB9171" s="258"/>
      <c r="BC9171" s="258"/>
      <c r="BD9171" s="258"/>
      <c r="BE9171" s="258"/>
      <c r="BF9171" s="258"/>
      <c r="BG9171" s="258"/>
      <c r="BH9171" s="258"/>
      <c r="BI9171" s="258"/>
      <c r="BJ9171" s="258"/>
      <c r="BK9171" s="258"/>
      <c r="BL9171" s="258"/>
      <c r="BM9171" s="258"/>
      <c r="BN9171" s="258"/>
      <c r="BO9171" s="258"/>
      <c r="BP9171" s="258"/>
      <c r="BQ9171" s="258"/>
      <c r="BR9171" s="258"/>
      <c r="BS9171" s="258"/>
      <c r="BT9171" s="258"/>
      <c r="BU9171" s="258"/>
      <c r="BV9171" s="258"/>
      <c r="BW9171" s="258"/>
      <c r="BX9171" s="258"/>
      <c r="BY9171" s="258"/>
      <c r="BZ9171" s="258"/>
      <c r="CA9171" s="258"/>
      <c r="CB9171" s="258"/>
      <c r="CC9171" s="258"/>
    </row>
    <row r="9172" spans="1:81" s="41" customFormat="1" x14ac:dyDescent="0.25">
      <c r="A9172" s="38"/>
      <c r="B9172" s="44"/>
      <c r="C9172" s="39"/>
      <c r="D9172" s="39"/>
      <c r="E9172" s="39"/>
      <c r="F9172" s="25"/>
      <c r="G9172" s="40"/>
      <c r="H9172" s="40"/>
      <c r="I9172" s="40"/>
      <c r="J9172" s="271"/>
      <c r="K9172" s="262"/>
      <c r="L9172" s="258"/>
      <c r="M9172" s="258"/>
      <c r="N9172" s="258"/>
      <c r="O9172" s="258"/>
      <c r="P9172" s="258"/>
      <c r="Q9172" s="258"/>
      <c r="R9172" s="258"/>
      <c r="S9172" s="258"/>
      <c r="T9172" s="258"/>
      <c r="U9172" s="258"/>
      <c r="V9172" s="258"/>
      <c r="W9172" s="258"/>
      <c r="X9172" s="258"/>
      <c r="Y9172" s="258"/>
      <c r="Z9172" s="258"/>
      <c r="AA9172" s="258"/>
      <c r="AB9172" s="258"/>
      <c r="AC9172" s="258"/>
      <c r="AD9172" s="258"/>
      <c r="AE9172" s="258"/>
      <c r="AF9172" s="258"/>
      <c r="AG9172" s="258"/>
      <c r="AH9172" s="258"/>
      <c r="AI9172" s="258"/>
      <c r="AJ9172" s="258"/>
      <c r="AK9172" s="258"/>
      <c r="AL9172" s="258"/>
      <c r="AM9172" s="258"/>
      <c r="AN9172" s="258"/>
      <c r="AO9172" s="258"/>
      <c r="AP9172" s="258"/>
      <c r="AQ9172" s="258"/>
      <c r="AR9172" s="258"/>
      <c r="AS9172" s="258"/>
      <c r="AT9172" s="258"/>
      <c r="AU9172" s="258"/>
      <c r="AV9172" s="258"/>
      <c r="AW9172" s="258"/>
      <c r="AX9172" s="258"/>
      <c r="AY9172" s="258"/>
      <c r="AZ9172" s="258"/>
      <c r="BA9172" s="258"/>
      <c r="BB9172" s="258"/>
      <c r="BC9172" s="258"/>
      <c r="BD9172" s="258"/>
      <c r="BE9172" s="258"/>
      <c r="BF9172" s="258"/>
      <c r="BG9172" s="258"/>
      <c r="BH9172" s="258"/>
      <c r="BI9172" s="258"/>
      <c r="BJ9172" s="258"/>
      <c r="BK9172" s="258"/>
      <c r="BL9172" s="258"/>
      <c r="BM9172" s="258"/>
      <c r="BN9172" s="258"/>
      <c r="BO9172" s="258"/>
      <c r="BP9172" s="258"/>
      <c r="BQ9172" s="258"/>
      <c r="BR9172" s="258"/>
      <c r="BS9172" s="258"/>
      <c r="BT9172" s="258"/>
      <c r="BU9172" s="258"/>
      <c r="BV9172" s="258"/>
      <c r="BW9172" s="258"/>
      <c r="BX9172" s="258"/>
      <c r="BY9172" s="258"/>
      <c r="BZ9172" s="258"/>
      <c r="CA9172" s="258"/>
      <c r="CB9172" s="258"/>
      <c r="CC9172" s="258"/>
    </row>
    <row r="9173" spans="1:81" s="41" customFormat="1" x14ac:dyDescent="0.25">
      <c r="A9173" s="38"/>
      <c r="B9173" s="44"/>
      <c r="C9173" s="39"/>
      <c r="D9173" s="39"/>
      <c r="E9173" s="39"/>
      <c r="F9173" s="25"/>
      <c r="G9173" s="40"/>
      <c r="H9173" s="40"/>
      <c r="I9173" s="40"/>
      <c r="J9173" s="271"/>
      <c r="K9173" s="262"/>
      <c r="L9173" s="258"/>
      <c r="M9173" s="258"/>
      <c r="N9173" s="258"/>
      <c r="O9173" s="258"/>
      <c r="P9173" s="258"/>
      <c r="Q9173" s="258"/>
      <c r="R9173" s="258"/>
      <c r="S9173" s="258"/>
      <c r="T9173" s="258"/>
      <c r="U9173" s="258"/>
      <c r="V9173" s="258"/>
      <c r="W9173" s="258"/>
      <c r="X9173" s="258"/>
      <c r="Y9173" s="258"/>
      <c r="Z9173" s="258"/>
      <c r="AA9173" s="258"/>
      <c r="AB9173" s="258"/>
      <c r="AC9173" s="258"/>
      <c r="AD9173" s="258"/>
      <c r="AE9173" s="258"/>
      <c r="AF9173" s="258"/>
      <c r="AG9173" s="258"/>
      <c r="AH9173" s="258"/>
      <c r="AI9173" s="258"/>
      <c r="AJ9173" s="258"/>
      <c r="AK9173" s="258"/>
      <c r="AL9173" s="258"/>
      <c r="AM9173" s="258"/>
      <c r="AN9173" s="258"/>
      <c r="AO9173" s="258"/>
      <c r="AP9173" s="258"/>
      <c r="AQ9173" s="258"/>
      <c r="AR9173" s="258"/>
      <c r="AS9173" s="258"/>
      <c r="AT9173" s="258"/>
      <c r="AU9173" s="258"/>
      <c r="AV9173" s="258"/>
      <c r="AW9173" s="258"/>
      <c r="AX9173" s="258"/>
      <c r="AY9173" s="258"/>
      <c r="AZ9173" s="258"/>
      <c r="BA9173" s="258"/>
      <c r="BB9173" s="258"/>
      <c r="BC9173" s="258"/>
      <c r="BD9173" s="258"/>
      <c r="BE9173" s="258"/>
      <c r="BF9173" s="258"/>
      <c r="BG9173" s="258"/>
      <c r="BH9173" s="258"/>
      <c r="BI9173" s="258"/>
      <c r="BJ9173" s="258"/>
      <c r="BK9173" s="258"/>
      <c r="BL9173" s="258"/>
      <c r="BM9173" s="258"/>
      <c r="BN9173" s="258"/>
      <c r="BO9173" s="258"/>
      <c r="BP9173" s="258"/>
      <c r="BQ9173" s="258"/>
      <c r="BR9173" s="258"/>
      <c r="BS9173" s="258"/>
      <c r="BT9173" s="258"/>
      <c r="BU9173" s="258"/>
      <c r="BV9173" s="258"/>
      <c r="BW9173" s="258"/>
      <c r="BX9173" s="258"/>
      <c r="BY9173" s="258"/>
      <c r="BZ9173" s="258"/>
      <c r="CA9173" s="258"/>
      <c r="CB9173" s="258"/>
      <c r="CC9173" s="258"/>
    </row>
    <row r="9174" spans="1:81" s="41" customFormat="1" x14ac:dyDescent="0.25">
      <c r="A9174" s="38"/>
      <c r="B9174" s="44"/>
      <c r="C9174" s="39"/>
      <c r="D9174" s="39"/>
      <c r="E9174" s="39"/>
      <c r="F9174" s="25"/>
      <c r="G9174" s="40"/>
      <c r="H9174" s="40"/>
      <c r="I9174" s="40"/>
      <c r="J9174" s="271"/>
      <c r="K9174" s="262"/>
      <c r="L9174" s="258"/>
      <c r="M9174" s="258"/>
      <c r="N9174" s="258"/>
      <c r="O9174" s="258"/>
      <c r="P9174" s="258"/>
      <c r="Q9174" s="258"/>
      <c r="R9174" s="258"/>
      <c r="S9174" s="258"/>
      <c r="T9174" s="258"/>
      <c r="U9174" s="258"/>
      <c r="V9174" s="258"/>
      <c r="W9174" s="258"/>
      <c r="X9174" s="258"/>
      <c r="Y9174" s="258"/>
      <c r="Z9174" s="258"/>
      <c r="AA9174" s="258"/>
      <c r="AB9174" s="258"/>
      <c r="AC9174" s="258"/>
      <c r="AD9174" s="258"/>
      <c r="AE9174" s="258"/>
      <c r="AF9174" s="258"/>
      <c r="AG9174" s="258"/>
      <c r="AH9174" s="258"/>
      <c r="AI9174" s="258"/>
      <c r="AJ9174" s="258"/>
      <c r="AK9174" s="258"/>
      <c r="AL9174" s="258"/>
      <c r="AM9174" s="258"/>
      <c r="AN9174" s="258"/>
      <c r="AO9174" s="258"/>
      <c r="AP9174" s="258"/>
      <c r="AQ9174" s="258"/>
      <c r="AR9174" s="258"/>
      <c r="AS9174" s="258"/>
      <c r="AT9174" s="258"/>
      <c r="AU9174" s="258"/>
      <c r="AV9174" s="258"/>
      <c r="AW9174" s="258"/>
      <c r="AX9174" s="258"/>
      <c r="AY9174" s="258"/>
      <c r="AZ9174" s="258"/>
      <c r="BA9174" s="258"/>
      <c r="BB9174" s="258"/>
      <c r="BC9174" s="258"/>
      <c r="BD9174" s="258"/>
      <c r="BE9174" s="258"/>
      <c r="BF9174" s="258"/>
      <c r="BG9174" s="258"/>
      <c r="BH9174" s="258"/>
      <c r="BI9174" s="258"/>
      <c r="BJ9174" s="258"/>
      <c r="BK9174" s="258"/>
      <c r="BL9174" s="258"/>
      <c r="BM9174" s="258"/>
      <c r="BN9174" s="258"/>
      <c r="BO9174" s="258"/>
      <c r="BP9174" s="258"/>
      <c r="BQ9174" s="258"/>
      <c r="BR9174" s="258"/>
      <c r="BS9174" s="258"/>
      <c r="BT9174" s="258"/>
      <c r="BU9174" s="258"/>
      <c r="BV9174" s="258"/>
      <c r="BW9174" s="258"/>
      <c r="BX9174" s="258"/>
      <c r="BY9174" s="258"/>
      <c r="BZ9174" s="258"/>
      <c r="CA9174" s="258"/>
      <c r="CB9174" s="258"/>
      <c r="CC9174" s="258"/>
    </row>
    <row r="9175" spans="1:81" s="41" customFormat="1" x14ac:dyDescent="0.25">
      <c r="A9175" s="38"/>
      <c r="B9175" s="44"/>
      <c r="C9175" s="39"/>
      <c r="D9175" s="39"/>
      <c r="E9175" s="39"/>
      <c r="F9175" s="25"/>
      <c r="G9175" s="40"/>
      <c r="H9175" s="40"/>
      <c r="I9175" s="40"/>
      <c r="J9175" s="271"/>
      <c r="K9175" s="262"/>
      <c r="L9175" s="258"/>
      <c r="M9175" s="258"/>
      <c r="N9175" s="258"/>
      <c r="O9175" s="258"/>
      <c r="P9175" s="258"/>
      <c r="Q9175" s="258"/>
      <c r="R9175" s="258"/>
      <c r="S9175" s="258"/>
      <c r="T9175" s="258"/>
      <c r="U9175" s="258"/>
      <c r="V9175" s="258"/>
      <c r="W9175" s="258"/>
      <c r="X9175" s="258"/>
      <c r="Y9175" s="258"/>
      <c r="Z9175" s="258"/>
      <c r="AA9175" s="258"/>
      <c r="AB9175" s="258"/>
      <c r="AC9175" s="258"/>
      <c r="AD9175" s="258"/>
      <c r="AE9175" s="258"/>
      <c r="AF9175" s="258"/>
      <c r="AG9175" s="258"/>
      <c r="AH9175" s="258"/>
      <c r="AI9175" s="258"/>
      <c r="AJ9175" s="258"/>
      <c r="AK9175" s="258"/>
      <c r="AL9175" s="258"/>
      <c r="AM9175" s="258"/>
      <c r="AN9175" s="258"/>
      <c r="AO9175" s="258"/>
      <c r="AP9175" s="258"/>
      <c r="AQ9175" s="258"/>
      <c r="AR9175" s="258"/>
      <c r="AS9175" s="258"/>
      <c r="AT9175" s="258"/>
      <c r="AU9175" s="258"/>
      <c r="AV9175" s="258"/>
      <c r="AW9175" s="258"/>
      <c r="AX9175" s="258"/>
      <c r="AY9175" s="258"/>
      <c r="AZ9175" s="258"/>
      <c r="BA9175" s="258"/>
      <c r="BB9175" s="258"/>
      <c r="BC9175" s="258"/>
      <c r="BD9175" s="258"/>
      <c r="BE9175" s="258"/>
      <c r="BF9175" s="258"/>
      <c r="BG9175" s="258"/>
      <c r="BH9175" s="258"/>
      <c r="BI9175" s="258"/>
      <c r="BJ9175" s="258"/>
      <c r="BK9175" s="258"/>
      <c r="BL9175" s="258"/>
      <c r="BM9175" s="258"/>
      <c r="BN9175" s="258"/>
      <c r="BO9175" s="258"/>
      <c r="BP9175" s="258"/>
      <c r="BQ9175" s="258"/>
      <c r="BR9175" s="258"/>
      <c r="BS9175" s="258"/>
      <c r="BT9175" s="258"/>
      <c r="BU9175" s="258"/>
      <c r="BV9175" s="258"/>
      <c r="BW9175" s="258"/>
      <c r="BX9175" s="258"/>
      <c r="BY9175" s="258"/>
      <c r="BZ9175" s="258"/>
      <c r="CA9175" s="258"/>
      <c r="CB9175" s="258"/>
      <c r="CC9175" s="258"/>
    </row>
    <row r="9176" spans="1:81" s="41" customFormat="1" x14ac:dyDescent="0.25">
      <c r="A9176" s="38"/>
      <c r="B9176" s="44"/>
      <c r="C9176" s="39"/>
      <c r="D9176" s="39"/>
      <c r="E9176" s="39"/>
      <c r="F9176" s="25"/>
      <c r="G9176" s="40"/>
      <c r="H9176" s="40"/>
      <c r="I9176" s="40"/>
      <c r="J9176" s="271"/>
      <c r="K9176" s="262"/>
      <c r="L9176" s="258"/>
      <c r="M9176" s="258"/>
      <c r="N9176" s="258"/>
      <c r="O9176" s="258"/>
      <c r="P9176" s="258"/>
      <c r="Q9176" s="258"/>
      <c r="R9176" s="258"/>
      <c r="S9176" s="258"/>
      <c r="T9176" s="258"/>
      <c r="U9176" s="258"/>
      <c r="V9176" s="258"/>
      <c r="W9176" s="258"/>
      <c r="X9176" s="258"/>
      <c r="Y9176" s="258"/>
      <c r="Z9176" s="258"/>
      <c r="AA9176" s="258"/>
      <c r="AB9176" s="258"/>
      <c r="AC9176" s="258"/>
      <c r="AD9176" s="258"/>
      <c r="AE9176" s="258"/>
      <c r="AF9176" s="258"/>
      <c r="AG9176" s="258"/>
      <c r="AH9176" s="258"/>
      <c r="AI9176" s="258"/>
      <c r="AJ9176" s="258"/>
      <c r="AK9176" s="258"/>
      <c r="AL9176" s="258"/>
      <c r="AM9176" s="258"/>
      <c r="AN9176" s="258"/>
      <c r="AO9176" s="258"/>
      <c r="AP9176" s="258"/>
      <c r="AQ9176" s="258"/>
      <c r="AR9176" s="258"/>
      <c r="AS9176" s="258"/>
      <c r="AT9176" s="258"/>
      <c r="AU9176" s="258"/>
      <c r="AV9176" s="258"/>
      <c r="AW9176" s="258"/>
      <c r="AX9176" s="258"/>
      <c r="AY9176" s="258"/>
      <c r="AZ9176" s="258"/>
      <c r="BA9176" s="258"/>
      <c r="BB9176" s="258"/>
      <c r="BC9176" s="258"/>
      <c r="BD9176" s="258"/>
      <c r="BE9176" s="258"/>
      <c r="BF9176" s="258"/>
      <c r="BG9176" s="258"/>
      <c r="BH9176" s="258"/>
      <c r="BI9176" s="258"/>
      <c r="BJ9176" s="258"/>
      <c r="BK9176" s="258"/>
      <c r="BL9176" s="258"/>
      <c r="BM9176" s="258"/>
      <c r="BN9176" s="258"/>
      <c r="BO9176" s="258"/>
      <c r="BP9176" s="258"/>
      <c r="BQ9176" s="258"/>
      <c r="BR9176" s="258"/>
      <c r="BS9176" s="258"/>
      <c r="BT9176" s="258"/>
      <c r="BU9176" s="258"/>
      <c r="BV9176" s="258"/>
      <c r="BW9176" s="258"/>
      <c r="BX9176" s="258"/>
      <c r="BY9176" s="258"/>
      <c r="BZ9176" s="258"/>
      <c r="CA9176" s="258"/>
      <c r="CB9176" s="258"/>
      <c r="CC9176" s="258"/>
    </row>
    <row r="9177" spans="1:81" s="41" customFormat="1" x14ac:dyDescent="0.25">
      <c r="A9177" s="38"/>
      <c r="B9177" s="44"/>
      <c r="C9177" s="39"/>
      <c r="D9177" s="39"/>
      <c r="E9177" s="39"/>
      <c r="F9177" s="25"/>
      <c r="G9177" s="40"/>
      <c r="H9177" s="40"/>
      <c r="I9177" s="40"/>
      <c r="J9177" s="271"/>
      <c r="K9177" s="262"/>
      <c r="L9177" s="258"/>
      <c r="M9177" s="258"/>
      <c r="N9177" s="258"/>
      <c r="O9177" s="258"/>
      <c r="P9177" s="258"/>
      <c r="Q9177" s="258"/>
      <c r="R9177" s="258"/>
      <c r="S9177" s="258"/>
      <c r="T9177" s="258"/>
      <c r="U9177" s="258"/>
      <c r="V9177" s="258"/>
      <c r="W9177" s="258"/>
      <c r="X9177" s="258"/>
      <c r="Y9177" s="258"/>
      <c r="Z9177" s="258"/>
      <c r="AA9177" s="258"/>
      <c r="AB9177" s="258"/>
      <c r="AC9177" s="258"/>
      <c r="AD9177" s="258"/>
      <c r="AE9177" s="258"/>
      <c r="AF9177" s="258"/>
      <c r="AG9177" s="258"/>
      <c r="AH9177" s="258"/>
      <c r="AI9177" s="258"/>
      <c r="AJ9177" s="258"/>
      <c r="AK9177" s="258"/>
      <c r="AL9177" s="258"/>
      <c r="AM9177" s="258"/>
      <c r="AN9177" s="258"/>
      <c r="AO9177" s="258"/>
      <c r="AP9177" s="258"/>
      <c r="AQ9177" s="258"/>
      <c r="AR9177" s="258"/>
      <c r="AS9177" s="258"/>
      <c r="AT9177" s="258"/>
      <c r="AU9177" s="258"/>
      <c r="AV9177" s="258"/>
      <c r="AW9177" s="258"/>
      <c r="AX9177" s="258"/>
      <c r="AY9177" s="258"/>
      <c r="AZ9177" s="258"/>
      <c r="BA9177" s="258"/>
      <c r="BB9177" s="258"/>
      <c r="BC9177" s="258"/>
      <c r="BD9177" s="258"/>
      <c r="BE9177" s="258"/>
      <c r="BF9177" s="258"/>
      <c r="BG9177" s="258"/>
      <c r="BH9177" s="258"/>
      <c r="BI9177" s="258"/>
      <c r="BJ9177" s="258"/>
      <c r="BK9177" s="258"/>
      <c r="BL9177" s="258"/>
      <c r="BM9177" s="258"/>
      <c r="BN9177" s="258"/>
      <c r="BO9177" s="258"/>
      <c r="BP9177" s="258"/>
      <c r="BQ9177" s="258"/>
      <c r="BR9177" s="258"/>
      <c r="BS9177" s="258"/>
      <c r="BT9177" s="258"/>
      <c r="BU9177" s="258"/>
      <c r="BV9177" s="258"/>
      <c r="BW9177" s="258"/>
      <c r="BX9177" s="258"/>
      <c r="BY9177" s="258"/>
      <c r="BZ9177" s="258"/>
      <c r="CA9177" s="258"/>
      <c r="CB9177" s="258"/>
      <c r="CC9177" s="258"/>
    </row>
    <row r="9178" spans="1:81" s="41" customFormat="1" x14ac:dyDescent="0.25">
      <c r="A9178" s="38"/>
      <c r="B9178" s="44"/>
      <c r="C9178" s="39"/>
      <c r="D9178" s="39"/>
      <c r="E9178" s="39"/>
      <c r="F9178" s="25"/>
      <c r="G9178" s="40"/>
      <c r="H9178" s="40"/>
      <c r="I9178" s="40"/>
      <c r="J9178" s="271"/>
      <c r="K9178" s="262"/>
      <c r="L9178" s="258"/>
      <c r="M9178" s="258"/>
      <c r="N9178" s="258"/>
      <c r="O9178" s="258"/>
      <c r="P9178" s="258"/>
      <c r="Q9178" s="258"/>
      <c r="R9178" s="258"/>
      <c r="S9178" s="258"/>
      <c r="T9178" s="258"/>
      <c r="U9178" s="258"/>
      <c r="V9178" s="258"/>
      <c r="W9178" s="258"/>
      <c r="X9178" s="258"/>
      <c r="Y9178" s="258"/>
      <c r="Z9178" s="258"/>
      <c r="AA9178" s="258"/>
      <c r="AB9178" s="258"/>
      <c r="AC9178" s="258"/>
      <c r="AD9178" s="258"/>
      <c r="AE9178" s="258"/>
      <c r="AF9178" s="258"/>
      <c r="AG9178" s="258"/>
      <c r="AH9178" s="258"/>
      <c r="AI9178" s="258"/>
      <c r="AJ9178" s="258"/>
      <c r="AK9178" s="258"/>
      <c r="AL9178" s="258"/>
      <c r="AM9178" s="258"/>
      <c r="AN9178" s="258"/>
      <c r="AO9178" s="258"/>
      <c r="AP9178" s="258"/>
      <c r="AQ9178" s="258"/>
      <c r="AR9178" s="258"/>
      <c r="AS9178" s="258"/>
      <c r="AT9178" s="258"/>
      <c r="AU9178" s="258"/>
      <c r="AV9178" s="258"/>
      <c r="AW9178" s="258"/>
      <c r="AX9178" s="258"/>
      <c r="AY9178" s="258"/>
      <c r="AZ9178" s="258"/>
      <c r="BA9178" s="258"/>
      <c r="BB9178" s="258"/>
      <c r="BC9178" s="258"/>
      <c r="BD9178" s="258"/>
      <c r="BE9178" s="258"/>
      <c r="BF9178" s="258"/>
      <c r="BG9178" s="258"/>
      <c r="BH9178" s="258"/>
      <c r="BI9178" s="258"/>
      <c r="BJ9178" s="258"/>
      <c r="BK9178" s="258"/>
      <c r="BL9178" s="258"/>
      <c r="BM9178" s="258"/>
      <c r="BN9178" s="258"/>
      <c r="BO9178" s="258"/>
      <c r="BP9178" s="258"/>
      <c r="BQ9178" s="258"/>
      <c r="BR9178" s="258"/>
      <c r="BS9178" s="258"/>
      <c r="BT9178" s="258"/>
      <c r="BU9178" s="258"/>
      <c r="BV9178" s="258"/>
      <c r="BW9178" s="258"/>
      <c r="BX9178" s="258"/>
      <c r="BY9178" s="258"/>
      <c r="BZ9178" s="258"/>
      <c r="CA9178" s="258"/>
      <c r="CB9178" s="258"/>
      <c r="CC9178" s="258"/>
    </row>
    <row r="9179" spans="1:81" s="41" customFormat="1" x14ac:dyDescent="0.25">
      <c r="A9179" s="38"/>
      <c r="B9179" s="44"/>
      <c r="C9179" s="39"/>
      <c r="D9179" s="39"/>
      <c r="E9179" s="39"/>
      <c r="F9179" s="25"/>
      <c r="G9179" s="40"/>
      <c r="H9179" s="40"/>
      <c r="I9179" s="40"/>
      <c r="J9179" s="271"/>
      <c r="K9179" s="262"/>
      <c r="L9179" s="258"/>
      <c r="M9179" s="258"/>
      <c r="N9179" s="258"/>
      <c r="O9179" s="258"/>
      <c r="P9179" s="258"/>
      <c r="Q9179" s="258"/>
      <c r="R9179" s="258"/>
      <c r="S9179" s="258"/>
      <c r="T9179" s="258"/>
      <c r="U9179" s="258"/>
      <c r="V9179" s="258"/>
      <c r="W9179" s="258"/>
      <c r="X9179" s="258"/>
      <c r="Y9179" s="258"/>
      <c r="Z9179" s="258"/>
      <c r="AA9179" s="258"/>
      <c r="AB9179" s="258"/>
      <c r="AC9179" s="258"/>
      <c r="AD9179" s="258"/>
      <c r="AE9179" s="258"/>
      <c r="AF9179" s="258"/>
      <c r="AG9179" s="258"/>
      <c r="AH9179" s="258"/>
      <c r="AI9179" s="258"/>
      <c r="AJ9179" s="258"/>
      <c r="AK9179" s="258"/>
      <c r="AL9179" s="258"/>
      <c r="AM9179" s="258"/>
      <c r="AN9179" s="258"/>
      <c r="AO9179" s="258"/>
      <c r="AP9179" s="258"/>
      <c r="AQ9179" s="258"/>
      <c r="AR9179" s="258"/>
      <c r="AS9179" s="258"/>
      <c r="AT9179" s="258"/>
      <c r="AU9179" s="258"/>
      <c r="AV9179" s="258"/>
      <c r="AW9179" s="258"/>
      <c r="AX9179" s="258"/>
      <c r="AY9179" s="258"/>
      <c r="AZ9179" s="258"/>
      <c r="BA9179" s="258"/>
      <c r="BB9179" s="258"/>
      <c r="BC9179" s="258"/>
      <c r="BD9179" s="258"/>
      <c r="BE9179" s="258"/>
      <c r="BF9179" s="258"/>
      <c r="BG9179" s="258"/>
      <c r="BH9179" s="258"/>
      <c r="BI9179" s="258"/>
      <c r="BJ9179" s="258"/>
      <c r="BK9179" s="258"/>
      <c r="BL9179" s="258"/>
      <c r="BM9179" s="258"/>
      <c r="BN9179" s="258"/>
      <c r="BO9179" s="258"/>
      <c r="BP9179" s="258"/>
      <c r="BQ9179" s="258"/>
      <c r="BR9179" s="258"/>
      <c r="BS9179" s="258"/>
      <c r="BT9179" s="258"/>
      <c r="BU9179" s="258"/>
      <c r="BV9179" s="258"/>
      <c r="BW9179" s="258"/>
      <c r="BX9179" s="258"/>
      <c r="BY9179" s="258"/>
      <c r="BZ9179" s="258"/>
      <c r="CA9179" s="258"/>
      <c r="CB9179" s="258"/>
      <c r="CC9179" s="258"/>
    </row>
    <row r="9180" spans="1:81" s="41" customFormat="1" x14ac:dyDescent="0.25">
      <c r="A9180" s="38"/>
      <c r="B9180" s="44"/>
      <c r="C9180" s="39"/>
      <c r="D9180" s="39"/>
      <c r="E9180" s="39"/>
      <c r="F9180" s="25"/>
      <c r="G9180" s="40"/>
      <c r="H9180" s="40"/>
      <c r="I9180" s="40"/>
      <c r="J9180" s="271"/>
      <c r="K9180" s="262"/>
      <c r="L9180" s="258"/>
      <c r="M9180" s="258"/>
      <c r="N9180" s="258"/>
      <c r="O9180" s="258"/>
      <c r="P9180" s="258"/>
      <c r="Q9180" s="258"/>
      <c r="R9180" s="258"/>
      <c r="S9180" s="258"/>
      <c r="T9180" s="258"/>
      <c r="U9180" s="258"/>
      <c r="V9180" s="258"/>
      <c r="W9180" s="258"/>
      <c r="X9180" s="258"/>
      <c r="Y9180" s="258"/>
      <c r="Z9180" s="258"/>
      <c r="AA9180" s="258"/>
      <c r="AB9180" s="258"/>
      <c r="AC9180" s="258"/>
      <c r="AD9180" s="258"/>
      <c r="AE9180" s="258"/>
      <c r="AF9180" s="258"/>
      <c r="AG9180" s="258"/>
      <c r="AH9180" s="258"/>
      <c r="AI9180" s="258"/>
      <c r="AJ9180" s="258"/>
      <c r="AK9180" s="258"/>
      <c r="AL9180" s="258"/>
      <c r="AM9180" s="258"/>
      <c r="AN9180" s="258"/>
      <c r="AO9180" s="258"/>
      <c r="AP9180" s="258"/>
      <c r="AQ9180" s="258"/>
      <c r="AR9180" s="258"/>
      <c r="AS9180" s="258"/>
      <c r="AT9180" s="258"/>
      <c r="AU9180" s="258"/>
      <c r="AV9180" s="258"/>
      <c r="AW9180" s="258"/>
      <c r="AX9180" s="258"/>
      <c r="AY9180" s="258"/>
      <c r="AZ9180" s="258"/>
      <c r="BA9180" s="258"/>
      <c r="BB9180" s="258"/>
      <c r="BC9180" s="258"/>
      <c r="BD9180" s="258"/>
      <c r="BE9180" s="258"/>
      <c r="BF9180" s="258"/>
      <c r="BG9180" s="258"/>
      <c r="BH9180" s="258"/>
      <c r="BI9180" s="258"/>
      <c r="BJ9180" s="258"/>
      <c r="BK9180" s="258"/>
      <c r="BL9180" s="258"/>
      <c r="BM9180" s="258"/>
      <c r="BN9180" s="258"/>
      <c r="BO9180" s="258"/>
      <c r="BP9180" s="258"/>
      <c r="BQ9180" s="258"/>
      <c r="BR9180" s="258"/>
      <c r="BS9180" s="258"/>
      <c r="BT9180" s="258"/>
      <c r="BU9180" s="258"/>
      <c r="BV9180" s="258"/>
      <c r="BW9180" s="258"/>
      <c r="BX9180" s="258"/>
      <c r="BY9180" s="258"/>
      <c r="BZ9180" s="258"/>
      <c r="CA9180" s="258"/>
      <c r="CB9180" s="258"/>
      <c r="CC9180" s="258"/>
    </row>
    <row r="9181" spans="1:81" s="41" customFormat="1" x14ac:dyDescent="0.25">
      <c r="A9181" s="38"/>
      <c r="B9181" s="44"/>
      <c r="C9181" s="39"/>
      <c r="D9181" s="39"/>
      <c r="E9181" s="39"/>
      <c r="F9181" s="25"/>
      <c r="G9181" s="40"/>
      <c r="H9181" s="40"/>
      <c r="I9181" s="40"/>
      <c r="J9181" s="271"/>
      <c r="K9181" s="262"/>
      <c r="L9181" s="258"/>
      <c r="M9181" s="258"/>
      <c r="N9181" s="258"/>
      <c r="O9181" s="258"/>
      <c r="P9181" s="258"/>
      <c r="Q9181" s="258"/>
      <c r="R9181" s="258"/>
      <c r="S9181" s="258"/>
      <c r="T9181" s="258"/>
      <c r="U9181" s="258"/>
      <c r="V9181" s="258"/>
      <c r="W9181" s="258"/>
      <c r="X9181" s="258"/>
      <c r="Y9181" s="258"/>
      <c r="Z9181" s="258"/>
      <c r="AA9181" s="258"/>
      <c r="AB9181" s="258"/>
      <c r="AC9181" s="258"/>
      <c r="AD9181" s="258"/>
      <c r="AE9181" s="258"/>
      <c r="AF9181" s="258"/>
      <c r="AG9181" s="258"/>
      <c r="AH9181" s="258"/>
      <c r="AI9181" s="258"/>
      <c r="AJ9181" s="258"/>
      <c r="AK9181" s="258"/>
      <c r="AL9181" s="258"/>
      <c r="AM9181" s="258"/>
      <c r="AN9181" s="258"/>
      <c r="AO9181" s="258"/>
      <c r="AP9181" s="258"/>
      <c r="AQ9181" s="258"/>
      <c r="AR9181" s="258"/>
      <c r="AS9181" s="258"/>
      <c r="AT9181" s="258"/>
      <c r="AU9181" s="258"/>
      <c r="AV9181" s="258"/>
      <c r="AW9181" s="258"/>
      <c r="AX9181" s="258"/>
      <c r="AY9181" s="258"/>
      <c r="AZ9181" s="258"/>
      <c r="BA9181" s="258"/>
      <c r="BB9181" s="258"/>
      <c r="BC9181" s="258"/>
      <c r="BD9181" s="258"/>
      <c r="BE9181" s="258"/>
      <c r="BF9181" s="258"/>
      <c r="BG9181" s="258"/>
      <c r="BH9181" s="258"/>
      <c r="BI9181" s="258"/>
      <c r="BJ9181" s="258"/>
      <c r="BK9181" s="258"/>
      <c r="BL9181" s="258"/>
      <c r="BM9181" s="258"/>
      <c r="BN9181" s="258"/>
      <c r="BO9181" s="258"/>
      <c r="BP9181" s="258"/>
      <c r="BQ9181" s="258"/>
      <c r="BR9181" s="258"/>
      <c r="BS9181" s="258"/>
      <c r="BT9181" s="258"/>
      <c r="BU9181" s="258"/>
      <c r="BV9181" s="258"/>
      <c r="BW9181" s="258"/>
      <c r="BX9181" s="258"/>
      <c r="BY9181" s="258"/>
      <c r="BZ9181" s="258"/>
      <c r="CA9181" s="258"/>
      <c r="CB9181" s="258"/>
      <c r="CC9181" s="258"/>
    </row>
    <row r="9182" spans="1:81" s="41" customFormat="1" x14ac:dyDescent="0.25">
      <c r="A9182" s="38"/>
      <c r="B9182" s="44"/>
      <c r="C9182" s="39"/>
      <c r="D9182" s="39"/>
      <c r="E9182" s="39"/>
      <c r="F9182" s="25"/>
      <c r="G9182" s="40"/>
      <c r="H9182" s="40"/>
      <c r="I9182" s="40"/>
      <c r="J9182" s="271"/>
      <c r="K9182" s="262"/>
      <c r="L9182" s="258"/>
      <c r="M9182" s="258"/>
      <c r="N9182" s="258"/>
      <c r="O9182" s="258"/>
      <c r="P9182" s="258"/>
      <c r="Q9182" s="258"/>
      <c r="R9182" s="258"/>
      <c r="S9182" s="258"/>
      <c r="T9182" s="258"/>
      <c r="U9182" s="258"/>
      <c r="V9182" s="258"/>
      <c r="W9182" s="258"/>
      <c r="X9182" s="258"/>
      <c r="Y9182" s="258"/>
      <c r="Z9182" s="258"/>
      <c r="AA9182" s="258"/>
      <c r="AB9182" s="258"/>
      <c r="AC9182" s="258"/>
      <c r="AD9182" s="258"/>
      <c r="AE9182" s="258"/>
      <c r="AF9182" s="258"/>
      <c r="AG9182" s="258"/>
      <c r="AH9182" s="258"/>
      <c r="AI9182" s="258"/>
      <c r="AJ9182" s="258"/>
      <c r="AK9182" s="258"/>
      <c r="AL9182" s="258"/>
      <c r="AM9182" s="258"/>
      <c r="AN9182" s="258"/>
      <c r="AO9182" s="258"/>
      <c r="AP9182" s="258"/>
      <c r="AQ9182" s="258"/>
      <c r="AR9182" s="258"/>
      <c r="AS9182" s="258"/>
      <c r="AT9182" s="258"/>
      <c r="AU9182" s="258"/>
      <c r="AV9182" s="258"/>
      <c r="AW9182" s="258"/>
      <c r="AX9182" s="258"/>
      <c r="AY9182" s="258"/>
      <c r="AZ9182" s="258"/>
      <c r="BA9182" s="258"/>
      <c r="BB9182" s="258"/>
      <c r="BC9182" s="258"/>
      <c r="BD9182" s="258"/>
      <c r="BE9182" s="258"/>
      <c r="BF9182" s="258"/>
      <c r="BG9182" s="258"/>
      <c r="BH9182" s="258"/>
      <c r="BI9182" s="258"/>
      <c r="BJ9182" s="258"/>
      <c r="BK9182" s="258"/>
      <c r="BL9182" s="258"/>
      <c r="BM9182" s="258"/>
      <c r="BN9182" s="258"/>
      <c r="BO9182" s="258"/>
      <c r="BP9182" s="258"/>
      <c r="BQ9182" s="258"/>
      <c r="BR9182" s="258"/>
      <c r="BS9182" s="258"/>
      <c r="BT9182" s="258"/>
      <c r="BU9182" s="258"/>
      <c r="BV9182" s="258"/>
      <c r="BW9182" s="258"/>
      <c r="BX9182" s="258"/>
      <c r="BY9182" s="258"/>
      <c r="BZ9182" s="258"/>
      <c r="CA9182" s="258"/>
      <c r="CB9182" s="258"/>
      <c r="CC9182" s="258"/>
    </row>
    <row r="9183" spans="1:81" s="41" customFormat="1" x14ac:dyDescent="0.25">
      <c r="A9183" s="38"/>
      <c r="B9183" s="44"/>
      <c r="C9183" s="39"/>
      <c r="D9183" s="39"/>
      <c r="E9183" s="39"/>
      <c r="F9183" s="25"/>
      <c r="G9183" s="40"/>
      <c r="H9183" s="40"/>
      <c r="I9183" s="40"/>
      <c r="J9183" s="271"/>
      <c r="K9183" s="262"/>
      <c r="L9183" s="258"/>
      <c r="M9183" s="258"/>
      <c r="N9183" s="258"/>
      <c r="O9183" s="258"/>
      <c r="P9183" s="258"/>
      <c r="Q9183" s="258"/>
      <c r="R9183" s="258"/>
      <c r="S9183" s="258"/>
      <c r="T9183" s="258"/>
      <c r="U9183" s="258"/>
      <c r="V9183" s="258"/>
      <c r="W9183" s="258"/>
      <c r="X9183" s="258"/>
      <c r="Y9183" s="258"/>
      <c r="Z9183" s="258"/>
      <c r="AA9183" s="258"/>
      <c r="AB9183" s="258"/>
      <c r="AC9183" s="258"/>
      <c r="AD9183" s="258"/>
      <c r="AE9183" s="258"/>
      <c r="AF9183" s="258"/>
      <c r="AG9183" s="258"/>
      <c r="AH9183" s="258"/>
      <c r="AI9183" s="258"/>
      <c r="AJ9183" s="258"/>
      <c r="AK9183" s="258"/>
      <c r="AL9183" s="258"/>
      <c r="AM9183" s="258"/>
      <c r="AN9183" s="258"/>
      <c r="AO9183" s="258"/>
      <c r="AP9183" s="258"/>
      <c r="AQ9183" s="258"/>
      <c r="AR9183" s="258"/>
      <c r="AS9183" s="258"/>
      <c r="AT9183" s="258"/>
      <c r="AU9183" s="258"/>
      <c r="AV9183" s="258"/>
      <c r="AW9183" s="258"/>
      <c r="AX9183" s="258"/>
      <c r="AY9183" s="258"/>
      <c r="AZ9183" s="258"/>
      <c r="BA9183" s="258"/>
      <c r="BB9183" s="258"/>
      <c r="BC9183" s="258"/>
      <c r="BD9183" s="258"/>
      <c r="BE9183" s="258"/>
      <c r="BF9183" s="258"/>
      <c r="BG9183" s="258"/>
      <c r="BH9183" s="258"/>
      <c r="BI9183" s="258"/>
      <c r="BJ9183" s="258"/>
      <c r="BK9183" s="258"/>
      <c r="BL9183" s="258"/>
      <c r="BM9183" s="258"/>
      <c r="BN9183" s="258"/>
      <c r="BO9183" s="258"/>
      <c r="BP9183" s="258"/>
      <c r="BQ9183" s="258"/>
      <c r="BR9183" s="258"/>
      <c r="BS9183" s="258"/>
      <c r="BT9183" s="258"/>
      <c r="BU9183" s="258"/>
      <c r="BV9183" s="258"/>
      <c r="BW9183" s="258"/>
      <c r="BX9183" s="258"/>
      <c r="BY9183" s="258"/>
      <c r="BZ9183" s="258"/>
      <c r="CA9183" s="258"/>
      <c r="CB9183" s="258"/>
      <c r="CC9183" s="258"/>
    </row>
    <row r="9184" spans="1:81" s="41" customFormat="1" x14ac:dyDescent="0.25">
      <c r="A9184" s="38"/>
      <c r="B9184" s="44"/>
      <c r="C9184" s="39"/>
      <c r="D9184" s="39"/>
      <c r="E9184" s="39"/>
      <c r="F9184" s="25"/>
      <c r="G9184" s="40"/>
      <c r="H9184" s="40"/>
      <c r="I9184" s="40"/>
      <c r="J9184" s="271"/>
      <c r="K9184" s="262"/>
      <c r="L9184" s="258"/>
      <c r="M9184" s="258"/>
      <c r="N9184" s="258"/>
      <c r="O9184" s="258"/>
      <c r="P9184" s="258"/>
      <c r="Q9184" s="258"/>
      <c r="R9184" s="258"/>
      <c r="S9184" s="258"/>
      <c r="T9184" s="258"/>
      <c r="U9184" s="258"/>
      <c r="V9184" s="258"/>
      <c r="W9184" s="258"/>
      <c r="X9184" s="258"/>
      <c r="Y9184" s="258"/>
      <c r="Z9184" s="258"/>
      <c r="AA9184" s="258"/>
      <c r="AB9184" s="258"/>
      <c r="AC9184" s="258"/>
      <c r="AD9184" s="258"/>
      <c r="AE9184" s="258"/>
      <c r="AF9184" s="258"/>
      <c r="AG9184" s="258"/>
      <c r="AH9184" s="258"/>
      <c r="AI9184" s="258"/>
      <c r="AJ9184" s="258"/>
      <c r="AK9184" s="258"/>
      <c r="AL9184" s="258"/>
      <c r="AM9184" s="258"/>
      <c r="AN9184" s="258"/>
      <c r="AO9184" s="258"/>
      <c r="AP9184" s="258"/>
      <c r="AQ9184" s="258"/>
      <c r="AR9184" s="258"/>
      <c r="AS9184" s="258"/>
      <c r="AT9184" s="258"/>
      <c r="AU9184" s="258"/>
      <c r="AV9184" s="258"/>
      <c r="AW9184" s="258"/>
      <c r="AX9184" s="258"/>
      <c r="AY9184" s="258"/>
      <c r="AZ9184" s="258"/>
      <c r="BA9184" s="258"/>
      <c r="BB9184" s="258"/>
      <c r="BC9184" s="258"/>
      <c r="BD9184" s="258"/>
      <c r="BE9184" s="258"/>
      <c r="BF9184" s="258"/>
      <c r="BG9184" s="258"/>
      <c r="BH9184" s="258"/>
      <c r="BI9184" s="258"/>
      <c r="BJ9184" s="258"/>
      <c r="BK9184" s="258"/>
      <c r="BL9184" s="258"/>
      <c r="BM9184" s="258"/>
      <c r="BN9184" s="258"/>
      <c r="BO9184" s="258"/>
      <c r="BP9184" s="258"/>
      <c r="BQ9184" s="258"/>
      <c r="BR9184" s="258"/>
      <c r="BS9184" s="258"/>
      <c r="BT9184" s="258"/>
      <c r="BU9184" s="258"/>
      <c r="BV9184" s="258"/>
      <c r="BW9184" s="258"/>
      <c r="BX9184" s="258"/>
      <c r="BY9184" s="258"/>
      <c r="BZ9184" s="258"/>
      <c r="CA9184" s="258"/>
      <c r="CB9184" s="258"/>
      <c r="CC9184" s="258"/>
    </row>
    <row r="9185" spans="1:81" s="41" customFormat="1" x14ac:dyDescent="0.25">
      <c r="A9185" s="38"/>
      <c r="B9185" s="44"/>
      <c r="C9185" s="39"/>
      <c r="D9185" s="39"/>
      <c r="E9185" s="39"/>
      <c r="F9185" s="25"/>
      <c r="G9185" s="40"/>
      <c r="H9185" s="40"/>
      <c r="I9185" s="40"/>
      <c r="J9185" s="271"/>
      <c r="K9185" s="262"/>
      <c r="L9185" s="258"/>
      <c r="M9185" s="258"/>
      <c r="N9185" s="258"/>
      <c r="O9185" s="258"/>
      <c r="P9185" s="258"/>
      <c r="Q9185" s="258"/>
      <c r="R9185" s="258"/>
      <c r="S9185" s="258"/>
      <c r="T9185" s="258"/>
      <c r="U9185" s="258"/>
      <c r="V9185" s="258"/>
      <c r="W9185" s="258"/>
      <c r="X9185" s="258"/>
      <c r="Y9185" s="258"/>
      <c r="Z9185" s="258"/>
      <c r="AA9185" s="258"/>
      <c r="AB9185" s="258"/>
      <c r="AC9185" s="258"/>
      <c r="AD9185" s="258"/>
      <c r="AE9185" s="258"/>
      <c r="AF9185" s="258"/>
      <c r="AG9185" s="258"/>
      <c r="AH9185" s="258"/>
      <c r="AI9185" s="258"/>
      <c r="AJ9185" s="258"/>
      <c r="AK9185" s="258"/>
      <c r="AL9185" s="258"/>
      <c r="AM9185" s="258"/>
      <c r="AN9185" s="258"/>
      <c r="AO9185" s="258"/>
      <c r="AP9185" s="258"/>
      <c r="AQ9185" s="258"/>
      <c r="AR9185" s="258"/>
      <c r="AS9185" s="258"/>
      <c r="AT9185" s="258"/>
      <c r="AU9185" s="258"/>
      <c r="AV9185" s="258"/>
      <c r="AW9185" s="258"/>
      <c r="AX9185" s="258"/>
      <c r="AY9185" s="258"/>
      <c r="AZ9185" s="258"/>
      <c r="BA9185" s="258"/>
      <c r="BB9185" s="258"/>
      <c r="BC9185" s="258"/>
      <c r="BD9185" s="258"/>
      <c r="BE9185" s="258"/>
      <c r="BF9185" s="258"/>
      <c r="BG9185" s="258"/>
      <c r="BH9185" s="258"/>
      <c r="BI9185" s="258"/>
      <c r="BJ9185" s="258"/>
      <c r="BK9185" s="258"/>
      <c r="BL9185" s="258"/>
      <c r="BM9185" s="258"/>
      <c r="BN9185" s="258"/>
      <c r="BO9185" s="258"/>
      <c r="BP9185" s="258"/>
      <c r="BQ9185" s="258"/>
      <c r="BR9185" s="258"/>
      <c r="BS9185" s="258"/>
      <c r="BT9185" s="258"/>
      <c r="BU9185" s="258"/>
      <c r="BV9185" s="258"/>
      <c r="BW9185" s="258"/>
      <c r="BX9185" s="258"/>
      <c r="BY9185" s="258"/>
      <c r="BZ9185" s="258"/>
      <c r="CA9185" s="258"/>
      <c r="CB9185" s="258"/>
      <c r="CC9185" s="258"/>
    </row>
    <row r="9186" spans="1:81" s="41" customFormat="1" x14ac:dyDescent="0.25">
      <c r="A9186" s="38"/>
      <c r="B9186" s="44"/>
      <c r="C9186" s="39"/>
      <c r="D9186" s="39"/>
      <c r="E9186" s="39"/>
      <c r="F9186" s="25"/>
      <c r="G9186" s="40"/>
      <c r="H9186" s="40"/>
      <c r="I9186" s="40"/>
      <c r="J9186" s="271"/>
      <c r="K9186" s="262"/>
      <c r="L9186" s="258"/>
      <c r="M9186" s="258"/>
      <c r="N9186" s="258"/>
      <c r="O9186" s="258"/>
      <c r="P9186" s="258"/>
      <c r="Q9186" s="258"/>
      <c r="R9186" s="258"/>
      <c r="S9186" s="258"/>
      <c r="T9186" s="258"/>
      <c r="U9186" s="258"/>
      <c r="V9186" s="258"/>
      <c r="W9186" s="258"/>
      <c r="X9186" s="258"/>
      <c r="Y9186" s="258"/>
      <c r="Z9186" s="258"/>
      <c r="AA9186" s="258"/>
      <c r="AB9186" s="258"/>
      <c r="AC9186" s="258"/>
      <c r="AD9186" s="258"/>
      <c r="AE9186" s="258"/>
      <c r="AF9186" s="258"/>
      <c r="AG9186" s="258"/>
      <c r="AH9186" s="258"/>
      <c r="AI9186" s="258"/>
      <c r="AJ9186" s="258"/>
      <c r="AK9186" s="258"/>
      <c r="AL9186" s="258"/>
      <c r="AM9186" s="258"/>
      <c r="AN9186" s="258"/>
      <c r="AO9186" s="258"/>
      <c r="AP9186" s="258"/>
      <c r="AQ9186" s="258"/>
      <c r="AR9186" s="258"/>
      <c r="AS9186" s="258"/>
      <c r="AT9186" s="258"/>
      <c r="AU9186" s="258"/>
      <c r="AV9186" s="258"/>
      <c r="AW9186" s="258"/>
      <c r="AX9186" s="258"/>
      <c r="AY9186" s="258"/>
      <c r="AZ9186" s="258"/>
      <c r="BA9186" s="258"/>
      <c r="BB9186" s="258"/>
      <c r="BC9186" s="258"/>
      <c r="BD9186" s="258"/>
      <c r="BE9186" s="258"/>
      <c r="BF9186" s="258"/>
      <c r="BG9186" s="258"/>
      <c r="BH9186" s="258"/>
      <c r="BI9186" s="258"/>
      <c r="BJ9186" s="258"/>
      <c r="BK9186" s="258"/>
      <c r="BL9186" s="258"/>
      <c r="BM9186" s="258"/>
      <c r="BN9186" s="258"/>
      <c r="BO9186" s="258"/>
      <c r="BP9186" s="258"/>
      <c r="BQ9186" s="258"/>
      <c r="BR9186" s="258"/>
      <c r="BS9186" s="258"/>
      <c r="BT9186" s="258"/>
      <c r="BU9186" s="258"/>
      <c r="BV9186" s="258"/>
      <c r="BW9186" s="258"/>
      <c r="BX9186" s="258"/>
      <c r="BY9186" s="258"/>
      <c r="BZ9186" s="258"/>
      <c r="CA9186" s="258"/>
      <c r="CB9186" s="258"/>
      <c r="CC9186" s="258"/>
    </row>
    <row r="9187" spans="1:81" s="41" customFormat="1" x14ac:dyDescent="0.25">
      <c r="A9187" s="38"/>
      <c r="B9187" s="44"/>
      <c r="C9187" s="39"/>
      <c r="D9187" s="39"/>
      <c r="E9187" s="39"/>
      <c r="F9187" s="25"/>
      <c r="G9187" s="40"/>
      <c r="H9187" s="40"/>
      <c r="I9187" s="40"/>
      <c r="J9187" s="271"/>
      <c r="K9187" s="262"/>
      <c r="L9187" s="258"/>
      <c r="M9187" s="258"/>
      <c r="N9187" s="258"/>
      <c r="O9187" s="258"/>
      <c r="P9187" s="258"/>
      <c r="Q9187" s="258"/>
      <c r="R9187" s="258"/>
      <c r="S9187" s="258"/>
      <c r="T9187" s="258"/>
      <c r="U9187" s="258"/>
      <c r="V9187" s="258"/>
      <c r="W9187" s="258"/>
      <c r="X9187" s="258"/>
      <c r="Y9187" s="258"/>
      <c r="Z9187" s="258"/>
      <c r="AA9187" s="258"/>
      <c r="AB9187" s="258"/>
      <c r="AC9187" s="258"/>
      <c r="AD9187" s="258"/>
      <c r="AE9187" s="258"/>
      <c r="AF9187" s="258"/>
      <c r="AG9187" s="258"/>
      <c r="AH9187" s="258"/>
      <c r="AI9187" s="258"/>
      <c r="AJ9187" s="258"/>
      <c r="AK9187" s="258"/>
      <c r="AL9187" s="258"/>
      <c r="AM9187" s="258"/>
      <c r="AN9187" s="258"/>
      <c r="AO9187" s="258"/>
      <c r="AP9187" s="258"/>
      <c r="AQ9187" s="258"/>
      <c r="AR9187" s="258"/>
      <c r="AS9187" s="258"/>
      <c r="AT9187" s="258"/>
      <c r="AU9187" s="258"/>
      <c r="AV9187" s="258"/>
      <c r="AW9187" s="258"/>
      <c r="AX9187" s="258"/>
      <c r="AY9187" s="258"/>
      <c r="AZ9187" s="258"/>
      <c r="BA9187" s="258"/>
      <c r="BB9187" s="258"/>
      <c r="BC9187" s="258"/>
      <c r="BD9187" s="258"/>
      <c r="BE9187" s="258"/>
      <c r="BF9187" s="258"/>
      <c r="BG9187" s="258"/>
      <c r="BH9187" s="258"/>
      <c r="BI9187" s="258"/>
      <c r="BJ9187" s="258"/>
      <c r="BK9187" s="258"/>
      <c r="BL9187" s="258"/>
      <c r="BM9187" s="258"/>
      <c r="BN9187" s="258"/>
      <c r="BO9187" s="258"/>
      <c r="BP9187" s="258"/>
      <c r="BQ9187" s="258"/>
      <c r="BR9187" s="258"/>
      <c r="BS9187" s="258"/>
      <c r="BT9187" s="258"/>
      <c r="BU9187" s="258"/>
      <c r="BV9187" s="258"/>
      <c r="BW9187" s="258"/>
      <c r="BX9187" s="258"/>
      <c r="BY9187" s="258"/>
      <c r="BZ9187" s="258"/>
      <c r="CA9187" s="258"/>
      <c r="CB9187" s="258"/>
      <c r="CC9187" s="258"/>
    </row>
    <row r="9188" spans="1:81" s="41" customFormat="1" x14ac:dyDescent="0.25">
      <c r="A9188" s="38"/>
      <c r="B9188" s="44"/>
      <c r="C9188" s="39"/>
      <c r="D9188" s="39"/>
      <c r="E9188" s="39"/>
      <c r="F9188" s="25"/>
      <c r="G9188" s="40"/>
      <c r="H9188" s="40"/>
      <c r="I9188" s="40"/>
      <c r="J9188" s="271"/>
      <c r="K9188" s="262"/>
      <c r="L9188" s="258"/>
      <c r="M9188" s="258"/>
      <c r="N9188" s="258"/>
      <c r="O9188" s="258"/>
      <c r="P9188" s="258"/>
      <c r="Q9188" s="258"/>
      <c r="R9188" s="258"/>
      <c r="S9188" s="258"/>
      <c r="T9188" s="258"/>
      <c r="U9188" s="258"/>
      <c r="V9188" s="258"/>
      <c r="W9188" s="258"/>
      <c r="X9188" s="258"/>
      <c r="Y9188" s="258"/>
      <c r="Z9188" s="258"/>
      <c r="AA9188" s="258"/>
      <c r="AB9188" s="258"/>
      <c r="AC9188" s="258"/>
      <c r="AD9188" s="258"/>
      <c r="AE9188" s="258"/>
      <c r="AF9188" s="258"/>
      <c r="AG9188" s="258"/>
      <c r="AH9188" s="258"/>
      <c r="AI9188" s="258"/>
      <c r="AJ9188" s="258"/>
      <c r="AK9188" s="258"/>
      <c r="AL9188" s="258"/>
      <c r="AM9188" s="258"/>
      <c r="AN9188" s="258"/>
      <c r="AO9188" s="258"/>
      <c r="AP9188" s="258"/>
      <c r="AQ9188" s="258"/>
      <c r="AR9188" s="258"/>
      <c r="AS9188" s="258"/>
      <c r="AT9188" s="258"/>
      <c r="AU9188" s="258"/>
      <c r="AV9188" s="258"/>
      <c r="AW9188" s="258"/>
      <c r="AX9188" s="258"/>
      <c r="AY9188" s="258"/>
      <c r="AZ9188" s="258"/>
      <c r="BA9188" s="258"/>
      <c r="BB9188" s="258"/>
      <c r="BC9188" s="258"/>
      <c r="BD9188" s="258"/>
      <c r="BE9188" s="258"/>
      <c r="BF9188" s="258"/>
      <c r="BG9188" s="258"/>
      <c r="BH9188" s="258"/>
      <c r="BI9188" s="258"/>
      <c r="BJ9188" s="258"/>
      <c r="BK9188" s="258"/>
      <c r="BL9188" s="258"/>
      <c r="BM9188" s="258"/>
      <c r="BN9188" s="258"/>
      <c r="BO9188" s="258"/>
      <c r="BP9188" s="258"/>
      <c r="BQ9188" s="258"/>
      <c r="BR9188" s="258"/>
      <c r="BS9188" s="258"/>
      <c r="BT9188" s="258"/>
      <c r="BU9188" s="258"/>
      <c r="BV9188" s="258"/>
      <c r="BW9188" s="258"/>
      <c r="BX9188" s="258"/>
      <c r="BY9188" s="258"/>
      <c r="BZ9188" s="258"/>
      <c r="CA9188" s="258"/>
      <c r="CB9188" s="258"/>
      <c r="CC9188" s="258"/>
    </row>
    <row r="9189" spans="1:81" s="41" customFormat="1" x14ac:dyDescent="0.25">
      <c r="A9189" s="38"/>
      <c r="B9189" s="44"/>
      <c r="C9189" s="39"/>
      <c r="D9189" s="39"/>
      <c r="E9189" s="39"/>
      <c r="F9189" s="25"/>
      <c r="G9189" s="40"/>
      <c r="H9189" s="40"/>
      <c r="I9189" s="40"/>
      <c r="J9189" s="271"/>
      <c r="K9189" s="262"/>
      <c r="L9189" s="258"/>
      <c r="M9189" s="258"/>
      <c r="N9189" s="258"/>
      <c r="O9189" s="258"/>
      <c r="P9189" s="258"/>
      <c r="Q9189" s="258"/>
      <c r="R9189" s="258"/>
      <c r="S9189" s="258"/>
      <c r="T9189" s="258"/>
      <c r="U9189" s="258"/>
      <c r="V9189" s="258"/>
      <c r="W9189" s="258"/>
      <c r="X9189" s="258"/>
      <c r="Y9189" s="258"/>
      <c r="Z9189" s="258"/>
      <c r="AA9189" s="258"/>
      <c r="AB9189" s="258"/>
      <c r="AC9189" s="258"/>
      <c r="AD9189" s="258"/>
      <c r="AE9189" s="258"/>
      <c r="AF9189" s="258"/>
      <c r="AG9189" s="258"/>
      <c r="AH9189" s="258"/>
      <c r="AI9189" s="258"/>
      <c r="AJ9189" s="258"/>
      <c r="AK9189" s="258"/>
      <c r="AL9189" s="258"/>
      <c r="AM9189" s="258"/>
      <c r="AN9189" s="258"/>
      <c r="AO9189" s="258"/>
      <c r="AP9189" s="258"/>
      <c r="AQ9189" s="258"/>
      <c r="AR9189" s="258"/>
      <c r="AS9189" s="258"/>
      <c r="AT9189" s="258"/>
      <c r="AU9189" s="258"/>
      <c r="AV9189" s="258"/>
      <c r="AW9189" s="258"/>
      <c r="AX9189" s="258"/>
      <c r="AY9189" s="258"/>
      <c r="AZ9189" s="258"/>
      <c r="BA9189" s="258"/>
      <c r="BB9189" s="258"/>
      <c r="BC9189" s="258"/>
      <c r="BD9189" s="258"/>
      <c r="BE9189" s="258"/>
      <c r="BF9189" s="258"/>
      <c r="BG9189" s="258"/>
      <c r="BH9189" s="258"/>
      <c r="BI9189" s="258"/>
      <c r="BJ9189" s="258"/>
      <c r="BK9189" s="258"/>
      <c r="BL9189" s="258"/>
      <c r="BM9189" s="258"/>
      <c r="BN9189" s="258"/>
      <c r="BO9189" s="258"/>
      <c r="BP9189" s="258"/>
      <c r="BQ9189" s="258"/>
      <c r="BR9189" s="258"/>
      <c r="BS9189" s="258"/>
      <c r="BT9189" s="258"/>
      <c r="BU9189" s="258"/>
      <c r="BV9189" s="258"/>
      <c r="BW9189" s="258"/>
      <c r="BX9189" s="258"/>
      <c r="BY9189" s="258"/>
      <c r="BZ9189" s="258"/>
      <c r="CA9189" s="258"/>
      <c r="CB9189" s="258"/>
      <c r="CC9189" s="258"/>
    </row>
    <row r="9190" spans="1:81" s="41" customFormat="1" x14ac:dyDescent="0.25">
      <c r="A9190" s="38"/>
      <c r="B9190" s="44"/>
      <c r="C9190" s="39"/>
      <c r="D9190" s="39"/>
      <c r="E9190" s="39"/>
      <c r="F9190" s="25"/>
      <c r="G9190" s="40"/>
      <c r="H9190" s="40"/>
      <c r="I9190" s="40"/>
      <c r="J9190" s="271"/>
      <c r="K9190" s="262"/>
      <c r="L9190" s="258"/>
      <c r="M9190" s="258"/>
      <c r="N9190" s="258"/>
      <c r="O9190" s="258"/>
      <c r="P9190" s="258"/>
      <c r="Q9190" s="258"/>
      <c r="R9190" s="258"/>
      <c r="S9190" s="258"/>
      <c r="T9190" s="258"/>
      <c r="U9190" s="258"/>
      <c r="V9190" s="258"/>
      <c r="W9190" s="258"/>
      <c r="X9190" s="258"/>
      <c r="Y9190" s="258"/>
      <c r="Z9190" s="258"/>
      <c r="AA9190" s="258"/>
      <c r="AB9190" s="258"/>
      <c r="AC9190" s="258"/>
      <c r="AD9190" s="258"/>
      <c r="AE9190" s="258"/>
      <c r="AF9190" s="258"/>
      <c r="AG9190" s="258"/>
      <c r="AH9190" s="258"/>
      <c r="AI9190" s="258"/>
      <c r="AJ9190" s="258"/>
      <c r="AK9190" s="258"/>
      <c r="AL9190" s="258"/>
      <c r="AM9190" s="258"/>
      <c r="AN9190" s="258"/>
      <c r="AO9190" s="258"/>
      <c r="AP9190" s="258"/>
      <c r="AQ9190" s="258"/>
      <c r="AR9190" s="258"/>
      <c r="AS9190" s="258"/>
      <c r="AT9190" s="258"/>
      <c r="AU9190" s="258"/>
      <c r="AV9190" s="258"/>
      <c r="AW9190" s="258"/>
      <c r="AX9190" s="258"/>
      <c r="AY9190" s="258"/>
      <c r="AZ9190" s="258"/>
      <c r="BA9190" s="258"/>
      <c r="BB9190" s="258"/>
      <c r="BC9190" s="258"/>
      <c r="BD9190" s="258"/>
      <c r="BE9190" s="258"/>
      <c r="BF9190" s="258"/>
      <c r="BG9190" s="258"/>
      <c r="BH9190" s="258"/>
      <c r="BI9190" s="258"/>
      <c r="BJ9190" s="258"/>
      <c r="BK9190" s="258"/>
      <c r="BL9190" s="258"/>
      <c r="BM9190" s="258"/>
      <c r="BN9190" s="258"/>
      <c r="BO9190" s="258"/>
      <c r="BP9190" s="258"/>
      <c r="BQ9190" s="258"/>
      <c r="BR9190" s="258"/>
      <c r="BS9190" s="258"/>
      <c r="BT9190" s="258"/>
      <c r="BU9190" s="258"/>
      <c r="BV9190" s="258"/>
      <c r="BW9190" s="258"/>
      <c r="BX9190" s="258"/>
      <c r="BY9190" s="258"/>
      <c r="BZ9190" s="258"/>
      <c r="CA9190" s="258"/>
      <c r="CB9190" s="258"/>
      <c r="CC9190" s="258"/>
    </row>
    <row r="9191" spans="1:81" s="41" customFormat="1" x14ac:dyDescent="0.25">
      <c r="A9191" s="38"/>
      <c r="B9191" s="44"/>
      <c r="C9191" s="39"/>
      <c r="D9191" s="39"/>
      <c r="E9191" s="39"/>
      <c r="F9191" s="25"/>
      <c r="G9191" s="40"/>
      <c r="H9191" s="40"/>
      <c r="I9191" s="40"/>
      <c r="J9191" s="271"/>
      <c r="K9191" s="262"/>
      <c r="L9191" s="258"/>
      <c r="M9191" s="258"/>
      <c r="N9191" s="258"/>
      <c r="O9191" s="258"/>
      <c r="P9191" s="258"/>
      <c r="Q9191" s="258"/>
      <c r="R9191" s="258"/>
      <c r="S9191" s="258"/>
      <c r="T9191" s="258"/>
      <c r="U9191" s="258"/>
      <c r="V9191" s="258"/>
      <c r="W9191" s="258"/>
      <c r="X9191" s="258"/>
      <c r="Y9191" s="258"/>
      <c r="Z9191" s="258"/>
      <c r="AA9191" s="258"/>
      <c r="AB9191" s="258"/>
      <c r="AC9191" s="258"/>
      <c r="AD9191" s="258"/>
      <c r="AE9191" s="258"/>
      <c r="AF9191" s="258"/>
      <c r="AG9191" s="258"/>
      <c r="AH9191" s="258"/>
      <c r="AI9191" s="258"/>
      <c r="AJ9191" s="258"/>
      <c r="AK9191" s="258"/>
      <c r="AL9191" s="258"/>
      <c r="AM9191" s="258"/>
      <c r="AN9191" s="258"/>
      <c r="AO9191" s="258"/>
      <c r="AP9191" s="258"/>
      <c r="AQ9191" s="258"/>
      <c r="AR9191" s="258"/>
      <c r="AS9191" s="258"/>
      <c r="AT9191" s="258"/>
      <c r="AU9191" s="258"/>
      <c r="AV9191" s="258"/>
      <c r="AW9191" s="258"/>
      <c r="AX9191" s="258"/>
      <c r="AY9191" s="258"/>
      <c r="AZ9191" s="258"/>
      <c r="BA9191" s="258"/>
      <c r="BB9191" s="258"/>
      <c r="BC9191" s="258"/>
      <c r="BD9191" s="258"/>
      <c r="BE9191" s="258"/>
      <c r="BF9191" s="258"/>
      <c r="BG9191" s="258"/>
      <c r="BH9191" s="258"/>
      <c r="BI9191" s="258"/>
      <c r="BJ9191" s="258"/>
      <c r="BK9191" s="258"/>
      <c r="BL9191" s="258"/>
      <c r="BM9191" s="258"/>
      <c r="BN9191" s="258"/>
      <c r="BO9191" s="258"/>
      <c r="BP9191" s="258"/>
      <c r="BQ9191" s="258"/>
      <c r="BR9191" s="258"/>
      <c r="BS9191" s="258"/>
      <c r="BT9191" s="258"/>
      <c r="BU9191" s="258"/>
      <c r="BV9191" s="258"/>
      <c r="BW9191" s="258"/>
      <c r="BX9191" s="258"/>
      <c r="BY9191" s="258"/>
      <c r="BZ9191" s="258"/>
      <c r="CA9191" s="258"/>
      <c r="CB9191" s="258"/>
      <c r="CC9191" s="258"/>
    </row>
    <row r="9192" spans="1:81" s="41" customFormat="1" x14ac:dyDescent="0.25">
      <c r="A9192" s="38"/>
      <c r="B9192" s="44"/>
      <c r="C9192" s="39"/>
      <c r="D9192" s="39"/>
      <c r="E9192" s="39"/>
      <c r="F9192" s="25"/>
      <c r="G9192" s="40"/>
      <c r="H9192" s="40"/>
      <c r="I9192" s="40"/>
      <c r="J9192" s="271"/>
      <c r="K9192" s="262"/>
      <c r="L9192" s="258"/>
      <c r="M9192" s="258"/>
      <c r="N9192" s="258"/>
      <c r="O9192" s="258"/>
      <c r="P9192" s="258"/>
      <c r="Q9192" s="258"/>
      <c r="R9192" s="258"/>
      <c r="S9192" s="258"/>
      <c r="T9192" s="258"/>
      <c r="U9192" s="258"/>
      <c r="V9192" s="258"/>
      <c r="W9192" s="258"/>
      <c r="X9192" s="258"/>
      <c r="Y9192" s="258"/>
      <c r="Z9192" s="258"/>
      <c r="AA9192" s="258"/>
      <c r="AB9192" s="258"/>
      <c r="AC9192" s="258"/>
      <c r="AD9192" s="258"/>
      <c r="AE9192" s="258"/>
      <c r="AF9192" s="258"/>
      <c r="AG9192" s="258"/>
      <c r="AH9192" s="258"/>
      <c r="AI9192" s="258"/>
      <c r="AJ9192" s="258"/>
      <c r="AK9192" s="258"/>
      <c r="AL9192" s="258"/>
      <c r="AM9192" s="258"/>
      <c r="AN9192" s="258"/>
      <c r="AO9192" s="258"/>
      <c r="AP9192" s="258"/>
      <c r="AQ9192" s="258"/>
      <c r="AR9192" s="258"/>
      <c r="AS9192" s="258"/>
      <c r="AT9192" s="258"/>
      <c r="AU9192" s="258"/>
      <c r="AV9192" s="258"/>
      <c r="AW9192" s="258"/>
      <c r="AX9192" s="258"/>
      <c r="AY9192" s="258"/>
      <c r="AZ9192" s="258"/>
      <c r="BA9192" s="258"/>
      <c r="BB9192" s="258"/>
      <c r="BC9192" s="258"/>
      <c r="BD9192" s="258"/>
      <c r="BE9192" s="258"/>
      <c r="BF9192" s="258"/>
      <c r="BG9192" s="258"/>
      <c r="BH9192" s="258"/>
      <c r="BI9192" s="258"/>
      <c r="BJ9192" s="258"/>
      <c r="BK9192" s="258"/>
      <c r="BL9192" s="258"/>
      <c r="BM9192" s="258"/>
      <c r="BN9192" s="258"/>
      <c r="BO9192" s="258"/>
      <c r="BP9192" s="258"/>
      <c r="BQ9192" s="258"/>
      <c r="BR9192" s="258"/>
      <c r="BS9192" s="258"/>
      <c r="BT9192" s="258"/>
      <c r="BU9192" s="258"/>
      <c r="BV9192" s="258"/>
      <c r="BW9192" s="258"/>
      <c r="BX9192" s="258"/>
      <c r="BY9192" s="258"/>
      <c r="BZ9192" s="258"/>
      <c r="CA9192" s="258"/>
      <c r="CB9192" s="258"/>
      <c r="CC9192" s="258"/>
    </row>
    <row r="9193" spans="1:81" s="41" customFormat="1" x14ac:dyDescent="0.25">
      <c r="A9193" s="38"/>
      <c r="B9193" s="44"/>
      <c r="C9193" s="39"/>
      <c r="D9193" s="39"/>
      <c r="E9193" s="39"/>
      <c r="F9193" s="25"/>
      <c r="G9193" s="40"/>
      <c r="H9193" s="40"/>
      <c r="I9193" s="40"/>
      <c r="J9193" s="271"/>
      <c r="K9193" s="262"/>
      <c r="L9193" s="258"/>
      <c r="M9193" s="258"/>
      <c r="N9193" s="258"/>
      <c r="O9193" s="258"/>
      <c r="P9193" s="258"/>
      <c r="Q9193" s="258"/>
      <c r="R9193" s="258"/>
      <c r="S9193" s="258"/>
      <c r="T9193" s="258"/>
      <c r="U9193" s="258"/>
      <c r="V9193" s="258"/>
      <c r="W9193" s="258"/>
      <c r="X9193" s="258"/>
      <c r="Y9193" s="258"/>
      <c r="Z9193" s="258"/>
      <c r="AA9193" s="258"/>
      <c r="AB9193" s="258"/>
      <c r="AC9193" s="258"/>
      <c r="AD9193" s="258"/>
      <c r="AE9193" s="258"/>
      <c r="AF9193" s="258"/>
      <c r="AG9193" s="258"/>
      <c r="AH9193" s="258"/>
      <c r="AI9193" s="258"/>
      <c r="AJ9193" s="258"/>
      <c r="AK9193" s="258"/>
      <c r="AL9193" s="258"/>
      <c r="AM9193" s="258"/>
      <c r="AN9193" s="258"/>
      <c r="AO9193" s="258"/>
      <c r="AP9193" s="258"/>
      <c r="AQ9193" s="258"/>
      <c r="AR9193" s="258"/>
      <c r="AS9193" s="258"/>
      <c r="AT9193" s="258"/>
      <c r="AU9193" s="258"/>
      <c r="AV9193" s="258"/>
      <c r="AW9193" s="258"/>
      <c r="AX9193" s="258"/>
      <c r="AY9193" s="258"/>
      <c r="AZ9193" s="258"/>
      <c r="BA9193" s="258"/>
      <c r="BB9193" s="258"/>
      <c r="BC9193" s="258"/>
      <c r="BD9193" s="258"/>
      <c r="BE9193" s="258"/>
      <c r="BF9193" s="258"/>
      <c r="BG9193" s="258"/>
      <c r="BH9193" s="258"/>
      <c r="BI9193" s="258"/>
      <c r="BJ9193" s="258"/>
      <c r="BK9193" s="258"/>
      <c r="BL9193" s="258"/>
      <c r="BM9193" s="258"/>
      <c r="BN9193" s="258"/>
      <c r="BO9193" s="258"/>
      <c r="BP9193" s="258"/>
      <c r="BQ9193" s="258"/>
      <c r="BR9193" s="258"/>
      <c r="BS9193" s="258"/>
      <c r="BT9193" s="258"/>
      <c r="BU9193" s="258"/>
      <c r="BV9193" s="258"/>
      <c r="BW9193" s="258"/>
      <c r="BX9193" s="258"/>
      <c r="BY9193" s="258"/>
      <c r="BZ9193" s="258"/>
      <c r="CA9193" s="258"/>
      <c r="CB9193" s="258"/>
      <c r="CC9193" s="258"/>
    </row>
    <row r="9194" spans="1:81" s="41" customFormat="1" x14ac:dyDescent="0.25">
      <c r="A9194" s="38"/>
      <c r="B9194" s="44"/>
      <c r="C9194" s="39"/>
      <c r="D9194" s="39"/>
      <c r="E9194" s="39"/>
      <c r="F9194" s="25"/>
      <c r="G9194" s="40"/>
      <c r="H9194" s="40"/>
      <c r="I9194" s="40"/>
      <c r="J9194" s="271"/>
      <c r="K9194" s="262"/>
      <c r="L9194" s="258"/>
      <c r="M9194" s="258"/>
      <c r="N9194" s="258"/>
      <c r="O9194" s="258"/>
      <c r="P9194" s="258"/>
      <c r="Q9194" s="258"/>
      <c r="R9194" s="258"/>
      <c r="S9194" s="258"/>
      <c r="T9194" s="258"/>
      <c r="U9194" s="258"/>
      <c r="V9194" s="258"/>
      <c r="W9194" s="258"/>
      <c r="X9194" s="258"/>
      <c r="Y9194" s="258"/>
      <c r="Z9194" s="258"/>
      <c r="AA9194" s="258"/>
      <c r="AB9194" s="258"/>
      <c r="AC9194" s="258"/>
      <c r="AD9194" s="258"/>
      <c r="AE9194" s="258"/>
      <c r="AF9194" s="258"/>
      <c r="AG9194" s="258"/>
      <c r="AH9194" s="258"/>
      <c r="AI9194" s="258"/>
      <c r="AJ9194" s="258"/>
      <c r="AK9194" s="258"/>
      <c r="AL9194" s="258"/>
      <c r="AM9194" s="258"/>
      <c r="AN9194" s="258"/>
      <c r="AO9194" s="258"/>
      <c r="AP9194" s="258"/>
      <c r="AQ9194" s="258"/>
      <c r="AR9194" s="258"/>
      <c r="AS9194" s="258"/>
      <c r="AT9194" s="258"/>
      <c r="AU9194" s="258"/>
      <c r="AV9194" s="258"/>
      <c r="AW9194" s="258"/>
      <c r="AX9194" s="258"/>
      <c r="AY9194" s="258"/>
      <c r="AZ9194" s="258"/>
      <c r="BA9194" s="258"/>
      <c r="BB9194" s="258"/>
      <c r="BC9194" s="258"/>
      <c r="BD9194" s="258"/>
      <c r="BE9194" s="258"/>
      <c r="BF9194" s="258"/>
      <c r="BG9194" s="258"/>
      <c r="BH9194" s="258"/>
      <c r="BI9194" s="258"/>
      <c r="BJ9194" s="258"/>
      <c r="BK9194" s="258"/>
      <c r="BL9194" s="258"/>
      <c r="BM9194" s="258"/>
      <c r="BN9194" s="258"/>
      <c r="BO9194" s="258"/>
      <c r="BP9194" s="258"/>
      <c r="BQ9194" s="258"/>
      <c r="BR9194" s="258"/>
      <c r="BS9194" s="258"/>
      <c r="BT9194" s="258"/>
      <c r="BU9194" s="258"/>
      <c r="BV9194" s="258"/>
      <c r="BW9194" s="258"/>
      <c r="BX9194" s="258"/>
      <c r="BY9194" s="258"/>
      <c r="BZ9194" s="258"/>
      <c r="CA9194" s="258"/>
      <c r="CB9194" s="258"/>
      <c r="CC9194" s="258"/>
    </row>
    <row r="9195" spans="1:81" s="41" customFormat="1" x14ac:dyDescent="0.25">
      <c r="A9195" s="38"/>
      <c r="B9195" s="44"/>
      <c r="C9195" s="39"/>
      <c r="D9195" s="39"/>
      <c r="E9195" s="39"/>
      <c r="F9195" s="25"/>
      <c r="G9195" s="40"/>
      <c r="H9195" s="40"/>
      <c r="I9195" s="40"/>
      <c r="J9195" s="271"/>
      <c r="K9195" s="262"/>
      <c r="L9195" s="258"/>
      <c r="M9195" s="258"/>
      <c r="N9195" s="258"/>
      <c r="O9195" s="258"/>
      <c r="P9195" s="258"/>
      <c r="Q9195" s="258"/>
      <c r="R9195" s="258"/>
      <c r="S9195" s="258"/>
      <c r="T9195" s="258"/>
      <c r="U9195" s="258"/>
      <c r="V9195" s="258"/>
      <c r="W9195" s="258"/>
      <c r="X9195" s="258"/>
      <c r="Y9195" s="258"/>
      <c r="Z9195" s="258"/>
      <c r="AA9195" s="258"/>
      <c r="AB9195" s="258"/>
      <c r="AC9195" s="258"/>
      <c r="AD9195" s="258"/>
      <c r="AE9195" s="258"/>
      <c r="AF9195" s="258"/>
      <c r="AG9195" s="258"/>
      <c r="AH9195" s="258"/>
      <c r="AI9195" s="258"/>
      <c r="AJ9195" s="258"/>
      <c r="AK9195" s="258"/>
      <c r="AL9195" s="258"/>
      <c r="AM9195" s="258"/>
      <c r="AN9195" s="258"/>
      <c r="AO9195" s="258"/>
      <c r="AP9195" s="258"/>
      <c r="AQ9195" s="258"/>
      <c r="AR9195" s="258"/>
      <c r="AS9195" s="258"/>
      <c r="AT9195" s="258"/>
      <c r="AU9195" s="258"/>
      <c r="AV9195" s="258"/>
      <c r="AW9195" s="258"/>
      <c r="AX9195" s="258"/>
      <c r="AY9195" s="258"/>
      <c r="AZ9195" s="258"/>
      <c r="BA9195" s="258"/>
      <c r="BB9195" s="258"/>
      <c r="BC9195" s="258"/>
      <c r="BD9195" s="258"/>
      <c r="BE9195" s="258"/>
      <c r="BF9195" s="258"/>
      <c r="BG9195" s="258"/>
      <c r="BH9195" s="258"/>
      <c r="BI9195" s="258"/>
      <c r="BJ9195" s="258"/>
      <c r="BK9195" s="258"/>
      <c r="BL9195" s="258"/>
      <c r="BM9195" s="258"/>
      <c r="BN9195" s="258"/>
      <c r="BO9195" s="258"/>
      <c r="BP9195" s="258"/>
      <c r="BQ9195" s="258"/>
      <c r="BR9195" s="258"/>
      <c r="BS9195" s="258"/>
      <c r="BT9195" s="258"/>
      <c r="BU9195" s="258"/>
      <c r="BV9195" s="258"/>
      <c r="BW9195" s="258"/>
      <c r="BX9195" s="258"/>
      <c r="BY9195" s="258"/>
      <c r="BZ9195" s="258"/>
      <c r="CA9195" s="258"/>
      <c r="CB9195" s="258"/>
      <c r="CC9195" s="258"/>
    </row>
    <row r="9196" spans="1:81" s="41" customFormat="1" x14ac:dyDescent="0.25">
      <c r="A9196" s="38"/>
      <c r="B9196" s="44"/>
      <c r="C9196" s="39"/>
      <c r="D9196" s="39"/>
      <c r="E9196" s="39"/>
      <c r="F9196" s="25"/>
      <c r="G9196" s="40"/>
      <c r="H9196" s="40"/>
      <c r="I9196" s="40"/>
      <c r="J9196" s="271"/>
      <c r="K9196" s="262"/>
      <c r="L9196" s="258"/>
      <c r="M9196" s="258"/>
      <c r="N9196" s="258"/>
      <c r="O9196" s="258"/>
      <c r="P9196" s="258"/>
      <c r="Q9196" s="258"/>
      <c r="R9196" s="258"/>
      <c r="S9196" s="258"/>
      <c r="T9196" s="258"/>
      <c r="U9196" s="258"/>
      <c r="V9196" s="258"/>
      <c r="W9196" s="258"/>
      <c r="X9196" s="258"/>
      <c r="Y9196" s="258"/>
      <c r="Z9196" s="258"/>
      <c r="AA9196" s="258"/>
      <c r="AB9196" s="258"/>
      <c r="AC9196" s="258"/>
      <c r="AD9196" s="258"/>
      <c r="AE9196" s="258"/>
      <c r="AF9196" s="258"/>
      <c r="AG9196" s="258"/>
      <c r="AH9196" s="258"/>
      <c r="AI9196" s="258"/>
      <c r="AJ9196" s="258"/>
      <c r="AK9196" s="258"/>
      <c r="AL9196" s="258"/>
      <c r="AM9196" s="258"/>
      <c r="AN9196" s="258"/>
      <c r="AO9196" s="258"/>
      <c r="AP9196" s="258"/>
      <c r="AQ9196" s="258"/>
      <c r="AR9196" s="258"/>
      <c r="AS9196" s="258"/>
      <c r="AT9196" s="258"/>
      <c r="AU9196" s="258"/>
      <c r="AV9196" s="258"/>
      <c r="AW9196" s="258"/>
      <c r="AX9196" s="258"/>
      <c r="AY9196" s="258"/>
      <c r="AZ9196" s="258"/>
      <c r="BA9196" s="258"/>
      <c r="BB9196" s="258"/>
      <c r="BC9196" s="258"/>
      <c r="BD9196" s="258"/>
      <c r="BE9196" s="258"/>
      <c r="BF9196" s="258"/>
      <c r="BG9196" s="258"/>
      <c r="BH9196" s="258"/>
      <c r="BI9196" s="258"/>
      <c r="BJ9196" s="258"/>
      <c r="BK9196" s="258"/>
      <c r="BL9196" s="258"/>
      <c r="BM9196" s="258"/>
      <c r="BN9196" s="258"/>
      <c r="BO9196" s="258"/>
      <c r="BP9196" s="258"/>
      <c r="BQ9196" s="258"/>
      <c r="BR9196" s="258"/>
      <c r="BS9196" s="258"/>
      <c r="BT9196" s="258"/>
      <c r="BU9196" s="258"/>
      <c r="BV9196" s="258"/>
      <c r="BW9196" s="258"/>
      <c r="BX9196" s="258"/>
      <c r="BY9196" s="258"/>
      <c r="BZ9196" s="258"/>
      <c r="CA9196" s="258"/>
      <c r="CB9196" s="258"/>
      <c r="CC9196" s="258"/>
    </row>
    <row r="9197" spans="1:81" s="41" customFormat="1" x14ac:dyDescent="0.25">
      <c r="A9197" s="38"/>
      <c r="B9197" s="44"/>
      <c r="C9197" s="39"/>
      <c r="D9197" s="39"/>
      <c r="E9197" s="39"/>
      <c r="F9197" s="25"/>
      <c r="G9197" s="40"/>
      <c r="H9197" s="40"/>
      <c r="I9197" s="40"/>
      <c r="J9197" s="271"/>
      <c r="K9197" s="262"/>
      <c r="L9197" s="258"/>
      <c r="M9197" s="258"/>
      <c r="N9197" s="258"/>
      <c r="O9197" s="258"/>
      <c r="P9197" s="258"/>
      <c r="Q9197" s="258"/>
      <c r="R9197" s="258"/>
      <c r="S9197" s="258"/>
      <c r="T9197" s="258"/>
      <c r="U9197" s="258"/>
      <c r="V9197" s="258"/>
      <c r="W9197" s="258"/>
      <c r="X9197" s="258"/>
      <c r="Y9197" s="258"/>
      <c r="Z9197" s="258"/>
      <c r="AA9197" s="258"/>
      <c r="AB9197" s="258"/>
      <c r="AC9197" s="258"/>
      <c r="AD9197" s="258"/>
      <c r="AE9197" s="258"/>
      <c r="AF9197" s="258"/>
      <c r="AG9197" s="258"/>
      <c r="AH9197" s="258"/>
      <c r="AI9197" s="258"/>
      <c r="AJ9197" s="258"/>
      <c r="AK9197" s="258"/>
      <c r="AL9197" s="258"/>
      <c r="AM9197" s="258"/>
      <c r="AN9197" s="258"/>
      <c r="AO9197" s="258"/>
      <c r="AP9197" s="258"/>
      <c r="AQ9197" s="258"/>
      <c r="AR9197" s="258"/>
      <c r="AS9197" s="258"/>
      <c r="AT9197" s="258"/>
      <c r="AU9197" s="258"/>
      <c r="AV9197" s="258"/>
      <c r="AW9197" s="258"/>
      <c r="AX9197" s="258"/>
      <c r="AY9197" s="258"/>
      <c r="AZ9197" s="258"/>
      <c r="BA9197" s="258"/>
      <c r="BB9197" s="258"/>
      <c r="BC9197" s="258"/>
      <c r="BD9197" s="258"/>
      <c r="BE9197" s="258"/>
      <c r="BF9197" s="258"/>
      <c r="BG9197" s="258"/>
      <c r="BH9197" s="258"/>
      <c r="BI9197" s="258"/>
      <c r="BJ9197" s="258"/>
      <c r="BK9197" s="258"/>
      <c r="BL9197" s="258"/>
      <c r="BM9197" s="258"/>
      <c r="BN9197" s="258"/>
      <c r="BO9197" s="258"/>
      <c r="BP9197" s="258"/>
      <c r="BQ9197" s="258"/>
      <c r="BR9197" s="258"/>
      <c r="BS9197" s="258"/>
      <c r="BT9197" s="258"/>
      <c r="BU9197" s="258"/>
      <c r="BV9197" s="258"/>
      <c r="BW9197" s="258"/>
      <c r="BX9197" s="258"/>
      <c r="BY9197" s="258"/>
      <c r="BZ9197" s="258"/>
      <c r="CA9197" s="258"/>
      <c r="CB9197" s="258"/>
      <c r="CC9197" s="258"/>
    </row>
    <row r="9198" spans="1:81" s="41" customFormat="1" x14ac:dyDescent="0.25">
      <c r="A9198" s="38"/>
      <c r="B9198" s="44"/>
      <c r="C9198" s="39"/>
      <c r="D9198" s="39"/>
      <c r="E9198" s="39"/>
      <c r="F9198" s="25"/>
      <c r="G9198" s="40"/>
      <c r="H9198" s="40"/>
      <c r="I9198" s="40"/>
      <c r="J9198" s="271"/>
      <c r="K9198" s="262"/>
      <c r="L9198" s="258"/>
      <c r="M9198" s="258"/>
      <c r="N9198" s="258"/>
      <c r="O9198" s="258"/>
      <c r="P9198" s="258"/>
      <c r="Q9198" s="258"/>
      <c r="R9198" s="258"/>
      <c r="S9198" s="258"/>
      <c r="T9198" s="258"/>
      <c r="U9198" s="258"/>
      <c r="V9198" s="258"/>
      <c r="W9198" s="258"/>
      <c r="X9198" s="258"/>
      <c r="Y9198" s="258"/>
      <c r="Z9198" s="258"/>
      <c r="AA9198" s="258"/>
      <c r="AB9198" s="258"/>
      <c r="AC9198" s="258"/>
      <c r="AD9198" s="258"/>
      <c r="AE9198" s="258"/>
      <c r="AF9198" s="258"/>
      <c r="AG9198" s="258"/>
      <c r="AH9198" s="258"/>
      <c r="AI9198" s="258"/>
      <c r="AJ9198" s="258"/>
      <c r="AK9198" s="258"/>
      <c r="AL9198" s="258"/>
      <c r="AM9198" s="258"/>
      <c r="AN9198" s="258"/>
      <c r="AO9198" s="258"/>
      <c r="AP9198" s="258"/>
      <c r="AQ9198" s="258"/>
      <c r="AR9198" s="258"/>
      <c r="AS9198" s="258"/>
      <c r="AT9198" s="258"/>
      <c r="AU9198" s="258"/>
      <c r="AV9198" s="258"/>
      <c r="AW9198" s="258"/>
      <c r="AX9198" s="258"/>
      <c r="AY9198" s="258"/>
      <c r="AZ9198" s="258"/>
      <c r="BA9198" s="258"/>
      <c r="BB9198" s="258"/>
      <c r="BC9198" s="258"/>
      <c r="BD9198" s="258"/>
      <c r="BE9198" s="258"/>
      <c r="BF9198" s="258"/>
      <c r="BG9198" s="258"/>
      <c r="BH9198" s="258"/>
      <c r="BI9198" s="258"/>
      <c r="BJ9198" s="258"/>
      <c r="BK9198" s="258"/>
      <c r="BL9198" s="258"/>
      <c r="BM9198" s="258"/>
      <c r="BN9198" s="258"/>
      <c r="BO9198" s="258"/>
      <c r="BP9198" s="258"/>
      <c r="BQ9198" s="258"/>
      <c r="BR9198" s="258"/>
      <c r="BS9198" s="258"/>
      <c r="BT9198" s="258"/>
      <c r="BU9198" s="258"/>
      <c r="BV9198" s="258"/>
      <c r="BW9198" s="258"/>
      <c r="BX9198" s="258"/>
      <c r="BY9198" s="258"/>
      <c r="BZ9198" s="258"/>
      <c r="CA9198" s="258"/>
      <c r="CB9198" s="258"/>
      <c r="CC9198" s="258"/>
    </row>
    <row r="9199" spans="1:81" s="41" customFormat="1" x14ac:dyDescent="0.25">
      <c r="A9199" s="38"/>
      <c r="B9199" s="44"/>
      <c r="C9199" s="39"/>
      <c r="D9199" s="39"/>
      <c r="E9199" s="39"/>
      <c r="F9199" s="25"/>
      <c r="G9199" s="40"/>
      <c r="H9199" s="40"/>
      <c r="I9199" s="40"/>
      <c r="J9199" s="271"/>
      <c r="K9199" s="262"/>
      <c r="L9199" s="258"/>
      <c r="M9199" s="258"/>
      <c r="N9199" s="258"/>
      <c r="O9199" s="258"/>
      <c r="P9199" s="258"/>
      <c r="Q9199" s="258"/>
      <c r="R9199" s="258"/>
      <c r="S9199" s="258"/>
      <c r="T9199" s="258"/>
      <c r="U9199" s="258"/>
      <c r="V9199" s="258"/>
      <c r="W9199" s="258"/>
      <c r="X9199" s="258"/>
      <c r="Y9199" s="258"/>
      <c r="Z9199" s="258"/>
      <c r="AA9199" s="258"/>
      <c r="AB9199" s="258"/>
      <c r="AC9199" s="258"/>
      <c r="AD9199" s="258"/>
      <c r="AE9199" s="258"/>
      <c r="AF9199" s="258"/>
      <c r="AG9199" s="258"/>
      <c r="AH9199" s="258"/>
      <c r="AI9199" s="258"/>
      <c r="AJ9199" s="258"/>
      <c r="AK9199" s="258"/>
      <c r="AL9199" s="258"/>
      <c r="AM9199" s="258"/>
      <c r="AN9199" s="258"/>
      <c r="AO9199" s="258"/>
      <c r="AP9199" s="258"/>
      <c r="AQ9199" s="258"/>
      <c r="AR9199" s="258"/>
      <c r="AS9199" s="258"/>
      <c r="AT9199" s="258"/>
      <c r="AU9199" s="258"/>
      <c r="AV9199" s="258"/>
      <c r="AW9199" s="258"/>
      <c r="AX9199" s="258"/>
      <c r="AY9199" s="258"/>
      <c r="AZ9199" s="258"/>
      <c r="BA9199" s="258"/>
      <c r="BB9199" s="258"/>
      <c r="BC9199" s="258"/>
      <c r="BD9199" s="258"/>
      <c r="BE9199" s="258"/>
      <c r="BF9199" s="258"/>
      <c r="BG9199" s="258"/>
      <c r="BH9199" s="258"/>
      <c r="BI9199" s="258"/>
      <c r="BJ9199" s="258"/>
      <c r="BK9199" s="258"/>
      <c r="BL9199" s="258"/>
      <c r="BM9199" s="258"/>
      <c r="BN9199" s="258"/>
      <c r="BO9199" s="258"/>
      <c r="BP9199" s="258"/>
      <c r="BQ9199" s="258"/>
      <c r="BR9199" s="258"/>
      <c r="BS9199" s="258"/>
      <c r="BT9199" s="258"/>
      <c r="BU9199" s="258"/>
      <c r="BV9199" s="258"/>
      <c r="BW9199" s="258"/>
      <c r="BX9199" s="258"/>
      <c r="BY9199" s="258"/>
      <c r="BZ9199" s="258"/>
      <c r="CA9199" s="258"/>
      <c r="CB9199" s="258"/>
      <c r="CC9199" s="258"/>
    </row>
    <row r="9200" spans="1:81" s="41" customFormat="1" x14ac:dyDescent="0.25">
      <c r="A9200" s="38"/>
      <c r="B9200" s="44"/>
      <c r="C9200" s="39"/>
      <c r="D9200" s="39"/>
      <c r="E9200" s="39"/>
      <c r="F9200" s="25"/>
      <c r="G9200" s="40"/>
      <c r="H9200" s="40"/>
      <c r="I9200" s="40"/>
      <c r="J9200" s="271"/>
      <c r="K9200" s="262"/>
      <c r="L9200" s="258"/>
      <c r="M9200" s="258"/>
      <c r="N9200" s="258"/>
      <c r="O9200" s="258"/>
      <c r="P9200" s="258"/>
      <c r="Q9200" s="258"/>
      <c r="R9200" s="258"/>
      <c r="S9200" s="258"/>
      <c r="T9200" s="258"/>
      <c r="U9200" s="258"/>
      <c r="V9200" s="258"/>
      <c r="W9200" s="258"/>
      <c r="X9200" s="258"/>
      <c r="Y9200" s="258"/>
      <c r="Z9200" s="258"/>
      <c r="AA9200" s="258"/>
      <c r="AB9200" s="258"/>
      <c r="AC9200" s="258"/>
      <c r="AD9200" s="258"/>
      <c r="AE9200" s="258"/>
      <c r="AF9200" s="258"/>
      <c r="AG9200" s="258"/>
      <c r="AH9200" s="258"/>
      <c r="AI9200" s="258"/>
      <c r="AJ9200" s="258"/>
      <c r="AK9200" s="258"/>
      <c r="AL9200" s="258"/>
      <c r="AM9200" s="258"/>
      <c r="AN9200" s="258"/>
      <c r="AO9200" s="258"/>
      <c r="AP9200" s="258"/>
      <c r="AQ9200" s="258"/>
      <c r="AR9200" s="258"/>
      <c r="AS9200" s="258"/>
      <c r="AT9200" s="258"/>
      <c r="AU9200" s="258"/>
      <c r="AV9200" s="258"/>
      <c r="AW9200" s="258"/>
      <c r="AX9200" s="258"/>
      <c r="AY9200" s="258"/>
      <c r="AZ9200" s="258"/>
      <c r="BA9200" s="258"/>
      <c r="BB9200" s="258"/>
      <c r="BC9200" s="258"/>
      <c r="BD9200" s="258"/>
      <c r="BE9200" s="258"/>
      <c r="BF9200" s="258"/>
      <c r="BG9200" s="258"/>
      <c r="BH9200" s="258"/>
      <c r="BI9200" s="258"/>
      <c r="BJ9200" s="258"/>
      <c r="BK9200" s="258"/>
      <c r="BL9200" s="258"/>
      <c r="BM9200" s="258"/>
      <c r="BN9200" s="258"/>
      <c r="BO9200" s="258"/>
      <c r="BP9200" s="258"/>
      <c r="BQ9200" s="258"/>
      <c r="BR9200" s="258"/>
      <c r="BS9200" s="258"/>
      <c r="BT9200" s="258"/>
      <c r="BU9200" s="258"/>
      <c r="BV9200" s="258"/>
      <c r="BW9200" s="258"/>
      <c r="BX9200" s="258"/>
      <c r="BY9200" s="258"/>
      <c r="BZ9200" s="258"/>
      <c r="CA9200" s="258"/>
      <c r="CB9200" s="258"/>
      <c r="CC9200" s="258"/>
    </row>
    <row r="9201" spans="1:81" s="41" customFormat="1" x14ac:dyDescent="0.25">
      <c r="A9201" s="38"/>
      <c r="B9201" s="44"/>
      <c r="C9201" s="39"/>
      <c r="D9201" s="39"/>
      <c r="E9201" s="39"/>
      <c r="F9201" s="25"/>
      <c r="G9201" s="40"/>
      <c r="H9201" s="40"/>
      <c r="I9201" s="40"/>
      <c r="J9201" s="271"/>
      <c r="K9201" s="262"/>
      <c r="L9201" s="258"/>
      <c r="M9201" s="258"/>
      <c r="N9201" s="258"/>
      <c r="O9201" s="258"/>
      <c r="P9201" s="258"/>
      <c r="Q9201" s="258"/>
      <c r="R9201" s="258"/>
      <c r="S9201" s="258"/>
      <c r="T9201" s="258"/>
      <c r="U9201" s="258"/>
      <c r="V9201" s="258"/>
      <c r="W9201" s="258"/>
      <c r="X9201" s="258"/>
      <c r="Y9201" s="258"/>
      <c r="Z9201" s="258"/>
      <c r="AA9201" s="258"/>
      <c r="AB9201" s="258"/>
      <c r="AC9201" s="258"/>
      <c r="AD9201" s="258"/>
      <c r="AE9201" s="258"/>
      <c r="AF9201" s="258"/>
      <c r="AG9201" s="258"/>
      <c r="AH9201" s="258"/>
      <c r="AI9201" s="258"/>
      <c r="AJ9201" s="258"/>
      <c r="AK9201" s="258"/>
      <c r="AL9201" s="258"/>
      <c r="AM9201" s="258"/>
      <c r="AN9201" s="258"/>
      <c r="AO9201" s="258"/>
      <c r="AP9201" s="258"/>
      <c r="AQ9201" s="258"/>
      <c r="AR9201" s="258"/>
      <c r="AS9201" s="258"/>
      <c r="AT9201" s="258"/>
      <c r="AU9201" s="258"/>
      <c r="AV9201" s="258"/>
      <c r="AW9201" s="258"/>
      <c r="AX9201" s="258"/>
      <c r="AY9201" s="258"/>
      <c r="AZ9201" s="258"/>
      <c r="BA9201" s="258"/>
      <c r="BB9201" s="258"/>
      <c r="BC9201" s="258"/>
      <c r="BD9201" s="258"/>
      <c r="BE9201" s="258"/>
      <c r="BF9201" s="258"/>
      <c r="BG9201" s="258"/>
      <c r="BH9201" s="258"/>
      <c r="BI9201" s="258"/>
      <c r="BJ9201" s="258"/>
      <c r="BK9201" s="258"/>
      <c r="BL9201" s="258"/>
      <c r="BM9201" s="258"/>
      <c r="BN9201" s="258"/>
      <c r="BO9201" s="258"/>
      <c r="BP9201" s="258"/>
      <c r="BQ9201" s="258"/>
      <c r="BR9201" s="258"/>
      <c r="BS9201" s="258"/>
      <c r="BT9201" s="258"/>
      <c r="BU9201" s="258"/>
      <c r="BV9201" s="258"/>
      <c r="BW9201" s="258"/>
      <c r="BX9201" s="258"/>
      <c r="BY9201" s="258"/>
      <c r="BZ9201" s="258"/>
      <c r="CA9201" s="258"/>
      <c r="CB9201" s="258"/>
      <c r="CC9201" s="258"/>
    </row>
    <row r="9202" spans="1:81" s="41" customFormat="1" x14ac:dyDescent="0.25">
      <c r="A9202" s="38"/>
      <c r="B9202" s="44"/>
      <c r="C9202" s="39"/>
      <c r="D9202" s="39"/>
      <c r="E9202" s="39"/>
      <c r="F9202" s="25"/>
      <c r="G9202" s="40"/>
      <c r="H9202" s="40"/>
      <c r="I9202" s="40"/>
      <c r="J9202" s="271"/>
      <c r="K9202" s="262"/>
      <c r="L9202" s="258"/>
      <c r="M9202" s="258"/>
      <c r="N9202" s="258"/>
      <c r="O9202" s="258"/>
      <c r="P9202" s="258"/>
      <c r="Q9202" s="258"/>
      <c r="R9202" s="258"/>
      <c r="S9202" s="258"/>
      <c r="T9202" s="258"/>
      <c r="U9202" s="258"/>
      <c r="V9202" s="258"/>
      <c r="W9202" s="258"/>
      <c r="X9202" s="258"/>
      <c r="Y9202" s="258"/>
      <c r="Z9202" s="258"/>
      <c r="AA9202" s="258"/>
      <c r="AB9202" s="258"/>
      <c r="AC9202" s="258"/>
      <c r="AD9202" s="258"/>
      <c r="AE9202" s="258"/>
      <c r="AF9202" s="258"/>
      <c r="AG9202" s="258"/>
      <c r="AH9202" s="258"/>
      <c r="AI9202" s="258"/>
      <c r="AJ9202" s="258"/>
      <c r="AK9202" s="258"/>
      <c r="AL9202" s="258"/>
      <c r="AM9202" s="258"/>
      <c r="AN9202" s="258"/>
      <c r="AO9202" s="258"/>
      <c r="AP9202" s="258"/>
      <c r="AQ9202" s="258"/>
      <c r="AR9202" s="258"/>
      <c r="AS9202" s="258"/>
      <c r="AT9202" s="258"/>
      <c r="AU9202" s="258"/>
      <c r="AV9202" s="258"/>
      <c r="AW9202" s="258"/>
      <c r="AX9202" s="258"/>
      <c r="AY9202" s="258"/>
      <c r="AZ9202" s="258"/>
      <c r="BA9202" s="258"/>
      <c r="BB9202" s="258"/>
      <c r="BC9202" s="258"/>
      <c r="BD9202" s="258"/>
      <c r="BE9202" s="258"/>
      <c r="BF9202" s="258"/>
      <c r="BG9202" s="258"/>
      <c r="BH9202" s="258"/>
      <c r="BI9202" s="258"/>
      <c r="BJ9202" s="258"/>
      <c r="BK9202" s="258"/>
      <c r="BL9202" s="258"/>
      <c r="BM9202" s="258"/>
      <c r="BN9202" s="258"/>
      <c r="BO9202" s="258"/>
      <c r="BP9202" s="258"/>
      <c r="BQ9202" s="258"/>
      <c r="BR9202" s="258"/>
      <c r="BS9202" s="258"/>
      <c r="BT9202" s="258"/>
      <c r="BU9202" s="258"/>
      <c r="BV9202" s="258"/>
      <c r="BW9202" s="258"/>
      <c r="BX9202" s="258"/>
      <c r="BY9202" s="258"/>
      <c r="BZ9202" s="258"/>
      <c r="CA9202" s="258"/>
      <c r="CB9202" s="258"/>
      <c r="CC9202" s="258"/>
    </row>
    <row r="9203" spans="1:81" s="41" customFormat="1" x14ac:dyDescent="0.25">
      <c r="A9203" s="38"/>
      <c r="B9203" s="44"/>
      <c r="C9203" s="39"/>
      <c r="D9203" s="39"/>
      <c r="E9203" s="39"/>
      <c r="F9203" s="25"/>
      <c r="G9203" s="40"/>
      <c r="H9203" s="40"/>
      <c r="I9203" s="40"/>
      <c r="J9203" s="271"/>
      <c r="K9203" s="262"/>
      <c r="L9203" s="258"/>
      <c r="M9203" s="258"/>
      <c r="N9203" s="258"/>
      <c r="O9203" s="258"/>
      <c r="P9203" s="258"/>
      <c r="Q9203" s="258"/>
      <c r="R9203" s="258"/>
      <c r="S9203" s="258"/>
      <c r="T9203" s="258"/>
      <c r="U9203" s="258"/>
      <c r="V9203" s="258"/>
      <c r="W9203" s="258"/>
      <c r="X9203" s="258"/>
      <c r="Y9203" s="258"/>
      <c r="Z9203" s="258"/>
      <c r="AA9203" s="258"/>
      <c r="AB9203" s="258"/>
      <c r="AC9203" s="258"/>
      <c r="AD9203" s="258"/>
      <c r="AE9203" s="258"/>
      <c r="AF9203" s="258"/>
      <c r="AG9203" s="258"/>
      <c r="AH9203" s="258"/>
      <c r="AI9203" s="258"/>
      <c r="AJ9203" s="258"/>
      <c r="AK9203" s="258"/>
      <c r="AL9203" s="258"/>
      <c r="AM9203" s="258"/>
      <c r="AN9203" s="258"/>
      <c r="AO9203" s="258"/>
      <c r="AP9203" s="258"/>
      <c r="AQ9203" s="258"/>
      <c r="AR9203" s="258"/>
      <c r="AS9203" s="258"/>
      <c r="AT9203" s="258"/>
      <c r="AU9203" s="258"/>
      <c r="AV9203" s="258"/>
      <c r="AW9203" s="258"/>
      <c r="AX9203" s="258"/>
      <c r="AY9203" s="258"/>
      <c r="AZ9203" s="258"/>
      <c r="BA9203" s="258"/>
      <c r="BB9203" s="258"/>
      <c r="BC9203" s="258"/>
      <c r="BD9203" s="258"/>
      <c r="BE9203" s="258"/>
      <c r="BF9203" s="258"/>
      <c r="BG9203" s="258"/>
      <c r="BH9203" s="258"/>
      <c r="BI9203" s="258"/>
      <c r="BJ9203" s="258"/>
      <c r="BK9203" s="258"/>
      <c r="BL9203" s="258"/>
      <c r="BM9203" s="258"/>
      <c r="BN9203" s="258"/>
      <c r="BO9203" s="258"/>
      <c r="BP9203" s="258"/>
      <c r="BQ9203" s="258"/>
      <c r="BR9203" s="258"/>
      <c r="BS9203" s="258"/>
      <c r="BT9203" s="258"/>
      <c r="BU9203" s="258"/>
      <c r="BV9203" s="258"/>
      <c r="BW9203" s="258"/>
      <c r="BX9203" s="258"/>
      <c r="BY9203" s="258"/>
      <c r="BZ9203" s="258"/>
      <c r="CA9203" s="258"/>
      <c r="CB9203" s="258"/>
      <c r="CC9203" s="258"/>
    </row>
    <row r="9204" spans="1:81" s="41" customFormat="1" x14ac:dyDescent="0.25">
      <c r="A9204" s="38"/>
      <c r="B9204" s="44"/>
      <c r="C9204" s="39"/>
      <c r="D9204" s="39"/>
      <c r="E9204" s="39"/>
      <c r="F9204" s="25"/>
      <c r="G9204" s="40"/>
      <c r="H9204" s="40"/>
      <c r="I9204" s="40"/>
      <c r="J9204" s="271"/>
      <c r="K9204" s="262"/>
      <c r="L9204" s="258"/>
      <c r="M9204" s="258"/>
      <c r="N9204" s="258"/>
      <c r="O9204" s="258"/>
      <c r="P9204" s="258"/>
      <c r="Q9204" s="258"/>
      <c r="R9204" s="258"/>
      <c r="S9204" s="258"/>
      <c r="T9204" s="258"/>
      <c r="U9204" s="258"/>
      <c r="V9204" s="258"/>
      <c r="W9204" s="258"/>
      <c r="X9204" s="258"/>
      <c r="Y9204" s="258"/>
      <c r="Z9204" s="258"/>
      <c r="AA9204" s="258"/>
      <c r="AB9204" s="258"/>
      <c r="AC9204" s="258"/>
      <c r="AD9204" s="258"/>
      <c r="AE9204" s="258"/>
      <c r="AF9204" s="258"/>
      <c r="AG9204" s="258"/>
      <c r="AH9204" s="258"/>
      <c r="AI9204" s="258"/>
      <c r="AJ9204" s="258"/>
      <c r="AK9204" s="258"/>
      <c r="AL9204" s="258"/>
      <c r="AM9204" s="258"/>
      <c r="AN9204" s="258"/>
      <c r="AO9204" s="258"/>
      <c r="AP9204" s="258"/>
      <c r="AQ9204" s="258"/>
      <c r="AR9204" s="258"/>
      <c r="AS9204" s="258"/>
      <c r="AT9204" s="258"/>
      <c r="AU9204" s="258"/>
      <c r="AV9204" s="258"/>
      <c r="AW9204" s="258"/>
      <c r="AX9204" s="258"/>
      <c r="AY9204" s="258"/>
      <c r="AZ9204" s="258"/>
      <c r="BA9204" s="258"/>
      <c r="BB9204" s="258"/>
      <c r="BC9204" s="258"/>
      <c r="BD9204" s="258"/>
      <c r="BE9204" s="258"/>
      <c r="BF9204" s="258"/>
      <c r="BG9204" s="258"/>
      <c r="BH9204" s="258"/>
      <c r="BI9204" s="258"/>
      <c r="BJ9204" s="258"/>
      <c r="BK9204" s="258"/>
      <c r="BL9204" s="258"/>
      <c r="BM9204" s="258"/>
      <c r="BN9204" s="258"/>
      <c r="BO9204" s="258"/>
      <c r="BP9204" s="258"/>
      <c r="BQ9204" s="258"/>
      <c r="BR9204" s="258"/>
      <c r="BS9204" s="258"/>
      <c r="BT9204" s="258"/>
      <c r="BU9204" s="258"/>
      <c r="BV9204" s="258"/>
      <c r="BW9204" s="258"/>
      <c r="BX9204" s="258"/>
      <c r="BY9204" s="258"/>
      <c r="BZ9204" s="258"/>
      <c r="CA9204" s="258"/>
      <c r="CB9204" s="258"/>
      <c r="CC9204" s="258"/>
    </row>
    <row r="9205" spans="1:81" s="41" customFormat="1" x14ac:dyDescent="0.25">
      <c r="A9205" s="38"/>
      <c r="B9205" s="44"/>
      <c r="C9205" s="39"/>
      <c r="D9205" s="39"/>
      <c r="E9205" s="39"/>
      <c r="F9205" s="25"/>
      <c r="G9205" s="40"/>
      <c r="H9205" s="40"/>
      <c r="I9205" s="40"/>
      <c r="J9205" s="271"/>
      <c r="K9205" s="262"/>
      <c r="L9205" s="258"/>
      <c r="M9205" s="258"/>
      <c r="N9205" s="258"/>
      <c r="O9205" s="258"/>
      <c r="P9205" s="258"/>
      <c r="Q9205" s="258"/>
      <c r="R9205" s="258"/>
      <c r="S9205" s="258"/>
      <c r="T9205" s="258"/>
      <c r="U9205" s="258"/>
      <c r="V9205" s="258"/>
      <c r="W9205" s="258"/>
      <c r="X9205" s="258"/>
      <c r="Y9205" s="258"/>
      <c r="Z9205" s="258"/>
      <c r="AA9205" s="258"/>
      <c r="AB9205" s="258"/>
      <c r="AC9205" s="258"/>
      <c r="AD9205" s="258"/>
      <c r="AE9205" s="258"/>
      <c r="AF9205" s="258"/>
      <c r="AG9205" s="258"/>
      <c r="AH9205" s="258"/>
      <c r="AI9205" s="258"/>
      <c r="AJ9205" s="258"/>
      <c r="AK9205" s="258"/>
      <c r="AL9205" s="258"/>
      <c r="AM9205" s="258"/>
      <c r="AN9205" s="258"/>
      <c r="AO9205" s="258"/>
      <c r="AP9205" s="258"/>
      <c r="AQ9205" s="258"/>
      <c r="AR9205" s="258"/>
      <c r="AS9205" s="258"/>
      <c r="AT9205" s="258"/>
      <c r="AU9205" s="258"/>
      <c r="AV9205" s="258"/>
      <c r="AW9205" s="258"/>
      <c r="AX9205" s="258"/>
      <c r="AY9205" s="258"/>
      <c r="AZ9205" s="258"/>
      <c r="BA9205" s="258"/>
      <c r="BB9205" s="258"/>
      <c r="BC9205" s="258"/>
      <c r="BD9205" s="258"/>
      <c r="BE9205" s="258"/>
      <c r="BF9205" s="258"/>
      <c r="BG9205" s="258"/>
      <c r="BH9205" s="258"/>
      <c r="BI9205" s="258"/>
      <c r="BJ9205" s="258"/>
      <c r="BK9205" s="258"/>
      <c r="BL9205" s="258"/>
      <c r="BM9205" s="258"/>
      <c r="BN9205" s="258"/>
      <c r="BO9205" s="258"/>
      <c r="BP9205" s="258"/>
      <c r="BQ9205" s="258"/>
      <c r="BR9205" s="258"/>
      <c r="BS9205" s="258"/>
      <c r="BT9205" s="258"/>
      <c r="BU9205" s="258"/>
      <c r="BV9205" s="258"/>
      <c r="BW9205" s="258"/>
      <c r="BX9205" s="258"/>
      <c r="BY9205" s="258"/>
      <c r="BZ9205" s="258"/>
      <c r="CA9205" s="258"/>
      <c r="CB9205" s="258"/>
      <c r="CC9205" s="258"/>
    </row>
    <row r="9206" spans="1:81" s="41" customFormat="1" x14ac:dyDescent="0.25">
      <c r="A9206" s="38"/>
      <c r="B9206" s="44"/>
      <c r="C9206" s="39"/>
      <c r="D9206" s="39"/>
      <c r="E9206" s="39"/>
      <c r="F9206" s="25"/>
      <c r="G9206" s="40"/>
      <c r="H9206" s="40"/>
      <c r="I9206" s="40"/>
      <c r="J9206" s="271"/>
      <c r="K9206" s="262"/>
      <c r="L9206" s="258"/>
      <c r="M9206" s="258"/>
      <c r="N9206" s="258"/>
      <c r="O9206" s="258"/>
      <c r="P9206" s="258"/>
      <c r="Q9206" s="258"/>
      <c r="R9206" s="258"/>
      <c r="S9206" s="258"/>
      <c r="T9206" s="258"/>
      <c r="U9206" s="258"/>
      <c r="V9206" s="258"/>
      <c r="W9206" s="258"/>
      <c r="X9206" s="258"/>
      <c r="Y9206" s="258"/>
      <c r="Z9206" s="258"/>
      <c r="AA9206" s="258"/>
      <c r="AB9206" s="258"/>
      <c r="AC9206" s="258"/>
      <c r="AD9206" s="258"/>
      <c r="AE9206" s="258"/>
      <c r="AF9206" s="258"/>
      <c r="AG9206" s="258"/>
      <c r="AH9206" s="258"/>
      <c r="AI9206" s="258"/>
      <c r="AJ9206" s="258"/>
      <c r="AK9206" s="258"/>
      <c r="AL9206" s="258"/>
      <c r="AM9206" s="258"/>
      <c r="AN9206" s="258"/>
      <c r="AO9206" s="258"/>
      <c r="AP9206" s="258"/>
      <c r="AQ9206" s="258"/>
      <c r="AR9206" s="258"/>
      <c r="AS9206" s="258"/>
      <c r="AT9206" s="258"/>
      <c r="AU9206" s="258"/>
      <c r="AV9206" s="258"/>
      <c r="AW9206" s="258"/>
      <c r="AX9206" s="258"/>
      <c r="AY9206" s="258"/>
      <c r="AZ9206" s="258"/>
      <c r="BA9206" s="258"/>
      <c r="BB9206" s="258"/>
      <c r="BC9206" s="258"/>
      <c r="BD9206" s="258"/>
      <c r="BE9206" s="258"/>
      <c r="BF9206" s="258"/>
      <c r="BG9206" s="258"/>
      <c r="BH9206" s="258"/>
      <c r="BI9206" s="258"/>
      <c r="BJ9206" s="258"/>
      <c r="BK9206" s="258"/>
      <c r="BL9206" s="258"/>
      <c r="BM9206" s="258"/>
      <c r="BN9206" s="258"/>
      <c r="BO9206" s="258"/>
      <c r="BP9206" s="258"/>
      <c r="BQ9206" s="258"/>
      <c r="BR9206" s="258"/>
      <c r="BS9206" s="258"/>
      <c r="BT9206" s="258"/>
      <c r="BU9206" s="258"/>
      <c r="BV9206" s="258"/>
      <c r="BW9206" s="258"/>
      <c r="BX9206" s="258"/>
      <c r="BY9206" s="258"/>
      <c r="BZ9206" s="258"/>
      <c r="CA9206" s="258"/>
      <c r="CB9206" s="258"/>
      <c r="CC9206" s="258"/>
    </row>
    <row r="9207" spans="1:81" s="41" customFormat="1" x14ac:dyDescent="0.25">
      <c r="A9207" s="38"/>
      <c r="B9207" s="44"/>
      <c r="C9207" s="39"/>
      <c r="D9207" s="39"/>
      <c r="E9207" s="39"/>
      <c r="F9207" s="25"/>
      <c r="G9207" s="40"/>
      <c r="H9207" s="40"/>
      <c r="I9207" s="40"/>
      <c r="J9207" s="271"/>
      <c r="K9207" s="262"/>
      <c r="L9207" s="258"/>
      <c r="M9207" s="258"/>
      <c r="N9207" s="258"/>
      <c r="O9207" s="258"/>
      <c r="P9207" s="258"/>
      <c r="Q9207" s="258"/>
      <c r="R9207" s="258"/>
      <c r="S9207" s="258"/>
      <c r="T9207" s="258"/>
      <c r="U9207" s="258"/>
      <c r="V9207" s="258"/>
      <c r="W9207" s="258"/>
      <c r="X9207" s="258"/>
      <c r="Y9207" s="258"/>
      <c r="Z9207" s="258"/>
      <c r="AA9207" s="258"/>
      <c r="AB9207" s="258"/>
      <c r="AC9207" s="258"/>
      <c r="AD9207" s="258"/>
      <c r="AE9207" s="258"/>
      <c r="AF9207" s="258"/>
      <c r="AG9207" s="258"/>
      <c r="AH9207" s="258"/>
      <c r="AI9207" s="258"/>
      <c r="AJ9207" s="258"/>
      <c r="AK9207" s="258"/>
      <c r="AL9207" s="258"/>
      <c r="AM9207" s="258"/>
      <c r="AN9207" s="258"/>
      <c r="AO9207" s="258"/>
      <c r="AP9207" s="258"/>
      <c r="AQ9207" s="258"/>
      <c r="AR9207" s="258"/>
      <c r="AS9207" s="258"/>
      <c r="AT9207" s="258"/>
      <c r="AU9207" s="258"/>
      <c r="AV9207" s="258"/>
      <c r="AW9207" s="258"/>
      <c r="AX9207" s="258"/>
      <c r="AY9207" s="258"/>
      <c r="AZ9207" s="258"/>
      <c r="BA9207" s="258"/>
      <c r="BB9207" s="258"/>
      <c r="BC9207" s="258"/>
      <c r="BD9207" s="258"/>
      <c r="BE9207" s="258"/>
      <c r="BF9207" s="258"/>
      <c r="BG9207" s="258"/>
      <c r="BH9207" s="258"/>
      <c r="BI9207" s="258"/>
      <c r="BJ9207" s="258"/>
      <c r="BK9207" s="258"/>
      <c r="BL9207" s="258"/>
      <c r="BM9207" s="258"/>
      <c r="BN9207" s="258"/>
      <c r="BO9207" s="258"/>
      <c r="BP9207" s="258"/>
      <c r="BQ9207" s="258"/>
      <c r="BR9207" s="258"/>
      <c r="BS9207" s="258"/>
      <c r="BT9207" s="258"/>
      <c r="BU9207" s="258"/>
      <c r="BV9207" s="258"/>
      <c r="BW9207" s="258"/>
      <c r="BX9207" s="258"/>
      <c r="BY9207" s="258"/>
      <c r="BZ9207" s="258"/>
      <c r="CA9207" s="258"/>
      <c r="CB9207" s="258"/>
      <c r="CC9207" s="258"/>
    </row>
    <row r="9208" spans="1:81" s="41" customFormat="1" x14ac:dyDescent="0.25">
      <c r="A9208" s="38"/>
      <c r="B9208" s="44"/>
      <c r="C9208" s="39"/>
      <c r="D9208" s="39"/>
      <c r="E9208" s="39"/>
      <c r="F9208" s="25"/>
      <c r="G9208" s="40"/>
      <c r="H9208" s="40"/>
      <c r="I9208" s="40"/>
      <c r="J9208" s="271"/>
      <c r="K9208" s="262"/>
      <c r="L9208" s="258"/>
      <c r="M9208" s="258"/>
      <c r="N9208" s="258"/>
      <c r="O9208" s="258"/>
      <c r="P9208" s="258"/>
      <c r="Q9208" s="258"/>
      <c r="R9208" s="258"/>
      <c r="S9208" s="258"/>
      <c r="T9208" s="258"/>
      <c r="U9208" s="258"/>
      <c r="V9208" s="258"/>
      <c r="W9208" s="258"/>
      <c r="X9208" s="258"/>
      <c r="Y9208" s="258"/>
      <c r="Z9208" s="258"/>
      <c r="AA9208" s="258"/>
      <c r="AB9208" s="258"/>
      <c r="AC9208" s="258"/>
      <c r="AD9208" s="258"/>
      <c r="AE9208" s="258"/>
      <c r="AF9208" s="258"/>
      <c r="AG9208" s="258"/>
      <c r="AH9208" s="258"/>
      <c r="AI9208" s="258"/>
      <c r="AJ9208" s="258"/>
      <c r="AK9208" s="258"/>
      <c r="AL9208" s="258"/>
      <c r="AM9208" s="258"/>
      <c r="AN9208" s="258"/>
      <c r="AO9208" s="258"/>
      <c r="AP9208" s="258"/>
      <c r="AQ9208" s="258"/>
      <c r="AR9208" s="258"/>
      <c r="AS9208" s="258"/>
      <c r="AT9208" s="258"/>
      <c r="AU9208" s="258"/>
      <c r="AV9208" s="258"/>
      <c r="AW9208" s="258"/>
      <c r="AX9208" s="258"/>
      <c r="AY9208" s="258"/>
      <c r="AZ9208" s="258"/>
      <c r="BA9208" s="258"/>
      <c r="BB9208" s="258"/>
      <c r="BC9208" s="258"/>
      <c r="BD9208" s="258"/>
      <c r="BE9208" s="258"/>
      <c r="BF9208" s="258"/>
      <c r="BG9208" s="258"/>
      <c r="BH9208" s="258"/>
      <c r="BI9208" s="258"/>
      <c r="BJ9208" s="258"/>
      <c r="BK9208" s="258"/>
      <c r="BL9208" s="258"/>
      <c r="BM9208" s="258"/>
      <c r="BN9208" s="258"/>
      <c r="BO9208" s="258"/>
      <c r="BP9208" s="258"/>
      <c r="BQ9208" s="258"/>
      <c r="BR9208" s="258"/>
      <c r="BS9208" s="258"/>
      <c r="BT9208" s="258"/>
      <c r="BU9208" s="258"/>
      <c r="BV9208" s="258"/>
      <c r="BW9208" s="258"/>
      <c r="BX9208" s="258"/>
      <c r="BY9208" s="258"/>
      <c r="BZ9208" s="258"/>
      <c r="CA9208" s="258"/>
      <c r="CB9208" s="258"/>
      <c r="CC9208" s="258"/>
    </row>
    <row r="9209" spans="1:81" s="41" customFormat="1" x14ac:dyDescent="0.25">
      <c r="A9209" s="38"/>
      <c r="B9209" s="44"/>
      <c r="C9209" s="39"/>
      <c r="D9209" s="39"/>
      <c r="E9209" s="39"/>
      <c r="F9209" s="25"/>
      <c r="G9209" s="40"/>
      <c r="H9209" s="40"/>
      <c r="I9209" s="40"/>
      <c r="J9209" s="271"/>
      <c r="K9209" s="262"/>
      <c r="L9209" s="258"/>
      <c r="M9209" s="258"/>
      <c r="N9209" s="258"/>
      <c r="O9209" s="258"/>
      <c r="P9209" s="258"/>
      <c r="Q9209" s="258"/>
      <c r="R9209" s="258"/>
      <c r="S9209" s="258"/>
      <c r="T9209" s="258"/>
      <c r="U9209" s="258"/>
      <c r="V9209" s="258"/>
      <c r="W9209" s="258"/>
      <c r="X9209" s="258"/>
      <c r="Y9209" s="258"/>
      <c r="Z9209" s="258"/>
      <c r="AA9209" s="258"/>
      <c r="AB9209" s="258"/>
      <c r="AC9209" s="258"/>
      <c r="AD9209" s="258"/>
      <c r="AE9209" s="258"/>
      <c r="AF9209" s="258"/>
      <c r="AG9209" s="258"/>
      <c r="AH9209" s="258"/>
      <c r="AI9209" s="258"/>
      <c r="AJ9209" s="258"/>
      <c r="AK9209" s="258"/>
      <c r="AL9209" s="258"/>
      <c r="AM9209" s="258"/>
      <c r="AN9209" s="258"/>
      <c r="AO9209" s="258"/>
      <c r="AP9209" s="258"/>
      <c r="AQ9209" s="258"/>
      <c r="AR9209" s="258"/>
      <c r="AS9209" s="258"/>
      <c r="AT9209" s="258"/>
      <c r="AU9209" s="258"/>
      <c r="AV9209" s="258"/>
      <c r="AW9209" s="258"/>
      <c r="AX9209" s="258"/>
      <c r="AY9209" s="258"/>
      <c r="AZ9209" s="258"/>
      <c r="BA9209" s="258"/>
      <c r="BB9209" s="258"/>
      <c r="BC9209" s="258"/>
      <c r="BD9209" s="258"/>
      <c r="BE9209" s="258"/>
      <c r="BF9209" s="258"/>
      <c r="BG9209" s="258"/>
      <c r="BH9209" s="258"/>
      <c r="BI9209" s="258"/>
      <c r="BJ9209" s="258"/>
      <c r="BK9209" s="258"/>
      <c r="BL9209" s="258"/>
      <c r="BM9209" s="258"/>
      <c r="BN9209" s="258"/>
      <c r="BO9209" s="258"/>
      <c r="BP9209" s="258"/>
      <c r="BQ9209" s="258"/>
      <c r="BR9209" s="258"/>
      <c r="BS9209" s="258"/>
      <c r="BT9209" s="258"/>
      <c r="BU9209" s="258"/>
      <c r="BV9209" s="258"/>
      <c r="BW9209" s="258"/>
      <c r="BX9209" s="258"/>
      <c r="BY9209" s="258"/>
      <c r="BZ9209" s="258"/>
      <c r="CA9209" s="258"/>
      <c r="CB9209" s="258"/>
      <c r="CC9209" s="258"/>
    </row>
    <row r="9210" spans="1:81" s="41" customFormat="1" x14ac:dyDescent="0.25">
      <c r="A9210" s="38"/>
      <c r="B9210" s="44"/>
      <c r="C9210" s="39"/>
      <c r="D9210" s="39"/>
      <c r="E9210" s="39"/>
      <c r="F9210" s="25"/>
      <c r="G9210" s="40"/>
      <c r="H9210" s="40"/>
      <c r="I9210" s="40"/>
      <c r="J9210" s="271"/>
      <c r="K9210" s="262"/>
      <c r="L9210" s="258"/>
      <c r="M9210" s="258"/>
      <c r="N9210" s="258"/>
      <c r="O9210" s="258"/>
      <c r="P9210" s="258"/>
      <c r="Q9210" s="258"/>
      <c r="R9210" s="258"/>
      <c r="S9210" s="258"/>
      <c r="T9210" s="258"/>
      <c r="U9210" s="258"/>
      <c r="V9210" s="258"/>
      <c r="W9210" s="258"/>
      <c r="X9210" s="258"/>
      <c r="Y9210" s="258"/>
      <c r="Z9210" s="258"/>
      <c r="AA9210" s="258"/>
      <c r="AB9210" s="258"/>
      <c r="AC9210" s="258"/>
      <c r="AD9210" s="258"/>
      <c r="AE9210" s="258"/>
      <c r="AF9210" s="258"/>
      <c r="AG9210" s="258"/>
      <c r="AH9210" s="258"/>
      <c r="AI9210" s="258"/>
      <c r="AJ9210" s="258"/>
      <c r="AK9210" s="258"/>
      <c r="AL9210" s="258"/>
      <c r="AM9210" s="258"/>
      <c r="AN9210" s="258"/>
      <c r="AO9210" s="258"/>
      <c r="AP9210" s="258"/>
      <c r="AQ9210" s="258"/>
      <c r="AR9210" s="258"/>
      <c r="AS9210" s="258"/>
      <c r="AT9210" s="258"/>
      <c r="AU9210" s="258"/>
      <c r="AV9210" s="258"/>
      <c r="AW9210" s="258"/>
      <c r="AX9210" s="258"/>
      <c r="AY9210" s="258"/>
      <c r="AZ9210" s="258"/>
      <c r="BA9210" s="258"/>
      <c r="BB9210" s="258"/>
      <c r="BC9210" s="258"/>
      <c r="BD9210" s="258"/>
      <c r="BE9210" s="258"/>
      <c r="BF9210" s="258"/>
      <c r="BG9210" s="258"/>
      <c r="BH9210" s="258"/>
      <c r="BI9210" s="258"/>
      <c r="BJ9210" s="258"/>
      <c r="BK9210" s="258"/>
      <c r="BL9210" s="258"/>
      <c r="BM9210" s="258"/>
      <c r="BN9210" s="258"/>
      <c r="BO9210" s="258"/>
      <c r="BP9210" s="258"/>
      <c r="BQ9210" s="258"/>
      <c r="BR9210" s="258"/>
      <c r="BS9210" s="258"/>
      <c r="BT9210" s="258"/>
      <c r="BU9210" s="258"/>
      <c r="BV9210" s="258"/>
      <c r="BW9210" s="258"/>
      <c r="BX9210" s="258"/>
      <c r="BY9210" s="258"/>
      <c r="BZ9210" s="258"/>
      <c r="CA9210" s="258"/>
      <c r="CB9210" s="258"/>
      <c r="CC9210" s="258"/>
    </row>
    <row r="9211" spans="1:81" s="41" customFormat="1" x14ac:dyDescent="0.25">
      <c r="A9211" s="38"/>
      <c r="B9211" s="44"/>
      <c r="C9211" s="39"/>
      <c r="D9211" s="39"/>
      <c r="E9211" s="39"/>
      <c r="F9211" s="25"/>
      <c r="G9211" s="40"/>
      <c r="H9211" s="40"/>
      <c r="I9211" s="40"/>
      <c r="J9211" s="271"/>
      <c r="K9211" s="262"/>
      <c r="L9211" s="258"/>
      <c r="M9211" s="258"/>
      <c r="N9211" s="258"/>
      <c r="O9211" s="258"/>
      <c r="P9211" s="258"/>
      <c r="Q9211" s="258"/>
      <c r="R9211" s="258"/>
      <c r="S9211" s="258"/>
      <c r="T9211" s="258"/>
      <c r="U9211" s="258"/>
      <c r="V9211" s="258"/>
      <c r="W9211" s="258"/>
      <c r="X9211" s="258"/>
      <c r="Y9211" s="258"/>
      <c r="Z9211" s="258"/>
      <c r="AA9211" s="258"/>
      <c r="AB9211" s="258"/>
      <c r="AC9211" s="258"/>
      <c r="AD9211" s="258"/>
      <c r="AE9211" s="258"/>
      <c r="AF9211" s="258"/>
      <c r="AG9211" s="258"/>
      <c r="AH9211" s="258"/>
      <c r="AI9211" s="258"/>
      <c r="AJ9211" s="258"/>
      <c r="AK9211" s="258"/>
      <c r="AL9211" s="258"/>
      <c r="AM9211" s="258"/>
      <c r="AN9211" s="258"/>
      <c r="AO9211" s="258"/>
      <c r="AP9211" s="258"/>
      <c r="AQ9211" s="258"/>
      <c r="AR9211" s="258"/>
      <c r="AS9211" s="258"/>
      <c r="AT9211" s="258"/>
      <c r="AU9211" s="258"/>
      <c r="AV9211" s="258"/>
      <c r="AW9211" s="258"/>
      <c r="AX9211" s="258"/>
      <c r="AY9211" s="258"/>
      <c r="AZ9211" s="258"/>
      <c r="BA9211" s="258"/>
      <c r="BB9211" s="258"/>
      <c r="BC9211" s="258"/>
      <c r="BD9211" s="258"/>
      <c r="BE9211" s="258"/>
      <c r="BF9211" s="258"/>
      <c r="BG9211" s="258"/>
      <c r="BH9211" s="258"/>
      <c r="BI9211" s="258"/>
      <c r="BJ9211" s="258"/>
      <c r="BK9211" s="258"/>
      <c r="BL9211" s="258"/>
      <c r="BM9211" s="258"/>
      <c r="BN9211" s="258"/>
      <c r="BO9211" s="258"/>
      <c r="BP9211" s="258"/>
      <c r="BQ9211" s="258"/>
      <c r="BR9211" s="258"/>
      <c r="BS9211" s="258"/>
      <c r="BT9211" s="258"/>
      <c r="BU9211" s="258"/>
      <c r="BV9211" s="258"/>
      <c r="BW9211" s="258"/>
      <c r="BX9211" s="258"/>
      <c r="BY9211" s="258"/>
      <c r="BZ9211" s="258"/>
      <c r="CA9211" s="258"/>
      <c r="CB9211" s="258"/>
      <c r="CC9211" s="258"/>
    </row>
    <row r="9212" spans="1:81" s="41" customFormat="1" x14ac:dyDescent="0.25">
      <c r="A9212" s="38"/>
      <c r="B9212" s="44"/>
      <c r="C9212" s="39"/>
      <c r="D9212" s="39"/>
      <c r="E9212" s="39"/>
      <c r="F9212" s="25"/>
      <c r="G9212" s="40"/>
      <c r="H9212" s="40"/>
      <c r="I9212" s="40"/>
      <c r="J9212" s="271"/>
      <c r="K9212" s="262"/>
      <c r="L9212" s="258"/>
      <c r="M9212" s="258"/>
      <c r="N9212" s="258"/>
      <c r="O9212" s="258"/>
      <c r="P9212" s="258"/>
      <c r="Q9212" s="258"/>
      <c r="R9212" s="258"/>
      <c r="S9212" s="258"/>
      <c r="T9212" s="258"/>
      <c r="U9212" s="258"/>
      <c r="V9212" s="258"/>
      <c r="W9212" s="258"/>
      <c r="X9212" s="258"/>
      <c r="Y9212" s="258"/>
      <c r="Z9212" s="258"/>
      <c r="AA9212" s="258"/>
      <c r="AB9212" s="258"/>
      <c r="AC9212" s="258"/>
      <c r="AD9212" s="258"/>
      <c r="AE9212" s="258"/>
      <c r="AF9212" s="258"/>
      <c r="AG9212" s="258"/>
      <c r="AH9212" s="258"/>
      <c r="AI9212" s="258"/>
      <c r="AJ9212" s="258"/>
      <c r="AK9212" s="258"/>
      <c r="AL9212" s="258"/>
      <c r="AM9212" s="258"/>
      <c r="AN9212" s="258"/>
      <c r="AO9212" s="258"/>
      <c r="AP9212" s="258"/>
      <c r="AQ9212" s="258"/>
      <c r="AR9212" s="258"/>
      <c r="AS9212" s="258"/>
      <c r="AT9212" s="258"/>
      <c r="AU9212" s="258"/>
      <c r="AV9212" s="258"/>
      <c r="AW9212" s="258"/>
      <c r="AX9212" s="258"/>
      <c r="AY9212" s="258"/>
      <c r="AZ9212" s="258"/>
      <c r="BA9212" s="258"/>
      <c r="BB9212" s="258"/>
      <c r="BC9212" s="258"/>
      <c r="BD9212" s="258"/>
      <c r="BE9212" s="258"/>
      <c r="BF9212" s="258"/>
      <c r="BG9212" s="258"/>
      <c r="BH9212" s="258"/>
      <c r="BI9212" s="258"/>
      <c r="BJ9212" s="258"/>
      <c r="BK9212" s="258"/>
      <c r="BL9212" s="258"/>
      <c r="BM9212" s="258"/>
      <c r="BN9212" s="258"/>
      <c r="BO9212" s="258"/>
      <c r="BP9212" s="258"/>
      <c r="BQ9212" s="258"/>
      <c r="BR9212" s="258"/>
      <c r="BS9212" s="258"/>
      <c r="BT9212" s="258"/>
      <c r="BU9212" s="258"/>
      <c r="BV9212" s="258"/>
      <c r="BW9212" s="258"/>
      <c r="BX9212" s="258"/>
      <c r="BY9212" s="258"/>
      <c r="BZ9212" s="258"/>
      <c r="CA9212" s="258"/>
      <c r="CB9212" s="258"/>
      <c r="CC9212" s="258"/>
    </row>
    <row r="9213" spans="1:81" s="41" customFormat="1" x14ac:dyDescent="0.25">
      <c r="A9213" s="38"/>
      <c r="B9213" s="44"/>
      <c r="C9213" s="39"/>
      <c r="D9213" s="39"/>
      <c r="E9213" s="39"/>
      <c r="F9213" s="25"/>
      <c r="G9213" s="40"/>
      <c r="H9213" s="40"/>
      <c r="I9213" s="40"/>
      <c r="J9213" s="271"/>
      <c r="K9213" s="262"/>
      <c r="L9213" s="258"/>
      <c r="M9213" s="258"/>
      <c r="N9213" s="258"/>
      <c r="O9213" s="258"/>
      <c r="P9213" s="258"/>
      <c r="Q9213" s="258"/>
      <c r="R9213" s="258"/>
      <c r="S9213" s="258"/>
      <c r="T9213" s="258"/>
      <c r="U9213" s="258"/>
      <c r="V9213" s="258"/>
      <c r="W9213" s="258"/>
      <c r="X9213" s="258"/>
      <c r="Y9213" s="258"/>
      <c r="Z9213" s="258"/>
      <c r="AA9213" s="258"/>
      <c r="AB9213" s="258"/>
      <c r="AC9213" s="258"/>
      <c r="AD9213" s="258"/>
      <c r="AE9213" s="258"/>
      <c r="AF9213" s="258"/>
      <c r="AG9213" s="258"/>
      <c r="AH9213" s="258"/>
      <c r="AI9213" s="258"/>
      <c r="AJ9213" s="258"/>
      <c r="AK9213" s="258"/>
      <c r="AL9213" s="258"/>
      <c r="AM9213" s="258"/>
      <c r="AN9213" s="258"/>
      <c r="AO9213" s="258"/>
      <c r="AP9213" s="258"/>
      <c r="AQ9213" s="258"/>
      <c r="AR9213" s="258"/>
      <c r="AS9213" s="258"/>
      <c r="AT9213" s="258"/>
      <c r="AU9213" s="258"/>
      <c r="AV9213" s="258"/>
      <c r="AW9213" s="258"/>
      <c r="AX9213" s="258"/>
      <c r="AY9213" s="258"/>
      <c r="AZ9213" s="258"/>
      <c r="BA9213" s="258"/>
      <c r="BB9213" s="258"/>
      <c r="BC9213" s="258"/>
      <c r="BD9213" s="258"/>
      <c r="BE9213" s="258"/>
      <c r="BF9213" s="258"/>
      <c r="BG9213" s="258"/>
      <c r="BH9213" s="258"/>
      <c r="BI9213" s="258"/>
      <c r="BJ9213" s="258"/>
      <c r="BK9213" s="258"/>
      <c r="BL9213" s="258"/>
      <c r="BM9213" s="258"/>
      <c r="BN9213" s="258"/>
      <c r="BO9213" s="258"/>
      <c r="BP9213" s="258"/>
      <c r="BQ9213" s="258"/>
      <c r="BR9213" s="258"/>
      <c r="BS9213" s="258"/>
      <c r="BT9213" s="258"/>
      <c r="BU9213" s="258"/>
      <c r="BV9213" s="258"/>
      <c r="BW9213" s="258"/>
      <c r="BX9213" s="258"/>
      <c r="BY9213" s="258"/>
      <c r="BZ9213" s="258"/>
      <c r="CA9213" s="258"/>
      <c r="CB9213" s="258"/>
      <c r="CC9213" s="258"/>
    </row>
    <row r="9214" spans="1:81" s="41" customFormat="1" x14ac:dyDescent="0.25">
      <c r="A9214" s="38"/>
      <c r="B9214" s="44"/>
      <c r="C9214" s="39"/>
      <c r="D9214" s="39"/>
      <c r="E9214" s="39"/>
      <c r="F9214" s="25"/>
      <c r="G9214" s="40"/>
      <c r="H9214" s="40"/>
      <c r="I9214" s="40"/>
      <c r="J9214" s="271"/>
      <c r="K9214" s="262"/>
      <c r="L9214" s="258"/>
      <c r="M9214" s="258"/>
      <c r="N9214" s="258"/>
      <c r="O9214" s="258"/>
      <c r="P9214" s="258"/>
      <c r="Q9214" s="258"/>
      <c r="R9214" s="258"/>
      <c r="S9214" s="258"/>
      <c r="T9214" s="258"/>
      <c r="U9214" s="258"/>
      <c r="V9214" s="258"/>
      <c r="W9214" s="258"/>
      <c r="X9214" s="258"/>
      <c r="Y9214" s="258"/>
      <c r="Z9214" s="258"/>
      <c r="AA9214" s="258"/>
      <c r="AB9214" s="258"/>
      <c r="AC9214" s="258"/>
      <c r="AD9214" s="258"/>
      <c r="AE9214" s="258"/>
      <c r="AF9214" s="258"/>
      <c r="AG9214" s="258"/>
      <c r="AH9214" s="258"/>
      <c r="AI9214" s="258"/>
      <c r="AJ9214" s="258"/>
      <c r="AK9214" s="258"/>
      <c r="AL9214" s="258"/>
      <c r="AM9214" s="258"/>
      <c r="AN9214" s="258"/>
      <c r="AO9214" s="258"/>
      <c r="AP9214" s="258"/>
      <c r="AQ9214" s="258"/>
      <c r="AR9214" s="258"/>
      <c r="AS9214" s="258"/>
      <c r="AT9214" s="258"/>
      <c r="AU9214" s="258"/>
      <c r="AV9214" s="258"/>
      <c r="AW9214" s="258"/>
      <c r="AX9214" s="258"/>
      <c r="AY9214" s="258"/>
      <c r="AZ9214" s="258"/>
      <c r="BA9214" s="258"/>
      <c r="BB9214" s="258"/>
      <c r="BC9214" s="258"/>
      <c r="BD9214" s="258"/>
      <c r="BE9214" s="258"/>
      <c r="BF9214" s="258"/>
      <c r="BG9214" s="258"/>
      <c r="BH9214" s="258"/>
      <c r="BI9214" s="258"/>
      <c r="BJ9214" s="258"/>
      <c r="BK9214" s="258"/>
      <c r="BL9214" s="258"/>
      <c r="BM9214" s="258"/>
      <c r="BN9214" s="258"/>
      <c r="BO9214" s="258"/>
      <c r="BP9214" s="258"/>
      <c r="BQ9214" s="258"/>
      <c r="BR9214" s="258"/>
      <c r="BS9214" s="258"/>
      <c r="BT9214" s="258"/>
      <c r="BU9214" s="258"/>
      <c r="BV9214" s="258"/>
      <c r="BW9214" s="258"/>
      <c r="BX9214" s="258"/>
      <c r="BY9214" s="258"/>
      <c r="BZ9214" s="258"/>
      <c r="CA9214" s="258"/>
      <c r="CB9214" s="258"/>
      <c r="CC9214" s="258"/>
    </row>
    <row r="9215" spans="1:81" s="41" customFormat="1" x14ac:dyDescent="0.25">
      <c r="A9215" s="38"/>
      <c r="B9215" s="44"/>
      <c r="C9215" s="39"/>
      <c r="D9215" s="39"/>
      <c r="E9215" s="39"/>
      <c r="F9215" s="25"/>
      <c r="G9215" s="40"/>
      <c r="H9215" s="40"/>
      <c r="I9215" s="40"/>
      <c r="J9215" s="271"/>
      <c r="K9215" s="262"/>
      <c r="L9215" s="258"/>
      <c r="M9215" s="258"/>
      <c r="N9215" s="258"/>
      <c r="O9215" s="258"/>
      <c r="P9215" s="258"/>
      <c r="Q9215" s="258"/>
      <c r="R9215" s="258"/>
      <c r="S9215" s="258"/>
      <c r="T9215" s="258"/>
      <c r="U9215" s="258"/>
      <c r="V9215" s="258"/>
      <c r="W9215" s="258"/>
      <c r="X9215" s="258"/>
      <c r="Y9215" s="258"/>
      <c r="Z9215" s="258"/>
      <c r="AA9215" s="258"/>
      <c r="AB9215" s="258"/>
      <c r="AC9215" s="258"/>
      <c r="AD9215" s="258"/>
      <c r="AE9215" s="258"/>
      <c r="AF9215" s="258"/>
      <c r="AG9215" s="258"/>
      <c r="AH9215" s="258"/>
      <c r="AI9215" s="258"/>
      <c r="AJ9215" s="258"/>
      <c r="AK9215" s="258"/>
      <c r="AL9215" s="258"/>
      <c r="AM9215" s="258"/>
      <c r="AN9215" s="258"/>
      <c r="AO9215" s="258"/>
      <c r="AP9215" s="258"/>
      <c r="AQ9215" s="258"/>
      <c r="AR9215" s="258"/>
      <c r="AS9215" s="258"/>
      <c r="AT9215" s="258"/>
      <c r="AU9215" s="258"/>
      <c r="AV9215" s="258"/>
      <c r="AW9215" s="258"/>
      <c r="AX9215" s="258"/>
      <c r="AY9215" s="258"/>
      <c r="AZ9215" s="258"/>
      <c r="BA9215" s="258"/>
      <c r="BB9215" s="258"/>
      <c r="BC9215" s="258"/>
      <c r="BD9215" s="258"/>
      <c r="BE9215" s="258"/>
      <c r="BF9215" s="258"/>
      <c r="BG9215" s="258"/>
      <c r="BH9215" s="258"/>
      <c r="BI9215" s="258"/>
      <c r="BJ9215" s="258"/>
      <c r="BK9215" s="258"/>
      <c r="BL9215" s="258"/>
      <c r="BM9215" s="258"/>
      <c r="BN9215" s="258"/>
      <c r="BO9215" s="258"/>
      <c r="BP9215" s="258"/>
      <c r="BQ9215" s="258"/>
      <c r="BR9215" s="258"/>
      <c r="BS9215" s="258"/>
      <c r="BT9215" s="258"/>
      <c r="BU9215" s="258"/>
      <c r="BV9215" s="258"/>
      <c r="BW9215" s="258"/>
      <c r="BX9215" s="258"/>
      <c r="BY9215" s="258"/>
      <c r="BZ9215" s="258"/>
      <c r="CA9215" s="258"/>
      <c r="CB9215" s="258"/>
      <c r="CC9215" s="258"/>
    </row>
    <row r="9216" spans="1:81" s="41" customFormat="1" x14ac:dyDescent="0.25">
      <c r="A9216" s="38"/>
      <c r="B9216" s="44"/>
      <c r="C9216" s="39"/>
      <c r="D9216" s="39"/>
      <c r="E9216" s="39"/>
      <c r="F9216" s="25"/>
      <c r="G9216" s="40"/>
      <c r="H9216" s="40"/>
      <c r="I9216" s="40"/>
      <c r="J9216" s="271"/>
      <c r="K9216" s="262"/>
      <c r="L9216" s="258"/>
      <c r="M9216" s="258"/>
      <c r="N9216" s="258"/>
      <c r="O9216" s="258"/>
      <c r="P9216" s="258"/>
      <c r="Q9216" s="258"/>
      <c r="R9216" s="258"/>
      <c r="S9216" s="258"/>
      <c r="T9216" s="258"/>
      <c r="U9216" s="258"/>
      <c r="V9216" s="258"/>
      <c r="W9216" s="258"/>
      <c r="X9216" s="258"/>
      <c r="Y9216" s="258"/>
      <c r="Z9216" s="258"/>
      <c r="AA9216" s="258"/>
      <c r="AB9216" s="258"/>
      <c r="AC9216" s="258"/>
      <c r="AD9216" s="258"/>
      <c r="AE9216" s="258"/>
      <c r="AF9216" s="258"/>
      <c r="AG9216" s="258"/>
      <c r="AH9216" s="258"/>
      <c r="AI9216" s="258"/>
      <c r="AJ9216" s="258"/>
      <c r="AK9216" s="258"/>
      <c r="AL9216" s="258"/>
      <c r="AM9216" s="258"/>
      <c r="AN9216" s="258"/>
      <c r="AO9216" s="258"/>
      <c r="AP9216" s="258"/>
      <c r="AQ9216" s="258"/>
      <c r="AR9216" s="258"/>
      <c r="AS9216" s="258"/>
      <c r="AT9216" s="258"/>
      <c r="AU9216" s="258"/>
      <c r="AV9216" s="258"/>
      <c r="AW9216" s="258"/>
      <c r="AX9216" s="258"/>
      <c r="AY9216" s="258"/>
      <c r="AZ9216" s="258"/>
      <c r="BA9216" s="258"/>
      <c r="BB9216" s="258"/>
      <c r="BC9216" s="258"/>
      <c r="BD9216" s="258"/>
      <c r="BE9216" s="258"/>
      <c r="BF9216" s="258"/>
      <c r="BG9216" s="258"/>
      <c r="BH9216" s="258"/>
      <c r="BI9216" s="258"/>
      <c r="BJ9216" s="258"/>
      <c r="BK9216" s="258"/>
      <c r="BL9216" s="258"/>
      <c r="BM9216" s="258"/>
      <c r="BN9216" s="258"/>
      <c r="BO9216" s="258"/>
      <c r="BP9216" s="258"/>
      <c r="BQ9216" s="258"/>
      <c r="BR9216" s="258"/>
      <c r="BS9216" s="258"/>
      <c r="BT9216" s="258"/>
      <c r="BU9216" s="258"/>
      <c r="BV9216" s="258"/>
      <c r="BW9216" s="258"/>
      <c r="BX9216" s="258"/>
      <c r="BY9216" s="258"/>
      <c r="BZ9216" s="258"/>
      <c r="CA9216" s="258"/>
      <c r="CB9216" s="258"/>
      <c r="CC9216" s="258"/>
    </row>
    <row r="9217" spans="1:81" s="41" customFormat="1" x14ac:dyDescent="0.25">
      <c r="A9217" s="38"/>
      <c r="B9217" s="44"/>
      <c r="C9217" s="39"/>
      <c r="D9217" s="39"/>
      <c r="E9217" s="39"/>
      <c r="F9217" s="25"/>
      <c r="G9217" s="40"/>
      <c r="H9217" s="40"/>
      <c r="I9217" s="40"/>
      <c r="J9217" s="271"/>
      <c r="K9217" s="262"/>
      <c r="L9217" s="258"/>
      <c r="M9217" s="258"/>
      <c r="N9217" s="258"/>
      <c r="O9217" s="258"/>
      <c r="P9217" s="258"/>
      <c r="Q9217" s="258"/>
      <c r="R9217" s="258"/>
      <c r="S9217" s="258"/>
      <c r="T9217" s="258"/>
      <c r="U9217" s="258"/>
      <c r="V9217" s="258"/>
      <c r="W9217" s="258"/>
      <c r="X9217" s="258"/>
      <c r="Y9217" s="258"/>
      <c r="Z9217" s="258"/>
      <c r="AA9217" s="258"/>
      <c r="AB9217" s="258"/>
      <c r="AC9217" s="258"/>
      <c r="AD9217" s="258"/>
      <c r="AE9217" s="258"/>
      <c r="AF9217" s="258"/>
      <c r="AG9217" s="258"/>
      <c r="AH9217" s="258"/>
      <c r="AI9217" s="258"/>
      <c r="AJ9217" s="258"/>
      <c r="AK9217" s="258"/>
      <c r="AL9217" s="258"/>
      <c r="AM9217" s="258"/>
      <c r="AN9217" s="258"/>
      <c r="AO9217" s="258"/>
      <c r="AP9217" s="258"/>
      <c r="AQ9217" s="258"/>
      <c r="AR9217" s="258"/>
      <c r="AS9217" s="258"/>
      <c r="AT9217" s="258"/>
      <c r="AU9217" s="258"/>
      <c r="AV9217" s="258"/>
      <c r="AW9217" s="258"/>
      <c r="AX9217" s="258"/>
      <c r="AY9217" s="258"/>
      <c r="AZ9217" s="258"/>
      <c r="BA9217" s="258"/>
      <c r="BB9217" s="258"/>
      <c r="BC9217" s="258"/>
      <c r="BD9217" s="258"/>
      <c r="BE9217" s="258"/>
      <c r="BF9217" s="258"/>
      <c r="BG9217" s="258"/>
      <c r="BH9217" s="258"/>
      <c r="BI9217" s="258"/>
      <c r="BJ9217" s="258"/>
      <c r="BK9217" s="258"/>
      <c r="BL9217" s="258"/>
      <c r="BM9217" s="258"/>
      <c r="BN9217" s="258"/>
      <c r="BO9217" s="258"/>
      <c r="BP9217" s="258"/>
      <c r="BQ9217" s="258"/>
      <c r="BR9217" s="258"/>
      <c r="BS9217" s="258"/>
      <c r="BT9217" s="258"/>
      <c r="BU9217" s="258"/>
      <c r="BV9217" s="258"/>
      <c r="BW9217" s="258"/>
      <c r="BX9217" s="258"/>
      <c r="BY9217" s="258"/>
      <c r="BZ9217" s="258"/>
      <c r="CA9217" s="258"/>
      <c r="CB9217" s="258"/>
      <c r="CC9217" s="258"/>
    </row>
    <row r="9218" spans="1:81" s="41" customFormat="1" x14ac:dyDescent="0.25">
      <c r="A9218" s="38"/>
      <c r="B9218" s="44"/>
      <c r="C9218" s="39"/>
      <c r="D9218" s="39"/>
      <c r="E9218" s="39"/>
      <c r="F9218" s="25"/>
      <c r="G9218" s="40"/>
      <c r="H9218" s="40"/>
      <c r="I9218" s="40"/>
      <c r="J9218" s="271"/>
      <c r="K9218" s="262"/>
      <c r="L9218" s="258"/>
      <c r="M9218" s="258"/>
      <c r="N9218" s="258"/>
      <c r="O9218" s="258"/>
      <c r="P9218" s="258"/>
      <c r="Q9218" s="258"/>
      <c r="R9218" s="258"/>
      <c r="S9218" s="258"/>
      <c r="T9218" s="258"/>
      <c r="U9218" s="258"/>
      <c r="V9218" s="258"/>
      <c r="W9218" s="258"/>
      <c r="X9218" s="258"/>
      <c r="Y9218" s="258"/>
      <c r="Z9218" s="258"/>
      <c r="AA9218" s="258"/>
      <c r="AB9218" s="258"/>
      <c r="AC9218" s="258"/>
      <c r="AD9218" s="258"/>
      <c r="AE9218" s="258"/>
      <c r="AF9218" s="258"/>
      <c r="AG9218" s="258"/>
      <c r="AH9218" s="258"/>
      <c r="AI9218" s="258"/>
      <c r="AJ9218" s="258"/>
      <c r="AK9218" s="258"/>
      <c r="AL9218" s="258"/>
      <c r="AM9218" s="258"/>
      <c r="AN9218" s="258"/>
      <c r="AO9218" s="258"/>
      <c r="AP9218" s="258"/>
      <c r="AQ9218" s="258"/>
      <c r="AR9218" s="258"/>
      <c r="AS9218" s="258"/>
      <c r="AT9218" s="258"/>
      <c r="AU9218" s="258"/>
      <c r="AV9218" s="258"/>
      <c r="AW9218" s="258"/>
      <c r="AX9218" s="258"/>
      <c r="AY9218" s="258"/>
      <c r="AZ9218" s="258"/>
      <c r="BA9218" s="258"/>
      <c r="BB9218" s="258"/>
      <c r="BC9218" s="258"/>
      <c r="BD9218" s="258"/>
      <c r="BE9218" s="258"/>
      <c r="BF9218" s="258"/>
      <c r="BG9218" s="258"/>
      <c r="BH9218" s="258"/>
      <c r="BI9218" s="258"/>
      <c r="BJ9218" s="258"/>
      <c r="BK9218" s="258"/>
      <c r="BL9218" s="258"/>
      <c r="BM9218" s="258"/>
      <c r="BN9218" s="258"/>
      <c r="BO9218" s="258"/>
      <c r="BP9218" s="258"/>
      <c r="BQ9218" s="258"/>
      <c r="BR9218" s="258"/>
      <c r="BS9218" s="258"/>
      <c r="BT9218" s="258"/>
      <c r="BU9218" s="258"/>
      <c r="BV9218" s="258"/>
      <c r="BW9218" s="258"/>
      <c r="BX9218" s="258"/>
      <c r="BY9218" s="258"/>
      <c r="BZ9218" s="258"/>
      <c r="CA9218" s="258"/>
      <c r="CB9218" s="258"/>
      <c r="CC9218" s="258"/>
    </row>
    <row r="9219" spans="1:81" s="41" customFormat="1" x14ac:dyDescent="0.25">
      <c r="A9219" s="38"/>
      <c r="B9219" s="44"/>
      <c r="C9219" s="39"/>
      <c r="D9219" s="39"/>
      <c r="E9219" s="39"/>
      <c r="F9219" s="25"/>
      <c r="G9219" s="40"/>
      <c r="H9219" s="40"/>
      <c r="I9219" s="40"/>
      <c r="J9219" s="271"/>
      <c r="K9219" s="262"/>
      <c r="L9219" s="258"/>
      <c r="M9219" s="258"/>
      <c r="N9219" s="258"/>
      <c r="O9219" s="258"/>
      <c r="P9219" s="258"/>
      <c r="Q9219" s="258"/>
      <c r="R9219" s="258"/>
      <c r="S9219" s="258"/>
      <c r="T9219" s="258"/>
      <c r="U9219" s="258"/>
      <c r="V9219" s="258"/>
      <c r="W9219" s="258"/>
      <c r="X9219" s="258"/>
      <c r="Y9219" s="258"/>
      <c r="Z9219" s="258"/>
      <c r="AA9219" s="258"/>
      <c r="AB9219" s="258"/>
      <c r="AC9219" s="258"/>
      <c r="AD9219" s="258"/>
      <c r="AE9219" s="258"/>
      <c r="AF9219" s="258"/>
      <c r="AG9219" s="258"/>
      <c r="AH9219" s="258"/>
      <c r="AI9219" s="258"/>
      <c r="AJ9219" s="258"/>
      <c r="AK9219" s="258"/>
      <c r="AL9219" s="258"/>
      <c r="AM9219" s="258"/>
      <c r="AN9219" s="258"/>
      <c r="AO9219" s="258"/>
      <c r="AP9219" s="258"/>
      <c r="AQ9219" s="258"/>
      <c r="AR9219" s="258"/>
      <c r="AS9219" s="258"/>
      <c r="AT9219" s="258"/>
      <c r="AU9219" s="258"/>
      <c r="AV9219" s="258"/>
      <c r="AW9219" s="258"/>
      <c r="AX9219" s="258"/>
      <c r="AY9219" s="258"/>
      <c r="AZ9219" s="258"/>
      <c r="BA9219" s="258"/>
      <c r="BB9219" s="258"/>
      <c r="BC9219" s="258"/>
      <c r="BD9219" s="258"/>
      <c r="BE9219" s="258"/>
      <c r="BF9219" s="258"/>
      <c r="BG9219" s="258"/>
      <c r="BH9219" s="258"/>
      <c r="BI9219" s="258"/>
      <c r="BJ9219" s="258"/>
      <c r="BK9219" s="258"/>
      <c r="BL9219" s="258"/>
      <c r="BM9219" s="258"/>
      <c r="BN9219" s="258"/>
      <c r="BO9219" s="258"/>
      <c r="BP9219" s="258"/>
      <c r="BQ9219" s="258"/>
      <c r="BR9219" s="258"/>
      <c r="BS9219" s="258"/>
      <c r="BT9219" s="258"/>
      <c r="BU9219" s="258"/>
      <c r="BV9219" s="258"/>
      <c r="BW9219" s="258"/>
      <c r="BX9219" s="258"/>
      <c r="BY9219" s="258"/>
      <c r="BZ9219" s="258"/>
      <c r="CA9219" s="258"/>
      <c r="CB9219" s="258"/>
      <c r="CC9219" s="258"/>
    </row>
    <row r="9220" spans="1:81" s="41" customFormat="1" x14ac:dyDescent="0.25">
      <c r="A9220" s="38"/>
      <c r="B9220" s="44"/>
      <c r="C9220" s="39"/>
      <c r="D9220" s="39"/>
      <c r="E9220" s="39"/>
      <c r="F9220" s="25"/>
      <c r="G9220" s="40"/>
      <c r="H9220" s="40"/>
      <c r="I9220" s="40"/>
      <c r="J9220" s="271"/>
      <c r="K9220" s="262"/>
      <c r="L9220" s="258"/>
      <c r="M9220" s="258"/>
      <c r="N9220" s="258"/>
      <c r="O9220" s="258"/>
      <c r="P9220" s="258"/>
      <c r="Q9220" s="258"/>
      <c r="R9220" s="258"/>
      <c r="S9220" s="258"/>
      <c r="T9220" s="258"/>
      <c r="U9220" s="258"/>
      <c r="V9220" s="258"/>
      <c r="W9220" s="258"/>
      <c r="X9220" s="258"/>
      <c r="Y9220" s="258"/>
      <c r="Z9220" s="258"/>
      <c r="AA9220" s="258"/>
      <c r="AB9220" s="258"/>
      <c r="AC9220" s="258"/>
      <c r="AD9220" s="258"/>
      <c r="AE9220" s="258"/>
      <c r="AF9220" s="258"/>
      <c r="AG9220" s="258"/>
      <c r="AH9220" s="258"/>
      <c r="AI9220" s="258"/>
      <c r="AJ9220" s="258"/>
      <c r="AK9220" s="258"/>
      <c r="AL9220" s="258"/>
      <c r="AM9220" s="258"/>
      <c r="AN9220" s="258"/>
      <c r="AO9220" s="258"/>
      <c r="AP9220" s="258"/>
      <c r="AQ9220" s="258"/>
      <c r="AR9220" s="258"/>
      <c r="AS9220" s="258"/>
      <c r="AT9220" s="258"/>
      <c r="AU9220" s="258"/>
      <c r="AV9220" s="258"/>
      <c r="AW9220" s="258"/>
      <c r="AX9220" s="258"/>
      <c r="AY9220" s="258"/>
      <c r="AZ9220" s="258"/>
      <c r="BA9220" s="258"/>
      <c r="BB9220" s="258"/>
      <c r="BC9220" s="258"/>
      <c r="BD9220" s="258"/>
      <c r="BE9220" s="258"/>
      <c r="BF9220" s="258"/>
      <c r="BG9220" s="258"/>
      <c r="BH9220" s="258"/>
      <c r="BI9220" s="258"/>
      <c r="BJ9220" s="258"/>
      <c r="BK9220" s="258"/>
      <c r="BL9220" s="258"/>
      <c r="BM9220" s="258"/>
      <c r="BN9220" s="258"/>
      <c r="BO9220" s="258"/>
      <c r="BP9220" s="258"/>
      <c r="BQ9220" s="258"/>
      <c r="BR9220" s="258"/>
      <c r="BS9220" s="258"/>
      <c r="BT9220" s="258"/>
      <c r="BU9220" s="258"/>
      <c r="BV9220" s="258"/>
      <c r="BW9220" s="258"/>
      <c r="BX9220" s="258"/>
      <c r="BY9220" s="258"/>
      <c r="BZ9220" s="258"/>
      <c r="CA9220" s="258"/>
      <c r="CB9220" s="258"/>
      <c r="CC9220" s="258"/>
    </row>
    <row r="9221" spans="1:81" s="41" customFormat="1" x14ac:dyDescent="0.25">
      <c r="A9221" s="38"/>
      <c r="B9221" s="44"/>
      <c r="C9221" s="39"/>
      <c r="D9221" s="39"/>
      <c r="E9221" s="39"/>
      <c r="F9221" s="25"/>
      <c r="G9221" s="40"/>
      <c r="H9221" s="40"/>
      <c r="I9221" s="40"/>
      <c r="J9221" s="271"/>
      <c r="K9221" s="262"/>
      <c r="L9221" s="258"/>
      <c r="M9221" s="258"/>
      <c r="N9221" s="258"/>
      <c r="O9221" s="258"/>
      <c r="P9221" s="258"/>
      <c r="Q9221" s="258"/>
      <c r="R9221" s="258"/>
      <c r="S9221" s="258"/>
      <c r="T9221" s="258"/>
      <c r="U9221" s="258"/>
      <c r="V9221" s="258"/>
      <c r="W9221" s="258"/>
      <c r="X9221" s="258"/>
      <c r="Y9221" s="258"/>
      <c r="Z9221" s="258"/>
      <c r="AA9221" s="258"/>
      <c r="AB9221" s="258"/>
      <c r="AC9221" s="258"/>
      <c r="AD9221" s="258"/>
      <c r="AE9221" s="258"/>
      <c r="AF9221" s="258"/>
      <c r="AG9221" s="258"/>
      <c r="AH9221" s="258"/>
      <c r="AI9221" s="258"/>
      <c r="AJ9221" s="258"/>
      <c r="AK9221" s="258"/>
      <c r="AL9221" s="258"/>
      <c r="AM9221" s="258"/>
      <c r="AN9221" s="258"/>
      <c r="AO9221" s="258"/>
      <c r="AP9221" s="258"/>
      <c r="AQ9221" s="258"/>
      <c r="AR9221" s="258"/>
      <c r="AS9221" s="258"/>
      <c r="AT9221" s="258"/>
      <c r="AU9221" s="258"/>
      <c r="AV9221" s="258"/>
      <c r="AW9221" s="258"/>
      <c r="AX9221" s="258"/>
      <c r="AY9221" s="258"/>
      <c r="AZ9221" s="258"/>
      <c r="BA9221" s="258"/>
      <c r="BB9221" s="258"/>
      <c r="BC9221" s="258"/>
      <c r="BD9221" s="258"/>
      <c r="BE9221" s="258"/>
      <c r="BF9221" s="258"/>
      <c r="BG9221" s="258"/>
      <c r="BH9221" s="258"/>
      <c r="BI9221" s="258"/>
      <c r="BJ9221" s="258"/>
      <c r="BK9221" s="258"/>
      <c r="BL9221" s="258"/>
      <c r="BM9221" s="258"/>
      <c r="BN9221" s="258"/>
      <c r="BO9221" s="258"/>
      <c r="BP9221" s="258"/>
      <c r="BQ9221" s="258"/>
      <c r="BR9221" s="258"/>
      <c r="BS9221" s="258"/>
      <c r="BT9221" s="258"/>
      <c r="BU9221" s="258"/>
      <c r="BV9221" s="258"/>
      <c r="BW9221" s="258"/>
      <c r="BX9221" s="258"/>
      <c r="BY9221" s="258"/>
      <c r="BZ9221" s="258"/>
      <c r="CA9221" s="258"/>
      <c r="CB9221" s="258"/>
      <c r="CC9221" s="258"/>
    </row>
    <row r="9222" spans="1:81" s="41" customFormat="1" x14ac:dyDescent="0.25">
      <c r="A9222" s="38"/>
      <c r="B9222" s="44"/>
      <c r="C9222" s="39"/>
      <c r="D9222" s="39"/>
      <c r="E9222" s="39"/>
      <c r="F9222" s="25"/>
      <c r="G9222" s="40"/>
      <c r="H9222" s="40"/>
      <c r="I9222" s="40"/>
      <c r="J9222" s="271"/>
      <c r="K9222" s="262"/>
      <c r="L9222" s="258"/>
      <c r="M9222" s="258"/>
      <c r="N9222" s="258"/>
      <c r="O9222" s="258"/>
      <c r="P9222" s="258"/>
      <c r="Q9222" s="258"/>
      <c r="R9222" s="258"/>
      <c r="S9222" s="258"/>
      <c r="T9222" s="258"/>
      <c r="U9222" s="258"/>
      <c r="V9222" s="258"/>
      <c r="W9222" s="258"/>
      <c r="X9222" s="258"/>
      <c r="Y9222" s="258"/>
      <c r="Z9222" s="258"/>
      <c r="AA9222" s="258"/>
      <c r="AB9222" s="258"/>
      <c r="AC9222" s="258"/>
      <c r="AD9222" s="258"/>
      <c r="AE9222" s="258"/>
      <c r="AF9222" s="258"/>
      <c r="AG9222" s="258"/>
      <c r="AH9222" s="258"/>
      <c r="AI9222" s="258"/>
      <c r="AJ9222" s="258"/>
      <c r="AK9222" s="258"/>
      <c r="AL9222" s="258"/>
      <c r="AM9222" s="258"/>
      <c r="AN9222" s="258"/>
      <c r="AO9222" s="258"/>
      <c r="AP9222" s="258"/>
      <c r="AQ9222" s="258"/>
      <c r="AR9222" s="258"/>
      <c r="AS9222" s="258"/>
      <c r="AT9222" s="258"/>
      <c r="AU9222" s="258"/>
      <c r="AV9222" s="258"/>
      <c r="AW9222" s="258"/>
      <c r="AX9222" s="258"/>
      <c r="AY9222" s="258"/>
      <c r="AZ9222" s="258"/>
      <c r="BA9222" s="258"/>
      <c r="BB9222" s="258"/>
      <c r="BC9222" s="258"/>
      <c r="BD9222" s="258"/>
      <c r="BE9222" s="258"/>
      <c r="BF9222" s="258"/>
      <c r="BG9222" s="258"/>
      <c r="BH9222" s="258"/>
      <c r="BI9222" s="258"/>
      <c r="BJ9222" s="258"/>
      <c r="BK9222" s="258"/>
      <c r="BL9222" s="258"/>
      <c r="BM9222" s="258"/>
      <c r="BN9222" s="258"/>
      <c r="BO9222" s="258"/>
      <c r="BP9222" s="258"/>
      <c r="BQ9222" s="258"/>
      <c r="BR9222" s="258"/>
      <c r="BS9222" s="258"/>
      <c r="BT9222" s="258"/>
      <c r="BU9222" s="258"/>
      <c r="BV9222" s="258"/>
      <c r="BW9222" s="258"/>
      <c r="BX9222" s="258"/>
      <c r="BY9222" s="258"/>
      <c r="BZ9222" s="258"/>
      <c r="CA9222" s="258"/>
      <c r="CB9222" s="258"/>
      <c r="CC9222" s="258"/>
    </row>
    <row r="9223" spans="1:81" s="41" customFormat="1" x14ac:dyDescent="0.25">
      <c r="A9223" s="38"/>
      <c r="B9223" s="44"/>
      <c r="C9223" s="39"/>
      <c r="D9223" s="39"/>
      <c r="E9223" s="39"/>
      <c r="F9223" s="25"/>
      <c r="G9223" s="40"/>
      <c r="H9223" s="40"/>
      <c r="I9223" s="40"/>
      <c r="J9223" s="271"/>
      <c r="K9223" s="262"/>
      <c r="L9223" s="258"/>
      <c r="M9223" s="258"/>
      <c r="N9223" s="258"/>
      <c r="O9223" s="258"/>
      <c r="P9223" s="258"/>
      <c r="Q9223" s="258"/>
      <c r="R9223" s="258"/>
      <c r="S9223" s="258"/>
      <c r="T9223" s="258"/>
      <c r="U9223" s="258"/>
      <c r="V9223" s="258"/>
      <c r="W9223" s="258"/>
      <c r="X9223" s="258"/>
      <c r="Y9223" s="258"/>
      <c r="Z9223" s="258"/>
      <c r="AA9223" s="258"/>
      <c r="AB9223" s="258"/>
      <c r="AC9223" s="258"/>
      <c r="AD9223" s="258"/>
      <c r="AE9223" s="258"/>
      <c r="AF9223" s="258"/>
      <c r="AG9223" s="258"/>
      <c r="AH9223" s="258"/>
      <c r="AI9223" s="258"/>
      <c r="AJ9223" s="258"/>
      <c r="AK9223" s="258"/>
      <c r="AL9223" s="258"/>
      <c r="AM9223" s="258"/>
      <c r="AN9223" s="258"/>
      <c r="AO9223" s="258"/>
      <c r="AP9223" s="258"/>
      <c r="AQ9223" s="258"/>
      <c r="AR9223" s="258"/>
      <c r="AS9223" s="258"/>
      <c r="AT9223" s="258"/>
      <c r="AU9223" s="258"/>
      <c r="AV9223" s="258"/>
      <c r="AW9223" s="258"/>
      <c r="AX9223" s="258"/>
      <c r="AY9223" s="258"/>
      <c r="AZ9223" s="258"/>
      <c r="BA9223" s="258"/>
      <c r="BB9223" s="258"/>
      <c r="BC9223" s="258"/>
      <c r="BD9223" s="258"/>
      <c r="BE9223" s="258"/>
      <c r="BF9223" s="258"/>
      <c r="BG9223" s="258"/>
      <c r="BH9223" s="258"/>
      <c r="BI9223" s="258"/>
      <c r="BJ9223" s="258"/>
      <c r="BK9223" s="258"/>
      <c r="BL9223" s="258"/>
      <c r="BM9223" s="258"/>
      <c r="BN9223" s="258"/>
      <c r="BO9223" s="258"/>
      <c r="BP9223" s="258"/>
      <c r="BQ9223" s="258"/>
      <c r="BR9223" s="258"/>
      <c r="BS9223" s="258"/>
      <c r="BT9223" s="258"/>
      <c r="BU9223" s="258"/>
      <c r="BV9223" s="258"/>
      <c r="BW9223" s="258"/>
      <c r="BX9223" s="258"/>
      <c r="BY9223" s="258"/>
      <c r="BZ9223" s="258"/>
      <c r="CA9223" s="258"/>
      <c r="CB9223" s="258"/>
      <c r="CC9223" s="258"/>
    </row>
    <row r="9224" spans="1:81" s="41" customFormat="1" x14ac:dyDescent="0.25">
      <c r="A9224" s="38"/>
      <c r="B9224" s="44"/>
      <c r="C9224" s="39"/>
      <c r="D9224" s="39"/>
      <c r="E9224" s="39"/>
      <c r="F9224" s="25"/>
      <c r="G9224" s="40"/>
      <c r="H9224" s="40"/>
      <c r="I9224" s="40"/>
      <c r="J9224" s="271"/>
      <c r="K9224" s="262"/>
      <c r="L9224" s="258"/>
      <c r="M9224" s="258"/>
      <c r="N9224" s="258"/>
      <c r="O9224" s="258"/>
      <c r="P9224" s="258"/>
      <c r="Q9224" s="258"/>
      <c r="R9224" s="258"/>
      <c r="S9224" s="258"/>
      <c r="T9224" s="258"/>
      <c r="U9224" s="258"/>
      <c r="V9224" s="258"/>
      <c r="W9224" s="258"/>
      <c r="X9224" s="258"/>
      <c r="Y9224" s="258"/>
      <c r="Z9224" s="258"/>
      <c r="AA9224" s="258"/>
      <c r="AB9224" s="258"/>
      <c r="AC9224" s="258"/>
      <c r="AD9224" s="258"/>
      <c r="AE9224" s="258"/>
      <c r="AF9224" s="258"/>
      <c r="AG9224" s="258"/>
      <c r="AH9224" s="258"/>
      <c r="AI9224" s="258"/>
      <c r="AJ9224" s="258"/>
      <c r="AK9224" s="258"/>
      <c r="AL9224" s="258"/>
      <c r="AM9224" s="258"/>
      <c r="AN9224" s="258"/>
      <c r="AO9224" s="258"/>
      <c r="AP9224" s="258"/>
      <c r="AQ9224" s="258"/>
      <c r="AR9224" s="258"/>
      <c r="AS9224" s="258"/>
      <c r="AT9224" s="258"/>
      <c r="AU9224" s="258"/>
      <c r="AV9224" s="258"/>
      <c r="AW9224" s="258"/>
      <c r="AX9224" s="258"/>
      <c r="AY9224" s="258"/>
      <c r="AZ9224" s="258"/>
      <c r="BA9224" s="258"/>
      <c r="BB9224" s="258"/>
      <c r="BC9224" s="258"/>
      <c r="BD9224" s="258"/>
      <c r="BE9224" s="258"/>
      <c r="BF9224" s="258"/>
      <c r="BG9224" s="258"/>
      <c r="BH9224" s="258"/>
      <c r="BI9224" s="258"/>
      <c r="BJ9224" s="258"/>
      <c r="BK9224" s="258"/>
      <c r="BL9224" s="258"/>
      <c r="BM9224" s="258"/>
      <c r="BN9224" s="258"/>
      <c r="BO9224" s="258"/>
      <c r="BP9224" s="258"/>
      <c r="BQ9224" s="258"/>
      <c r="BR9224" s="258"/>
      <c r="BS9224" s="258"/>
      <c r="BT9224" s="258"/>
      <c r="BU9224" s="258"/>
      <c r="BV9224" s="258"/>
      <c r="BW9224" s="258"/>
      <c r="BX9224" s="258"/>
      <c r="BY9224" s="258"/>
      <c r="BZ9224" s="258"/>
      <c r="CA9224" s="258"/>
      <c r="CB9224" s="258"/>
      <c r="CC9224" s="258"/>
    </row>
    <row r="9225" spans="1:81" s="41" customFormat="1" x14ac:dyDescent="0.25">
      <c r="A9225" s="38"/>
      <c r="B9225" s="44"/>
      <c r="C9225" s="39"/>
      <c r="D9225" s="39"/>
      <c r="E9225" s="39"/>
      <c r="F9225" s="25"/>
      <c r="G9225" s="40"/>
      <c r="H9225" s="40"/>
      <c r="I9225" s="40"/>
      <c r="J9225" s="271"/>
      <c r="K9225" s="262"/>
      <c r="L9225" s="258"/>
      <c r="M9225" s="258"/>
      <c r="N9225" s="258"/>
      <c r="O9225" s="258"/>
      <c r="P9225" s="258"/>
      <c r="Q9225" s="258"/>
      <c r="R9225" s="258"/>
      <c r="S9225" s="258"/>
      <c r="T9225" s="258"/>
      <c r="U9225" s="258"/>
      <c r="V9225" s="258"/>
      <c r="W9225" s="258"/>
      <c r="X9225" s="258"/>
      <c r="Y9225" s="258"/>
      <c r="Z9225" s="258"/>
      <c r="AA9225" s="258"/>
      <c r="AB9225" s="258"/>
      <c r="AC9225" s="258"/>
      <c r="AD9225" s="258"/>
      <c r="AE9225" s="258"/>
      <c r="AF9225" s="258"/>
      <c r="AG9225" s="258"/>
      <c r="AH9225" s="258"/>
      <c r="AI9225" s="258"/>
      <c r="AJ9225" s="258"/>
      <c r="AK9225" s="258"/>
      <c r="AL9225" s="258"/>
      <c r="AM9225" s="258"/>
      <c r="AN9225" s="258"/>
      <c r="AO9225" s="258"/>
      <c r="AP9225" s="258"/>
      <c r="AQ9225" s="258"/>
      <c r="AR9225" s="258"/>
      <c r="AS9225" s="258"/>
      <c r="AT9225" s="258"/>
      <c r="AU9225" s="258"/>
      <c r="AV9225" s="258"/>
      <c r="AW9225" s="258"/>
      <c r="AX9225" s="258"/>
      <c r="AY9225" s="258"/>
      <c r="AZ9225" s="258"/>
      <c r="BA9225" s="258"/>
      <c r="BB9225" s="258"/>
      <c r="BC9225" s="258"/>
      <c r="BD9225" s="258"/>
      <c r="BE9225" s="258"/>
      <c r="BF9225" s="258"/>
      <c r="BG9225" s="258"/>
      <c r="BH9225" s="258"/>
      <c r="BI9225" s="258"/>
      <c r="BJ9225" s="258"/>
      <c r="BK9225" s="258"/>
      <c r="BL9225" s="258"/>
      <c r="BM9225" s="258"/>
      <c r="BN9225" s="258"/>
      <c r="BO9225" s="258"/>
      <c r="BP9225" s="258"/>
      <c r="BQ9225" s="258"/>
      <c r="BR9225" s="258"/>
      <c r="BS9225" s="258"/>
      <c r="BT9225" s="258"/>
      <c r="BU9225" s="258"/>
      <c r="BV9225" s="258"/>
      <c r="BW9225" s="258"/>
      <c r="BX9225" s="258"/>
      <c r="BY9225" s="258"/>
      <c r="BZ9225" s="258"/>
      <c r="CA9225" s="258"/>
      <c r="CB9225" s="258"/>
      <c r="CC9225" s="258"/>
    </row>
    <row r="9226" spans="1:81" s="41" customFormat="1" x14ac:dyDescent="0.25">
      <c r="A9226" s="38"/>
      <c r="B9226" s="44"/>
      <c r="C9226" s="39"/>
      <c r="D9226" s="39"/>
      <c r="E9226" s="39"/>
      <c r="F9226" s="25"/>
      <c r="G9226" s="40"/>
      <c r="H9226" s="40"/>
      <c r="I9226" s="40"/>
      <c r="J9226" s="271"/>
      <c r="K9226" s="262"/>
      <c r="L9226" s="258"/>
      <c r="M9226" s="258"/>
      <c r="N9226" s="258"/>
      <c r="O9226" s="258"/>
      <c r="P9226" s="258"/>
      <c r="Q9226" s="258"/>
      <c r="R9226" s="258"/>
      <c r="S9226" s="258"/>
      <c r="T9226" s="258"/>
      <c r="U9226" s="258"/>
      <c r="V9226" s="258"/>
      <c r="W9226" s="258"/>
      <c r="X9226" s="258"/>
      <c r="Y9226" s="258"/>
      <c r="Z9226" s="258"/>
      <c r="AA9226" s="258"/>
      <c r="AB9226" s="258"/>
      <c r="AC9226" s="258"/>
      <c r="AD9226" s="258"/>
      <c r="AE9226" s="258"/>
      <c r="AF9226" s="258"/>
      <c r="AG9226" s="258"/>
      <c r="AH9226" s="258"/>
      <c r="AI9226" s="258"/>
      <c r="AJ9226" s="258"/>
      <c r="AK9226" s="258"/>
      <c r="AL9226" s="258"/>
      <c r="AM9226" s="258"/>
      <c r="AN9226" s="258"/>
      <c r="AO9226" s="258"/>
      <c r="AP9226" s="258"/>
      <c r="AQ9226" s="258"/>
      <c r="AR9226" s="258"/>
      <c r="AS9226" s="258"/>
      <c r="AT9226" s="258"/>
      <c r="AU9226" s="258"/>
      <c r="AV9226" s="258"/>
      <c r="AW9226" s="258"/>
      <c r="AX9226" s="258"/>
      <c r="AY9226" s="258"/>
      <c r="AZ9226" s="258"/>
      <c r="BA9226" s="258"/>
      <c r="BB9226" s="258"/>
      <c r="BC9226" s="258"/>
      <c r="BD9226" s="258"/>
      <c r="BE9226" s="258"/>
      <c r="BF9226" s="258"/>
      <c r="BG9226" s="258"/>
      <c r="BH9226" s="258"/>
      <c r="BI9226" s="258"/>
      <c r="BJ9226" s="258"/>
      <c r="BK9226" s="258"/>
      <c r="BL9226" s="258"/>
      <c r="BM9226" s="258"/>
      <c r="BN9226" s="258"/>
      <c r="BO9226" s="258"/>
      <c r="BP9226" s="258"/>
      <c r="BQ9226" s="258"/>
      <c r="BR9226" s="258"/>
      <c r="BS9226" s="258"/>
      <c r="BT9226" s="258"/>
      <c r="BU9226" s="258"/>
      <c r="BV9226" s="258"/>
      <c r="BW9226" s="258"/>
      <c r="BX9226" s="258"/>
      <c r="BY9226" s="258"/>
      <c r="BZ9226" s="258"/>
      <c r="CA9226" s="258"/>
      <c r="CB9226" s="258"/>
      <c r="CC9226" s="258"/>
    </row>
    <row r="9227" spans="1:81" s="41" customFormat="1" x14ac:dyDescent="0.25">
      <c r="A9227" s="38"/>
      <c r="B9227" s="44"/>
      <c r="C9227" s="39"/>
      <c r="D9227" s="39"/>
      <c r="E9227" s="39"/>
      <c r="F9227" s="25"/>
      <c r="G9227" s="40"/>
      <c r="H9227" s="40"/>
      <c r="I9227" s="40"/>
      <c r="J9227" s="271"/>
      <c r="K9227" s="262"/>
      <c r="L9227" s="258"/>
      <c r="M9227" s="258"/>
      <c r="N9227" s="258"/>
      <c r="O9227" s="258"/>
      <c r="P9227" s="258"/>
      <c r="Q9227" s="258"/>
      <c r="R9227" s="258"/>
      <c r="S9227" s="258"/>
      <c r="T9227" s="258"/>
      <c r="U9227" s="258"/>
      <c r="V9227" s="258"/>
      <c r="W9227" s="258"/>
      <c r="X9227" s="258"/>
      <c r="Y9227" s="258"/>
      <c r="Z9227" s="258"/>
      <c r="AA9227" s="258"/>
      <c r="AB9227" s="258"/>
      <c r="AC9227" s="258"/>
      <c r="AD9227" s="258"/>
      <c r="AE9227" s="258"/>
      <c r="AF9227" s="258"/>
      <c r="AG9227" s="258"/>
      <c r="AH9227" s="258"/>
      <c r="AI9227" s="258"/>
      <c r="AJ9227" s="258"/>
      <c r="AK9227" s="258"/>
      <c r="AL9227" s="258"/>
      <c r="AM9227" s="258"/>
      <c r="AN9227" s="258"/>
      <c r="AO9227" s="258"/>
      <c r="AP9227" s="258"/>
      <c r="AQ9227" s="258"/>
      <c r="AR9227" s="258"/>
      <c r="AS9227" s="258"/>
      <c r="AT9227" s="258"/>
      <c r="AU9227" s="258"/>
      <c r="AV9227" s="258"/>
      <c r="AW9227" s="258"/>
      <c r="AX9227" s="258"/>
      <c r="AY9227" s="258"/>
      <c r="AZ9227" s="258"/>
      <c r="BA9227" s="258"/>
      <c r="BB9227" s="258"/>
      <c r="BC9227" s="258"/>
      <c r="BD9227" s="258"/>
      <c r="BE9227" s="258"/>
      <c r="BF9227" s="258"/>
      <c r="BG9227" s="258"/>
      <c r="BH9227" s="258"/>
      <c r="BI9227" s="258"/>
      <c r="BJ9227" s="258"/>
      <c r="BK9227" s="258"/>
      <c r="BL9227" s="258"/>
      <c r="BM9227" s="258"/>
      <c r="BN9227" s="258"/>
      <c r="BO9227" s="258"/>
      <c r="BP9227" s="258"/>
      <c r="BQ9227" s="258"/>
      <c r="BR9227" s="258"/>
      <c r="BS9227" s="258"/>
      <c r="BT9227" s="258"/>
      <c r="BU9227" s="258"/>
      <c r="BV9227" s="258"/>
      <c r="BW9227" s="258"/>
      <c r="BX9227" s="258"/>
      <c r="BY9227" s="258"/>
      <c r="BZ9227" s="258"/>
      <c r="CA9227" s="258"/>
      <c r="CB9227" s="258"/>
      <c r="CC9227" s="258"/>
    </row>
    <row r="9228" spans="1:81" s="41" customFormat="1" x14ac:dyDescent="0.25">
      <c r="A9228" s="38"/>
      <c r="B9228" s="44"/>
      <c r="C9228" s="39"/>
      <c r="D9228" s="39"/>
      <c r="E9228" s="39"/>
      <c r="F9228" s="25"/>
      <c r="G9228" s="40"/>
      <c r="H9228" s="40"/>
      <c r="I9228" s="40"/>
      <c r="J9228" s="271"/>
      <c r="K9228" s="262"/>
      <c r="L9228" s="258"/>
      <c r="M9228" s="258"/>
      <c r="N9228" s="258"/>
      <c r="O9228" s="258"/>
      <c r="P9228" s="258"/>
      <c r="Q9228" s="258"/>
      <c r="R9228" s="258"/>
      <c r="S9228" s="258"/>
      <c r="T9228" s="258"/>
      <c r="U9228" s="258"/>
      <c r="V9228" s="258"/>
      <c r="W9228" s="258"/>
      <c r="X9228" s="258"/>
      <c r="Y9228" s="258"/>
      <c r="Z9228" s="258"/>
      <c r="AA9228" s="258"/>
      <c r="AB9228" s="258"/>
      <c r="AC9228" s="258"/>
      <c r="AD9228" s="258"/>
      <c r="AE9228" s="258"/>
      <c r="AF9228" s="258"/>
      <c r="AG9228" s="258"/>
      <c r="AH9228" s="258"/>
      <c r="AI9228" s="258"/>
      <c r="AJ9228" s="258"/>
      <c r="AK9228" s="258"/>
      <c r="AL9228" s="258"/>
      <c r="AM9228" s="258"/>
      <c r="AN9228" s="258"/>
      <c r="AO9228" s="258"/>
      <c r="AP9228" s="258"/>
      <c r="AQ9228" s="258"/>
      <c r="AR9228" s="258"/>
      <c r="AS9228" s="258"/>
      <c r="AT9228" s="258"/>
      <c r="AU9228" s="258"/>
      <c r="AV9228" s="258"/>
      <c r="AW9228" s="258"/>
      <c r="AX9228" s="258"/>
      <c r="AY9228" s="258"/>
      <c r="AZ9228" s="258"/>
      <c r="BA9228" s="258"/>
      <c r="BB9228" s="258"/>
      <c r="BC9228" s="258"/>
      <c r="BD9228" s="258"/>
      <c r="BE9228" s="258"/>
      <c r="BF9228" s="258"/>
      <c r="BG9228" s="258"/>
      <c r="BH9228" s="258"/>
      <c r="BI9228" s="258"/>
      <c r="BJ9228" s="258"/>
      <c r="BK9228" s="258"/>
      <c r="BL9228" s="258"/>
      <c r="BM9228" s="258"/>
      <c r="BN9228" s="258"/>
      <c r="BO9228" s="258"/>
      <c r="BP9228" s="258"/>
      <c r="BQ9228" s="258"/>
      <c r="BR9228" s="258"/>
      <c r="BS9228" s="258"/>
      <c r="BT9228" s="258"/>
      <c r="BU9228" s="258"/>
      <c r="BV9228" s="258"/>
      <c r="BW9228" s="258"/>
      <c r="BX9228" s="258"/>
      <c r="BY9228" s="258"/>
      <c r="BZ9228" s="258"/>
      <c r="CA9228" s="258"/>
      <c r="CB9228" s="258"/>
      <c r="CC9228" s="258"/>
    </row>
    <row r="9229" spans="1:81" s="41" customFormat="1" x14ac:dyDescent="0.25">
      <c r="A9229" s="38"/>
      <c r="B9229" s="44"/>
      <c r="C9229" s="39"/>
      <c r="D9229" s="39"/>
      <c r="E9229" s="39"/>
      <c r="F9229" s="25"/>
      <c r="G9229" s="40"/>
      <c r="H9229" s="40"/>
      <c r="I9229" s="40"/>
      <c r="J9229" s="271"/>
      <c r="K9229" s="262"/>
      <c r="L9229" s="258"/>
      <c r="M9229" s="258"/>
      <c r="N9229" s="258"/>
      <c r="O9229" s="258"/>
      <c r="P9229" s="258"/>
      <c r="Q9229" s="258"/>
      <c r="R9229" s="258"/>
      <c r="S9229" s="258"/>
      <c r="T9229" s="258"/>
      <c r="U9229" s="258"/>
      <c r="V9229" s="258"/>
      <c r="W9229" s="258"/>
      <c r="X9229" s="258"/>
      <c r="Y9229" s="258"/>
      <c r="Z9229" s="258"/>
      <c r="AA9229" s="258"/>
      <c r="AB9229" s="258"/>
      <c r="AC9229" s="258"/>
      <c r="AD9229" s="258"/>
      <c r="AE9229" s="258"/>
      <c r="AF9229" s="258"/>
      <c r="AG9229" s="258"/>
      <c r="AH9229" s="258"/>
      <c r="AI9229" s="258"/>
      <c r="AJ9229" s="258"/>
      <c r="AK9229" s="258"/>
      <c r="AL9229" s="258"/>
      <c r="AM9229" s="258"/>
      <c r="AN9229" s="258"/>
      <c r="AO9229" s="258"/>
      <c r="AP9229" s="258"/>
      <c r="AQ9229" s="258"/>
      <c r="AR9229" s="258"/>
      <c r="AS9229" s="258"/>
      <c r="AT9229" s="258"/>
      <c r="AU9229" s="258"/>
      <c r="AV9229" s="258"/>
      <c r="AW9229" s="258"/>
      <c r="AX9229" s="258"/>
      <c r="AY9229" s="258"/>
      <c r="AZ9229" s="258"/>
      <c r="BA9229" s="258"/>
      <c r="BB9229" s="258"/>
      <c r="BC9229" s="258"/>
      <c r="BD9229" s="258"/>
      <c r="BE9229" s="258"/>
      <c r="BF9229" s="258"/>
      <c r="BG9229" s="258"/>
      <c r="BH9229" s="258"/>
      <c r="BI9229" s="258"/>
      <c r="BJ9229" s="258"/>
      <c r="BK9229" s="258"/>
      <c r="BL9229" s="258"/>
      <c r="BM9229" s="258"/>
      <c r="BN9229" s="258"/>
      <c r="BO9229" s="258"/>
      <c r="BP9229" s="258"/>
      <c r="BQ9229" s="258"/>
      <c r="BR9229" s="258"/>
      <c r="BS9229" s="258"/>
      <c r="BT9229" s="258"/>
      <c r="BU9229" s="258"/>
      <c r="BV9229" s="258"/>
      <c r="BW9229" s="258"/>
      <c r="BX9229" s="258"/>
      <c r="BY9229" s="258"/>
      <c r="BZ9229" s="258"/>
      <c r="CA9229" s="258"/>
      <c r="CB9229" s="258"/>
      <c r="CC9229" s="258"/>
    </row>
    <row r="9230" spans="1:81" s="41" customFormat="1" x14ac:dyDescent="0.25">
      <c r="A9230" s="38"/>
      <c r="B9230" s="44"/>
      <c r="C9230" s="39"/>
      <c r="D9230" s="39"/>
      <c r="E9230" s="39"/>
      <c r="F9230" s="25"/>
      <c r="G9230" s="40"/>
      <c r="H9230" s="40"/>
      <c r="I9230" s="40"/>
      <c r="J9230" s="271"/>
      <c r="K9230" s="262"/>
      <c r="L9230" s="258"/>
      <c r="M9230" s="258"/>
      <c r="N9230" s="258"/>
      <c r="O9230" s="258"/>
      <c r="P9230" s="258"/>
      <c r="Q9230" s="258"/>
      <c r="R9230" s="258"/>
      <c r="S9230" s="258"/>
      <c r="T9230" s="258"/>
      <c r="U9230" s="258"/>
      <c r="V9230" s="258"/>
      <c r="W9230" s="258"/>
      <c r="X9230" s="258"/>
      <c r="Y9230" s="258"/>
      <c r="Z9230" s="258"/>
      <c r="AA9230" s="258"/>
      <c r="AB9230" s="258"/>
      <c r="AC9230" s="258"/>
      <c r="AD9230" s="258"/>
      <c r="AE9230" s="258"/>
      <c r="AF9230" s="258"/>
      <c r="AG9230" s="258"/>
      <c r="AH9230" s="258"/>
      <c r="AI9230" s="258"/>
      <c r="AJ9230" s="258"/>
      <c r="AK9230" s="258"/>
      <c r="AL9230" s="258"/>
      <c r="AM9230" s="258"/>
      <c r="AN9230" s="258"/>
      <c r="AO9230" s="258"/>
      <c r="AP9230" s="258"/>
      <c r="AQ9230" s="258"/>
      <c r="AR9230" s="258"/>
      <c r="AS9230" s="258"/>
      <c r="AT9230" s="258"/>
      <c r="AU9230" s="258"/>
      <c r="AV9230" s="258"/>
      <c r="AW9230" s="258"/>
      <c r="AX9230" s="258"/>
      <c r="AY9230" s="258"/>
      <c r="AZ9230" s="258"/>
      <c r="BA9230" s="258"/>
      <c r="BB9230" s="258"/>
      <c r="BC9230" s="258"/>
      <c r="BD9230" s="258"/>
      <c r="BE9230" s="258"/>
      <c r="BF9230" s="258"/>
      <c r="BG9230" s="258"/>
      <c r="BH9230" s="258"/>
      <c r="BI9230" s="258"/>
      <c r="BJ9230" s="258"/>
      <c r="BK9230" s="258"/>
      <c r="BL9230" s="258"/>
      <c r="BM9230" s="258"/>
      <c r="BN9230" s="258"/>
      <c r="BO9230" s="258"/>
      <c r="BP9230" s="258"/>
      <c r="BQ9230" s="258"/>
      <c r="BR9230" s="258"/>
      <c r="BS9230" s="258"/>
      <c r="BT9230" s="258"/>
      <c r="BU9230" s="258"/>
      <c r="BV9230" s="258"/>
      <c r="BW9230" s="258"/>
      <c r="BX9230" s="258"/>
      <c r="BY9230" s="258"/>
      <c r="BZ9230" s="258"/>
      <c r="CA9230" s="258"/>
      <c r="CB9230" s="258"/>
      <c r="CC9230" s="258"/>
    </row>
    <row r="9231" spans="1:81" s="41" customFormat="1" x14ac:dyDescent="0.25">
      <c r="A9231" s="38"/>
      <c r="B9231" s="44"/>
      <c r="C9231" s="39"/>
      <c r="D9231" s="39"/>
      <c r="E9231" s="39"/>
      <c r="F9231" s="25"/>
      <c r="G9231" s="40"/>
      <c r="H9231" s="40"/>
      <c r="I9231" s="40"/>
      <c r="J9231" s="271"/>
      <c r="K9231" s="262"/>
      <c r="L9231" s="258"/>
      <c r="M9231" s="258"/>
      <c r="N9231" s="258"/>
      <c r="O9231" s="258"/>
      <c r="P9231" s="258"/>
      <c r="Q9231" s="258"/>
      <c r="R9231" s="258"/>
      <c r="S9231" s="258"/>
      <c r="T9231" s="258"/>
      <c r="U9231" s="258"/>
      <c r="V9231" s="258"/>
      <c r="W9231" s="258"/>
      <c r="X9231" s="258"/>
      <c r="Y9231" s="258"/>
      <c r="Z9231" s="258"/>
      <c r="AA9231" s="258"/>
      <c r="AB9231" s="258"/>
      <c r="AC9231" s="258"/>
      <c r="AD9231" s="258"/>
      <c r="AE9231" s="258"/>
      <c r="AF9231" s="258"/>
      <c r="AG9231" s="258"/>
      <c r="AH9231" s="258"/>
      <c r="AI9231" s="258"/>
      <c r="AJ9231" s="258"/>
      <c r="AK9231" s="258"/>
      <c r="AL9231" s="258"/>
      <c r="AM9231" s="258"/>
      <c r="AN9231" s="258"/>
      <c r="AO9231" s="258"/>
      <c r="AP9231" s="258"/>
      <c r="AQ9231" s="258"/>
      <c r="AR9231" s="258"/>
      <c r="AS9231" s="258"/>
      <c r="AT9231" s="258"/>
      <c r="AU9231" s="258"/>
      <c r="AV9231" s="258"/>
      <c r="AW9231" s="258"/>
      <c r="AX9231" s="258"/>
      <c r="AY9231" s="258"/>
      <c r="AZ9231" s="258"/>
      <c r="BA9231" s="258"/>
      <c r="BB9231" s="258"/>
      <c r="BC9231" s="258"/>
      <c r="BD9231" s="258"/>
      <c r="BE9231" s="258"/>
      <c r="BF9231" s="258"/>
      <c r="BG9231" s="258"/>
      <c r="BH9231" s="258"/>
      <c r="BI9231" s="258"/>
      <c r="BJ9231" s="258"/>
      <c r="BK9231" s="258"/>
      <c r="BL9231" s="258"/>
      <c r="BM9231" s="258"/>
      <c r="BN9231" s="258"/>
      <c r="BO9231" s="258"/>
      <c r="BP9231" s="258"/>
      <c r="BQ9231" s="258"/>
      <c r="BR9231" s="258"/>
      <c r="BS9231" s="258"/>
      <c r="BT9231" s="258"/>
      <c r="BU9231" s="258"/>
      <c r="BV9231" s="258"/>
      <c r="BW9231" s="258"/>
      <c r="BX9231" s="258"/>
      <c r="BY9231" s="258"/>
      <c r="BZ9231" s="258"/>
      <c r="CA9231" s="258"/>
      <c r="CB9231" s="258"/>
      <c r="CC9231" s="258"/>
    </row>
    <row r="9232" spans="1:81" s="41" customFormat="1" x14ac:dyDescent="0.25">
      <c r="A9232" s="38"/>
      <c r="B9232" s="44"/>
      <c r="C9232" s="39"/>
      <c r="D9232" s="39"/>
      <c r="E9232" s="39"/>
      <c r="F9232" s="25"/>
      <c r="G9232" s="40"/>
      <c r="H9232" s="40"/>
      <c r="I9232" s="40"/>
      <c r="J9232" s="271"/>
      <c r="K9232" s="262"/>
      <c r="L9232" s="258"/>
      <c r="M9232" s="258"/>
      <c r="N9232" s="258"/>
      <c r="O9232" s="258"/>
      <c r="P9232" s="258"/>
      <c r="Q9232" s="258"/>
      <c r="R9232" s="258"/>
      <c r="S9232" s="258"/>
      <c r="T9232" s="258"/>
      <c r="U9232" s="258"/>
      <c r="V9232" s="258"/>
      <c r="W9232" s="258"/>
      <c r="X9232" s="258"/>
      <c r="Y9232" s="258"/>
      <c r="Z9232" s="258"/>
      <c r="AA9232" s="258"/>
      <c r="AB9232" s="258"/>
      <c r="AC9232" s="258"/>
      <c r="AD9232" s="258"/>
      <c r="AE9232" s="258"/>
      <c r="AF9232" s="258"/>
      <c r="AG9232" s="258"/>
      <c r="AH9232" s="258"/>
      <c r="AI9232" s="258"/>
      <c r="AJ9232" s="258"/>
      <c r="AK9232" s="258"/>
      <c r="AL9232" s="258"/>
      <c r="AM9232" s="258"/>
      <c r="AN9232" s="258"/>
      <c r="AO9232" s="258"/>
      <c r="AP9232" s="258"/>
      <c r="AQ9232" s="258"/>
      <c r="AR9232" s="258"/>
      <c r="AS9232" s="258"/>
      <c r="AT9232" s="258"/>
      <c r="AU9232" s="258"/>
      <c r="AV9232" s="258"/>
      <c r="AW9232" s="258"/>
      <c r="AX9232" s="258"/>
      <c r="AY9232" s="258"/>
      <c r="AZ9232" s="258"/>
      <c r="BA9232" s="258"/>
      <c r="BB9232" s="258"/>
      <c r="BC9232" s="258"/>
      <c r="BD9232" s="258"/>
      <c r="BE9232" s="258"/>
      <c r="BF9232" s="258"/>
      <c r="BG9232" s="258"/>
      <c r="BH9232" s="258"/>
      <c r="BI9232" s="258"/>
      <c r="BJ9232" s="258"/>
      <c r="BK9232" s="258"/>
      <c r="BL9232" s="258"/>
      <c r="BM9232" s="258"/>
      <c r="BN9232" s="258"/>
      <c r="BO9232" s="258"/>
      <c r="BP9232" s="258"/>
      <c r="BQ9232" s="258"/>
      <c r="BR9232" s="258"/>
      <c r="BS9232" s="258"/>
      <c r="BT9232" s="258"/>
      <c r="BU9232" s="258"/>
      <c r="BV9232" s="258"/>
      <c r="BW9232" s="258"/>
      <c r="BX9232" s="258"/>
      <c r="BY9232" s="258"/>
      <c r="BZ9232" s="258"/>
      <c r="CA9232" s="258"/>
      <c r="CB9232" s="258"/>
      <c r="CC9232" s="258"/>
    </row>
    <row r="9233" spans="1:81" s="41" customFormat="1" x14ac:dyDescent="0.25">
      <c r="A9233" s="38"/>
      <c r="B9233" s="44"/>
      <c r="C9233" s="39"/>
      <c r="D9233" s="39"/>
      <c r="E9233" s="39"/>
      <c r="F9233" s="25"/>
      <c r="G9233" s="40"/>
      <c r="H9233" s="40"/>
      <c r="I9233" s="40"/>
      <c r="J9233" s="271"/>
      <c r="K9233" s="262"/>
      <c r="L9233" s="258"/>
      <c r="M9233" s="258"/>
      <c r="N9233" s="258"/>
      <c r="O9233" s="258"/>
      <c r="P9233" s="258"/>
      <c r="Q9233" s="258"/>
      <c r="R9233" s="258"/>
      <c r="S9233" s="258"/>
      <c r="T9233" s="258"/>
      <c r="U9233" s="258"/>
      <c r="V9233" s="258"/>
      <c r="W9233" s="258"/>
      <c r="X9233" s="258"/>
      <c r="Y9233" s="258"/>
      <c r="Z9233" s="258"/>
      <c r="AA9233" s="258"/>
      <c r="AB9233" s="258"/>
      <c r="AC9233" s="258"/>
      <c r="AD9233" s="258"/>
      <c r="AE9233" s="258"/>
      <c r="AF9233" s="258"/>
      <c r="AG9233" s="258"/>
      <c r="AH9233" s="258"/>
      <c r="AI9233" s="258"/>
      <c r="AJ9233" s="258"/>
      <c r="AK9233" s="258"/>
      <c r="AL9233" s="258"/>
      <c r="AM9233" s="258"/>
      <c r="AN9233" s="258"/>
      <c r="AO9233" s="258"/>
      <c r="AP9233" s="258"/>
      <c r="AQ9233" s="258"/>
      <c r="AR9233" s="258"/>
      <c r="AS9233" s="258"/>
      <c r="AT9233" s="258"/>
      <c r="AU9233" s="258"/>
      <c r="AV9233" s="258"/>
      <c r="AW9233" s="258"/>
      <c r="AX9233" s="258"/>
      <c r="AY9233" s="258"/>
      <c r="AZ9233" s="258"/>
      <c r="BA9233" s="258"/>
      <c r="BB9233" s="258"/>
      <c r="BC9233" s="258"/>
      <c r="BD9233" s="258"/>
      <c r="BE9233" s="258"/>
      <c r="BF9233" s="258"/>
      <c r="BG9233" s="258"/>
      <c r="BH9233" s="258"/>
      <c r="BI9233" s="258"/>
      <c r="BJ9233" s="258"/>
      <c r="BK9233" s="258"/>
      <c r="BL9233" s="258"/>
      <c r="BM9233" s="258"/>
      <c r="BN9233" s="258"/>
      <c r="BO9233" s="258"/>
      <c r="BP9233" s="258"/>
      <c r="BQ9233" s="258"/>
      <c r="BR9233" s="258"/>
      <c r="BS9233" s="258"/>
      <c r="BT9233" s="258"/>
      <c r="BU9233" s="258"/>
      <c r="BV9233" s="258"/>
      <c r="BW9233" s="258"/>
      <c r="BX9233" s="258"/>
      <c r="BY9233" s="258"/>
      <c r="BZ9233" s="258"/>
      <c r="CA9233" s="258"/>
      <c r="CB9233" s="258"/>
      <c r="CC9233" s="258"/>
    </row>
    <row r="9234" spans="1:81" s="41" customFormat="1" x14ac:dyDescent="0.25">
      <c r="A9234" s="38"/>
      <c r="B9234" s="44"/>
      <c r="C9234" s="39"/>
      <c r="D9234" s="39"/>
      <c r="E9234" s="39"/>
      <c r="F9234" s="25"/>
      <c r="G9234" s="40"/>
      <c r="H9234" s="40"/>
      <c r="I9234" s="40"/>
      <c r="J9234" s="271"/>
      <c r="K9234" s="262"/>
      <c r="L9234" s="258"/>
      <c r="M9234" s="258"/>
      <c r="N9234" s="258"/>
      <c r="O9234" s="258"/>
      <c r="P9234" s="258"/>
      <c r="Q9234" s="258"/>
      <c r="R9234" s="258"/>
      <c r="S9234" s="258"/>
      <c r="T9234" s="258"/>
      <c r="U9234" s="258"/>
      <c r="V9234" s="258"/>
      <c r="W9234" s="258"/>
      <c r="X9234" s="258"/>
      <c r="Y9234" s="258"/>
      <c r="Z9234" s="258"/>
      <c r="AA9234" s="258"/>
      <c r="AB9234" s="258"/>
      <c r="AC9234" s="258"/>
      <c r="AD9234" s="258"/>
      <c r="AE9234" s="258"/>
      <c r="AF9234" s="258"/>
      <c r="AG9234" s="258"/>
      <c r="AH9234" s="258"/>
      <c r="AI9234" s="258"/>
      <c r="AJ9234" s="258"/>
      <c r="AK9234" s="258"/>
      <c r="AL9234" s="258"/>
      <c r="AM9234" s="258"/>
      <c r="AN9234" s="258"/>
      <c r="AO9234" s="258"/>
      <c r="AP9234" s="258"/>
      <c r="AQ9234" s="258"/>
      <c r="AR9234" s="258"/>
      <c r="AS9234" s="258"/>
      <c r="AT9234" s="258"/>
      <c r="AU9234" s="258"/>
      <c r="AV9234" s="258"/>
      <c r="AW9234" s="258"/>
      <c r="AX9234" s="258"/>
      <c r="AY9234" s="258"/>
      <c r="AZ9234" s="258"/>
      <c r="BA9234" s="258"/>
      <c r="BB9234" s="258"/>
      <c r="BC9234" s="258"/>
      <c r="BD9234" s="258"/>
      <c r="BE9234" s="258"/>
      <c r="BF9234" s="258"/>
      <c r="BG9234" s="258"/>
      <c r="BH9234" s="258"/>
      <c r="BI9234" s="258"/>
      <c r="BJ9234" s="258"/>
      <c r="BK9234" s="258"/>
      <c r="BL9234" s="258"/>
      <c r="BM9234" s="258"/>
      <c r="BN9234" s="258"/>
      <c r="BO9234" s="258"/>
      <c r="BP9234" s="258"/>
      <c r="BQ9234" s="258"/>
      <c r="BR9234" s="258"/>
      <c r="BS9234" s="258"/>
      <c r="BT9234" s="258"/>
      <c r="BU9234" s="258"/>
      <c r="BV9234" s="258"/>
      <c r="BW9234" s="258"/>
      <c r="BX9234" s="258"/>
      <c r="BY9234" s="258"/>
      <c r="BZ9234" s="258"/>
      <c r="CA9234" s="258"/>
      <c r="CB9234" s="258"/>
      <c r="CC9234" s="258"/>
    </row>
    <row r="9235" spans="1:81" s="41" customFormat="1" x14ac:dyDescent="0.25">
      <c r="A9235" s="38"/>
      <c r="B9235" s="44"/>
      <c r="C9235" s="39"/>
      <c r="D9235" s="39"/>
      <c r="E9235" s="39"/>
      <c r="F9235" s="25"/>
      <c r="G9235" s="40"/>
      <c r="H9235" s="40"/>
      <c r="I9235" s="40"/>
      <c r="J9235" s="271"/>
      <c r="K9235" s="262"/>
      <c r="L9235" s="258"/>
      <c r="M9235" s="258"/>
      <c r="N9235" s="258"/>
      <c r="O9235" s="258"/>
      <c r="P9235" s="258"/>
      <c r="Q9235" s="258"/>
      <c r="R9235" s="258"/>
      <c r="S9235" s="258"/>
      <c r="T9235" s="258"/>
      <c r="U9235" s="258"/>
      <c r="V9235" s="258"/>
      <c r="W9235" s="258"/>
      <c r="X9235" s="258"/>
      <c r="Y9235" s="258"/>
      <c r="Z9235" s="258"/>
      <c r="AA9235" s="258"/>
      <c r="AB9235" s="258"/>
      <c r="AC9235" s="258"/>
      <c r="AD9235" s="258"/>
      <c r="AE9235" s="258"/>
      <c r="AF9235" s="258"/>
      <c r="AG9235" s="258"/>
      <c r="AH9235" s="258"/>
      <c r="AI9235" s="258"/>
      <c r="AJ9235" s="258"/>
      <c r="AK9235" s="258"/>
      <c r="AL9235" s="258"/>
      <c r="AM9235" s="258"/>
      <c r="AN9235" s="258"/>
      <c r="AO9235" s="258"/>
      <c r="AP9235" s="258"/>
      <c r="AQ9235" s="258"/>
      <c r="AR9235" s="258"/>
      <c r="AS9235" s="258"/>
      <c r="AT9235" s="258"/>
      <c r="AU9235" s="258"/>
      <c r="AV9235" s="258"/>
      <c r="AW9235" s="258"/>
      <c r="AX9235" s="258"/>
      <c r="AY9235" s="258"/>
      <c r="AZ9235" s="258"/>
      <c r="BA9235" s="258"/>
      <c r="BB9235" s="258"/>
      <c r="BC9235" s="258"/>
      <c r="BD9235" s="258"/>
      <c r="BE9235" s="258"/>
      <c r="BF9235" s="258"/>
      <c r="BG9235" s="258"/>
      <c r="BH9235" s="258"/>
      <c r="BI9235" s="258"/>
      <c r="BJ9235" s="258"/>
      <c r="BK9235" s="258"/>
      <c r="BL9235" s="258"/>
      <c r="BM9235" s="258"/>
      <c r="BN9235" s="258"/>
      <c r="BO9235" s="258"/>
      <c r="BP9235" s="258"/>
      <c r="BQ9235" s="258"/>
      <c r="BR9235" s="258"/>
      <c r="BS9235" s="258"/>
      <c r="BT9235" s="258"/>
      <c r="BU9235" s="258"/>
      <c r="BV9235" s="258"/>
      <c r="BW9235" s="258"/>
      <c r="BX9235" s="258"/>
      <c r="BY9235" s="258"/>
      <c r="BZ9235" s="258"/>
      <c r="CA9235" s="258"/>
      <c r="CB9235" s="258"/>
      <c r="CC9235" s="258"/>
    </row>
    <row r="9236" spans="1:81" s="41" customFormat="1" x14ac:dyDescent="0.25">
      <c r="A9236" s="38"/>
      <c r="B9236" s="44"/>
      <c r="C9236" s="39"/>
      <c r="D9236" s="39"/>
      <c r="E9236" s="39"/>
      <c r="F9236" s="25"/>
      <c r="G9236" s="40"/>
      <c r="H9236" s="40"/>
      <c r="I9236" s="40"/>
      <c r="J9236" s="271"/>
      <c r="K9236" s="262"/>
      <c r="L9236" s="258"/>
      <c r="M9236" s="258"/>
      <c r="N9236" s="258"/>
      <c r="O9236" s="258"/>
      <c r="P9236" s="258"/>
      <c r="Q9236" s="258"/>
      <c r="R9236" s="258"/>
      <c r="S9236" s="258"/>
      <c r="T9236" s="258"/>
      <c r="U9236" s="258"/>
      <c r="V9236" s="258"/>
      <c r="W9236" s="258"/>
      <c r="X9236" s="258"/>
      <c r="Y9236" s="258"/>
      <c r="Z9236" s="258"/>
      <c r="AA9236" s="258"/>
      <c r="AB9236" s="258"/>
      <c r="AC9236" s="258"/>
      <c r="AD9236" s="258"/>
      <c r="AE9236" s="258"/>
      <c r="AF9236" s="258"/>
      <c r="AG9236" s="258"/>
      <c r="AH9236" s="258"/>
      <c r="AI9236" s="258"/>
      <c r="AJ9236" s="258"/>
      <c r="AK9236" s="258"/>
      <c r="AL9236" s="258"/>
      <c r="AM9236" s="258"/>
      <c r="AN9236" s="258"/>
      <c r="AO9236" s="258"/>
      <c r="AP9236" s="258"/>
      <c r="AQ9236" s="258"/>
      <c r="AR9236" s="258"/>
      <c r="AS9236" s="258"/>
      <c r="AT9236" s="258"/>
      <c r="AU9236" s="258"/>
      <c r="AV9236" s="258"/>
      <c r="AW9236" s="258"/>
      <c r="AX9236" s="258"/>
      <c r="AY9236" s="258"/>
      <c r="AZ9236" s="258"/>
      <c r="BA9236" s="258"/>
      <c r="BB9236" s="258"/>
      <c r="BC9236" s="258"/>
      <c r="BD9236" s="258"/>
      <c r="BE9236" s="258"/>
      <c r="BF9236" s="258"/>
      <c r="BG9236" s="258"/>
      <c r="BH9236" s="258"/>
      <c r="BI9236" s="258"/>
      <c r="BJ9236" s="258"/>
      <c r="BK9236" s="258"/>
      <c r="BL9236" s="258"/>
      <c r="BM9236" s="258"/>
      <c r="BN9236" s="258"/>
      <c r="BO9236" s="258"/>
      <c r="BP9236" s="258"/>
      <c r="BQ9236" s="258"/>
      <c r="BR9236" s="258"/>
      <c r="BS9236" s="258"/>
      <c r="BT9236" s="258"/>
      <c r="BU9236" s="258"/>
      <c r="BV9236" s="258"/>
      <c r="BW9236" s="258"/>
      <c r="BX9236" s="258"/>
      <c r="BY9236" s="258"/>
      <c r="BZ9236" s="258"/>
      <c r="CA9236" s="258"/>
      <c r="CB9236" s="258"/>
      <c r="CC9236" s="258"/>
    </row>
    <row r="9237" spans="1:81" s="41" customFormat="1" x14ac:dyDescent="0.25">
      <c r="A9237" s="38"/>
      <c r="B9237" s="44"/>
      <c r="C9237" s="39"/>
      <c r="D9237" s="39"/>
      <c r="E9237" s="39"/>
      <c r="F9237" s="25"/>
      <c r="G9237" s="40"/>
      <c r="H9237" s="40"/>
      <c r="I9237" s="40"/>
      <c r="J9237" s="271"/>
      <c r="K9237" s="262"/>
      <c r="L9237" s="258"/>
      <c r="M9237" s="258"/>
      <c r="N9237" s="258"/>
      <c r="O9237" s="258"/>
      <c r="P9237" s="258"/>
      <c r="Q9237" s="258"/>
      <c r="R9237" s="258"/>
      <c r="S9237" s="258"/>
      <c r="T9237" s="258"/>
      <c r="U9237" s="258"/>
      <c r="V9237" s="258"/>
      <c r="W9237" s="258"/>
      <c r="X9237" s="258"/>
      <c r="Y9237" s="258"/>
      <c r="Z9237" s="258"/>
      <c r="AA9237" s="258"/>
      <c r="AB9237" s="258"/>
      <c r="AC9237" s="258"/>
      <c r="AD9237" s="258"/>
      <c r="AE9237" s="258"/>
      <c r="AF9237" s="258"/>
      <c r="AG9237" s="258"/>
      <c r="AH9237" s="258"/>
      <c r="AI9237" s="258"/>
      <c r="AJ9237" s="258"/>
      <c r="AK9237" s="258"/>
      <c r="AL9237" s="258"/>
      <c r="AM9237" s="258"/>
      <c r="AN9237" s="258"/>
      <c r="AO9237" s="258"/>
      <c r="AP9237" s="258"/>
      <c r="AQ9237" s="258"/>
      <c r="AR9237" s="258"/>
      <c r="AS9237" s="258"/>
      <c r="AT9237" s="258"/>
      <c r="AU9237" s="258"/>
      <c r="AV9237" s="258"/>
      <c r="AW9237" s="258"/>
      <c r="AX9237" s="258"/>
      <c r="AY9237" s="258"/>
      <c r="AZ9237" s="258"/>
      <c r="BA9237" s="258"/>
      <c r="BB9237" s="258"/>
      <c r="BC9237" s="258"/>
      <c r="BD9237" s="258"/>
      <c r="BE9237" s="258"/>
      <c r="BF9237" s="258"/>
      <c r="BG9237" s="258"/>
      <c r="BH9237" s="258"/>
      <c r="BI9237" s="258"/>
      <c r="BJ9237" s="258"/>
      <c r="BK9237" s="258"/>
      <c r="BL9237" s="258"/>
      <c r="BM9237" s="258"/>
      <c r="BN9237" s="258"/>
      <c r="BO9237" s="258"/>
      <c r="BP9237" s="258"/>
      <c r="BQ9237" s="258"/>
      <c r="BR9237" s="258"/>
      <c r="BS9237" s="258"/>
      <c r="BT9237" s="258"/>
      <c r="BU9237" s="258"/>
      <c r="BV9237" s="258"/>
      <c r="BW9237" s="258"/>
      <c r="BX9237" s="258"/>
      <c r="BY9237" s="258"/>
      <c r="BZ9237" s="258"/>
      <c r="CA9237" s="258"/>
      <c r="CB9237" s="258"/>
      <c r="CC9237" s="258"/>
    </row>
    <row r="9238" spans="1:81" s="41" customFormat="1" x14ac:dyDescent="0.25">
      <c r="A9238" s="38"/>
      <c r="B9238" s="44"/>
      <c r="C9238" s="39"/>
      <c r="D9238" s="39"/>
      <c r="E9238" s="39"/>
      <c r="F9238" s="25"/>
      <c r="G9238" s="40"/>
      <c r="H9238" s="40"/>
      <c r="I9238" s="40"/>
      <c r="J9238" s="271"/>
      <c r="K9238" s="262"/>
      <c r="L9238" s="258"/>
      <c r="M9238" s="258"/>
      <c r="N9238" s="258"/>
      <c r="O9238" s="258"/>
      <c r="P9238" s="258"/>
      <c r="Q9238" s="258"/>
      <c r="R9238" s="258"/>
      <c r="S9238" s="258"/>
      <c r="T9238" s="258"/>
      <c r="U9238" s="258"/>
      <c r="V9238" s="258"/>
      <c r="W9238" s="258"/>
      <c r="X9238" s="258"/>
      <c r="Y9238" s="258"/>
      <c r="Z9238" s="258"/>
      <c r="AA9238" s="258"/>
      <c r="AB9238" s="258"/>
      <c r="AC9238" s="258"/>
      <c r="AD9238" s="258"/>
      <c r="AE9238" s="258"/>
      <c r="AF9238" s="258"/>
      <c r="AG9238" s="258"/>
      <c r="AH9238" s="258"/>
      <c r="AI9238" s="258"/>
      <c r="AJ9238" s="258"/>
      <c r="AK9238" s="258"/>
      <c r="AL9238" s="258"/>
      <c r="AM9238" s="258"/>
      <c r="AN9238" s="258"/>
      <c r="AO9238" s="258"/>
      <c r="AP9238" s="258"/>
      <c r="AQ9238" s="258"/>
      <c r="AR9238" s="258"/>
      <c r="AS9238" s="258"/>
      <c r="AT9238" s="258"/>
      <c r="AU9238" s="258"/>
      <c r="AV9238" s="258"/>
      <c r="AW9238" s="258"/>
      <c r="AX9238" s="258"/>
      <c r="AY9238" s="258"/>
      <c r="AZ9238" s="258"/>
      <c r="BA9238" s="258"/>
      <c r="BB9238" s="258"/>
      <c r="BC9238" s="258"/>
      <c r="BD9238" s="258"/>
      <c r="BE9238" s="258"/>
      <c r="BF9238" s="258"/>
      <c r="BG9238" s="258"/>
      <c r="BH9238" s="258"/>
      <c r="BI9238" s="258"/>
      <c r="BJ9238" s="258"/>
      <c r="BK9238" s="258"/>
      <c r="BL9238" s="258"/>
      <c r="BM9238" s="258"/>
      <c r="BN9238" s="258"/>
      <c r="BO9238" s="258"/>
      <c r="BP9238" s="258"/>
      <c r="BQ9238" s="258"/>
      <c r="BR9238" s="258"/>
      <c r="BS9238" s="258"/>
      <c r="BT9238" s="258"/>
      <c r="BU9238" s="258"/>
      <c r="BV9238" s="258"/>
      <c r="BW9238" s="258"/>
      <c r="BX9238" s="258"/>
      <c r="BY9238" s="258"/>
      <c r="BZ9238" s="258"/>
      <c r="CA9238" s="258"/>
      <c r="CB9238" s="258"/>
      <c r="CC9238" s="258"/>
    </row>
    <row r="9239" spans="1:81" s="41" customFormat="1" x14ac:dyDescent="0.25">
      <c r="A9239" s="38"/>
      <c r="B9239" s="44"/>
      <c r="C9239" s="39"/>
      <c r="D9239" s="39"/>
      <c r="E9239" s="39"/>
      <c r="F9239" s="25"/>
      <c r="G9239" s="40"/>
      <c r="H9239" s="40"/>
      <c r="I9239" s="40"/>
      <c r="J9239" s="271"/>
      <c r="K9239" s="262"/>
      <c r="L9239" s="258"/>
      <c r="M9239" s="258"/>
      <c r="N9239" s="258"/>
      <c r="O9239" s="258"/>
      <c r="P9239" s="258"/>
      <c r="Q9239" s="258"/>
      <c r="R9239" s="258"/>
      <c r="S9239" s="258"/>
      <c r="T9239" s="258"/>
      <c r="U9239" s="258"/>
      <c r="V9239" s="258"/>
      <c r="W9239" s="258"/>
      <c r="X9239" s="258"/>
      <c r="Y9239" s="258"/>
      <c r="Z9239" s="258"/>
      <c r="AA9239" s="258"/>
      <c r="AB9239" s="258"/>
      <c r="AC9239" s="258"/>
      <c r="AD9239" s="258"/>
      <c r="AE9239" s="258"/>
      <c r="AF9239" s="258"/>
      <c r="AG9239" s="258"/>
      <c r="AH9239" s="258"/>
      <c r="AI9239" s="258"/>
      <c r="AJ9239" s="258"/>
      <c r="AK9239" s="258"/>
      <c r="AL9239" s="258"/>
      <c r="AM9239" s="258"/>
      <c r="AN9239" s="258"/>
      <c r="AO9239" s="258"/>
      <c r="AP9239" s="258"/>
      <c r="AQ9239" s="258"/>
      <c r="AR9239" s="258"/>
      <c r="AS9239" s="258"/>
      <c r="AT9239" s="258"/>
      <c r="AU9239" s="258"/>
      <c r="AV9239" s="258"/>
      <c r="AW9239" s="258"/>
      <c r="AX9239" s="258"/>
      <c r="AY9239" s="258"/>
      <c r="AZ9239" s="258"/>
      <c r="BA9239" s="258"/>
      <c r="BB9239" s="258"/>
      <c r="BC9239" s="258"/>
      <c r="BD9239" s="258"/>
      <c r="BE9239" s="258"/>
      <c r="BF9239" s="258"/>
      <c r="BG9239" s="258"/>
      <c r="BH9239" s="258"/>
      <c r="BI9239" s="258"/>
      <c r="BJ9239" s="258"/>
      <c r="BK9239" s="258"/>
      <c r="BL9239" s="258"/>
      <c r="BM9239" s="258"/>
      <c r="BN9239" s="258"/>
      <c r="BO9239" s="258"/>
      <c r="BP9239" s="258"/>
      <c r="BQ9239" s="258"/>
      <c r="BR9239" s="258"/>
      <c r="BS9239" s="258"/>
      <c r="BT9239" s="258"/>
      <c r="BU9239" s="258"/>
      <c r="BV9239" s="258"/>
      <c r="BW9239" s="258"/>
      <c r="BX9239" s="258"/>
      <c r="BY9239" s="258"/>
      <c r="BZ9239" s="258"/>
      <c r="CA9239" s="258"/>
      <c r="CB9239" s="258"/>
      <c r="CC9239" s="258"/>
    </row>
    <row r="9240" spans="1:81" s="41" customFormat="1" x14ac:dyDescent="0.25">
      <c r="A9240" s="38"/>
      <c r="B9240" s="44"/>
      <c r="C9240" s="39"/>
      <c r="D9240" s="39"/>
      <c r="E9240" s="39"/>
      <c r="F9240" s="25"/>
      <c r="G9240" s="40"/>
      <c r="H9240" s="40"/>
      <c r="I9240" s="40"/>
      <c r="J9240" s="271"/>
      <c r="K9240" s="262"/>
      <c r="L9240" s="258"/>
      <c r="M9240" s="258"/>
      <c r="N9240" s="258"/>
      <c r="O9240" s="258"/>
      <c r="P9240" s="258"/>
      <c r="Q9240" s="258"/>
      <c r="R9240" s="258"/>
      <c r="S9240" s="258"/>
      <c r="T9240" s="258"/>
      <c r="U9240" s="258"/>
      <c r="V9240" s="258"/>
      <c r="W9240" s="258"/>
      <c r="X9240" s="258"/>
      <c r="Y9240" s="258"/>
      <c r="Z9240" s="258"/>
      <c r="AA9240" s="258"/>
      <c r="AB9240" s="258"/>
      <c r="AC9240" s="258"/>
      <c r="AD9240" s="258"/>
      <c r="AE9240" s="258"/>
      <c r="AF9240" s="258"/>
      <c r="AG9240" s="258"/>
      <c r="AH9240" s="258"/>
      <c r="AI9240" s="258"/>
      <c r="AJ9240" s="258"/>
      <c r="AK9240" s="258"/>
      <c r="AL9240" s="258"/>
      <c r="AM9240" s="258"/>
      <c r="AN9240" s="258"/>
      <c r="AO9240" s="258"/>
      <c r="AP9240" s="258"/>
      <c r="AQ9240" s="258"/>
      <c r="AR9240" s="258"/>
      <c r="AS9240" s="258"/>
      <c r="AT9240" s="258"/>
      <c r="AU9240" s="258"/>
      <c r="AV9240" s="258"/>
      <c r="AW9240" s="258"/>
      <c r="AX9240" s="258"/>
      <c r="AY9240" s="258"/>
      <c r="AZ9240" s="258"/>
      <c r="BA9240" s="258"/>
      <c r="BB9240" s="258"/>
      <c r="BC9240" s="258"/>
      <c r="BD9240" s="258"/>
      <c r="BE9240" s="258"/>
      <c r="BF9240" s="258"/>
      <c r="BG9240" s="258"/>
      <c r="BH9240" s="258"/>
      <c r="BI9240" s="258"/>
      <c r="BJ9240" s="258"/>
      <c r="BK9240" s="258"/>
      <c r="BL9240" s="258"/>
      <c r="BM9240" s="258"/>
      <c r="BN9240" s="258"/>
      <c r="BO9240" s="258"/>
      <c r="BP9240" s="258"/>
      <c r="BQ9240" s="258"/>
      <c r="BR9240" s="258"/>
      <c r="BS9240" s="258"/>
      <c r="BT9240" s="258"/>
      <c r="BU9240" s="258"/>
      <c r="BV9240" s="258"/>
      <c r="BW9240" s="258"/>
      <c r="BX9240" s="258"/>
      <c r="BY9240" s="258"/>
      <c r="BZ9240" s="258"/>
      <c r="CA9240" s="258"/>
      <c r="CB9240" s="258"/>
      <c r="CC9240" s="258"/>
    </row>
    <row r="9241" spans="1:81" s="41" customFormat="1" x14ac:dyDescent="0.25">
      <c r="A9241" s="38"/>
      <c r="B9241" s="44"/>
      <c r="C9241" s="39"/>
      <c r="D9241" s="39"/>
      <c r="E9241" s="39"/>
      <c r="F9241" s="25"/>
      <c r="G9241" s="40"/>
      <c r="H9241" s="40"/>
      <c r="I9241" s="40"/>
      <c r="J9241" s="271"/>
      <c r="K9241" s="262"/>
      <c r="L9241" s="258"/>
      <c r="M9241" s="258"/>
      <c r="N9241" s="258"/>
      <c r="O9241" s="258"/>
      <c r="P9241" s="258"/>
      <c r="Q9241" s="258"/>
      <c r="R9241" s="258"/>
      <c r="S9241" s="258"/>
      <c r="T9241" s="258"/>
      <c r="U9241" s="258"/>
      <c r="V9241" s="258"/>
      <c r="W9241" s="258"/>
      <c r="X9241" s="258"/>
      <c r="Y9241" s="258"/>
      <c r="Z9241" s="258"/>
      <c r="AA9241" s="258"/>
      <c r="AB9241" s="258"/>
      <c r="AC9241" s="258"/>
      <c r="AD9241" s="258"/>
      <c r="AE9241" s="258"/>
      <c r="AF9241" s="258"/>
      <c r="AG9241" s="258"/>
      <c r="AH9241" s="258"/>
      <c r="AI9241" s="258"/>
      <c r="AJ9241" s="258"/>
      <c r="AK9241" s="258"/>
      <c r="AL9241" s="258"/>
      <c r="AM9241" s="258"/>
      <c r="AN9241" s="258"/>
      <c r="AO9241" s="258"/>
      <c r="AP9241" s="258"/>
      <c r="AQ9241" s="258"/>
      <c r="AR9241" s="258"/>
      <c r="AS9241" s="258"/>
      <c r="AT9241" s="258"/>
      <c r="AU9241" s="258"/>
      <c r="AV9241" s="258"/>
      <c r="AW9241" s="258"/>
      <c r="AX9241" s="258"/>
      <c r="AY9241" s="258"/>
      <c r="AZ9241" s="258"/>
      <c r="BA9241" s="258"/>
      <c r="BB9241" s="258"/>
      <c r="BC9241" s="258"/>
      <c r="BD9241" s="258"/>
      <c r="BE9241" s="258"/>
      <c r="BF9241" s="258"/>
      <c r="BG9241" s="258"/>
      <c r="BH9241" s="258"/>
      <c r="BI9241" s="258"/>
      <c r="BJ9241" s="258"/>
      <c r="BK9241" s="258"/>
      <c r="BL9241" s="258"/>
      <c r="BM9241" s="258"/>
      <c r="BN9241" s="258"/>
      <c r="BO9241" s="258"/>
      <c r="BP9241" s="258"/>
      <c r="BQ9241" s="258"/>
      <c r="BR9241" s="258"/>
      <c r="BS9241" s="258"/>
      <c r="BT9241" s="258"/>
      <c r="BU9241" s="258"/>
      <c r="BV9241" s="258"/>
      <c r="BW9241" s="258"/>
      <c r="BX9241" s="258"/>
      <c r="BY9241" s="258"/>
      <c r="BZ9241" s="258"/>
      <c r="CA9241" s="258"/>
      <c r="CB9241" s="258"/>
      <c r="CC9241" s="258"/>
    </row>
    <row r="9242" spans="1:81" s="41" customFormat="1" x14ac:dyDescent="0.25">
      <c r="A9242" s="38"/>
      <c r="B9242" s="44"/>
      <c r="C9242" s="39"/>
      <c r="D9242" s="39"/>
      <c r="E9242" s="39"/>
      <c r="F9242" s="25"/>
      <c r="G9242" s="40"/>
      <c r="H9242" s="40"/>
      <c r="I9242" s="40"/>
      <c r="J9242" s="271"/>
      <c r="K9242" s="262"/>
      <c r="L9242" s="258"/>
      <c r="M9242" s="258"/>
      <c r="N9242" s="258"/>
      <c r="O9242" s="258"/>
      <c r="P9242" s="258"/>
      <c r="Q9242" s="258"/>
      <c r="R9242" s="258"/>
      <c r="S9242" s="258"/>
      <c r="T9242" s="258"/>
      <c r="U9242" s="258"/>
      <c r="V9242" s="258"/>
      <c r="W9242" s="258"/>
      <c r="X9242" s="258"/>
      <c r="Y9242" s="258"/>
      <c r="Z9242" s="258"/>
      <c r="AA9242" s="258"/>
      <c r="AB9242" s="258"/>
      <c r="AC9242" s="258"/>
      <c r="AD9242" s="258"/>
      <c r="AE9242" s="258"/>
      <c r="AF9242" s="258"/>
      <c r="AG9242" s="258"/>
      <c r="AH9242" s="258"/>
      <c r="AI9242" s="258"/>
      <c r="AJ9242" s="258"/>
      <c r="AK9242" s="258"/>
      <c r="AL9242" s="258"/>
      <c r="AM9242" s="258"/>
      <c r="AN9242" s="258"/>
      <c r="AO9242" s="258"/>
      <c r="AP9242" s="258"/>
      <c r="AQ9242" s="258"/>
      <c r="AR9242" s="258"/>
      <c r="AS9242" s="258"/>
      <c r="AT9242" s="258"/>
      <c r="AU9242" s="258"/>
      <c r="AV9242" s="258"/>
      <c r="AW9242" s="258"/>
      <c r="AX9242" s="258"/>
      <c r="AY9242" s="258"/>
      <c r="AZ9242" s="258"/>
      <c r="BA9242" s="258"/>
      <c r="BB9242" s="258"/>
      <c r="BC9242" s="258"/>
      <c r="BD9242" s="258"/>
      <c r="BE9242" s="258"/>
      <c r="BF9242" s="258"/>
      <c r="BG9242" s="258"/>
      <c r="BH9242" s="258"/>
      <c r="BI9242" s="258"/>
      <c r="BJ9242" s="258"/>
      <c r="BK9242" s="258"/>
      <c r="BL9242" s="258"/>
      <c r="BM9242" s="258"/>
      <c r="BN9242" s="258"/>
      <c r="BO9242" s="258"/>
      <c r="BP9242" s="258"/>
      <c r="BQ9242" s="258"/>
      <c r="BR9242" s="258"/>
      <c r="BS9242" s="258"/>
      <c r="BT9242" s="258"/>
      <c r="BU9242" s="258"/>
      <c r="BV9242" s="258"/>
      <c r="BW9242" s="258"/>
      <c r="BX9242" s="258"/>
      <c r="BY9242" s="258"/>
      <c r="BZ9242" s="258"/>
      <c r="CA9242" s="258"/>
      <c r="CB9242" s="258"/>
      <c r="CC9242" s="258"/>
    </row>
    <row r="9243" spans="1:81" s="41" customFormat="1" x14ac:dyDescent="0.25">
      <c r="A9243" s="38"/>
      <c r="B9243" s="44"/>
      <c r="C9243" s="39"/>
      <c r="D9243" s="39"/>
      <c r="E9243" s="39"/>
      <c r="F9243" s="25"/>
      <c r="G9243" s="40"/>
      <c r="H9243" s="40"/>
      <c r="I9243" s="40"/>
      <c r="J9243" s="271"/>
      <c r="K9243" s="262"/>
      <c r="L9243" s="258"/>
      <c r="M9243" s="258"/>
      <c r="N9243" s="258"/>
      <c r="O9243" s="258"/>
      <c r="P9243" s="258"/>
      <c r="Q9243" s="258"/>
      <c r="R9243" s="258"/>
      <c r="S9243" s="258"/>
      <c r="T9243" s="258"/>
      <c r="U9243" s="258"/>
      <c r="V9243" s="258"/>
      <c r="W9243" s="258"/>
      <c r="X9243" s="258"/>
      <c r="Y9243" s="258"/>
      <c r="Z9243" s="258"/>
      <c r="AA9243" s="258"/>
      <c r="AB9243" s="258"/>
      <c r="AC9243" s="258"/>
      <c r="AD9243" s="258"/>
      <c r="AE9243" s="258"/>
      <c r="AF9243" s="258"/>
      <c r="AG9243" s="258"/>
      <c r="AH9243" s="258"/>
      <c r="AI9243" s="258"/>
      <c r="AJ9243" s="258"/>
      <c r="AK9243" s="258"/>
      <c r="AL9243" s="258"/>
      <c r="AM9243" s="258"/>
      <c r="AN9243" s="258"/>
      <c r="AO9243" s="258"/>
      <c r="AP9243" s="258"/>
      <c r="AQ9243" s="258"/>
      <c r="AR9243" s="258"/>
      <c r="AS9243" s="258"/>
      <c r="AT9243" s="258"/>
      <c r="AU9243" s="258"/>
      <c r="AV9243" s="258"/>
      <c r="AW9243" s="258"/>
      <c r="AX9243" s="258"/>
      <c r="AY9243" s="258"/>
      <c r="AZ9243" s="258"/>
      <c r="BA9243" s="258"/>
      <c r="BB9243" s="258"/>
      <c r="BC9243" s="258"/>
      <c r="BD9243" s="258"/>
      <c r="BE9243" s="258"/>
      <c r="BF9243" s="258"/>
      <c r="BG9243" s="258"/>
      <c r="BH9243" s="258"/>
      <c r="BI9243" s="258"/>
      <c r="BJ9243" s="258"/>
      <c r="BK9243" s="258"/>
      <c r="BL9243" s="258"/>
      <c r="BM9243" s="258"/>
      <c r="BN9243" s="258"/>
      <c r="BO9243" s="258"/>
      <c r="BP9243" s="258"/>
      <c r="BQ9243" s="258"/>
      <c r="BR9243" s="258"/>
      <c r="BS9243" s="258"/>
      <c r="BT9243" s="258"/>
      <c r="BU9243" s="258"/>
      <c r="BV9243" s="258"/>
      <c r="BW9243" s="258"/>
      <c r="BX9243" s="258"/>
      <c r="BY9243" s="258"/>
      <c r="BZ9243" s="258"/>
      <c r="CA9243" s="258"/>
      <c r="CB9243" s="258"/>
      <c r="CC9243" s="258"/>
    </row>
    <row r="9244" spans="1:81" s="41" customFormat="1" x14ac:dyDescent="0.25">
      <c r="A9244" s="38"/>
      <c r="B9244" s="44"/>
      <c r="C9244" s="39"/>
      <c r="D9244" s="39"/>
      <c r="E9244" s="39"/>
      <c r="F9244" s="25"/>
      <c r="G9244" s="40"/>
      <c r="H9244" s="40"/>
      <c r="I9244" s="40"/>
      <c r="J9244" s="271"/>
      <c r="K9244" s="262"/>
      <c r="L9244" s="258"/>
      <c r="M9244" s="258"/>
      <c r="N9244" s="258"/>
      <c r="O9244" s="258"/>
      <c r="P9244" s="258"/>
      <c r="Q9244" s="258"/>
      <c r="R9244" s="258"/>
      <c r="S9244" s="258"/>
      <c r="T9244" s="258"/>
      <c r="U9244" s="258"/>
      <c r="V9244" s="258"/>
      <c r="W9244" s="258"/>
      <c r="X9244" s="258"/>
      <c r="Y9244" s="258"/>
      <c r="Z9244" s="258"/>
      <c r="AA9244" s="258"/>
      <c r="AB9244" s="258"/>
      <c r="AC9244" s="258"/>
      <c r="AD9244" s="258"/>
      <c r="AE9244" s="258"/>
      <c r="AF9244" s="258"/>
      <c r="AG9244" s="258"/>
      <c r="AH9244" s="258"/>
      <c r="AI9244" s="258"/>
      <c r="AJ9244" s="258"/>
      <c r="AK9244" s="258"/>
      <c r="AL9244" s="258"/>
      <c r="AM9244" s="258"/>
      <c r="AN9244" s="258"/>
      <c r="AO9244" s="258"/>
      <c r="AP9244" s="258"/>
      <c r="AQ9244" s="258"/>
      <c r="AR9244" s="258"/>
      <c r="AS9244" s="258"/>
      <c r="AT9244" s="258"/>
      <c r="AU9244" s="258"/>
      <c r="AV9244" s="258"/>
      <c r="AW9244" s="258"/>
      <c r="AX9244" s="258"/>
      <c r="AY9244" s="258"/>
      <c r="AZ9244" s="258"/>
      <c r="BA9244" s="258"/>
      <c r="BB9244" s="258"/>
      <c r="BC9244" s="258"/>
      <c r="BD9244" s="258"/>
      <c r="BE9244" s="258"/>
      <c r="BF9244" s="258"/>
      <c r="BG9244" s="258"/>
      <c r="BH9244" s="258"/>
      <c r="BI9244" s="258"/>
      <c r="BJ9244" s="258"/>
      <c r="BK9244" s="258"/>
      <c r="BL9244" s="258"/>
      <c r="BM9244" s="258"/>
      <c r="BN9244" s="258"/>
      <c r="BO9244" s="258"/>
      <c r="BP9244" s="258"/>
      <c r="BQ9244" s="258"/>
      <c r="BR9244" s="258"/>
      <c r="BS9244" s="258"/>
      <c r="BT9244" s="258"/>
      <c r="BU9244" s="258"/>
      <c r="BV9244" s="258"/>
      <c r="BW9244" s="258"/>
      <c r="BX9244" s="258"/>
      <c r="BY9244" s="258"/>
      <c r="BZ9244" s="258"/>
      <c r="CA9244" s="258"/>
      <c r="CB9244" s="258"/>
      <c r="CC9244" s="258"/>
    </row>
    <row r="9245" spans="1:81" s="41" customFormat="1" x14ac:dyDescent="0.25">
      <c r="A9245" s="38"/>
      <c r="B9245" s="44"/>
      <c r="C9245" s="39"/>
      <c r="D9245" s="39"/>
      <c r="E9245" s="39"/>
      <c r="F9245" s="25"/>
      <c r="G9245" s="40"/>
      <c r="H9245" s="40"/>
      <c r="I9245" s="40"/>
      <c r="J9245" s="271"/>
      <c r="K9245" s="262"/>
      <c r="L9245" s="258"/>
      <c r="M9245" s="258"/>
      <c r="N9245" s="258"/>
      <c r="O9245" s="258"/>
      <c r="P9245" s="258"/>
      <c r="Q9245" s="258"/>
      <c r="R9245" s="258"/>
      <c r="S9245" s="258"/>
      <c r="T9245" s="258"/>
      <c r="U9245" s="258"/>
      <c r="V9245" s="258"/>
      <c r="W9245" s="258"/>
      <c r="X9245" s="258"/>
      <c r="Y9245" s="258"/>
      <c r="Z9245" s="258"/>
      <c r="AA9245" s="258"/>
      <c r="AB9245" s="258"/>
      <c r="AC9245" s="258"/>
      <c r="AD9245" s="258"/>
      <c r="AE9245" s="258"/>
      <c r="AF9245" s="258"/>
      <c r="AG9245" s="258"/>
      <c r="AH9245" s="258"/>
      <c r="AI9245" s="258"/>
      <c r="AJ9245" s="258"/>
      <c r="AK9245" s="258"/>
      <c r="AL9245" s="258"/>
      <c r="AM9245" s="258"/>
      <c r="AN9245" s="258"/>
      <c r="AO9245" s="258"/>
      <c r="AP9245" s="258"/>
      <c r="AQ9245" s="258"/>
      <c r="AR9245" s="258"/>
      <c r="AS9245" s="258"/>
      <c r="AT9245" s="258"/>
      <c r="AU9245" s="258"/>
      <c r="AV9245" s="258"/>
      <c r="AW9245" s="258"/>
      <c r="AX9245" s="258"/>
      <c r="AY9245" s="258"/>
      <c r="AZ9245" s="258"/>
      <c r="BA9245" s="258"/>
      <c r="BB9245" s="258"/>
      <c r="BC9245" s="258"/>
      <c r="BD9245" s="258"/>
      <c r="BE9245" s="258"/>
      <c r="BF9245" s="258"/>
      <c r="BG9245" s="258"/>
      <c r="BH9245" s="258"/>
      <c r="BI9245" s="258"/>
      <c r="BJ9245" s="258"/>
      <c r="BK9245" s="258"/>
      <c r="BL9245" s="258"/>
      <c r="BM9245" s="258"/>
      <c r="BN9245" s="258"/>
      <c r="BO9245" s="258"/>
      <c r="BP9245" s="258"/>
      <c r="BQ9245" s="258"/>
      <c r="BR9245" s="258"/>
      <c r="BS9245" s="258"/>
      <c r="BT9245" s="258"/>
      <c r="BU9245" s="258"/>
      <c r="BV9245" s="258"/>
      <c r="BW9245" s="258"/>
      <c r="BX9245" s="258"/>
      <c r="BY9245" s="258"/>
      <c r="BZ9245" s="258"/>
      <c r="CA9245" s="258"/>
      <c r="CB9245" s="258"/>
      <c r="CC9245" s="258"/>
    </row>
    <row r="9246" spans="1:81" s="41" customFormat="1" x14ac:dyDescent="0.25">
      <c r="A9246" s="38"/>
      <c r="B9246" s="44"/>
      <c r="C9246" s="39"/>
      <c r="D9246" s="39"/>
      <c r="E9246" s="39"/>
      <c r="F9246" s="25"/>
      <c r="G9246" s="40"/>
      <c r="H9246" s="40"/>
      <c r="I9246" s="40"/>
      <c r="J9246" s="271"/>
      <c r="K9246" s="262"/>
      <c r="L9246" s="258"/>
      <c r="M9246" s="258"/>
      <c r="N9246" s="258"/>
      <c r="O9246" s="258"/>
      <c r="P9246" s="258"/>
      <c r="Q9246" s="258"/>
      <c r="R9246" s="258"/>
      <c r="S9246" s="258"/>
      <c r="T9246" s="258"/>
      <c r="U9246" s="258"/>
      <c r="V9246" s="258"/>
      <c r="W9246" s="258"/>
      <c r="X9246" s="258"/>
      <c r="Y9246" s="258"/>
      <c r="Z9246" s="258"/>
      <c r="AA9246" s="258"/>
      <c r="AB9246" s="258"/>
      <c r="AC9246" s="258"/>
      <c r="AD9246" s="258"/>
      <c r="AE9246" s="258"/>
      <c r="AF9246" s="258"/>
      <c r="AG9246" s="258"/>
      <c r="AH9246" s="258"/>
      <c r="AI9246" s="258"/>
      <c r="AJ9246" s="258"/>
      <c r="AK9246" s="258"/>
      <c r="AL9246" s="258"/>
      <c r="AM9246" s="258"/>
      <c r="AN9246" s="258"/>
      <c r="AO9246" s="258"/>
      <c r="AP9246" s="258"/>
      <c r="AQ9246" s="258"/>
      <c r="AR9246" s="258"/>
      <c r="AS9246" s="258"/>
      <c r="AT9246" s="258"/>
      <c r="AU9246" s="258"/>
      <c r="AV9246" s="258"/>
      <c r="AW9246" s="258"/>
      <c r="AX9246" s="258"/>
      <c r="AY9246" s="258"/>
      <c r="AZ9246" s="258"/>
      <c r="BA9246" s="258"/>
      <c r="BB9246" s="258"/>
      <c r="BC9246" s="258"/>
      <c r="BD9246" s="258"/>
      <c r="BE9246" s="258"/>
      <c r="BF9246" s="258"/>
      <c r="BG9246" s="258"/>
      <c r="BH9246" s="258"/>
      <c r="BI9246" s="258"/>
      <c r="BJ9246" s="258"/>
      <c r="BK9246" s="258"/>
      <c r="BL9246" s="258"/>
      <c r="BM9246" s="258"/>
      <c r="BN9246" s="258"/>
      <c r="BO9246" s="258"/>
      <c r="BP9246" s="258"/>
      <c r="BQ9246" s="258"/>
      <c r="BR9246" s="258"/>
      <c r="BS9246" s="258"/>
      <c r="BT9246" s="258"/>
      <c r="BU9246" s="258"/>
      <c r="BV9246" s="258"/>
      <c r="BW9246" s="258"/>
      <c r="BX9246" s="258"/>
      <c r="BY9246" s="258"/>
      <c r="BZ9246" s="258"/>
      <c r="CA9246" s="258"/>
      <c r="CB9246" s="258"/>
      <c r="CC9246" s="258"/>
    </row>
    <row r="9247" spans="1:81" s="41" customFormat="1" x14ac:dyDescent="0.25">
      <c r="A9247" s="38"/>
      <c r="B9247" s="44"/>
      <c r="C9247" s="39"/>
      <c r="D9247" s="39"/>
      <c r="E9247" s="39"/>
      <c r="F9247" s="25"/>
      <c r="G9247" s="40"/>
      <c r="H9247" s="40"/>
      <c r="I9247" s="40"/>
      <c r="J9247" s="271"/>
      <c r="K9247" s="262"/>
      <c r="L9247" s="258"/>
      <c r="M9247" s="258"/>
      <c r="N9247" s="258"/>
      <c r="O9247" s="258"/>
      <c r="P9247" s="258"/>
      <c r="Q9247" s="258"/>
      <c r="R9247" s="258"/>
      <c r="S9247" s="258"/>
      <c r="T9247" s="258"/>
      <c r="U9247" s="258"/>
      <c r="V9247" s="258"/>
      <c r="W9247" s="258"/>
      <c r="X9247" s="258"/>
      <c r="Y9247" s="258"/>
      <c r="Z9247" s="258"/>
      <c r="AA9247" s="258"/>
      <c r="AB9247" s="258"/>
      <c r="AC9247" s="258"/>
      <c r="AD9247" s="258"/>
      <c r="AE9247" s="258"/>
      <c r="AF9247" s="258"/>
      <c r="AG9247" s="258"/>
      <c r="AH9247" s="258"/>
      <c r="AI9247" s="258"/>
      <c r="AJ9247" s="258"/>
      <c r="AK9247" s="258"/>
      <c r="AL9247" s="258"/>
      <c r="AM9247" s="258"/>
      <c r="AN9247" s="258"/>
      <c r="AO9247" s="258"/>
      <c r="AP9247" s="258"/>
      <c r="AQ9247" s="258"/>
      <c r="AR9247" s="258"/>
      <c r="AS9247" s="258"/>
      <c r="AT9247" s="258"/>
      <c r="AU9247" s="258"/>
      <c r="AV9247" s="258"/>
      <c r="AW9247" s="258"/>
      <c r="AX9247" s="258"/>
      <c r="AY9247" s="258"/>
      <c r="AZ9247" s="258"/>
      <c r="BA9247" s="258"/>
      <c r="BB9247" s="258"/>
      <c r="BC9247" s="258"/>
      <c r="BD9247" s="258"/>
      <c r="BE9247" s="258"/>
      <c r="BF9247" s="258"/>
      <c r="BG9247" s="258"/>
      <c r="BH9247" s="258"/>
      <c r="BI9247" s="258"/>
      <c r="BJ9247" s="258"/>
      <c r="BK9247" s="258"/>
      <c r="BL9247" s="258"/>
      <c r="BM9247" s="258"/>
      <c r="BN9247" s="258"/>
      <c r="BO9247" s="258"/>
      <c r="BP9247" s="258"/>
      <c r="BQ9247" s="258"/>
      <c r="BR9247" s="258"/>
      <c r="BS9247" s="258"/>
      <c r="BT9247" s="258"/>
      <c r="BU9247" s="258"/>
      <c r="BV9247" s="258"/>
      <c r="BW9247" s="258"/>
      <c r="BX9247" s="258"/>
      <c r="BY9247" s="258"/>
      <c r="BZ9247" s="258"/>
      <c r="CA9247" s="258"/>
      <c r="CB9247" s="258"/>
      <c r="CC9247" s="258"/>
    </row>
    <row r="9248" spans="1:81" s="41" customFormat="1" x14ac:dyDescent="0.25">
      <c r="A9248" s="38"/>
      <c r="B9248" s="44"/>
      <c r="C9248" s="39"/>
      <c r="D9248" s="39"/>
      <c r="E9248" s="39"/>
      <c r="F9248" s="25"/>
      <c r="G9248" s="40"/>
      <c r="H9248" s="40"/>
      <c r="I9248" s="40"/>
      <c r="J9248" s="271"/>
      <c r="K9248" s="262"/>
      <c r="L9248" s="258"/>
      <c r="M9248" s="258"/>
      <c r="N9248" s="258"/>
      <c r="O9248" s="258"/>
      <c r="P9248" s="258"/>
      <c r="Q9248" s="258"/>
      <c r="R9248" s="258"/>
      <c r="S9248" s="258"/>
      <c r="T9248" s="258"/>
      <c r="U9248" s="258"/>
      <c r="V9248" s="258"/>
      <c r="W9248" s="258"/>
      <c r="X9248" s="258"/>
      <c r="Y9248" s="258"/>
      <c r="Z9248" s="258"/>
      <c r="AA9248" s="258"/>
      <c r="AB9248" s="258"/>
      <c r="AC9248" s="258"/>
      <c r="AD9248" s="258"/>
      <c r="AE9248" s="258"/>
      <c r="AF9248" s="258"/>
      <c r="AG9248" s="258"/>
      <c r="AH9248" s="258"/>
      <c r="AI9248" s="258"/>
      <c r="AJ9248" s="258"/>
      <c r="AK9248" s="258"/>
      <c r="AL9248" s="258"/>
      <c r="AM9248" s="258"/>
      <c r="AN9248" s="258"/>
      <c r="AO9248" s="258"/>
      <c r="AP9248" s="258"/>
      <c r="AQ9248" s="258"/>
      <c r="AR9248" s="258"/>
      <c r="AS9248" s="258"/>
      <c r="AT9248" s="258"/>
      <c r="AU9248" s="258"/>
      <c r="AV9248" s="258"/>
      <c r="AW9248" s="258"/>
      <c r="AX9248" s="258"/>
      <c r="AY9248" s="258"/>
      <c r="AZ9248" s="258"/>
      <c r="BA9248" s="258"/>
      <c r="BB9248" s="258"/>
      <c r="BC9248" s="258"/>
      <c r="BD9248" s="258"/>
      <c r="BE9248" s="258"/>
      <c r="BF9248" s="258"/>
      <c r="BG9248" s="258"/>
      <c r="BH9248" s="258"/>
      <c r="BI9248" s="258"/>
      <c r="BJ9248" s="258"/>
      <c r="BK9248" s="258"/>
      <c r="BL9248" s="258"/>
      <c r="BM9248" s="258"/>
      <c r="BN9248" s="258"/>
      <c r="BO9248" s="258"/>
      <c r="BP9248" s="258"/>
      <c r="BQ9248" s="258"/>
      <c r="BR9248" s="258"/>
      <c r="BS9248" s="258"/>
      <c r="BT9248" s="258"/>
      <c r="BU9248" s="258"/>
      <c r="BV9248" s="258"/>
      <c r="BW9248" s="258"/>
      <c r="BX9248" s="258"/>
      <c r="BY9248" s="258"/>
      <c r="BZ9248" s="258"/>
      <c r="CA9248" s="258"/>
      <c r="CB9248" s="258"/>
      <c r="CC9248" s="258"/>
    </row>
    <row r="9249" spans="1:81" s="41" customFormat="1" x14ac:dyDescent="0.25">
      <c r="A9249" s="38"/>
      <c r="B9249" s="44"/>
      <c r="C9249" s="39"/>
      <c r="D9249" s="39"/>
      <c r="E9249" s="39"/>
      <c r="F9249" s="25"/>
      <c r="G9249" s="40"/>
      <c r="H9249" s="40"/>
      <c r="I9249" s="40"/>
      <c r="J9249" s="271"/>
      <c r="K9249" s="262"/>
      <c r="L9249" s="258"/>
      <c r="M9249" s="258"/>
      <c r="N9249" s="258"/>
      <c r="O9249" s="258"/>
      <c r="P9249" s="258"/>
      <c r="Q9249" s="258"/>
      <c r="R9249" s="258"/>
      <c r="S9249" s="258"/>
      <c r="T9249" s="258"/>
      <c r="U9249" s="258"/>
      <c r="V9249" s="258"/>
      <c r="W9249" s="258"/>
      <c r="X9249" s="258"/>
      <c r="Y9249" s="258"/>
      <c r="Z9249" s="258"/>
      <c r="AA9249" s="258"/>
      <c r="AB9249" s="258"/>
      <c r="AC9249" s="258"/>
      <c r="AD9249" s="258"/>
      <c r="AE9249" s="258"/>
      <c r="AF9249" s="258"/>
      <c r="AG9249" s="258"/>
      <c r="AH9249" s="258"/>
      <c r="AI9249" s="258"/>
      <c r="AJ9249" s="258"/>
      <c r="AK9249" s="258"/>
      <c r="AL9249" s="258"/>
      <c r="AM9249" s="258"/>
      <c r="AN9249" s="258"/>
      <c r="AO9249" s="258"/>
      <c r="AP9249" s="258"/>
      <c r="AQ9249" s="258"/>
      <c r="AR9249" s="258"/>
      <c r="AS9249" s="258"/>
      <c r="AT9249" s="258"/>
      <c r="AU9249" s="258"/>
      <c r="AV9249" s="258"/>
      <c r="AW9249" s="258"/>
      <c r="AX9249" s="258"/>
      <c r="AY9249" s="258"/>
      <c r="AZ9249" s="258"/>
      <c r="BA9249" s="258"/>
      <c r="BB9249" s="258"/>
      <c r="BC9249" s="258"/>
      <c r="BD9249" s="258"/>
      <c r="BE9249" s="258"/>
      <c r="BF9249" s="258"/>
      <c r="BG9249" s="258"/>
      <c r="BH9249" s="258"/>
      <c r="BI9249" s="258"/>
      <c r="BJ9249" s="258"/>
      <c r="BK9249" s="258"/>
      <c r="BL9249" s="258"/>
      <c r="BM9249" s="258"/>
      <c r="BN9249" s="258"/>
      <c r="BO9249" s="258"/>
      <c r="BP9249" s="258"/>
      <c r="BQ9249" s="258"/>
      <c r="BR9249" s="258"/>
      <c r="BS9249" s="258"/>
      <c r="BT9249" s="258"/>
      <c r="BU9249" s="258"/>
      <c r="BV9249" s="258"/>
      <c r="BW9249" s="258"/>
      <c r="BX9249" s="258"/>
      <c r="BY9249" s="258"/>
      <c r="BZ9249" s="258"/>
      <c r="CA9249" s="258"/>
      <c r="CB9249" s="258"/>
      <c r="CC9249" s="258"/>
    </row>
    <row r="9250" spans="1:81" x14ac:dyDescent="0.25">
      <c r="A9250" s="38"/>
      <c r="B9250" s="44"/>
      <c r="C9250" s="39"/>
      <c r="D9250" s="39"/>
      <c r="E9250" s="39"/>
      <c r="G9250" s="40"/>
      <c r="H9250" s="40"/>
      <c r="I9250" s="40"/>
      <c r="J9250" s="271"/>
      <c r="K9250" s="262"/>
    </row>
    <row r="9251" spans="1:81" x14ac:dyDescent="0.25">
      <c r="A9251" s="38"/>
      <c r="B9251" s="44"/>
      <c r="C9251" s="39"/>
      <c r="D9251" s="39"/>
      <c r="E9251" s="39"/>
      <c r="G9251" s="40"/>
      <c r="H9251" s="40"/>
      <c r="I9251" s="40"/>
      <c r="J9251" s="271"/>
      <c r="K9251" s="262"/>
    </row>
    <row r="9252" spans="1:81" x14ac:dyDescent="0.25">
      <c r="A9252" s="38"/>
      <c r="B9252" s="44"/>
      <c r="C9252" s="39"/>
      <c r="D9252" s="39"/>
      <c r="E9252" s="39"/>
      <c r="G9252" s="40"/>
      <c r="H9252" s="40"/>
      <c r="I9252" s="40"/>
      <c r="J9252" s="271"/>
      <c r="K9252" s="262"/>
    </row>
    <row r="9253" spans="1:81" x14ac:dyDescent="0.25">
      <c r="A9253" s="38"/>
      <c r="B9253" s="44"/>
      <c r="C9253" s="39"/>
      <c r="D9253" s="39"/>
      <c r="E9253" s="39"/>
      <c r="G9253" s="40"/>
      <c r="H9253" s="40"/>
      <c r="I9253" s="40"/>
      <c r="J9253" s="271"/>
      <c r="K9253" s="262"/>
    </row>
    <row r="9254" spans="1:81" x14ac:dyDescent="0.25">
      <c r="A9254" s="38"/>
      <c r="B9254" s="44"/>
      <c r="C9254" s="39"/>
      <c r="D9254" s="39"/>
      <c r="E9254" s="39"/>
      <c r="G9254" s="40"/>
      <c r="H9254" s="40"/>
      <c r="I9254" s="40"/>
      <c r="J9254" s="271"/>
      <c r="K9254" s="262"/>
    </row>
    <row r="9255" spans="1:81" x14ac:dyDescent="0.25">
      <c r="A9255" s="38"/>
      <c r="B9255" s="44"/>
      <c r="C9255" s="39"/>
      <c r="D9255" s="39"/>
      <c r="E9255" s="39"/>
      <c r="G9255" s="40"/>
      <c r="H9255" s="40"/>
      <c r="I9255" s="40"/>
      <c r="J9255" s="271"/>
      <c r="K9255" s="262"/>
    </row>
    <row r="9256" spans="1:81" x14ac:dyDescent="0.25">
      <c r="A9256" s="38"/>
      <c r="B9256" s="44"/>
      <c r="C9256" s="39"/>
      <c r="D9256" s="39"/>
      <c r="E9256" s="39"/>
      <c r="G9256" s="40"/>
      <c r="H9256" s="40"/>
      <c r="I9256" s="40"/>
      <c r="J9256" s="271"/>
      <c r="K9256" s="262"/>
    </row>
    <row r="9257" spans="1:81" x14ac:dyDescent="0.25">
      <c r="A9257" s="38"/>
      <c r="B9257" s="44"/>
      <c r="C9257" s="39"/>
      <c r="D9257" s="39"/>
      <c r="E9257" s="39"/>
      <c r="G9257" s="40"/>
      <c r="H9257" s="40"/>
      <c r="I9257" s="40"/>
      <c r="J9257" s="271"/>
      <c r="K9257" s="262"/>
    </row>
    <row r="9258" spans="1:81" x14ac:dyDescent="0.25">
      <c r="A9258" s="38"/>
      <c r="B9258" s="44"/>
      <c r="C9258" s="39"/>
      <c r="D9258" s="39"/>
      <c r="E9258" s="39"/>
      <c r="G9258" s="40"/>
      <c r="H9258" s="40"/>
      <c r="I9258" s="40"/>
      <c r="J9258" s="271"/>
      <c r="K9258" s="262"/>
    </row>
    <row r="9259" spans="1:81" x14ac:dyDescent="0.25">
      <c r="A9259" s="38"/>
      <c r="B9259" s="44"/>
      <c r="C9259" s="39"/>
      <c r="D9259" s="39"/>
      <c r="E9259" s="39"/>
      <c r="G9259" s="40"/>
      <c r="H9259" s="40"/>
      <c r="I9259" s="40"/>
      <c r="J9259" s="271"/>
      <c r="K9259" s="262"/>
    </row>
    <row r="9260" spans="1:81" x14ac:dyDescent="0.25">
      <c r="A9260" s="38"/>
      <c r="B9260" s="44"/>
      <c r="C9260" s="39"/>
      <c r="D9260" s="39"/>
      <c r="E9260" s="39"/>
      <c r="G9260" s="40"/>
      <c r="H9260" s="40"/>
      <c r="I9260" s="40"/>
      <c r="J9260" s="271"/>
      <c r="K9260" s="262"/>
    </row>
    <row r="9261" spans="1:81" x14ac:dyDescent="0.25">
      <c r="A9261" s="38"/>
      <c r="B9261" s="44"/>
      <c r="C9261" s="39"/>
      <c r="D9261" s="39"/>
      <c r="E9261" s="39"/>
      <c r="G9261" s="40"/>
      <c r="H9261" s="40"/>
      <c r="I9261" s="40"/>
      <c r="J9261" s="271"/>
      <c r="K9261" s="262"/>
    </row>
    <row r="9262" spans="1:81" x14ac:dyDescent="0.25">
      <c r="A9262" s="38"/>
      <c r="B9262" s="44"/>
      <c r="C9262" s="39"/>
      <c r="D9262" s="39"/>
      <c r="E9262" s="39"/>
      <c r="G9262" s="40"/>
      <c r="H9262" s="40"/>
      <c r="I9262" s="40"/>
      <c r="J9262" s="271"/>
      <c r="K9262" s="262"/>
    </row>
    <row r="9263" spans="1:81" x14ac:dyDescent="0.25">
      <c r="A9263" s="38"/>
      <c r="B9263" s="44"/>
      <c r="C9263" s="39"/>
      <c r="D9263" s="39"/>
      <c r="E9263" s="39"/>
      <c r="G9263" s="40"/>
      <c r="H9263" s="40"/>
      <c r="I9263" s="40"/>
      <c r="J9263" s="271"/>
      <c r="K9263" s="262"/>
    </row>
    <row r="9264" spans="1:81" x14ac:dyDescent="0.25">
      <c r="A9264" s="38"/>
      <c r="B9264" s="44"/>
      <c r="C9264" s="39"/>
      <c r="D9264" s="39"/>
      <c r="E9264" s="39"/>
      <c r="G9264" s="40"/>
      <c r="H9264" s="40"/>
      <c r="I9264" s="40"/>
      <c r="J9264" s="271"/>
      <c r="K9264" s="262"/>
    </row>
    <row r="9265" spans="1:11" x14ac:dyDescent="0.25">
      <c r="A9265" s="38"/>
      <c r="B9265" s="44"/>
      <c r="C9265" s="39"/>
      <c r="D9265" s="39"/>
      <c r="E9265" s="39"/>
      <c r="G9265" s="40"/>
      <c r="H9265" s="40"/>
      <c r="I9265" s="40"/>
      <c r="J9265" s="271"/>
      <c r="K9265" s="262"/>
    </row>
    <row r="9266" spans="1:11" x14ac:dyDescent="0.25">
      <c r="A9266" s="38"/>
      <c r="B9266" s="44"/>
      <c r="C9266" s="39"/>
      <c r="D9266" s="39"/>
      <c r="E9266" s="39"/>
      <c r="G9266" s="40"/>
      <c r="H9266" s="40"/>
      <c r="I9266" s="40"/>
      <c r="J9266" s="271"/>
      <c r="K9266" s="262"/>
    </row>
    <row r="9267" spans="1:11" x14ac:dyDescent="0.25">
      <c r="A9267" s="38"/>
      <c r="B9267" s="44"/>
      <c r="C9267" s="39"/>
      <c r="D9267" s="39"/>
      <c r="E9267" s="39"/>
      <c r="G9267" s="40"/>
      <c r="H9267" s="40"/>
      <c r="I9267" s="40"/>
      <c r="J9267" s="271"/>
      <c r="K9267" s="262"/>
    </row>
    <row r="9268" spans="1:11" x14ac:dyDescent="0.25">
      <c r="A9268" s="38"/>
      <c r="B9268" s="44"/>
      <c r="C9268" s="39"/>
      <c r="D9268" s="39"/>
      <c r="E9268" s="39"/>
      <c r="G9268" s="40"/>
      <c r="H9268" s="40"/>
      <c r="I9268" s="40"/>
      <c r="J9268" s="271"/>
      <c r="K9268" s="262"/>
    </row>
    <row r="9269" spans="1:11" x14ac:dyDescent="0.25">
      <c r="A9269" s="38"/>
      <c r="B9269" s="44"/>
      <c r="C9269" s="39"/>
      <c r="D9269" s="39"/>
      <c r="E9269" s="39"/>
      <c r="G9269" s="40"/>
      <c r="H9269" s="40"/>
      <c r="I9269" s="40"/>
      <c r="J9269" s="271"/>
      <c r="K9269" s="262"/>
    </row>
    <row r="9270" spans="1:11" x14ac:dyDescent="0.25">
      <c r="A9270" s="38"/>
      <c r="B9270" s="44"/>
      <c r="C9270" s="39"/>
      <c r="D9270" s="39"/>
      <c r="E9270" s="39"/>
      <c r="G9270" s="40"/>
      <c r="H9270" s="40"/>
      <c r="I9270" s="40"/>
      <c r="J9270" s="271"/>
      <c r="K9270" s="262"/>
    </row>
    <row r="9271" spans="1:11" x14ac:dyDescent="0.25">
      <c r="A9271" s="38"/>
      <c r="B9271" s="44"/>
      <c r="C9271" s="39"/>
      <c r="D9271" s="39"/>
      <c r="E9271" s="39"/>
      <c r="G9271" s="40"/>
      <c r="H9271" s="40"/>
      <c r="I9271" s="40"/>
      <c r="J9271" s="271"/>
      <c r="K9271" s="262"/>
    </row>
    <row r="9272" spans="1:11" x14ac:dyDescent="0.25">
      <c r="A9272" s="38"/>
      <c r="B9272" s="44"/>
      <c r="C9272" s="39"/>
      <c r="D9272" s="39"/>
      <c r="E9272" s="39"/>
      <c r="G9272" s="40"/>
      <c r="H9272" s="40"/>
      <c r="I9272" s="40"/>
      <c r="J9272" s="271"/>
      <c r="K9272" s="262"/>
    </row>
    <row r="9273" spans="1:11" x14ac:dyDescent="0.25">
      <c r="A9273" s="38"/>
      <c r="B9273" s="44"/>
      <c r="C9273" s="39"/>
      <c r="D9273" s="39"/>
      <c r="E9273" s="39"/>
      <c r="G9273" s="40"/>
      <c r="H9273" s="40"/>
      <c r="I9273" s="40"/>
      <c r="J9273" s="271"/>
      <c r="K9273" s="262"/>
    </row>
    <row r="9274" spans="1:11" x14ac:dyDescent="0.25">
      <c r="A9274" s="38"/>
      <c r="B9274" s="44"/>
      <c r="C9274" s="39"/>
      <c r="D9274" s="39"/>
      <c r="E9274" s="39"/>
      <c r="G9274" s="40"/>
      <c r="H9274" s="40"/>
      <c r="I9274" s="40"/>
      <c r="J9274" s="271"/>
      <c r="K9274" s="262"/>
    </row>
    <row r="9275" spans="1:11" x14ac:dyDescent="0.25">
      <c r="A9275" s="38"/>
      <c r="B9275" s="44"/>
      <c r="C9275" s="39"/>
      <c r="D9275" s="39"/>
      <c r="E9275" s="39"/>
      <c r="G9275" s="40"/>
      <c r="H9275" s="40"/>
      <c r="I9275" s="40"/>
      <c r="J9275" s="271"/>
      <c r="K9275" s="262"/>
    </row>
    <row r="9276" spans="1:11" x14ac:dyDescent="0.25">
      <c r="A9276" s="38"/>
      <c r="B9276" s="44"/>
      <c r="C9276" s="39"/>
      <c r="D9276" s="39"/>
      <c r="E9276" s="39"/>
      <c r="G9276" s="40"/>
      <c r="H9276" s="40"/>
      <c r="I9276" s="40"/>
      <c r="J9276" s="271"/>
      <c r="K9276" s="262"/>
    </row>
    <row r="9277" spans="1:11" x14ac:dyDescent="0.25">
      <c r="A9277" s="38"/>
      <c r="B9277" s="44"/>
      <c r="C9277" s="39"/>
      <c r="D9277" s="39"/>
      <c r="E9277" s="39"/>
      <c r="G9277" s="40"/>
      <c r="H9277" s="40"/>
      <c r="I9277" s="40"/>
      <c r="J9277" s="271"/>
      <c r="K9277" s="262"/>
    </row>
    <row r="9278" spans="1:11" x14ac:dyDescent="0.25">
      <c r="A9278" s="38"/>
      <c r="B9278" s="44"/>
      <c r="C9278" s="39"/>
      <c r="D9278" s="39"/>
      <c r="E9278" s="39"/>
      <c r="G9278" s="40"/>
      <c r="H9278" s="40"/>
      <c r="I9278" s="40"/>
      <c r="J9278" s="271"/>
      <c r="K9278" s="262"/>
    </row>
    <row r="9279" spans="1:11" x14ac:dyDescent="0.25">
      <c r="A9279" s="38"/>
      <c r="B9279" s="44"/>
      <c r="C9279" s="39"/>
      <c r="D9279" s="39"/>
      <c r="E9279" s="39"/>
      <c r="G9279" s="40"/>
      <c r="H9279" s="40"/>
      <c r="I9279" s="40"/>
      <c r="J9279" s="271"/>
      <c r="K9279" s="262"/>
    </row>
    <row r="9280" spans="1:11" x14ac:dyDescent="0.25">
      <c r="A9280" s="38"/>
      <c r="B9280" s="44"/>
      <c r="C9280" s="39"/>
      <c r="D9280" s="39"/>
      <c r="E9280" s="39"/>
      <c r="G9280" s="40"/>
      <c r="H9280" s="40"/>
      <c r="I9280" s="40"/>
      <c r="J9280" s="271"/>
      <c r="K9280" s="262"/>
    </row>
    <row r="9281" spans="1:11" x14ac:dyDescent="0.25">
      <c r="A9281" s="38"/>
      <c r="B9281" s="44"/>
      <c r="C9281" s="39"/>
      <c r="D9281" s="39"/>
      <c r="E9281" s="39"/>
      <c r="G9281" s="40"/>
      <c r="H9281" s="40"/>
      <c r="I9281" s="40"/>
      <c r="J9281" s="271"/>
      <c r="K9281" s="262"/>
    </row>
    <row r="9282" spans="1:11" x14ac:dyDescent="0.25">
      <c r="A9282" s="38"/>
      <c r="B9282" s="44"/>
      <c r="C9282" s="39"/>
      <c r="D9282" s="39"/>
      <c r="E9282" s="39"/>
      <c r="G9282" s="40"/>
      <c r="H9282" s="40"/>
      <c r="I9282" s="40"/>
      <c r="J9282" s="271"/>
      <c r="K9282" s="262"/>
    </row>
    <row r="9283" spans="1:11" x14ac:dyDescent="0.25">
      <c r="A9283" s="38"/>
      <c r="B9283" s="44"/>
      <c r="C9283" s="39"/>
      <c r="D9283" s="39"/>
      <c r="E9283" s="39"/>
      <c r="G9283" s="40"/>
      <c r="H9283" s="40"/>
      <c r="I9283" s="40"/>
      <c r="J9283" s="271"/>
    </row>
    <row r="9284" spans="1:11" x14ac:dyDescent="0.25">
      <c r="A9284" s="38"/>
      <c r="B9284" s="44"/>
      <c r="C9284" s="39"/>
      <c r="D9284" s="39"/>
      <c r="E9284" s="39"/>
      <c r="G9284" s="40"/>
      <c r="H9284" s="40"/>
      <c r="I9284" s="40"/>
      <c r="J9284" s="271"/>
    </row>
    <row r="9285" spans="1:11" x14ac:dyDescent="0.25">
      <c r="A9285" s="38"/>
      <c r="B9285" s="44"/>
      <c r="C9285" s="39"/>
      <c r="D9285" s="39"/>
      <c r="G9285" s="40"/>
      <c r="H9285" s="40"/>
      <c r="I9285" s="40"/>
      <c r="J9285" s="271"/>
    </row>
    <row r="9286" spans="1:11" x14ac:dyDescent="0.25">
      <c r="A9286" s="38"/>
      <c r="B9286" s="44"/>
      <c r="C9286" s="39"/>
      <c r="J9286" s="271"/>
    </row>
    <row r="9287" spans="1:11" x14ac:dyDescent="0.25">
      <c r="A9287" s="38"/>
      <c r="B9287" s="44"/>
      <c r="C9287" s="39"/>
      <c r="J9287" s="271"/>
    </row>
    <row r="9288" spans="1:11" x14ac:dyDescent="0.25">
      <c r="A9288" s="38"/>
      <c r="B9288" s="44"/>
      <c r="C9288" s="39"/>
      <c r="J9288" s="271"/>
    </row>
    <row r="9289" spans="1:11" x14ac:dyDescent="0.25">
      <c r="A9289" s="38"/>
      <c r="B9289" s="44"/>
      <c r="C9289" s="39"/>
      <c r="J9289" s="271"/>
    </row>
    <row r="9290" spans="1:11" x14ac:dyDescent="0.25">
      <c r="A9290" s="38"/>
      <c r="B9290" s="44"/>
      <c r="C9290" s="39"/>
      <c r="J9290" s="271"/>
    </row>
    <row r="9291" spans="1:11" x14ac:dyDescent="0.25">
      <c r="A9291" s="38"/>
      <c r="C9291" s="39"/>
      <c r="J9291" s="271"/>
    </row>
    <row r="9292" spans="1:11" x14ac:dyDescent="0.25">
      <c r="J9292" s="271"/>
    </row>
    <row r="9293" spans="1:11" x14ac:dyDescent="0.25">
      <c r="J9293" s="271"/>
    </row>
    <row r="9294" spans="1:11" x14ac:dyDescent="0.25">
      <c r="J9294" s="271"/>
    </row>
    <row r="9295" spans="1:11" x14ac:dyDescent="0.25">
      <c r="J9295" s="271"/>
    </row>
    <row r="9296" spans="1:11" x14ac:dyDescent="0.25">
      <c r="J9296" s="271"/>
    </row>
    <row r="9297" spans="10:10" x14ac:dyDescent="0.25">
      <c r="J9297" s="271"/>
    </row>
    <row r="9298" spans="10:10" x14ac:dyDescent="0.25">
      <c r="J9298" s="271"/>
    </row>
    <row r="9299" spans="10:10" x14ac:dyDescent="0.25">
      <c r="J9299" s="271"/>
    </row>
    <row r="9300" spans="10:10" x14ac:dyDescent="0.25">
      <c r="J9300" s="271"/>
    </row>
    <row r="9301" spans="10:10" x14ac:dyDescent="0.25">
      <c r="J9301" s="271"/>
    </row>
    <row r="9302" spans="10:10" x14ac:dyDescent="0.25">
      <c r="J9302" s="271"/>
    </row>
    <row r="9303" spans="10:10" x14ac:dyDescent="0.25">
      <c r="J9303" s="271"/>
    </row>
    <row r="9304" spans="10:10" x14ac:dyDescent="0.25">
      <c r="J9304" s="271"/>
    </row>
    <row r="9305" spans="10:10" x14ac:dyDescent="0.25">
      <c r="J9305" s="271"/>
    </row>
    <row r="9306" spans="10:10" x14ac:dyDescent="0.25">
      <c r="J9306" s="271"/>
    </row>
    <row r="9307" spans="10:10" x14ac:dyDescent="0.25">
      <c r="J9307" s="271"/>
    </row>
    <row r="9308" spans="10:10" x14ac:dyDescent="0.25">
      <c r="J9308" s="271"/>
    </row>
    <row r="9309" spans="10:10" x14ac:dyDescent="0.25">
      <c r="J9309" s="271"/>
    </row>
    <row r="9310" spans="10:10" x14ac:dyDescent="0.25">
      <c r="J9310" s="271"/>
    </row>
    <row r="9311" spans="10:10" x14ac:dyDescent="0.25">
      <c r="J9311" s="271"/>
    </row>
    <row r="9312" spans="10:10" x14ac:dyDescent="0.25">
      <c r="J9312" s="271"/>
    </row>
    <row r="9313" spans="10:10" x14ac:dyDescent="0.25">
      <c r="J9313" s="271"/>
    </row>
    <row r="9314" spans="10:10" x14ac:dyDescent="0.25">
      <c r="J9314" s="271"/>
    </row>
    <row r="9315" spans="10:10" x14ac:dyDescent="0.25">
      <c r="J9315" s="271"/>
    </row>
    <row r="9316" spans="10:10" x14ac:dyDescent="0.25">
      <c r="J9316" s="271"/>
    </row>
    <row r="9317" spans="10:10" x14ac:dyDescent="0.25">
      <c r="J9317" s="271"/>
    </row>
    <row r="9318" spans="10:10" x14ac:dyDescent="0.25">
      <c r="J9318" s="271"/>
    </row>
    <row r="9319" spans="10:10" x14ac:dyDescent="0.25">
      <c r="J9319" s="271"/>
    </row>
    <row r="9320" spans="10:10" x14ac:dyDescent="0.25">
      <c r="J9320" s="271"/>
    </row>
    <row r="9321" spans="10:10" x14ac:dyDescent="0.25">
      <c r="J9321" s="271"/>
    </row>
    <row r="9322" spans="10:10" x14ac:dyDescent="0.25">
      <c r="J9322" s="271"/>
    </row>
    <row r="9323" spans="10:10" x14ac:dyDescent="0.25">
      <c r="J9323" s="271"/>
    </row>
    <row r="9324" spans="10:10" x14ac:dyDescent="0.25">
      <c r="J9324" s="271"/>
    </row>
    <row r="9325" spans="10:10" x14ac:dyDescent="0.25">
      <c r="J9325" s="271"/>
    </row>
    <row r="9326" spans="10:10" x14ac:dyDescent="0.25">
      <c r="J9326" s="271"/>
    </row>
    <row r="9327" spans="10:10" x14ac:dyDescent="0.25">
      <c r="J9327" s="271"/>
    </row>
    <row r="9328" spans="10:10" x14ac:dyDescent="0.25">
      <c r="J9328" s="271"/>
    </row>
    <row r="9329" spans="10:10" x14ac:dyDescent="0.25">
      <c r="J9329" s="271"/>
    </row>
    <row r="9330" spans="10:10" x14ac:dyDescent="0.25">
      <c r="J9330" s="271"/>
    </row>
    <row r="9331" spans="10:10" x14ac:dyDescent="0.25">
      <c r="J9331" s="271"/>
    </row>
    <row r="9332" spans="10:10" x14ac:dyDescent="0.25">
      <c r="J9332" s="271"/>
    </row>
    <row r="9333" spans="10:10" x14ac:dyDescent="0.25">
      <c r="J9333" s="271"/>
    </row>
    <row r="9334" spans="10:10" x14ac:dyDescent="0.25">
      <c r="J9334" s="271"/>
    </row>
    <row r="9335" spans="10:10" x14ac:dyDescent="0.25">
      <c r="J9335" s="271"/>
    </row>
    <row r="9336" spans="10:10" x14ac:dyDescent="0.25">
      <c r="J9336" s="271"/>
    </row>
    <row r="9337" spans="10:10" x14ac:dyDescent="0.25">
      <c r="J9337" s="271"/>
    </row>
    <row r="9338" spans="10:10" x14ac:dyDescent="0.25">
      <c r="J9338" s="271"/>
    </row>
    <row r="9339" spans="10:10" x14ac:dyDescent="0.25">
      <c r="J9339" s="271"/>
    </row>
    <row r="9340" spans="10:10" x14ac:dyDescent="0.25">
      <c r="J9340" s="271"/>
    </row>
    <row r="9341" spans="10:10" x14ac:dyDescent="0.25">
      <c r="J9341" s="271"/>
    </row>
    <row r="9342" spans="10:10" x14ac:dyDescent="0.25">
      <c r="J9342" s="271"/>
    </row>
    <row r="9343" spans="10:10" x14ac:dyDescent="0.25">
      <c r="J9343" s="271"/>
    </row>
    <row r="9344" spans="10:10" x14ac:dyDescent="0.25">
      <c r="J9344" s="271"/>
    </row>
    <row r="9345" spans="10:10" x14ac:dyDescent="0.25">
      <c r="J9345" s="271"/>
    </row>
    <row r="9346" spans="10:10" x14ac:dyDescent="0.25">
      <c r="J9346" s="271"/>
    </row>
    <row r="9347" spans="10:10" x14ac:dyDescent="0.25">
      <c r="J9347" s="271"/>
    </row>
    <row r="9348" spans="10:10" x14ac:dyDescent="0.25">
      <c r="J9348" s="271"/>
    </row>
    <row r="9349" spans="10:10" x14ac:dyDescent="0.25">
      <c r="J9349" s="271"/>
    </row>
    <row r="9350" spans="10:10" x14ac:dyDescent="0.25">
      <c r="J9350" s="271"/>
    </row>
    <row r="9351" spans="10:10" x14ac:dyDescent="0.25">
      <c r="J9351" s="271"/>
    </row>
    <row r="9352" spans="10:10" x14ac:dyDescent="0.25">
      <c r="J9352" s="271"/>
    </row>
    <row r="9353" spans="10:10" x14ac:dyDescent="0.25">
      <c r="J9353" s="271"/>
    </row>
    <row r="9354" spans="10:10" x14ac:dyDescent="0.25">
      <c r="J9354" s="271"/>
    </row>
    <row r="9355" spans="10:10" x14ac:dyDescent="0.25">
      <c r="J9355" s="271"/>
    </row>
    <row r="9356" spans="10:10" x14ac:dyDescent="0.25">
      <c r="J9356" s="271"/>
    </row>
    <row r="9357" spans="10:10" x14ac:dyDescent="0.25">
      <c r="J9357" s="271"/>
    </row>
    <row r="9358" spans="10:10" x14ac:dyDescent="0.25">
      <c r="J9358" s="271"/>
    </row>
    <row r="9359" spans="10:10" x14ac:dyDescent="0.25">
      <c r="J9359" s="271"/>
    </row>
    <row r="9360" spans="10:10" x14ac:dyDescent="0.25">
      <c r="J9360" s="271"/>
    </row>
    <row r="9361" spans="10:10" x14ac:dyDescent="0.25">
      <c r="J9361" s="271"/>
    </row>
    <row r="9362" spans="10:10" x14ac:dyDescent="0.25">
      <c r="J9362" s="271"/>
    </row>
    <row r="9363" spans="10:10" x14ac:dyDescent="0.25">
      <c r="J9363" s="271"/>
    </row>
    <row r="9364" spans="10:10" x14ac:dyDescent="0.25">
      <c r="J9364" s="271"/>
    </row>
    <row r="9365" spans="10:10" x14ac:dyDescent="0.25">
      <c r="J9365" s="271"/>
    </row>
    <row r="9366" spans="10:10" x14ac:dyDescent="0.25">
      <c r="J9366" s="271"/>
    </row>
    <row r="9367" spans="10:10" x14ac:dyDescent="0.25">
      <c r="J9367" s="271"/>
    </row>
    <row r="9368" spans="10:10" x14ac:dyDescent="0.25">
      <c r="J9368" s="271"/>
    </row>
    <row r="9369" spans="10:10" x14ac:dyDescent="0.25">
      <c r="J9369" s="271"/>
    </row>
    <row r="9370" spans="10:10" x14ac:dyDescent="0.25">
      <c r="J9370" s="271"/>
    </row>
    <row r="9371" spans="10:10" x14ac:dyDescent="0.25">
      <c r="J9371" s="271"/>
    </row>
    <row r="9372" spans="10:10" x14ac:dyDescent="0.25">
      <c r="J9372" s="271"/>
    </row>
    <row r="9373" spans="10:10" x14ac:dyDescent="0.25">
      <c r="J9373" s="271"/>
    </row>
    <row r="9374" spans="10:10" x14ac:dyDescent="0.25">
      <c r="J9374" s="271"/>
    </row>
    <row r="9375" spans="10:10" x14ac:dyDescent="0.25">
      <c r="J9375" s="271"/>
    </row>
    <row r="9376" spans="10:10" x14ac:dyDescent="0.25">
      <c r="J9376" s="271"/>
    </row>
    <row r="9377" spans="10:10" x14ac:dyDescent="0.25">
      <c r="J9377" s="271"/>
    </row>
    <row r="9378" spans="10:10" x14ac:dyDescent="0.25">
      <c r="J9378" s="271"/>
    </row>
    <row r="9379" spans="10:10" x14ac:dyDescent="0.25">
      <c r="J9379" s="271"/>
    </row>
    <row r="9380" spans="10:10" x14ac:dyDescent="0.25">
      <c r="J9380" s="271"/>
    </row>
    <row r="9381" spans="10:10" x14ac:dyDescent="0.25">
      <c r="J9381" s="271"/>
    </row>
    <row r="9382" spans="10:10" x14ac:dyDescent="0.25">
      <c r="J9382" s="271"/>
    </row>
    <row r="9383" spans="10:10" x14ac:dyDescent="0.25">
      <c r="J9383" s="271"/>
    </row>
    <row r="9384" spans="10:10" x14ac:dyDescent="0.25">
      <c r="J9384" s="271"/>
    </row>
    <row r="9385" spans="10:10" x14ac:dyDescent="0.25">
      <c r="J9385" s="271"/>
    </row>
    <row r="9386" spans="10:10" x14ac:dyDescent="0.25">
      <c r="J9386" s="271"/>
    </row>
    <row r="9387" spans="10:10" x14ac:dyDescent="0.25">
      <c r="J9387" s="271"/>
    </row>
    <row r="9388" spans="10:10" x14ac:dyDescent="0.25">
      <c r="J9388" s="271"/>
    </row>
    <row r="9389" spans="10:10" x14ac:dyDescent="0.25">
      <c r="J9389" s="271"/>
    </row>
    <row r="9390" spans="10:10" x14ac:dyDescent="0.25">
      <c r="J9390" s="271"/>
    </row>
    <row r="9391" spans="10:10" x14ac:dyDescent="0.25">
      <c r="J9391" s="271"/>
    </row>
    <row r="9392" spans="10:10" x14ac:dyDescent="0.25">
      <c r="J9392" s="271"/>
    </row>
    <row r="9393" spans="10:10" x14ac:dyDescent="0.25">
      <c r="J9393" s="271"/>
    </row>
    <row r="9394" spans="10:10" x14ac:dyDescent="0.25">
      <c r="J9394" s="271"/>
    </row>
    <row r="9395" spans="10:10" x14ac:dyDescent="0.25">
      <c r="J9395" s="271"/>
    </row>
    <row r="9396" spans="10:10" x14ac:dyDescent="0.25">
      <c r="J9396" s="271"/>
    </row>
    <row r="9397" spans="10:10" x14ac:dyDescent="0.25">
      <c r="J9397" s="271"/>
    </row>
    <row r="9398" spans="10:10" x14ac:dyDescent="0.25">
      <c r="J9398" s="271"/>
    </row>
    <row r="9399" spans="10:10" x14ac:dyDescent="0.25">
      <c r="J9399" s="271"/>
    </row>
    <row r="9400" spans="10:10" x14ac:dyDescent="0.25">
      <c r="J9400" s="271"/>
    </row>
    <row r="9401" spans="10:10" x14ac:dyDescent="0.25">
      <c r="J9401" s="271"/>
    </row>
    <row r="9402" spans="10:10" x14ac:dyDescent="0.25">
      <c r="J9402" s="271"/>
    </row>
    <row r="9403" spans="10:10" x14ac:dyDescent="0.25">
      <c r="J9403" s="271"/>
    </row>
    <row r="9404" spans="10:10" x14ac:dyDescent="0.25">
      <c r="J9404" s="271"/>
    </row>
    <row r="9405" spans="10:10" x14ac:dyDescent="0.25">
      <c r="J9405" s="271"/>
    </row>
    <row r="9406" spans="10:10" x14ac:dyDescent="0.25">
      <c r="J9406" s="271"/>
    </row>
    <row r="9407" spans="10:10" x14ac:dyDescent="0.25">
      <c r="J9407" s="271"/>
    </row>
    <row r="9408" spans="10:10" x14ac:dyDescent="0.25">
      <c r="J9408" s="271"/>
    </row>
    <row r="9409" spans="10:10" x14ac:dyDescent="0.25">
      <c r="J9409" s="271"/>
    </row>
    <row r="9410" spans="10:10" x14ac:dyDescent="0.25">
      <c r="J9410" s="271"/>
    </row>
    <row r="9411" spans="10:10" x14ac:dyDescent="0.25">
      <c r="J9411" s="271"/>
    </row>
    <row r="9412" spans="10:10" x14ac:dyDescent="0.25">
      <c r="J9412" s="271"/>
    </row>
    <row r="9413" spans="10:10" x14ac:dyDescent="0.25">
      <c r="J9413" s="271"/>
    </row>
    <row r="9414" spans="10:10" x14ac:dyDescent="0.25">
      <c r="J9414" s="271"/>
    </row>
    <row r="9415" spans="10:10" x14ac:dyDescent="0.25">
      <c r="J9415" s="271"/>
    </row>
    <row r="9416" spans="10:10" x14ac:dyDescent="0.25">
      <c r="J9416" s="271"/>
    </row>
    <row r="9417" spans="10:10" x14ac:dyDescent="0.25">
      <c r="J9417" s="271"/>
    </row>
    <row r="9418" spans="10:10" x14ac:dyDescent="0.25">
      <c r="J9418" s="271"/>
    </row>
    <row r="9419" spans="10:10" x14ac:dyDescent="0.25">
      <c r="J9419" s="271"/>
    </row>
    <row r="9420" spans="10:10" x14ac:dyDescent="0.25">
      <c r="J9420" s="271"/>
    </row>
    <row r="9421" spans="10:10" x14ac:dyDescent="0.25">
      <c r="J9421" s="271"/>
    </row>
    <row r="9422" spans="10:10" x14ac:dyDescent="0.25">
      <c r="J9422" s="271"/>
    </row>
    <row r="9423" spans="10:10" x14ac:dyDescent="0.25">
      <c r="J9423" s="271"/>
    </row>
    <row r="9424" spans="10:10" x14ac:dyDescent="0.25">
      <c r="J9424" s="271"/>
    </row>
    <row r="9425" spans="10:10" x14ac:dyDescent="0.25">
      <c r="J9425" s="271"/>
    </row>
    <row r="9426" spans="10:10" x14ac:dyDescent="0.25">
      <c r="J9426" s="271"/>
    </row>
    <row r="9427" spans="10:10" x14ac:dyDescent="0.25">
      <c r="J9427" s="271"/>
    </row>
    <row r="9428" spans="10:10" x14ac:dyDescent="0.25">
      <c r="J9428" s="271"/>
    </row>
    <row r="9429" spans="10:10" x14ac:dyDescent="0.25">
      <c r="J9429" s="271"/>
    </row>
    <row r="9430" spans="10:10" x14ac:dyDescent="0.25">
      <c r="J9430" s="271"/>
    </row>
    <row r="9431" spans="10:10" x14ac:dyDescent="0.25">
      <c r="J9431" s="271"/>
    </row>
    <row r="9432" spans="10:10" x14ac:dyDescent="0.25">
      <c r="J9432" s="271"/>
    </row>
    <row r="9433" spans="10:10" x14ac:dyDescent="0.25">
      <c r="J9433" s="271"/>
    </row>
    <row r="9434" spans="10:10" x14ac:dyDescent="0.25">
      <c r="J9434" s="271"/>
    </row>
    <row r="9435" spans="10:10" x14ac:dyDescent="0.25">
      <c r="J9435" s="271"/>
    </row>
    <row r="9436" spans="10:10" x14ac:dyDescent="0.25">
      <c r="J9436" s="271"/>
    </row>
    <row r="9437" spans="10:10" x14ac:dyDescent="0.25">
      <c r="J9437" s="271"/>
    </row>
    <row r="9438" spans="10:10" x14ac:dyDescent="0.25">
      <c r="J9438" s="271"/>
    </row>
    <row r="9439" spans="10:10" x14ac:dyDescent="0.25">
      <c r="J9439" s="271"/>
    </row>
    <row r="9440" spans="10:10" x14ac:dyDescent="0.25">
      <c r="J9440" s="271"/>
    </row>
    <row r="9441" spans="10:10" x14ac:dyDescent="0.25">
      <c r="J9441" s="271"/>
    </row>
    <row r="9442" spans="10:10" x14ac:dyDescent="0.25">
      <c r="J9442" s="271"/>
    </row>
    <row r="9443" spans="10:10" x14ac:dyDescent="0.25">
      <c r="J9443" s="271"/>
    </row>
    <row r="9444" spans="10:10" x14ac:dyDescent="0.25">
      <c r="J9444" s="271"/>
    </row>
    <row r="9445" spans="10:10" x14ac:dyDescent="0.25">
      <c r="J9445" s="271"/>
    </row>
    <row r="9446" spans="10:10" x14ac:dyDescent="0.25">
      <c r="J9446" s="271"/>
    </row>
    <row r="9447" spans="10:10" x14ac:dyDescent="0.25">
      <c r="J9447" s="271"/>
    </row>
    <row r="9448" spans="10:10" x14ac:dyDescent="0.25">
      <c r="J9448" s="271"/>
    </row>
    <row r="9449" spans="10:10" x14ac:dyDescent="0.25">
      <c r="J9449" s="271"/>
    </row>
    <row r="9450" spans="10:10" x14ac:dyDescent="0.25">
      <c r="J9450" s="271"/>
    </row>
    <row r="9451" spans="10:10" x14ac:dyDescent="0.25">
      <c r="J9451" s="271"/>
    </row>
    <row r="9452" spans="10:10" x14ac:dyDescent="0.25">
      <c r="J9452" s="271"/>
    </row>
    <row r="9453" spans="10:10" x14ac:dyDescent="0.25">
      <c r="J9453" s="271"/>
    </row>
    <row r="9454" spans="10:10" x14ac:dyDescent="0.25">
      <c r="J9454" s="271"/>
    </row>
    <row r="9455" spans="10:10" x14ac:dyDescent="0.25">
      <c r="J9455" s="271"/>
    </row>
    <row r="9456" spans="10:10" x14ac:dyDescent="0.25">
      <c r="J9456" s="271"/>
    </row>
    <row r="9457" spans="10:10" x14ac:dyDescent="0.25">
      <c r="J9457" s="271"/>
    </row>
    <row r="9458" spans="10:10" x14ac:dyDescent="0.25">
      <c r="J9458" s="271"/>
    </row>
    <row r="9459" spans="10:10" x14ac:dyDescent="0.25">
      <c r="J9459" s="271"/>
    </row>
    <row r="9460" spans="10:10" x14ac:dyDescent="0.25">
      <c r="J9460" s="271"/>
    </row>
    <row r="9461" spans="10:10" x14ac:dyDescent="0.25">
      <c r="J9461" s="271"/>
    </row>
    <row r="9462" spans="10:10" x14ac:dyDescent="0.25">
      <c r="J9462" s="271"/>
    </row>
    <row r="9463" spans="10:10" x14ac:dyDescent="0.25">
      <c r="J9463" s="271"/>
    </row>
    <row r="9464" spans="10:10" x14ac:dyDescent="0.25">
      <c r="J9464" s="271"/>
    </row>
    <row r="9465" spans="10:10" x14ac:dyDescent="0.25">
      <c r="J9465" s="271"/>
    </row>
    <row r="9466" spans="10:10" x14ac:dyDescent="0.25">
      <c r="J9466" s="271"/>
    </row>
    <row r="9467" spans="10:10" x14ac:dyDescent="0.25">
      <c r="J9467" s="271"/>
    </row>
    <row r="9468" spans="10:10" x14ac:dyDescent="0.25">
      <c r="J9468" s="271"/>
    </row>
    <row r="9469" spans="10:10" x14ac:dyDescent="0.25">
      <c r="J9469" s="271"/>
    </row>
    <row r="9470" spans="10:10" x14ac:dyDescent="0.25">
      <c r="J9470" s="271"/>
    </row>
    <row r="9471" spans="10:10" x14ac:dyDescent="0.25">
      <c r="J9471" s="271"/>
    </row>
    <row r="9472" spans="10:10" x14ac:dyDescent="0.25">
      <c r="J9472" s="271"/>
    </row>
    <row r="9473" spans="10:10" x14ac:dyDescent="0.25">
      <c r="J9473" s="271"/>
    </row>
    <row r="9474" spans="10:10" x14ac:dyDescent="0.25">
      <c r="J9474" s="271"/>
    </row>
    <row r="9475" spans="10:10" x14ac:dyDescent="0.25">
      <c r="J9475" s="271"/>
    </row>
    <row r="9476" spans="10:10" x14ac:dyDescent="0.25">
      <c r="J9476" s="271"/>
    </row>
    <row r="9477" spans="10:10" x14ac:dyDescent="0.25">
      <c r="J9477" s="271"/>
    </row>
    <row r="9478" spans="10:10" x14ac:dyDescent="0.25">
      <c r="J9478" s="271"/>
    </row>
    <row r="9479" spans="10:10" x14ac:dyDescent="0.25">
      <c r="J9479" s="271"/>
    </row>
    <row r="9480" spans="10:10" x14ac:dyDescent="0.25">
      <c r="J9480" s="271"/>
    </row>
    <row r="9481" spans="10:10" x14ac:dyDescent="0.25">
      <c r="J9481" s="271"/>
    </row>
    <row r="9482" spans="10:10" x14ac:dyDescent="0.25">
      <c r="J9482" s="271"/>
    </row>
    <row r="9483" spans="10:10" x14ac:dyDescent="0.25">
      <c r="J9483" s="271"/>
    </row>
    <row r="9484" spans="10:10" x14ac:dyDescent="0.25">
      <c r="J9484" s="271"/>
    </row>
    <row r="9485" spans="10:10" x14ac:dyDescent="0.25">
      <c r="J9485" s="271"/>
    </row>
    <row r="9486" spans="10:10" x14ac:dyDescent="0.25">
      <c r="J9486" s="271"/>
    </row>
    <row r="9487" spans="10:10" x14ac:dyDescent="0.25">
      <c r="J9487" s="271"/>
    </row>
    <row r="9488" spans="10:10" x14ac:dyDescent="0.25">
      <c r="J9488" s="271"/>
    </row>
    <row r="9489" spans="10:10" x14ac:dyDescent="0.25">
      <c r="J9489" s="271"/>
    </row>
    <row r="9490" spans="10:10" x14ac:dyDescent="0.25">
      <c r="J9490" s="271"/>
    </row>
    <row r="9491" spans="10:10" x14ac:dyDescent="0.25">
      <c r="J9491" s="271"/>
    </row>
    <row r="9492" spans="10:10" x14ac:dyDescent="0.25">
      <c r="J9492" s="271"/>
    </row>
    <row r="9493" spans="10:10" x14ac:dyDescent="0.25">
      <c r="J9493" s="271"/>
    </row>
    <row r="9494" spans="10:10" x14ac:dyDescent="0.25">
      <c r="J9494" s="271"/>
    </row>
    <row r="9495" spans="10:10" x14ac:dyDescent="0.25">
      <c r="J9495" s="271"/>
    </row>
    <row r="9496" spans="10:10" x14ac:dyDescent="0.25">
      <c r="J9496" s="271"/>
    </row>
    <row r="9497" spans="10:10" x14ac:dyDescent="0.25">
      <c r="J9497" s="271"/>
    </row>
    <row r="9498" spans="10:10" x14ac:dyDescent="0.25">
      <c r="J9498" s="271"/>
    </row>
    <row r="9499" spans="10:10" x14ac:dyDescent="0.25">
      <c r="J9499" s="271"/>
    </row>
    <row r="9500" spans="10:10" x14ac:dyDescent="0.25">
      <c r="J9500" s="271"/>
    </row>
    <row r="9501" spans="10:10" x14ac:dyDescent="0.25">
      <c r="J9501" s="271"/>
    </row>
    <row r="9502" spans="10:10" x14ac:dyDescent="0.25">
      <c r="J9502" s="271"/>
    </row>
    <row r="9503" spans="10:10" x14ac:dyDescent="0.25">
      <c r="J9503" s="271"/>
    </row>
  </sheetData>
  <autoFilter ref="A7:EM3918"/>
  <mergeCells count="12">
    <mergeCell ref="J1:K1"/>
    <mergeCell ref="E5:E6"/>
    <mergeCell ref="A3:K3"/>
    <mergeCell ref="D4:I4"/>
    <mergeCell ref="F5:I5"/>
    <mergeCell ref="D5:D6"/>
    <mergeCell ref="J4:J6"/>
    <mergeCell ref="K4:K6"/>
    <mergeCell ref="A4:A6"/>
    <mergeCell ref="C4:C6"/>
    <mergeCell ref="A2:K2"/>
    <mergeCell ref="B4:B6"/>
  </mergeCells>
  <pageMargins left="0.27559055118110237" right="0.15748031496062992" top="0.35433070866141736" bottom="0.27559055118110237" header="0.15748031496062992" footer="0.15748031496062992"/>
  <pageSetup paperSize="9" scale="10" orientation="landscape" r:id="rId1"/>
  <rowBreaks count="40" manualBreakCount="40">
    <brk id="80" max="16383" man="1"/>
    <brk id="235" max="16383" man="1"/>
    <brk id="325" max="16383" man="1"/>
    <brk id="414" max="16383" man="1"/>
    <brk id="495" max="16383" man="1"/>
    <brk id="580" max="16383" man="1"/>
    <brk id="648" max="16383" man="1"/>
    <brk id="729" max="16383" man="1"/>
    <brk id="789" max="16383" man="1"/>
    <brk id="932" max="16383" man="1"/>
    <brk id="999" max="16383" man="1"/>
    <brk id="1060" max="16383" man="1"/>
    <brk id="1178" max="16383" man="1"/>
    <brk id="1231" max="16383" man="1"/>
    <brk id="1321" max="16383" man="1"/>
    <brk id="1399" max="16383" man="1"/>
    <brk id="1466" max="16383" man="1"/>
    <brk id="1537" max="16383" man="1"/>
    <brk id="1658" max="16383" man="1"/>
    <brk id="1735" max="16383" man="1"/>
    <brk id="1806" max="16383" man="1"/>
    <brk id="1873" max="16383" man="1"/>
    <brk id="1951" max="16383" man="1"/>
    <brk id="2020" max="16383" man="1"/>
    <brk id="2089" max="16383" man="1"/>
    <brk id="2137" max="16383" man="1"/>
    <brk id="2225" max="16383" man="1"/>
    <brk id="2305" max="16383" man="1"/>
    <brk id="2389" max="16383" man="1"/>
    <brk id="2471" max="16383" man="1"/>
    <brk id="2563" max="16383" man="1"/>
    <brk id="2615" max="16383" man="1"/>
    <brk id="2696" max="16383" man="1"/>
    <brk id="2855" max="16383" man="1"/>
    <brk id="2919" max="16383" man="1"/>
    <brk id="3623" max="16383" man="1"/>
    <brk id="3648" max="16383" man="1"/>
    <brk id="3683" max="16383" man="1"/>
    <brk id="3746" max="16383" man="1"/>
    <brk id="3809" max="16383" man="1"/>
  </rowBreaks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2"/>
  <sheetViews>
    <sheetView topLeftCell="A2" zoomScale="85" zoomScaleNormal="85" workbookViewId="0">
      <selection activeCell="A105" sqref="A40:E105"/>
    </sheetView>
  </sheetViews>
  <sheetFormatPr defaultRowHeight="15" x14ac:dyDescent="0.25"/>
  <cols>
    <col min="1" max="1" width="41.42578125" customWidth="1"/>
    <col min="2" max="2" width="42.85546875" customWidth="1"/>
    <col min="3" max="3" width="26.42578125" hidden="1" customWidth="1"/>
    <col min="4" max="4" width="18.85546875" customWidth="1"/>
    <col min="5" max="5" width="19" customWidth="1"/>
    <col min="6" max="6" width="16.42578125" customWidth="1"/>
    <col min="7" max="7" width="18" customWidth="1"/>
    <col min="8" max="8" width="18.5703125" customWidth="1"/>
    <col min="9" max="9" width="12.28515625" customWidth="1"/>
    <col min="10" max="10" width="14.85546875" customWidth="1"/>
    <col min="11" max="11" width="15.7109375" customWidth="1"/>
  </cols>
  <sheetData>
    <row r="1" spans="1:15" x14ac:dyDescent="0.25">
      <c r="A1" s="186" t="s">
        <v>4059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</row>
    <row r="2" spans="1:15" x14ac:dyDescent="0.25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</row>
    <row r="3" spans="1:15" x14ac:dyDescent="0.25">
      <c r="A3" s="188" t="s">
        <v>52</v>
      </c>
      <c r="B3" s="189" t="s">
        <v>13</v>
      </c>
      <c r="C3" s="190" t="s">
        <v>3914</v>
      </c>
      <c r="D3" s="191" t="s">
        <v>14</v>
      </c>
      <c r="E3" s="191"/>
      <c r="F3" s="191"/>
      <c r="G3" s="191"/>
      <c r="H3" s="191"/>
      <c r="I3" s="191"/>
      <c r="J3" s="191"/>
      <c r="K3" s="191"/>
      <c r="L3" s="192" t="s">
        <v>15</v>
      </c>
      <c r="M3" s="192" t="s">
        <v>16</v>
      </c>
      <c r="N3" s="192"/>
      <c r="O3" s="192"/>
    </row>
    <row r="4" spans="1:15" ht="75.75" customHeight="1" x14ac:dyDescent="0.25">
      <c r="A4" s="188"/>
      <c r="B4" s="189"/>
      <c r="C4" s="190"/>
      <c r="D4" s="77" t="s">
        <v>54</v>
      </c>
      <c r="E4" s="163" t="s">
        <v>55</v>
      </c>
      <c r="F4" s="163" t="s">
        <v>17</v>
      </c>
      <c r="G4" s="163" t="s">
        <v>18</v>
      </c>
      <c r="H4" s="163" t="s">
        <v>19</v>
      </c>
      <c r="I4" s="163" t="s">
        <v>20</v>
      </c>
      <c r="J4" s="163" t="s">
        <v>21</v>
      </c>
      <c r="K4" s="163" t="s">
        <v>22</v>
      </c>
      <c r="L4" s="192"/>
      <c r="M4" s="76" t="s">
        <v>23</v>
      </c>
      <c r="N4" s="75" t="s">
        <v>56</v>
      </c>
      <c r="O4" s="75" t="s">
        <v>57</v>
      </c>
    </row>
    <row r="5" spans="1:15" x14ac:dyDescent="0.25">
      <c r="A5" s="57">
        <v>1</v>
      </c>
      <c r="B5" s="43">
        <v>2</v>
      </c>
      <c r="C5" s="72">
        <v>3</v>
      </c>
      <c r="D5" s="72">
        <v>4</v>
      </c>
      <c r="E5" s="72">
        <v>5</v>
      </c>
      <c r="F5" s="43">
        <v>6</v>
      </c>
      <c r="G5" s="43">
        <v>7</v>
      </c>
      <c r="H5" s="43">
        <v>8</v>
      </c>
      <c r="I5" s="43">
        <v>9</v>
      </c>
      <c r="J5" s="43">
        <v>10</v>
      </c>
      <c r="K5" s="43">
        <v>11</v>
      </c>
      <c r="L5" s="43">
        <v>12</v>
      </c>
      <c r="M5" s="43">
        <v>13</v>
      </c>
      <c r="N5" s="43">
        <v>14</v>
      </c>
      <c r="O5" s="43">
        <v>15</v>
      </c>
    </row>
    <row r="6" spans="1:15" ht="30" x14ac:dyDescent="0.25">
      <c r="A6" s="170" t="s">
        <v>3929</v>
      </c>
      <c r="B6" s="171" t="s">
        <v>3930</v>
      </c>
      <c r="C6" s="172">
        <v>283491.59999999998</v>
      </c>
      <c r="D6" s="172">
        <v>283491.59999999998</v>
      </c>
      <c r="E6" s="136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x14ac:dyDescent="0.25">
      <c r="A7" s="170" t="s">
        <v>3907</v>
      </c>
      <c r="B7" s="171" t="s">
        <v>59</v>
      </c>
      <c r="C7" s="172">
        <v>765578.4</v>
      </c>
      <c r="D7" s="172">
        <v>765578.4</v>
      </c>
      <c r="E7" s="136"/>
      <c r="F7" s="103"/>
      <c r="G7" s="103"/>
      <c r="H7" s="103"/>
      <c r="I7" s="103"/>
      <c r="J7" s="103"/>
      <c r="K7" s="103"/>
      <c r="L7" s="103"/>
      <c r="M7" s="103"/>
      <c r="N7" s="103"/>
      <c r="O7" s="103"/>
    </row>
    <row r="8" spans="1:15" x14ac:dyDescent="0.25">
      <c r="A8" s="170" t="s">
        <v>3906</v>
      </c>
      <c r="B8" s="171" t="s">
        <v>59</v>
      </c>
      <c r="C8" s="172">
        <v>1513446</v>
      </c>
      <c r="D8" s="172">
        <v>1513446</v>
      </c>
      <c r="E8" s="137"/>
      <c r="F8" s="103"/>
      <c r="G8" s="103"/>
      <c r="H8" s="103"/>
      <c r="I8" s="103"/>
      <c r="J8" s="103"/>
      <c r="K8" s="103"/>
      <c r="L8" s="103"/>
      <c r="M8" s="103"/>
      <c r="N8" s="103"/>
      <c r="O8" s="103"/>
    </row>
    <row r="9" spans="1:15" x14ac:dyDescent="0.25">
      <c r="A9" s="170" t="s">
        <v>3931</v>
      </c>
      <c r="B9" s="171" t="s">
        <v>59</v>
      </c>
      <c r="C9" s="172">
        <v>1724407.2</v>
      </c>
      <c r="D9" s="172">
        <v>1724407.2</v>
      </c>
      <c r="E9" s="160"/>
      <c r="F9" s="103"/>
      <c r="G9" s="160"/>
      <c r="H9" s="103"/>
      <c r="I9" s="103"/>
      <c r="J9" s="103"/>
      <c r="K9" s="103"/>
      <c r="L9" s="103"/>
      <c r="M9" s="103"/>
      <c r="N9" s="103"/>
      <c r="O9" s="103"/>
    </row>
    <row r="10" spans="1:15" x14ac:dyDescent="0.25">
      <c r="A10" s="170" t="s">
        <v>3905</v>
      </c>
      <c r="B10" s="171" t="s">
        <v>59</v>
      </c>
      <c r="C10" s="172">
        <v>1461270</v>
      </c>
      <c r="D10" s="172">
        <v>1461270</v>
      </c>
      <c r="E10" s="161"/>
      <c r="F10" s="103"/>
      <c r="G10" s="161"/>
      <c r="H10" s="103"/>
      <c r="I10" s="103"/>
      <c r="J10" s="103"/>
      <c r="K10" s="103"/>
      <c r="L10" s="103"/>
      <c r="M10" s="103"/>
      <c r="N10" s="103"/>
      <c r="O10" s="103"/>
    </row>
    <row r="11" spans="1:15" x14ac:dyDescent="0.25">
      <c r="A11" s="170" t="s">
        <v>3932</v>
      </c>
      <c r="B11" s="171" t="s">
        <v>59</v>
      </c>
      <c r="C11" s="172">
        <v>1788604.8</v>
      </c>
      <c r="D11" s="172">
        <v>1788604.8</v>
      </c>
      <c r="E11" s="136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5" x14ac:dyDescent="0.25">
      <c r="A12" s="170" t="s">
        <v>3904</v>
      </c>
      <c r="B12" s="171" t="s">
        <v>59</v>
      </c>
      <c r="C12" s="172">
        <v>1311968.3999999999</v>
      </c>
      <c r="D12" s="172">
        <v>1311968.3999999999</v>
      </c>
      <c r="E12" s="136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5" ht="30" x14ac:dyDescent="0.25">
      <c r="A13" s="170" t="s">
        <v>3933</v>
      </c>
      <c r="B13" s="171" t="s">
        <v>63</v>
      </c>
      <c r="C13" s="172">
        <v>868194</v>
      </c>
      <c r="D13" s="172">
        <v>868194</v>
      </c>
      <c r="E13" s="136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5" ht="30" x14ac:dyDescent="0.25">
      <c r="A14" s="170" t="s">
        <v>3553</v>
      </c>
      <c r="B14" s="171" t="s">
        <v>58</v>
      </c>
      <c r="C14" s="172">
        <v>3458811.6</v>
      </c>
      <c r="D14" s="172">
        <v>3458811.6</v>
      </c>
      <c r="E14" s="136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5" ht="30" x14ac:dyDescent="0.25">
      <c r="A15" s="170" t="s">
        <v>3934</v>
      </c>
      <c r="B15" s="171" t="s">
        <v>61</v>
      </c>
      <c r="C15" s="172">
        <v>1388673</v>
      </c>
      <c r="D15" s="172">
        <v>1388673</v>
      </c>
      <c r="E15" s="136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5" ht="30" x14ac:dyDescent="0.25">
      <c r="A16" s="170" t="s">
        <v>3934</v>
      </c>
      <c r="B16" s="171" t="s">
        <v>59</v>
      </c>
      <c r="C16" s="172">
        <v>4150393.2</v>
      </c>
      <c r="D16" s="172">
        <v>4150393.2</v>
      </c>
      <c r="E16" s="136"/>
      <c r="F16" s="103"/>
      <c r="G16" s="103"/>
      <c r="H16" s="103"/>
      <c r="I16" s="103"/>
      <c r="J16" s="103"/>
      <c r="K16" s="103"/>
      <c r="L16" s="103"/>
      <c r="M16" s="103"/>
      <c r="N16" s="103"/>
      <c r="O16" s="103"/>
    </row>
    <row r="17" spans="1:15" ht="30" x14ac:dyDescent="0.25">
      <c r="A17" s="170" t="s">
        <v>3903</v>
      </c>
      <c r="B17" s="171" t="s">
        <v>60</v>
      </c>
      <c r="C17" s="172">
        <v>2359852.8199999998</v>
      </c>
      <c r="D17" s="172">
        <v>2359852.8199999998</v>
      </c>
      <c r="E17" s="138"/>
      <c r="F17" s="103"/>
      <c r="G17" s="103"/>
      <c r="H17" s="103"/>
      <c r="I17" s="103"/>
      <c r="J17" s="103"/>
      <c r="K17" s="103"/>
      <c r="L17" s="103"/>
      <c r="M17" s="103"/>
      <c r="N17" s="103"/>
      <c r="O17" s="103"/>
    </row>
    <row r="18" spans="1:15" x14ac:dyDescent="0.25">
      <c r="A18" s="170" t="s">
        <v>3541</v>
      </c>
      <c r="B18" s="171" t="s">
        <v>59</v>
      </c>
      <c r="C18" s="172">
        <v>1638566.4</v>
      </c>
      <c r="D18" s="172">
        <v>1638566.4</v>
      </c>
      <c r="E18" s="136"/>
      <c r="F18" s="103"/>
      <c r="G18" s="103"/>
      <c r="H18" s="103"/>
      <c r="I18" s="103"/>
      <c r="J18" s="103"/>
      <c r="K18" s="103"/>
      <c r="L18" s="103"/>
      <c r="M18" s="103"/>
      <c r="N18" s="103"/>
      <c r="O18" s="103"/>
    </row>
    <row r="19" spans="1:15" ht="30" x14ac:dyDescent="0.25">
      <c r="A19" s="170" t="s">
        <v>3541</v>
      </c>
      <c r="B19" s="171" t="s">
        <v>58</v>
      </c>
      <c r="C19" s="172">
        <v>950245.2</v>
      </c>
      <c r="D19" s="172">
        <v>950245.2</v>
      </c>
      <c r="E19" s="136"/>
      <c r="F19" s="103"/>
      <c r="G19" s="103"/>
      <c r="H19" s="103"/>
      <c r="I19" s="103"/>
      <c r="J19" s="103"/>
      <c r="K19" s="103"/>
      <c r="L19" s="103"/>
      <c r="M19" s="103"/>
      <c r="N19" s="103"/>
      <c r="O19" s="103"/>
    </row>
    <row r="20" spans="1:15" ht="30" x14ac:dyDescent="0.25">
      <c r="A20" s="170" t="s">
        <v>3935</v>
      </c>
      <c r="B20" s="171" t="s">
        <v>58</v>
      </c>
      <c r="C20" s="172">
        <v>952441.48</v>
      </c>
      <c r="D20" s="172">
        <v>952441.48</v>
      </c>
      <c r="E20" s="161"/>
      <c r="F20" s="103"/>
      <c r="G20" s="161"/>
      <c r="H20" s="103"/>
      <c r="I20" s="103"/>
      <c r="J20" s="103"/>
      <c r="K20" s="103"/>
      <c r="L20" s="103"/>
      <c r="M20" s="103"/>
      <c r="N20" s="103"/>
      <c r="O20" s="103"/>
    </row>
    <row r="21" spans="1:15" x14ac:dyDescent="0.25">
      <c r="A21" s="170" t="s">
        <v>3902</v>
      </c>
      <c r="B21" s="171" t="s">
        <v>3910</v>
      </c>
      <c r="C21" s="172">
        <v>1881570</v>
      </c>
      <c r="D21" s="172">
        <v>1881570</v>
      </c>
      <c r="E21" s="161"/>
      <c r="F21" s="103"/>
      <c r="G21" s="161"/>
      <c r="H21" s="103"/>
      <c r="I21" s="103"/>
      <c r="J21" s="103"/>
      <c r="K21" s="103"/>
      <c r="L21" s="103"/>
      <c r="M21" s="103"/>
      <c r="N21" s="103"/>
      <c r="O21" s="103"/>
    </row>
    <row r="22" spans="1:15" ht="45" x14ac:dyDescent="0.25">
      <c r="A22" s="170" t="s">
        <v>3936</v>
      </c>
      <c r="B22" s="171" t="s">
        <v>3965</v>
      </c>
      <c r="C22" s="172">
        <v>276643.8</v>
      </c>
      <c r="D22" s="172">
        <v>276643.8</v>
      </c>
      <c r="E22" s="161"/>
      <c r="F22" s="103"/>
      <c r="G22" s="161"/>
      <c r="H22" s="103"/>
      <c r="I22" s="103"/>
      <c r="J22" s="103"/>
      <c r="K22" s="103"/>
      <c r="L22" s="103"/>
      <c r="M22" s="103"/>
      <c r="N22" s="103"/>
      <c r="O22" s="103"/>
    </row>
    <row r="23" spans="1:15" ht="30" x14ac:dyDescent="0.25">
      <c r="A23" s="170" t="s">
        <v>3846</v>
      </c>
      <c r="B23" s="171" t="s">
        <v>58</v>
      </c>
      <c r="C23" s="172">
        <v>899179.2</v>
      </c>
      <c r="D23" s="172">
        <v>899179.2</v>
      </c>
      <c r="E23" s="139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5" ht="30" x14ac:dyDescent="0.25">
      <c r="A24" s="170" t="s">
        <v>3846</v>
      </c>
      <c r="B24" s="171" t="s">
        <v>60</v>
      </c>
      <c r="C24" s="172">
        <v>741290.4</v>
      </c>
      <c r="D24" s="172">
        <v>741290.4</v>
      </c>
      <c r="E24" s="161"/>
      <c r="F24" s="103"/>
      <c r="G24" s="161"/>
      <c r="H24" s="103"/>
      <c r="I24" s="103"/>
      <c r="J24" s="103"/>
      <c r="K24" s="103"/>
      <c r="L24" s="103"/>
      <c r="M24" s="103"/>
      <c r="N24" s="103"/>
      <c r="O24" s="103"/>
    </row>
    <row r="25" spans="1:15" x14ac:dyDescent="0.25">
      <c r="A25" s="170" t="s">
        <v>3937</v>
      </c>
      <c r="B25" s="171" t="s">
        <v>65</v>
      </c>
      <c r="C25" s="172">
        <v>2585913.6</v>
      </c>
      <c r="D25" s="172">
        <v>2585913.6</v>
      </c>
      <c r="E25" s="140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26" spans="1:15" ht="30" x14ac:dyDescent="0.25">
      <c r="A26" s="170" t="s">
        <v>3938</v>
      </c>
      <c r="B26" s="171" t="s">
        <v>58</v>
      </c>
      <c r="C26" s="172">
        <v>1378125.6</v>
      </c>
      <c r="D26" s="172">
        <v>1378125.6</v>
      </c>
      <c r="E26" s="141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5" ht="45" x14ac:dyDescent="0.25">
      <c r="A27" s="170" t="s">
        <v>3938</v>
      </c>
      <c r="B27" s="171" t="s">
        <v>62</v>
      </c>
      <c r="C27" s="172">
        <v>756965.61</v>
      </c>
      <c r="D27" s="172">
        <v>756965.61</v>
      </c>
      <c r="E27" s="142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5" ht="45" x14ac:dyDescent="0.25">
      <c r="A28" s="170" t="s">
        <v>3938</v>
      </c>
      <c r="B28" s="171" t="s">
        <v>3965</v>
      </c>
      <c r="C28" s="172">
        <v>195926.39999999999</v>
      </c>
      <c r="D28" s="172">
        <v>195926.39999999999</v>
      </c>
      <c r="E28" s="142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 ht="30" x14ac:dyDescent="0.25">
      <c r="A29" s="170" t="s">
        <v>3939</v>
      </c>
      <c r="B29" s="171" t="s">
        <v>58</v>
      </c>
      <c r="C29" s="172">
        <v>3283645</v>
      </c>
      <c r="D29" s="172">
        <v>3283645</v>
      </c>
      <c r="E29" s="14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5" x14ac:dyDescent="0.25">
      <c r="A30" s="170" t="s">
        <v>3847</v>
      </c>
      <c r="B30" s="171" t="s">
        <v>65</v>
      </c>
      <c r="C30" s="172">
        <v>954885.94</v>
      </c>
      <c r="D30" s="172">
        <v>954885.94</v>
      </c>
      <c r="E30" s="14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ht="30" x14ac:dyDescent="0.25">
      <c r="A31" s="170" t="s">
        <v>3848</v>
      </c>
      <c r="B31" s="171" t="s">
        <v>65</v>
      </c>
      <c r="C31" s="172">
        <v>369378</v>
      </c>
      <c r="D31" s="172">
        <v>369378</v>
      </c>
      <c r="E31" s="14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 x14ac:dyDescent="0.25">
      <c r="A32" s="170" t="s">
        <v>3940</v>
      </c>
      <c r="B32" s="171" t="s">
        <v>59</v>
      </c>
      <c r="C32" s="172">
        <v>1292031.8999999999</v>
      </c>
      <c r="D32" s="172">
        <v>1292031.8999999999</v>
      </c>
      <c r="E32" s="144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ht="30" x14ac:dyDescent="0.25">
      <c r="A33" s="170" t="s">
        <v>3941</v>
      </c>
      <c r="B33" s="171" t="s">
        <v>60</v>
      </c>
      <c r="C33" s="172">
        <v>270066</v>
      </c>
      <c r="D33" s="172">
        <v>270066</v>
      </c>
      <c r="E33" s="144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ht="45" x14ac:dyDescent="0.25">
      <c r="A34" s="170" t="s">
        <v>3942</v>
      </c>
      <c r="B34" s="171" t="s">
        <v>3965</v>
      </c>
      <c r="C34" s="172">
        <v>150988.79999999999</v>
      </c>
      <c r="D34" s="172">
        <v>150988.79999999999</v>
      </c>
      <c r="E34" s="145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ht="30" x14ac:dyDescent="0.25">
      <c r="A35" s="170" t="s">
        <v>3943</v>
      </c>
      <c r="B35" s="171" t="s">
        <v>60</v>
      </c>
      <c r="C35" s="172">
        <v>937123.2</v>
      </c>
      <c r="D35" s="172">
        <v>937123.2</v>
      </c>
      <c r="E35" s="161"/>
      <c r="F35" s="103"/>
      <c r="G35" s="161"/>
      <c r="H35" s="103"/>
      <c r="I35" s="103"/>
      <c r="J35" s="103"/>
      <c r="K35" s="103"/>
      <c r="L35" s="103"/>
      <c r="M35" s="103"/>
      <c r="N35" s="103"/>
      <c r="O35" s="103"/>
    </row>
    <row r="36" spans="1:15" ht="30" x14ac:dyDescent="0.25">
      <c r="A36" s="170" t="s">
        <v>3849</v>
      </c>
      <c r="B36" s="171" t="s">
        <v>61</v>
      </c>
      <c r="C36" s="172">
        <v>655281.6</v>
      </c>
      <c r="D36" s="172">
        <v>655281.6</v>
      </c>
      <c r="E36" s="161"/>
      <c r="F36" s="103"/>
      <c r="G36" s="161"/>
      <c r="H36" s="103"/>
      <c r="I36" s="103"/>
      <c r="J36" s="103"/>
      <c r="K36" s="103"/>
      <c r="L36" s="103"/>
      <c r="M36" s="103"/>
      <c r="N36" s="103"/>
      <c r="O36" s="103"/>
    </row>
    <row r="37" spans="1:15" ht="30" x14ac:dyDescent="0.25">
      <c r="A37" s="170" t="s">
        <v>3849</v>
      </c>
      <c r="B37" s="171" t="s">
        <v>60</v>
      </c>
      <c r="C37" s="172">
        <v>1123346.3999999999</v>
      </c>
      <c r="D37" s="172">
        <v>1123346.3999999999</v>
      </c>
      <c r="E37" s="144"/>
      <c r="F37" s="103"/>
      <c r="G37" s="144"/>
      <c r="H37" s="103"/>
      <c r="I37" s="103"/>
      <c r="J37" s="103"/>
      <c r="K37" s="103"/>
      <c r="L37" s="103"/>
      <c r="M37" s="103"/>
      <c r="N37" s="103"/>
      <c r="O37" s="103"/>
    </row>
    <row r="38" spans="1:15" ht="30" x14ac:dyDescent="0.25">
      <c r="A38" s="170" t="s">
        <v>3901</v>
      </c>
      <c r="B38" s="171" t="s">
        <v>63</v>
      </c>
      <c r="C38" s="172">
        <v>1728969.8</v>
      </c>
      <c r="D38" s="172">
        <v>1728969.8</v>
      </c>
      <c r="E38" s="146"/>
      <c r="F38" s="10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1:15" ht="30" x14ac:dyDescent="0.25">
      <c r="A39" s="170" t="s">
        <v>3901</v>
      </c>
      <c r="B39" s="171" t="s">
        <v>61</v>
      </c>
      <c r="C39" s="172">
        <v>619654.80000000005</v>
      </c>
      <c r="D39" s="172">
        <v>619654.80000000005</v>
      </c>
      <c r="E39" s="161"/>
      <c r="F39" s="103"/>
      <c r="G39" s="161"/>
      <c r="H39" s="103"/>
      <c r="I39" s="103"/>
      <c r="J39" s="103"/>
      <c r="K39" s="103"/>
      <c r="L39" s="103"/>
      <c r="M39" s="103"/>
      <c r="N39" s="103"/>
      <c r="O39" s="103"/>
    </row>
    <row r="40" spans="1:15" ht="30" x14ac:dyDescent="0.25">
      <c r="A40" s="170" t="s">
        <v>3901</v>
      </c>
      <c r="B40" s="171" t="s">
        <v>3908</v>
      </c>
      <c r="C40" s="172">
        <v>7722556.4500000002</v>
      </c>
      <c r="D40" s="172">
        <v>7722556.4500000002</v>
      </c>
      <c r="E40" s="161">
        <v>2316766.94</v>
      </c>
      <c r="F40" s="103"/>
      <c r="G40" s="161">
        <v>5405789.5099999998</v>
      </c>
      <c r="H40" s="103"/>
      <c r="I40" s="103"/>
      <c r="J40" s="103"/>
      <c r="K40" s="103"/>
      <c r="L40" s="103"/>
      <c r="M40" s="103"/>
      <c r="N40" s="103"/>
      <c r="O40" s="103"/>
    </row>
    <row r="41" spans="1:15" ht="30" x14ac:dyDescent="0.25">
      <c r="A41" s="170" t="s">
        <v>3944</v>
      </c>
      <c r="B41" s="171" t="s">
        <v>60</v>
      </c>
      <c r="C41" s="172">
        <v>490858.8</v>
      </c>
      <c r="D41" s="172">
        <v>490858.8</v>
      </c>
      <c r="E41" s="118"/>
      <c r="F41" s="103"/>
      <c r="G41" s="103"/>
      <c r="H41" s="103"/>
      <c r="I41" s="103"/>
      <c r="J41" s="103"/>
      <c r="K41" s="103"/>
      <c r="L41" s="103"/>
      <c r="M41" s="103"/>
      <c r="N41" s="103"/>
      <c r="O41" s="103"/>
    </row>
    <row r="42" spans="1:15" ht="30" x14ac:dyDescent="0.25">
      <c r="A42" s="170" t="s">
        <v>3899</v>
      </c>
      <c r="B42" s="171" t="s">
        <v>3908</v>
      </c>
      <c r="C42" s="172">
        <v>10518132</v>
      </c>
      <c r="D42" s="172">
        <v>10518132</v>
      </c>
      <c r="E42" s="118">
        <v>3155439.6</v>
      </c>
      <c r="F42" s="103"/>
      <c r="G42" s="293">
        <v>7362692.4000000004</v>
      </c>
      <c r="H42" s="103"/>
      <c r="I42" s="103"/>
      <c r="J42" s="103"/>
      <c r="K42" s="103"/>
      <c r="L42" s="103"/>
      <c r="M42" s="103"/>
      <c r="N42" s="103"/>
      <c r="O42" s="103"/>
    </row>
    <row r="43" spans="1:15" ht="30" x14ac:dyDescent="0.25">
      <c r="A43" s="170" t="s">
        <v>3945</v>
      </c>
      <c r="B43" s="171" t="s">
        <v>3908</v>
      </c>
      <c r="C43" s="172">
        <v>1387503.6</v>
      </c>
      <c r="D43" s="172">
        <v>1387503.6</v>
      </c>
      <c r="E43" s="161">
        <v>416251.08</v>
      </c>
      <c r="F43" s="103"/>
      <c r="G43" s="161">
        <v>971252.52</v>
      </c>
      <c r="H43" s="103"/>
      <c r="I43" s="103"/>
      <c r="J43" s="103"/>
      <c r="K43" s="103"/>
      <c r="L43" s="103"/>
      <c r="M43" s="103"/>
      <c r="N43" s="103"/>
      <c r="O43" s="103"/>
    </row>
    <row r="44" spans="1:15" ht="30" x14ac:dyDescent="0.25">
      <c r="A44" s="170" t="s">
        <v>3900</v>
      </c>
      <c r="B44" s="171" t="s">
        <v>3908</v>
      </c>
      <c r="C44" s="172">
        <v>3583745.55</v>
      </c>
      <c r="D44" s="172">
        <v>3583745.55</v>
      </c>
      <c r="E44" s="161">
        <v>1075123.6599999999</v>
      </c>
      <c r="F44" s="103"/>
      <c r="G44" s="161">
        <v>2508621.89</v>
      </c>
      <c r="H44" s="103"/>
      <c r="I44" s="103"/>
      <c r="J44" s="103"/>
      <c r="K44" s="103"/>
      <c r="L44" s="103"/>
      <c r="M44" s="103"/>
      <c r="N44" s="103"/>
      <c r="O44" s="103"/>
    </row>
    <row r="45" spans="1:15" ht="30" x14ac:dyDescent="0.25">
      <c r="A45" s="170" t="s">
        <v>3946</v>
      </c>
      <c r="B45" s="171" t="s">
        <v>63</v>
      </c>
      <c r="C45" s="172">
        <v>432548.4</v>
      </c>
      <c r="D45" s="172">
        <v>432548.4</v>
      </c>
      <c r="E45" s="118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1:15" ht="30" x14ac:dyDescent="0.25">
      <c r="A46" s="170" t="s">
        <v>3946</v>
      </c>
      <c r="B46" s="171" t="s">
        <v>61</v>
      </c>
      <c r="C46" s="172">
        <v>328166.40000000002</v>
      </c>
      <c r="D46" s="172">
        <v>328166.40000000002</v>
      </c>
      <c r="E46" s="118"/>
      <c r="F46" s="103"/>
      <c r="G46" s="103"/>
      <c r="H46" s="103"/>
      <c r="I46" s="103"/>
      <c r="J46" s="103"/>
      <c r="K46" s="103"/>
      <c r="L46" s="103"/>
      <c r="M46" s="103"/>
      <c r="N46" s="103"/>
      <c r="O46" s="103"/>
    </row>
    <row r="47" spans="1:15" ht="30" x14ac:dyDescent="0.25">
      <c r="A47" s="170" t="s">
        <v>3554</v>
      </c>
      <c r="B47" s="171" t="s">
        <v>60</v>
      </c>
      <c r="C47" s="172">
        <v>1881633.6</v>
      </c>
      <c r="D47" s="172">
        <v>1881633.6</v>
      </c>
      <c r="E47" s="162"/>
      <c r="F47" s="103"/>
      <c r="G47" s="162"/>
      <c r="H47" s="103"/>
      <c r="I47" s="103"/>
      <c r="J47" s="103"/>
      <c r="K47" s="103"/>
      <c r="L47" s="103"/>
      <c r="M47" s="103"/>
      <c r="N47" s="103"/>
      <c r="O47" s="103"/>
    </row>
    <row r="48" spans="1:15" ht="30" x14ac:dyDescent="0.25">
      <c r="A48" s="170" t="s">
        <v>3947</v>
      </c>
      <c r="B48" s="171" t="s">
        <v>60</v>
      </c>
      <c r="C48" s="172">
        <v>2037885.6</v>
      </c>
      <c r="D48" s="172">
        <v>2037885.6</v>
      </c>
      <c r="E48" s="161"/>
      <c r="F48" s="103"/>
      <c r="G48" s="161"/>
      <c r="H48" s="103"/>
      <c r="I48" s="103"/>
      <c r="J48" s="103"/>
      <c r="K48" s="103"/>
      <c r="L48" s="103"/>
      <c r="M48" s="103"/>
      <c r="N48" s="103"/>
      <c r="O48" s="103"/>
    </row>
    <row r="49" spans="1:15" x14ac:dyDescent="0.25">
      <c r="A49" s="170" t="s">
        <v>3948</v>
      </c>
      <c r="B49" s="171" t="s">
        <v>65</v>
      </c>
      <c r="C49" s="172">
        <v>732775.2</v>
      </c>
      <c r="D49" s="172">
        <v>732775.2</v>
      </c>
      <c r="E49" s="118"/>
      <c r="F49" s="103"/>
      <c r="G49" s="103"/>
      <c r="H49" s="103"/>
      <c r="I49" s="103"/>
      <c r="J49" s="103"/>
      <c r="K49" s="103"/>
      <c r="L49" s="103"/>
      <c r="M49" s="103"/>
      <c r="N49" s="103"/>
      <c r="O49" s="103"/>
    </row>
    <row r="50" spans="1:15" ht="30" x14ac:dyDescent="0.25">
      <c r="A50" s="170" t="s">
        <v>3850</v>
      </c>
      <c r="B50" s="171" t="s">
        <v>58</v>
      </c>
      <c r="C50" s="172">
        <v>3410606.4</v>
      </c>
      <c r="D50" s="172">
        <v>3410606.4</v>
      </c>
      <c r="E50" s="118"/>
      <c r="F50" s="103"/>
      <c r="G50" s="103"/>
      <c r="H50" s="103"/>
      <c r="I50" s="103"/>
      <c r="J50" s="103"/>
      <c r="K50" s="103"/>
      <c r="L50" s="103"/>
      <c r="M50" s="103"/>
      <c r="N50" s="103"/>
      <c r="O50" s="103"/>
    </row>
    <row r="51" spans="1:15" x14ac:dyDescent="0.25">
      <c r="A51" s="170" t="s">
        <v>3949</v>
      </c>
      <c r="B51" s="171" t="s">
        <v>65</v>
      </c>
      <c r="C51" s="172">
        <v>3807168</v>
      </c>
      <c r="D51" s="172">
        <v>3807168</v>
      </c>
      <c r="E51" s="118"/>
      <c r="F51" s="103"/>
      <c r="G51" s="103"/>
      <c r="H51" s="103"/>
      <c r="I51" s="103"/>
      <c r="J51" s="103"/>
      <c r="K51" s="103"/>
      <c r="L51" s="103"/>
      <c r="M51" s="103"/>
      <c r="N51" s="103"/>
      <c r="O51" s="103"/>
    </row>
    <row r="52" spans="1:15" x14ac:dyDescent="0.25">
      <c r="A52" s="170" t="s">
        <v>3949</v>
      </c>
      <c r="B52" s="171" t="s">
        <v>59</v>
      </c>
      <c r="C52" s="172">
        <v>1653188.4</v>
      </c>
      <c r="D52" s="172">
        <v>1653188.4</v>
      </c>
      <c r="E52" s="118"/>
      <c r="F52" s="103"/>
      <c r="G52" s="103"/>
      <c r="H52" s="103"/>
      <c r="I52" s="103"/>
      <c r="J52" s="103"/>
      <c r="K52" s="103"/>
      <c r="L52" s="103"/>
      <c r="M52" s="103"/>
      <c r="N52" s="103"/>
      <c r="O52" s="103"/>
    </row>
    <row r="53" spans="1:15" ht="33" customHeight="1" x14ac:dyDescent="0.25">
      <c r="A53" s="170" t="s">
        <v>3898</v>
      </c>
      <c r="B53" s="171" t="s">
        <v>3908</v>
      </c>
      <c r="C53" s="172">
        <v>8753276.3000000007</v>
      </c>
      <c r="D53" s="172">
        <v>8753276.3000000007</v>
      </c>
      <c r="E53" s="118">
        <v>2625982.89</v>
      </c>
      <c r="F53" s="103"/>
      <c r="G53" s="293">
        <v>6127293.4100000001</v>
      </c>
      <c r="H53" s="103"/>
      <c r="I53" s="103"/>
      <c r="J53" s="103"/>
      <c r="K53" s="103"/>
      <c r="L53" s="103"/>
      <c r="M53" s="103"/>
      <c r="N53" s="103"/>
      <c r="O53" s="103"/>
    </row>
    <row r="54" spans="1:15" ht="30" x14ac:dyDescent="0.25">
      <c r="A54" s="170" t="s">
        <v>3894</v>
      </c>
      <c r="B54" s="171" t="s">
        <v>3908</v>
      </c>
      <c r="C54" s="172">
        <v>12348602.039999999</v>
      </c>
      <c r="D54" s="172">
        <v>12348602.039999999</v>
      </c>
      <c r="E54" s="118">
        <v>3704580.6</v>
      </c>
      <c r="F54" s="103"/>
      <c r="G54" s="292">
        <v>8644021.4399999995</v>
      </c>
      <c r="H54" s="103"/>
      <c r="I54" s="103"/>
      <c r="J54" s="103"/>
      <c r="K54" s="103"/>
      <c r="L54" s="103"/>
      <c r="M54" s="103"/>
      <c r="N54" s="103"/>
      <c r="O54" s="103"/>
    </row>
    <row r="55" spans="1:15" ht="30" x14ac:dyDescent="0.25">
      <c r="A55" s="170" t="s">
        <v>3892</v>
      </c>
      <c r="B55" s="171" t="s">
        <v>3908</v>
      </c>
      <c r="C55" s="172">
        <v>8731699.5899999999</v>
      </c>
      <c r="D55" s="172">
        <v>8731699.5899999999</v>
      </c>
      <c r="E55" s="118">
        <v>2619509.88</v>
      </c>
      <c r="F55" s="103"/>
      <c r="G55" s="293">
        <v>6112189.71</v>
      </c>
      <c r="H55" s="103"/>
      <c r="I55" s="103"/>
      <c r="J55" s="103"/>
      <c r="K55" s="103"/>
      <c r="L55" s="103"/>
      <c r="M55" s="103"/>
      <c r="N55" s="103"/>
      <c r="O55" s="103"/>
    </row>
    <row r="56" spans="1:15" ht="30" x14ac:dyDescent="0.25">
      <c r="A56" s="170" t="s">
        <v>3890</v>
      </c>
      <c r="B56" s="171" t="s">
        <v>3908</v>
      </c>
      <c r="C56" s="172">
        <v>8680808.6099999994</v>
      </c>
      <c r="D56" s="172">
        <v>8680808.6099999994</v>
      </c>
      <c r="E56" s="118">
        <v>2604242.58</v>
      </c>
      <c r="F56" s="103"/>
      <c r="G56" s="293">
        <v>6076566.0300000003</v>
      </c>
      <c r="H56" s="103"/>
      <c r="I56" s="103"/>
      <c r="J56" s="103"/>
      <c r="K56" s="103"/>
      <c r="L56" s="103"/>
      <c r="M56" s="103"/>
      <c r="N56" s="103"/>
      <c r="O56" s="103"/>
    </row>
    <row r="57" spans="1:15" ht="30" x14ac:dyDescent="0.25">
      <c r="A57" s="170" t="s">
        <v>3897</v>
      </c>
      <c r="B57" s="171" t="s">
        <v>60</v>
      </c>
      <c r="C57" s="172">
        <v>1511144.18</v>
      </c>
      <c r="D57" s="172">
        <v>1511144.18</v>
      </c>
      <c r="E57" s="118"/>
      <c r="F57" s="103"/>
      <c r="G57" s="103"/>
      <c r="H57" s="103"/>
      <c r="I57" s="103"/>
      <c r="J57" s="103"/>
      <c r="K57" s="103"/>
      <c r="L57" s="103"/>
      <c r="M57" s="103"/>
      <c r="N57" s="103"/>
      <c r="O57" s="103"/>
    </row>
    <row r="58" spans="1:15" ht="30" x14ac:dyDescent="0.25">
      <c r="A58" s="170" t="s">
        <v>3950</v>
      </c>
      <c r="B58" s="171" t="s">
        <v>60</v>
      </c>
      <c r="C58" s="172">
        <v>632682.39</v>
      </c>
      <c r="D58" s="172">
        <v>632682.39</v>
      </c>
      <c r="E58" s="118"/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59" spans="1:15" ht="30" x14ac:dyDescent="0.25">
      <c r="A59" s="170" t="s">
        <v>3951</v>
      </c>
      <c r="B59" s="171" t="s">
        <v>63</v>
      </c>
      <c r="C59" s="172">
        <v>639136.80000000005</v>
      </c>
      <c r="D59" s="172">
        <v>639136.80000000005</v>
      </c>
      <c r="E59" s="118"/>
      <c r="F59" s="103"/>
      <c r="G59" s="103"/>
      <c r="H59" s="103"/>
      <c r="I59" s="103"/>
      <c r="J59" s="103"/>
      <c r="K59" s="103"/>
      <c r="L59" s="103"/>
      <c r="M59" s="103"/>
      <c r="N59" s="103"/>
      <c r="O59" s="103"/>
    </row>
    <row r="60" spans="1:15" ht="30" x14ac:dyDescent="0.25">
      <c r="A60" s="170" t="s">
        <v>3851</v>
      </c>
      <c r="B60" s="171" t="s">
        <v>63</v>
      </c>
      <c r="C60" s="172">
        <v>757164</v>
      </c>
      <c r="D60" s="172">
        <v>757164</v>
      </c>
      <c r="E60" s="118"/>
      <c r="F60" s="103"/>
      <c r="G60" s="103"/>
      <c r="H60" s="103"/>
      <c r="I60" s="103"/>
      <c r="J60" s="103"/>
      <c r="K60" s="103"/>
      <c r="L60" s="103"/>
      <c r="M60" s="103"/>
      <c r="N60" s="103"/>
      <c r="O60" s="103"/>
    </row>
    <row r="61" spans="1:15" ht="30" x14ac:dyDescent="0.25">
      <c r="A61" s="170" t="s">
        <v>3896</v>
      </c>
      <c r="B61" s="171" t="s">
        <v>60</v>
      </c>
      <c r="C61" s="172">
        <v>1415822.04</v>
      </c>
      <c r="D61" s="172">
        <v>1415822.04</v>
      </c>
      <c r="E61" s="118"/>
      <c r="F61" s="103"/>
      <c r="G61" s="103"/>
      <c r="H61" s="103"/>
      <c r="I61" s="103"/>
      <c r="J61" s="103"/>
      <c r="K61" s="103"/>
      <c r="L61" s="103"/>
      <c r="M61" s="103"/>
      <c r="N61" s="103"/>
      <c r="O61" s="103"/>
    </row>
    <row r="62" spans="1:15" ht="30" x14ac:dyDescent="0.25">
      <c r="A62" s="170" t="s">
        <v>3896</v>
      </c>
      <c r="B62" s="171" t="s">
        <v>3908</v>
      </c>
      <c r="C62" s="172">
        <v>1955094.69</v>
      </c>
      <c r="D62" s="172">
        <v>1955094.69</v>
      </c>
      <c r="E62" s="118">
        <v>586528.41</v>
      </c>
      <c r="F62" s="103"/>
      <c r="G62" s="292">
        <v>1368566.28</v>
      </c>
      <c r="H62" s="103"/>
      <c r="I62" s="103"/>
      <c r="J62" s="103"/>
      <c r="K62" s="103"/>
      <c r="L62" s="103"/>
      <c r="M62" s="103"/>
      <c r="N62" s="103"/>
      <c r="O62" s="103"/>
    </row>
    <row r="63" spans="1:15" ht="30" x14ac:dyDescent="0.25">
      <c r="A63" s="170" t="s">
        <v>3895</v>
      </c>
      <c r="B63" s="171" t="s">
        <v>3908</v>
      </c>
      <c r="C63" s="172">
        <v>1955094.69</v>
      </c>
      <c r="D63" s="172">
        <v>1955094.69</v>
      </c>
      <c r="E63" s="118">
        <v>586528.41</v>
      </c>
      <c r="F63" s="103"/>
      <c r="G63" s="292">
        <v>1368566.28</v>
      </c>
      <c r="H63" s="103"/>
      <c r="I63" s="103"/>
      <c r="J63" s="103"/>
      <c r="K63" s="103"/>
      <c r="L63" s="103"/>
      <c r="M63" s="103"/>
      <c r="N63" s="103"/>
      <c r="O63" s="103"/>
    </row>
    <row r="64" spans="1:15" ht="30" x14ac:dyDescent="0.25">
      <c r="A64" s="170" t="s">
        <v>3895</v>
      </c>
      <c r="B64" s="171" t="s">
        <v>60</v>
      </c>
      <c r="C64" s="172">
        <v>1568519.83</v>
      </c>
      <c r="D64" s="172">
        <v>1568519.83</v>
      </c>
      <c r="E64" s="118"/>
      <c r="F64" s="103"/>
      <c r="G64" s="103"/>
      <c r="H64" s="103"/>
      <c r="I64" s="103"/>
      <c r="J64" s="103"/>
      <c r="K64" s="103"/>
      <c r="L64" s="103"/>
      <c r="M64" s="103"/>
      <c r="N64" s="103"/>
      <c r="O64" s="103"/>
    </row>
    <row r="65" spans="1:15" x14ac:dyDescent="0.25">
      <c r="A65" s="170" t="s">
        <v>3555</v>
      </c>
      <c r="B65" s="171" t="s">
        <v>65</v>
      </c>
      <c r="C65" s="172">
        <v>1864590</v>
      </c>
      <c r="D65" s="172">
        <v>1864590</v>
      </c>
      <c r="E65" s="118"/>
      <c r="F65" s="103"/>
      <c r="G65" s="103"/>
      <c r="H65" s="103"/>
      <c r="I65" s="103"/>
      <c r="J65" s="103"/>
      <c r="K65" s="103"/>
      <c r="L65" s="103"/>
      <c r="M65" s="103"/>
      <c r="N65" s="103"/>
      <c r="O65" s="103"/>
    </row>
    <row r="66" spans="1:15" ht="30" x14ac:dyDescent="0.25">
      <c r="A66" s="170" t="s">
        <v>3887</v>
      </c>
      <c r="B66" s="171" t="s">
        <v>3908</v>
      </c>
      <c r="C66" s="172">
        <v>5367975.99</v>
      </c>
      <c r="D66" s="172">
        <v>5367975.99</v>
      </c>
      <c r="E66" s="118">
        <v>1610392.79</v>
      </c>
      <c r="F66" s="103"/>
      <c r="G66" s="293">
        <v>3757583.2</v>
      </c>
      <c r="H66" s="103"/>
      <c r="I66" s="103"/>
      <c r="J66" s="103"/>
      <c r="K66" s="103"/>
      <c r="L66" s="103"/>
      <c r="M66" s="103"/>
      <c r="N66" s="103"/>
      <c r="O66" s="103"/>
    </row>
    <row r="67" spans="1:15" ht="30" x14ac:dyDescent="0.25">
      <c r="A67" s="170" t="s">
        <v>3893</v>
      </c>
      <c r="B67" s="171" t="s">
        <v>3908</v>
      </c>
      <c r="C67" s="172">
        <v>4013260.73</v>
      </c>
      <c r="D67" s="172">
        <v>4013260.73</v>
      </c>
      <c r="E67" s="118">
        <v>1203978.22</v>
      </c>
      <c r="F67" s="103"/>
      <c r="G67" s="293">
        <v>2809282.51</v>
      </c>
      <c r="H67" s="103"/>
      <c r="I67" s="103"/>
      <c r="J67" s="103"/>
      <c r="K67" s="103"/>
      <c r="L67" s="103"/>
      <c r="M67" s="103"/>
      <c r="N67" s="103"/>
      <c r="O67" s="103"/>
    </row>
    <row r="68" spans="1:15" ht="30" x14ac:dyDescent="0.25">
      <c r="A68" s="170" t="s">
        <v>3952</v>
      </c>
      <c r="B68" s="171" t="s">
        <v>3908</v>
      </c>
      <c r="C68" s="172">
        <v>6742874.4000000004</v>
      </c>
      <c r="D68" s="172">
        <v>6742874.4000000004</v>
      </c>
      <c r="E68" s="118">
        <v>2022862.32</v>
      </c>
      <c r="F68" s="293"/>
      <c r="G68" s="293">
        <v>4720012.08</v>
      </c>
      <c r="H68" s="103"/>
      <c r="I68" s="103"/>
      <c r="J68" s="103"/>
      <c r="K68" s="103"/>
      <c r="L68" s="103"/>
      <c r="M68" s="103"/>
      <c r="N68" s="103"/>
      <c r="O68" s="103"/>
    </row>
    <row r="69" spans="1:15" ht="30" x14ac:dyDescent="0.25">
      <c r="A69" s="170" t="s">
        <v>3953</v>
      </c>
      <c r="B69" s="171" t="s">
        <v>60</v>
      </c>
      <c r="C69" s="172">
        <v>408044.4</v>
      </c>
      <c r="D69" s="172">
        <v>408044.4</v>
      </c>
      <c r="E69" s="118"/>
      <c r="F69" s="103"/>
      <c r="G69" s="103"/>
      <c r="H69" s="103"/>
      <c r="I69" s="103"/>
      <c r="J69" s="103"/>
      <c r="K69" s="103"/>
      <c r="L69" s="103"/>
      <c r="M69" s="103"/>
      <c r="N69" s="103"/>
      <c r="O69" s="103"/>
    </row>
    <row r="70" spans="1:15" ht="30" x14ac:dyDescent="0.25">
      <c r="A70" s="170" t="s">
        <v>3891</v>
      </c>
      <c r="B70" s="171" t="s">
        <v>58</v>
      </c>
      <c r="C70" s="172">
        <v>1771168</v>
      </c>
      <c r="D70" s="172">
        <v>1771168</v>
      </c>
      <c r="E70" s="118"/>
      <c r="F70" s="103"/>
      <c r="G70" s="103"/>
      <c r="H70" s="103"/>
      <c r="I70" s="103"/>
      <c r="J70" s="103"/>
      <c r="K70" s="103"/>
      <c r="L70" s="103"/>
      <c r="M70" s="103"/>
      <c r="N70" s="103"/>
      <c r="O70" s="103"/>
    </row>
    <row r="71" spans="1:15" x14ac:dyDescent="0.25">
      <c r="A71" s="170" t="s">
        <v>3891</v>
      </c>
      <c r="B71" s="171" t="s">
        <v>59</v>
      </c>
      <c r="C71" s="172">
        <v>2125884</v>
      </c>
      <c r="D71" s="172">
        <v>2125884</v>
      </c>
      <c r="E71" s="118"/>
      <c r="F71" s="103"/>
      <c r="G71" s="103"/>
      <c r="H71" s="103"/>
      <c r="I71" s="103"/>
      <c r="J71" s="103"/>
      <c r="K71" s="103"/>
      <c r="L71" s="103"/>
      <c r="M71" s="103"/>
      <c r="N71" s="103"/>
      <c r="O71" s="103"/>
    </row>
    <row r="72" spans="1:15" ht="30" x14ac:dyDescent="0.25">
      <c r="A72" s="170" t="s">
        <v>3891</v>
      </c>
      <c r="B72" s="171" t="s">
        <v>60</v>
      </c>
      <c r="C72" s="172">
        <v>1962466</v>
      </c>
      <c r="D72" s="172">
        <v>1962466</v>
      </c>
      <c r="E72" s="118"/>
      <c r="F72" s="103"/>
      <c r="G72" s="103"/>
      <c r="H72" s="103"/>
      <c r="I72" s="103"/>
      <c r="J72" s="103"/>
      <c r="K72" s="103"/>
      <c r="L72" s="103"/>
      <c r="M72" s="103"/>
      <c r="N72" s="103"/>
      <c r="O72" s="103"/>
    </row>
    <row r="73" spans="1:15" ht="30" x14ac:dyDescent="0.25">
      <c r="A73" s="170" t="s">
        <v>3556</v>
      </c>
      <c r="B73" s="171" t="s">
        <v>58</v>
      </c>
      <c r="C73" s="172">
        <v>1062583.2</v>
      </c>
      <c r="D73" s="172">
        <v>1062583.2</v>
      </c>
      <c r="E73" s="118"/>
      <c r="F73" s="103"/>
      <c r="G73" s="103"/>
      <c r="H73" s="103"/>
      <c r="I73" s="103"/>
      <c r="J73" s="103"/>
      <c r="K73" s="103"/>
      <c r="L73" s="103"/>
      <c r="M73" s="103"/>
      <c r="N73" s="103"/>
      <c r="O73" s="103"/>
    </row>
    <row r="74" spans="1:15" ht="30" x14ac:dyDescent="0.25">
      <c r="A74" s="170" t="s">
        <v>3852</v>
      </c>
      <c r="B74" s="171" t="s">
        <v>58</v>
      </c>
      <c r="C74" s="172">
        <v>3988932</v>
      </c>
      <c r="D74" s="172">
        <v>3988932</v>
      </c>
      <c r="E74" s="118"/>
      <c r="F74" s="103"/>
      <c r="G74" s="103"/>
      <c r="H74" s="103"/>
      <c r="I74" s="103"/>
      <c r="J74" s="103"/>
      <c r="K74" s="103"/>
      <c r="L74" s="103"/>
      <c r="M74" s="103"/>
      <c r="N74" s="103"/>
      <c r="O74" s="103"/>
    </row>
    <row r="75" spans="1:15" ht="30" x14ac:dyDescent="0.25">
      <c r="A75" s="170" t="s">
        <v>3853</v>
      </c>
      <c r="B75" s="171" t="s">
        <v>63</v>
      </c>
      <c r="C75" s="172">
        <v>77565.600000000006</v>
      </c>
      <c r="D75" s="172">
        <v>77565.600000000006</v>
      </c>
      <c r="E75" s="118"/>
      <c r="F75" s="103"/>
      <c r="G75" s="103"/>
      <c r="H75" s="103"/>
      <c r="I75" s="103"/>
      <c r="J75" s="103"/>
      <c r="K75" s="103"/>
      <c r="L75" s="103"/>
      <c r="M75" s="103"/>
      <c r="N75" s="103"/>
      <c r="O75" s="103"/>
    </row>
    <row r="76" spans="1:15" ht="30" x14ac:dyDescent="0.25">
      <c r="A76" s="170" t="s">
        <v>3853</v>
      </c>
      <c r="B76" s="171" t="s">
        <v>60</v>
      </c>
      <c r="C76" s="172">
        <v>869614.8</v>
      </c>
      <c r="D76" s="172">
        <v>869614.8</v>
      </c>
      <c r="E76" s="118"/>
      <c r="F76" s="103"/>
      <c r="G76" s="103"/>
      <c r="H76" s="103"/>
      <c r="I76" s="103"/>
      <c r="J76" s="103"/>
      <c r="K76" s="103"/>
      <c r="L76" s="103"/>
      <c r="M76" s="103"/>
      <c r="N76" s="103"/>
      <c r="O76" s="103"/>
    </row>
    <row r="77" spans="1:15" ht="30" x14ac:dyDescent="0.25">
      <c r="A77" s="170" t="s">
        <v>3954</v>
      </c>
      <c r="B77" s="171" t="s">
        <v>60</v>
      </c>
      <c r="C77" s="172">
        <v>1274434.8</v>
      </c>
      <c r="D77" s="172">
        <v>1274434.8</v>
      </c>
      <c r="E77" s="118"/>
      <c r="F77" s="103"/>
      <c r="G77" s="103"/>
      <c r="H77" s="103"/>
      <c r="I77" s="103"/>
      <c r="J77" s="103"/>
      <c r="K77" s="103"/>
      <c r="L77" s="103"/>
      <c r="M77" s="103"/>
      <c r="N77" s="103"/>
      <c r="O77" s="103"/>
    </row>
    <row r="78" spans="1:15" ht="30" x14ac:dyDescent="0.25">
      <c r="A78" s="170" t="s">
        <v>3557</v>
      </c>
      <c r="B78" s="171" t="s">
        <v>58</v>
      </c>
      <c r="C78" s="172">
        <v>840284.4</v>
      </c>
      <c r="D78" s="172">
        <v>840284.4</v>
      </c>
      <c r="E78" s="118"/>
      <c r="F78" s="103"/>
      <c r="G78" s="103"/>
      <c r="H78" s="103"/>
      <c r="I78" s="103"/>
      <c r="J78" s="103"/>
      <c r="K78" s="103"/>
      <c r="L78" s="103"/>
      <c r="M78" s="103"/>
      <c r="N78" s="103"/>
      <c r="O78" s="103"/>
    </row>
    <row r="79" spans="1:15" ht="30" x14ac:dyDescent="0.25">
      <c r="A79" s="170" t="s">
        <v>3955</v>
      </c>
      <c r="B79" s="171" t="s">
        <v>65</v>
      </c>
      <c r="C79" s="172">
        <v>4584297.5999999996</v>
      </c>
      <c r="D79" s="172">
        <v>4584297.5999999996</v>
      </c>
      <c r="E79" s="118"/>
      <c r="F79" s="103"/>
      <c r="G79" s="103"/>
      <c r="H79" s="103"/>
      <c r="I79" s="103"/>
      <c r="J79" s="103"/>
      <c r="K79" s="103"/>
      <c r="L79" s="103"/>
      <c r="M79" s="103"/>
      <c r="N79" s="103"/>
      <c r="O79" s="103"/>
    </row>
    <row r="80" spans="1:15" x14ac:dyDescent="0.25">
      <c r="A80" s="170" t="s">
        <v>3558</v>
      </c>
      <c r="B80" s="171" t="s">
        <v>59</v>
      </c>
      <c r="C80" s="172">
        <v>2749515.6</v>
      </c>
      <c r="D80" s="172">
        <v>2749515.6</v>
      </c>
      <c r="E80" s="119"/>
      <c r="F80" s="103"/>
      <c r="G80" s="103"/>
      <c r="H80" s="103"/>
      <c r="I80" s="103"/>
      <c r="J80" s="103"/>
      <c r="K80" s="103"/>
      <c r="L80" s="103"/>
      <c r="M80" s="103"/>
      <c r="N80" s="103"/>
      <c r="O80" s="103"/>
    </row>
    <row r="81" spans="1:15" x14ac:dyDescent="0.25">
      <c r="A81" s="170" t="s">
        <v>3854</v>
      </c>
      <c r="B81" s="171" t="s">
        <v>59</v>
      </c>
      <c r="C81" s="172">
        <v>1667547.6</v>
      </c>
      <c r="D81" s="172">
        <v>1667547.6</v>
      </c>
      <c r="E81" s="118"/>
      <c r="F81" s="103"/>
      <c r="G81" s="103"/>
      <c r="H81" s="103"/>
      <c r="I81" s="103"/>
      <c r="J81" s="103"/>
      <c r="K81" s="103"/>
      <c r="L81" s="103"/>
      <c r="M81" s="103"/>
      <c r="N81" s="103"/>
      <c r="O81" s="103"/>
    </row>
    <row r="82" spans="1:15" x14ac:dyDescent="0.25">
      <c r="A82" s="170" t="s">
        <v>3956</v>
      </c>
      <c r="B82" s="171" t="s">
        <v>59</v>
      </c>
      <c r="C82" s="172">
        <v>1042408.8</v>
      </c>
      <c r="D82" s="172">
        <v>1042408.8</v>
      </c>
      <c r="E82" s="118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5" ht="30" x14ac:dyDescent="0.25">
      <c r="A83" s="170" t="s">
        <v>3957</v>
      </c>
      <c r="B83" s="171" t="s">
        <v>58</v>
      </c>
      <c r="C83" s="172">
        <v>669363.6</v>
      </c>
      <c r="D83" s="172">
        <v>669363.6</v>
      </c>
      <c r="E83" s="118"/>
      <c r="F83" s="103"/>
      <c r="G83" s="164"/>
      <c r="H83" s="103"/>
      <c r="I83" s="103"/>
      <c r="J83" s="103"/>
      <c r="K83" s="103"/>
      <c r="L83" s="103"/>
      <c r="M83" s="103"/>
      <c r="N83" s="103"/>
      <c r="O83" s="103"/>
    </row>
    <row r="84" spans="1:15" ht="30" x14ac:dyDescent="0.25">
      <c r="A84" s="170" t="s">
        <v>3552</v>
      </c>
      <c r="B84" s="171" t="s">
        <v>58</v>
      </c>
      <c r="C84" s="172">
        <v>2562217.2000000002</v>
      </c>
      <c r="D84" s="172">
        <v>2562217.2000000002</v>
      </c>
      <c r="E84" s="118"/>
      <c r="F84" s="103"/>
      <c r="G84" s="164"/>
      <c r="H84" s="103"/>
      <c r="I84" s="103"/>
      <c r="J84" s="103"/>
      <c r="K84" s="103"/>
      <c r="L84" s="103"/>
      <c r="M84" s="103"/>
      <c r="N84" s="103"/>
      <c r="O84" s="103"/>
    </row>
    <row r="85" spans="1:15" ht="30" x14ac:dyDescent="0.25">
      <c r="A85" s="170" t="s">
        <v>3889</v>
      </c>
      <c r="B85" s="171" t="s">
        <v>3908</v>
      </c>
      <c r="C85" s="172">
        <v>1691500</v>
      </c>
      <c r="D85" s="172">
        <v>1691500</v>
      </c>
      <c r="E85" s="118">
        <v>507450</v>
      </c>
      <c r="F85" s="103"/>
      <c r="G85" s="294">
        <v>1184050</v>
      </c>
      <c r="H85" s="103"/>
      <c r="I85" s="103"/>
      <c r="J85" s="103"/>
      <c r="K85" s="103"/>
      <c r="L85" s="103"/>
      <c r="M85" s="103"/>
      <c r="N85" s="103"/>
      <c r="O85" s="103"/>
    </row>
    <row r="86" spans="1:15" ht="30" x14ac:dyDescent="0.25">
      <c r="A86" s="170" t="s">
        <v>3888</v>
      </c>
      <c r="B86" s="171" t="s">
        <v>3908</v>
      </c>
      <c r="C86" s="172">
        <v>1691500</v>
      </c>
      <c r="D86" s="172">
        <v>1691500</v>
      </c>
      <c r="E86" s="118">
        <v>507450</v>
      </c>
      <c r="F86" s="103"/>
      <c r="G86" s="294">
        <v>1184050</v>
      </c>
      <c r="H86" s="103"/>
      <c r="I86" s="103"/>
      <c r="J86" s="103"/>
      <c r="K86" s="103"/>
      <c r="L86" s="103"/>
      <c r="M86" s="103"/>
      <c r="N86" s="103"/>
      <c r="O86" s="103"/>
    </row>
    <row r="87" spans="1:15" x14ac:dyDescent="0.25">
      <c r="A87" s="170" t="s">
        <v>3958</v>
      </c>
      <c r="B87" s="171" t="s">
        <v>3910</v>
      </c>
      <c r="C87" s="172">
        <v>262793.2</v>
      </c>
      <c r="D87" s="172">
        <v>262793.2</v>
      </c>
      <c r="E87" s="118"/>
      <c r="F87" s="103"/>
      <c r="G87" s="103"/>
      <c r="H87" s="103"/>
      <c r="I87" s="103"/>
      <c r="J87" s="103"/>
      <c r="K87" s="103"/>
      <c r="L87" s="103"/>
      <c r="M87" s="103"/>
      <c r="N87" s="103"/>
      <c r="O87" s="103"/>
    </row>
    <row r="88" spans="1:15" ht="30" x14ac:dyDescent="0.25">
      <c r="A88" s="170" t="s">
        <v>3959</v>
      </c>
      <c r="B88" s="171" t="s">
        <v>3908</v>
      </c>
      <c r="C88" s="172">
        <v>1402500</v>
      </c>
      <c r="D88" s="172">
        <v>1402500</v>
      </c>
      <c r="E88" s="118">
        <v>420750</v>
      </c>
      <c r="F88" s="103"/>
      <c r="G88" s="293">
        <v>981750</v>
      </c>
      <c r="H88" s="103"/>
      <c r="I88" s="103"/>
      <c r="J88" s="103"/>
      <c r="K88" s="103"/>
      <c r="L88" s="103"/>
      <c r="M88" s="103"/>
      <c r="N88" s="103"/>
      <c r="O88" s="103"/>
    </row>
    <row r="89" spans="1:15" ht="45" x14ac:dyDescent="0.25">
      <c r="A89" s="170" t="s">
        <v>3855</v>
      </c>
      <c r="B89" s="171" t="s">
        <v>62</v>
      </c>
      <c r="C89" s="172">
        <v>314905.2</v>
      </c>
      <c r="D89" s="172">
        <v>314905.2</v>
      </c>
      <c r="E89" s="118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5" ht="30" x14ac:dyDescent="0.25">
      <c r="A90" s="170" t="s">
        <v>3960</v>
      </c>
      <c r="B90" s="171" t="s">
        <v>61</v>
      </c>
      <c r="C90" s="172">
        <v>429906</v>
      </c>
      <c r="D90" s="172">
        <v>429906</v>
      </c>
      <c r="E90" s="118"/>
      <c r="F90" s="103"/>
      <c r="G90" s="103"/>
      <c r="H90" s="103"/>
      <c r="I90" s="103"/>
      <c r="J90" s="103"/>
      <c r="K90" s="103"/>
      <c r="L90" s="103"/>
      <c r="M90" s="103"/>
      <c r="N90" s="103"/>
      <c r="O90" s="103"/>
    </row>
    <row r="91" spans="1:15" ht="30" x14ac:dyDescent="0.25">
      <c r="A91" s="170" t="s">
        <v>3886</v>
      </c>
      <c r="B91" s="171" t="s">
        <v>58</v>
      </c>
      <c r="C91" s="172">
        <v>1120919</v>
      </c>
      <c r="D91" s="172">
        <v>1120919</v>
      </c>
      <c r="E91" s="118"/>
      <c r="F91" s="103"/>
      <c r="G91" s="103"/>
      <c r="H91" s="103"/>
      <c r="I91" s="103"/>
      <c r="J91" s="103"/>
      <c r="K91" s="103"/>
      <c r="L91" s="103"/>
      <c r="M91" s="103"/>
      <c r="N91" s="103"/>
      <c r="O91" s="103"/>
    </row>
    <row r="92" spans="1:15" ht="30" x14ac:dyDescent="0.25">
      <c r="A92" s="170" t="s">
        <v>3961</v>
      </c>
      <c r="B92" s="171" t="s">
        <v>3912</v>
      </c>
      <c r="C92" s="172">
        <v>1328420</v>
      </c>
      <c r="D92" s="172">
        <v>1328420</v>
      </c>
      <c r="E92" s="119"/>
      <c r="F92" s="103"/>
      <c r="G92" s="103"/>
      <c r="H92" s="103"/>
      <c r="I92" s="103"/>
      <c r="J92" s="103"/>
      <c r="K92" s="103"/>
      <c r="L92" s="103"/>
      <c r="M92" s="103"/>
      <c r="N92" s="103"/>
      <c r="O92" s="103"/>
    </row>
    <row r="93" spans="1:15" x14ac:dyDescent="0.25">
      <c r="A93" s="170" t="s">
        <v>3885</v>
      </c>
      <c r="B93" s="171" t="s">
        <v>65</v>
      </c>
      <c r="C93" s="172">
        <v>2262512.4</v>
      </c>
      <c r="D93" s="172">
        <v>2262512.4</v>
      </c>
      <c r="E93" s="118"/>
      <c r="F93" s="103"/>
      <c r="G93" s="103"/>
      <c r="H93" s="103"/>
      <c r="I93" s="103"/>
      <c r="J93" s="103"/>
      <c r="K93" s="103"/>
      <c r="L93" s="103"/>
      <c r="M93" s="103"/>
      <c r="N93" s="103"/>
      <c r="O93" s="103"/>
    </row>
    <row r="94" spans="1:15" x14ac:dyDescent="0.25">
      <c r="A94" s="170" t="s">
        <v>3885</v>
      </c>
      <c r="B94" s="171" t="s">
        <v>59</v>
      </c>
      <c r="C94" s="172">
        <v>1186659.6000000001</v>
      </c>
      <c r="D94" s="172">
        <v>1186659.6000000001</v>
      </c>
      <c r="E94" s="118"/>
      <c r="F94" s="103"/>
      <c r="G94" s="103"/>
      <c r="H94" s="103"/>
      <c r="I94" s="103"/>
      <c r="J94" s="103"/>
      <c r="K94" s="103"/>
      <c r="L94" s="103"/>
      <c r="M94" s="103"/>
      <c r="N94" s="103"/>
      <c r="O94" s="103"/>
    </row>
    <row r="95" spans="1:15" ht="30" x14ac:dyDescent="0.25">
      <c r="A95" s="170" t="s">
        <v>3884</v>
      </c>
      <c r="B95" s="171" t="s">
        <v>60</v>
      </c>
      <c r="C95" s="172">
        <v>1665097.42</v>
      </c>
      <c r="D95" s="172">
        <v>1665097.42</v>
      </c>
      <c r="E95" s="118"/>
      <c r="F95" s="103"/>
      <c r="G95" s="103"/>
      <c r="H95" s="103"/>
      <c r="I95" s="103"/>
      <c r="J95" s="103"/>
      <c r="K95" s="103"/>
      <c r="L95" s="103"/>
      <c r="M95" s="103"/>
      <c r="N95" s="103"/>
      <c r="O95" s="103"/>
    </row>
    <row r="96" spans="1:15" ht="45" x14ac:dyDescent="0.25">
      <c r="A96" s="170" t="s">
        <v>3962</v>
      </c>
      <c r="B96" s="171" t="s">
        <v>3908</v>
      </c>
      <c r="C96" s="172">
        <v>1402368</v>
      </c>
      <c r="D96" s="172">
        <v>1402368</v>
      </c>
      <c r="E96" s="119">
        <v>420710.40000000002</v>
      </c>
      <c r="F96" s="103"/>
      <c r="G96" s="293">
        <v>981657.59999999998</v>
      </c>
      <c r="H96" s="103"/>
      <c r="I96" s="103"/>
      <c r="J96" s="103"/>
      <c r="K96" s="103"/>
      <c r="L96" s="103"/>
      <c r="M96" s="103"/>
      <c r="N96" s="103"/>
      <c r="O96" s="103"/>
    </row>
    <row r="97" spans="1:15" ht="30" x14ac:dyDescent="0.25">
      <c r="A97" s="170" t="s">
        <v>3963</v>
      </c>
      <c r="B97" s="171" t="s">
        <v>60</v>
      </c>
      <c r="C97" s="172">
        <v>8847123</v>
      </c>
      <c r="D97" s="172">
        <v>8847123</v>
      </c>
      <c r="E97" s="120"/>
      <c r="F97" s="103"/>
      <c r="G97" s="103"/>
      <c r="H97" s="103"/>
      <c r="I97" s="103"/>
      <c r="J97" s="103"/>
      <c r="K97" s="103"/>
      <c r="L97" s="103"/>
      <c r="M97" s="103"/>
      <c r="N97" s="103"/>
      <c r="O97" s="103"/>
    </row>
    <row r="98" spans="1:15" ht="30" x14ac:dyDescent="0.25">
      <c r="A98" s="170" t="s">
        <v>3883</v>
      </c>
      <c r="B98" s="171" t="s">
        <v>60</v>
      </c>
      <c r="C98" s="172">
        <v>6549595.2000000002</v>
      </c>
      <c r="D98" s="172">
        <v>6549595.2000000002</v>
      </c>
      <c r="E98" s="120"/>
      <c r="F98" s="103"/>
      <c r="G98" s="103"/>
      <c r="H98" s="103"/>
      <c r="I98" s="103"/>
      <c r="J98" s="103"/>
      <c r="K98" s="103"/>
      <c r="L98" s="103"/>
      <c r="M98" s="103"/>
      <c r="N98" s="103"/>
      <c r="O98" s="103"/>
    </row>
    <row r="99" spans="1:15" ht="30" x14ac:dyDescent="0.25">
      <c r="A99" s="170" t="s">
        <v>3883</v>
      </c>
      <c r="B99" s="171" t="s">
        <v>63</v>
      </c>
      <c r="C99" s="172">
        <v>5676795.5999999996</v>
      </c>
      <c r="D99" s="172">
        <v>5676795.5999999996</v>
      </c>
      <c r="E99" s="119"/>
      <c r="F99" s="103"/>
      <c r="G99" s="103"/>
      <c r="H99" s="103"/>
      <c r="I99" s="103"/>
      <c r="J99" s="103"/>
      <c r="K99" s="103"/>
      <c r="L99" s="103"/>
      <c r="M99" s="103"/>
      <c r="N99" s="103"/>
      <c r="O99" s="103"/>
    </row>
    <row r="100" spans="1:15" ht="30" x14ac:dyDescent="0.25">
      <c r="A100" s="170" t="s">
        <v>3883</v>
      </c>
      <c r="B100" s="171" t="s">
        <v>61</v>
      </c>
      <c r="C100" s="172">
        <v>1525022.4</v>
      </c>
      <c r="D100" s="172">
        <v>1525022.4</v>
      </c>
      <c r="E100" s="119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</row>
    <row r="101" spans="1:15" ht="30" x14ac:dyDescent="0.25">
      <c r="A101" s="170" t="s">
        <v>3883</v>
      </c>
      <c r="B101" s="171" t="s">
        <v>3909</v>
      </c>
      <c r="C101" s="172">
        <v>46875.6</v>
      </c>
      <c r="D101" s="172">
        <v>46875.6</v>
      </c>
      <c r="E101" s="120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</row>
    <row r="102" spans="1:15" ht="45" x14ac:dyDescent="0.25">
      <c r="A102" s="170" t="s">
        <v>3883</v>
      </c>
      <c r="B102" s="171" t="s">
        <v>3965</v>
      </c>
      <c r="C102" s="172">
        <v>780953.22</v>
      </c>
      <c r="D102" s="172">
        <v>780953.22</v>
      </c>
      <c r="E102" s="119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</row>
    <row r="103" spans="1:15" ht="30" x14ac:dyDescent="0.25">
      <c r="A103" s="170" t="s">
        <v>3882</v>
      </c>
      <c r="B103" s="171" t="s">
        <v>59</v>
      </c>
      <c r="C103" s="172">
        <v>5908365.5999999996</v>
      </c>
      <c r="D103" s="172">
        <v>5908365.5999999996</v>
      </c>
      <c r="E103" s="119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</row>
    <row r="104" spans="1:15" ht="30" x14ac:dyDescent="0.25">
      <c r="A104" s="170" t="s">
        <v>3881</v>
      </c>
      <c r="B104" s="171" t="s">
        <v>3908</v>
      </c>
      <c r="C104" s="172">
        <v>14938506</v>
      </c>
      <c r="D104" s="172">
        <v>14938506</v>
      </c>
      <c r="E104" s="119">
        <v>4481551.8</v>
      </c>
      <c r="F104" s="103"/>
      <c r="G104" s="292">
        <v>10456954.199999999</v>
      </c>
      <c r="H104" s="103"/>
      <c r="I104" s="103"/>
      <c r="J104" s="103"/>
      <c r="K104" s="103"/>
      <c r="L104" s="103"/>
      <c r="M104" s="103"/>
      <c r="N104" s="103"/>
      <c r="O104" s="103"/>
    </row>
    <row r="105" spans="1:15" ht="30" x14ac:dyDescent="0.25">
      <c r="A105" s="170" t="s">
        <v>3880</v>
      </c>
      <c r="B105" s="171" t="s">
        <v>3908</v>
      </c>
      <c r="C105" s="172">
        <v>5073542</v>
      </c>
      <c r="D105" s="172">
        <v>5073542</v>
      </c>
      <c r="E105" s="120">
        <v>1522062.6</v>
      </c>
      <c r="F105" s="103"/>
      <c r="G105" s="291">
        <v>3551479.4</v>
      </c>
      <c r="H105" s="103"/>
      <c r="I105" s="103"/>
      <c r="J105" s="103"/>
      <c r="K105" s="103"/>
      <c r="L105" s="103"/>
      <c r="M105" s="103"/>
      <c r="N105" s="103"/>
      <c r="O105" s="103"/>
    </row>
    <row r="106" spans="1:15" ht="45" x14ac:dyDescent="0.25">
      <c r="A106" s="170" t="s">
        <v>3542</v>
      </c>
      <c r="B106" s="171" t="s">
        <v>62</v>
      </c>
      <c r="C106" s="172">
        <v>568221</v>
      </c>
      <c r="D106" s="172">
        <v>568221</v>
      </c>
      <c r="E106" s="120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</row>
    <row r="107" spans="1:15" x14ac:dyDescent="0.25">
      <c r="A107" s="170" t="s">
        <v>3856</v>
      </c>
      <c r="B107" s="171" t="s">
        <v>59</v>
      </c>
      <c r="C107" s="172">
        <v>1863342</v>
      </c>
      <c r="D107" s="172">
        <v>1863342</v>
      </c>
      <c r="E107" s="119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</row>
    <row r="108" spans="1:15" x14ac:dyDescent="0.25">
      <c r="A108" s="170" t="s">
        <v>3857</v>
      </c>
      <c r="B108" s="171" t="s">
        <v>59</v>
      </c>
      <c r="C108" s="172">
        <v>1820081</v>
      </c>
      <c r="D108" s="172">
        <v>1820081</v>
      </c>
      <c r="E108" s="119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</row>
    <row r="109" spans="1:15" x14ac:dyDescent="0.25">
      <c r="A109" s="170" t="s">
        <v>3964</v>
      </c>
      <c r="B109" s="171" t="s">
        <v>59</v>
      </c>
      <c r="C109" s="172">
        <v>890139.2</v>
      </c>
      <c r="D109" s="172">
        <v>890139.2</v>
      </c>
      <c r="E109" s="119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</row>
    <row r="110" spans="1:15" ht="30" x14ac:dyDescent="0.25">
      <c r="A110" s="170" t="s">
        <v>3966</v>
      </c>
      <c r="B110" s="171" t="s">
        <v>60</v>
      </c>
      <c r="C110" s="172">
        <v>553919.52</v>
      </c>
      <c r="D110" s="172">
        <v>553919.52</v>
      </c>
      <c r="E110" s="120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</row>
    <row r="111" spans="1:15" ht="30" x14ac:dyDescent="0.25">
      <c r="A111" s="170" t="s">
        <v>3967</v>
      </c>
      <c r="B111" s="171" t="s">
        <v>63</v>
      </c>
      <c r="C111" s="172">
        <v>1185259.53</v>
      </c>
      <c r="D111" s="172">
        <v>1185259.53</v>
      </c>
      <c r="E111" s="120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1:15" ht="30" x14ac:dyDescent="0.25">
      <c r="A112" s="170" t="s">
        <v>3967</v>
      </c>
      <c r="B112" s="171" t="s">
        <v>60</v>
      </c>
      <c r="C112" s="172">
        <v>2169124.2999999998</v>
      </c>
      <c r="D112" s="172">
        <v>2169124.2999999998</v>
      </c>
      <c r="E112" s="120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</row>
    <row r="113" spans="1:15" ht="30" x14ac:dyDescent="0.25">
      <c r="A113" s="170" t="s">
        <v>3968</v>
      </c>
      <c r="B113" s="171" t="s">
        <v>60</v>
      </c>
      <c r="C113" s="172">
        <v>1706808.83</v>
      </c>
      <c r="D113" s="172">
        <v>1706808.83</v>
      </c>
      <c r="E113" s="120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</row>
    <row r="114" spans="1:15" x14ac:dyDescent="0.25">
      <c r="A114" s="170" t="s">
        <v>3969</v>
      </c>
      <c r="B114" s="171" t="s">
        <v>59</v>
      </c>
      <c r="C114" s="172">
        <v>2337251.0099999998</v>
      </c>
      <c r="D114" s="172">
        <v>2337251.0099999998</v>
      </c>
      <c r="E114" s="120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</row>
    <row r="115" spans="1:15" x14ac:dyDescent="0.25">
      <c r="A115" s="170" t="s">
        <v>3970</v>
      </c>
      <c r="B115" s="171" t="s">
        <v>65</v>
      </c>
      <c r="C115" s="172">
        <v>880298.52</v>
      </c>
      <c r="D115" s="172">
        <v>880298.52</v>
      </c>
      <c r="E115" s="119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</row>
    <row r="116" spans="1:15" ht="30" x14ac:dyDescent="0.25">
      <c r="A116" s="170" t="s">
        <v>3971</v>
      </c>
      <c r="B116" s="171" t="s">
        <v>60</v>
      </c>
      <c r="C116" s="172">
        <v>578930.13</v>
      </c>
      <c r="D116" s="172">
        <v>578930.13</v>
      </c>
      <c r="E116" s="119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</row>
    <row r="117" spans="1:15" x14ac:dyDescent="0.25">
      <c r="A117" s="170" t="s">
        <v>3971</v>
      </c>
      <c r="B117" s="171" t="s">
        <v>65</v>
      </c>
      <c r="C117" s="172">
        <v>495807.3</v>
      </c>
      <c r="D117" s="172">
        <v>495807.3</v>
      </c>
      <c r="E117" s="120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</row>
    <row r="118" spans="1:15" x14ac:dyDescent="0.25">
      <c r="A118" s="170" t="s">
        <v>3972</v>
      </c>
      <c r="B118" s="171" t="s">
        <v>59</v>
      </c>
      <c r="C118" s="172">
        <v>2295334.7999999998</v>
      </c>
      <c r="D118" s="172">
        <v>2295334.7999999998</v>
      </c>
      <c r="E118" s="120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</row>
    <row r="119" spans="1:15" x14ac:dyDescent="0.25">
      <c r="A119" s="170" t="s">
        <v>3973</v>
      </c>
      <c r="B119" s="171" t="s">
        <v>59</v>
      </c>
      <c r="C119" s="172">
        <v>850160</v>
      </c>
      <c r="D119" s="172">
        <v>850160</v>
      </c>
      <c r="E119" s="120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</row>
    <row r="120" spans="1:15" x14ac:dyDescent="0.25">
      <c r="A120" s="170" t="s">
        <v>3974</v>
      </c>
      <c r="B120" s="171" t="s">
        <v>65</v>
      </c>
      <c r="C120" s="172">
        <v>2384899.06</v>
      </c>
      <c r="D120" s="172">
        <v>2384899.06</v>
      </c>
      <c r="E120" s="120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</row>
    <row r="121" spans="1:15" ht="30" x14ac:dyDescent="0.25">
      <c r="A121" s="170" t="s">
        <v>3975</v>
      </c>
      <c r="B121" s="171" t="s">
        <v>59</v>
      </c>
      <c r="C121" s="172">
        <v>2544591.6</v>
      </c>
      <c r="D121" s="172">
        <v>2544591.6</v>
      </c>
      <c r="E121" s="120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</row>
    <row r="122" spans="1:15" ht="30" x14ac:dyDescent="0.25">
      <c r="A122" s="170" t="s">
        <v>3976</v>
      </c>
      <c r="B122" s="171" t="s">
        <v>60</v>
      </c>
      <c r="C122" s="172">
        <v>1166892.56</v>
      </c>
      <c r="D122" s="172">
        <v>1166892.56</v>
      </c>
      <c r="E122" s="120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</row>
    <row r="123" spans="1:15" x14ac:dyDescent="0.25">
      <c r="A123" s="170" t="s">
        <v>3977</v>
      </c>
      <c r="B123" s="171" t="s">
        <v>65</v>
      </c>
      <c r="C123" s="172">
        <v>754899.1</v>
      </c>
      <c r="D123" s="172">
        <v>754899.1</v>
      </c>
      <c r="E123" s="120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</row>
    <row r="124" spans="1:15" x14ac:dyDescent="0.25">
      <c r="A124" s="170" t="s">
        <v>3978</v>
      </c>
      <c r="B124" s="171" t="s">
        <v>65</v>
      </c>
      <c r="C124" s="172">
        <v>524178</v>
      </c>
      <c r="D124" s="172">
        <v>524178</v>
      </c>
      <c r="E124" s="120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</row>
    <row r="125" spans="1:15" x14ac:dyDescent="0.25">
      <c r="A125" s="170" t="s">
        <v>3979</v>
      </c>
      <c r="B125" s="171" t="s">
        <v>59</v>
      </c>
      <c r="C125" s="172">
        <v>890310.88</v>
      </c>
      <c r="D125" s="172">
        <v>890310.88</v>
      </c>
      <c r="E125" s="120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</row>
    <row r="126" spans="1:15" x14ac:dyDescent="0.25">
      <c r="A126" s="170" t="s">
        <v>3980</v>
      </c>
      <c r="B126" s="171" t="s">
        <v>59</v>
      </c>
      <c r="C126" s="172">
        <v>1417864.2</v>
      </c>
      <c r="D126" s="172">
        <v>1417864.2</v>
      </c>
      <c r="E126" s="120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</row>
    <row r="127" spans="1:15" x14ac:dyDescent="0.25">
      <c r="A127" s="170" t="s">
        <v>3981</v>
      </c>
      <c r="B127" s="171" t="s">
        <v>59</v>
      </c>
      <c r="C127" s="172">
        <v>1955440.06</v>
      </c>
      <c r="D127" s="172">
        <v>1955440.06</v>
      </c>
      <c r="E127" s="119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</row>
    <row r="128" spans="1:15" x14ac:dyDescent="0.25">
      <c r="A128" s="170" t="s">
        <v>3982</v>
      </c>
      <c r="B128" s="171" t="s">
        <v>59</v>
      </c>
      <c r="C128" s="172">
        <v>1047902.16</v>
      </c>
      <c r="D128" s="172">
        <v>1047902.16</v>
      </c>
      <c r="E128" s="119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</row>
    <row r="129" spans="1:15" ht="30" x14ac:dyDescent="0.25">
      <c r="A129" s="170" t="s">
        <v>3983</v>
      </c>
      <c r="B129" s="171" t="s">
        <v>3986</v>
      </c>
      <c r="C129" s="172">
        <v>158083.32999999999</v>
      </c>
      <c r="D129" s="172">
        <v>158083.32999999999</v>
      </c>
      <c r="E129" s="120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</row>
    <row r="130" spans="1:15" ht="30" x14ac:dyDescent="0.25">
      <c r="A130" s="170" t="s">
        <v>3984</v>
      </c>
      <c r="B130" s="171" t="s">
        <v>3986</v>
      </c>
      <c r="C130" s="172">
        <v>309716.67</v>
      </c>
      <c r="D130" s="172">
        <v>309716.67</v>
      </c>
      <c r="E130" s="119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</row>
    <row r="131" spans="1:15" x14ac:dyDescent="0.25">
      <c r="A131" s="170" t="s">
        <v>3985</v>
      </c>
      <c r="B131" s="171" t="s">
        <v>59</v>
      </c>
      <c r="C131" s="172">
        <v>1794087.34</v>
      </c>
      <c r="D131" s="172">
        <v>1794087.34</v>
      </c>
      <c r="E131" s="120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</row>
    <row r="132" spans="1:15" x14ac:dyDescent="0.25">
      <c r="A132" s="170" t="s">
        <v>3987</v>
      </c>
      <c r="B132" s="171" t="s">
        <v>4049</v>
      </c>
      <c r="C132" s="172">
        <v>693995</v>
      </c>
      <c r="D132" s="172">
        <v>693995</v>
      </c>
      <c r="E132" s="119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</row>
    <row r="133" spans="1:15" x14ac:dyDescent="0.25">
      <c r="A133" s="170" t="s">
        <v>3988</v>
      </c>
      <c r="B133" s="171" t="s">
        <v>4050</v>
      </c>
      <c r="C133" s="172">
        <v>140000</v>
      </c>
      <c r="D133" s="172">
        <v>140000</v>
      </c>
      <c r="E133" s="119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1:15" x14ac:dyDescent="0.25">
      <c r="A134" s="170" t="s">
        <v>3989</v>
      </c>
      <c r="B134" s="171" t="s">
        <v>4050</v>
      </c>
      <c r="C134" s="172">
        <v>710000</v>
      </c>
      <c r="D134" s="172">
        <v>710000</v>
      </c>
      <c r="E134" s="119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</row>
    <row r="135" spans="1:15" x14ac:dyDescent="0.25">
      <c r="A135" s="170" t="s">
        <v>3990</v>
      </c>
      <c r="B135" s="171" t="s">
        <v>64</v>
      </c>
      <c r="C135" s="172">
        <v>1200019.71</v>
      </c>
      <c r="D135" s="172">
        <v>1200019.71</v>
      </c>
      <c r="E135" s="119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</row>
    <row r="136" spans="1:15" x14ac:dyDescent="0.25">
      <c r="A136" s="170" t="s">
        <v>3991</v>
      </c>
      <c r="B136" s="171" t="s">
        <v>64</v>
      </c>
      <c r="C136" s="172">
        <v>858759</v>
      </c>
      <c r="D136" s="172">
        <v>858759</v>
      </c>
      <c r="E136" s="120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</row>
    <row r="137" spans="1:15" ht="45" x14ac:dyDescent="0.25">
      <c r="A137" s="170" t="s">
        <v>3992</v>
      </c>
      <c r="B137" s="171" t="s">
        <v>4051</v>
      </c>
      <c r="C137" s="172">
        <v>287650</v>
      </c>
      <c r="D137" s="172">
        <v>287650</v>
      </c>
      <c r="E137" s="119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</row>
    <row r="138" spans="1:15" ht="30" x14ac:dyDescent="0.25">
      <c r="A138" s="170" t="s">
        <v>3993</v>
      </c>
      <c r="B138" s="171" t="s">
        <v>3912</v>
      </c>
      <c r="C138" s="172">
        <v>952811.91999999993</v>
      </c>
      <c r="D138" s="172">
        <v>952811.91999999993</v>
      </c>
      <c r="E138" s="120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</row>
    <row r="139" spans="1:15" x14ac:dyDescent="0.25">
      <c r="A139" s="170" t="s">
        <v>3993</v>
      </c>
      <c r="B139" s="171" t="s">
        <v>59</v>
      </c>
      <c r="C139" s="172">
        <v>2326104.1</v>
      </c>
      <c r="D139" s="172">
        <v>2326104.1</v>
      </c>
      <c r="E139" s="119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</row>
    <row r="140" spans="1:15" x14ac:dyDescent="0.25">
      <c r="A140" s="170" t="s">
        <v>3994</v>
      </c>
      <c r="B140" s="171" t="s">
        <v>59</v>
      </c>
      <c r="C140" s="172">
        <v>943028.41</v>
      </c>
      <c r="D140" s="172">
        <v>943028.41</v>
      </c>
      <c r="E140" s="120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</row>
    <row r="141" spans="1:15" ht="30" x14ac:dyDescent="0.25">
      <c r="A141" s="170" t="s">
        <v>3995</v>
      </c>
      <c r="B141" s="171" t="s">
        <v>61</v>
      </c>
      <c r="C141" s="172">
        <v>646988.86</v>
      </c>
      <c r="D141" s="172">
        <v>646988.86</v>
      </c>
      <c r="E141" s="120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</row>
    <row r="142" spans="1:15" ht="30" x14ac:dyDescent="0.25">
      <c r="A142" s="170" t="s">
        <v>3996</v>
      </c>
      <c r="B142" s="171" t="s">
        <v>4052</v>
      </c>
      <c r="C142" s="172">
        <v>428102.30000000005</v>
      </c>
      <c r="D142" s="172">
        <v>428102.30000000005</v>
      </c>
      <c r="E142" s="119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</row>
    <row r="143" spans="1:15" x14ac:dyDescent="0.25">
      <c r="A143" s="170" t="s">
        <v>3997</v>
      </c>
      <c r="B143" s="171" t="s">
        <v>59</v>
      </c>
      <c r="C143" s="172">
        <v>500000</v>
      </c>
      <c r="D143" s="172">
        <v>500000</v>
      </c>
      <c r="E143" s="119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</row>
    <row r="144" spans="1:15" ht="30" x14ac:dyDescent="0.25">
      <c r="A144" s="170" t="s">
        <v>3998</v>
      </c>
      <c r="B144" s="171" t="s">
        <v>60</v>
      </c>
      <c r="C144" s="172">
        <v>658929.54</v>
      </c>
      <c r="D144" s="172">
        <v>658929.54</v>
      </c>
      <c r="E144" s="119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</row>
    <row r="145" spans="1:15" ht="30" x14ac:dyDescent="0.25">
      <c r="A145" s="170" t="s">
        <v>3999</v>
      </c>
      <c r="B145" s="171" t="s">
        <v>3543</v>
      </c>
      <c r="C145" s="172">
        <v>194125</v>
      </c>
      <c r="D145" s="172">
        <v>194125</v>
      </c>
      <c r="E145" s="120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</row>
    <row r="146" spans="1:15" ht="30" x14ac:dyDescent="0.25">
      <c r="A146" s="170" t="s">
        <v>4000</v>
      </c>
      <c r="B146" s="171" t="s">
        <v>63</v>
      </c>
      <c r="C146" s="172">
        <v>231400</v>
      </c>
      <c r="D146" s="172">
        <v>231400</v>
      </c>
      <c r="E146" s="119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</row>
    <row r="147" spans="1:15" ht="30" x14ac:dyDescent="0.25">
      <c r="A147" s="170" t="s">
        <v>4000</v>
      </c>
      <c r="B147" s="171" t="s">
        <v>61</v>
      </c>
      <c r="C147" s="172">
        <v>63600</v>
      </c>
      <c r="D147" s="172">
        <v>63600</v>
      </c>
      <c r="E147" s="119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</row>
    <row r="148" spans="1:15" x14ac:dyDescent="0.25">
      <c r="A148" s="170" t="s">
        <v>4001</v>
      </c>
      <c r="B148" s="171" t="s">
        <v>3910</v>
      </c>
      <c r="C148" s="172">
        <v>286746.59999999998</v>
      </c>
      <c r="D148" s="172">
        <v>286746.59999999998</v>
      </c>
      <c r="E148" s="119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</row>
    <row r="149" spans="1:15" x14ac:dyDescent="0.25">
      <c r="A149" s="170" t="s">
        <v>4001</v>
      </c>
      <c r="B149" s="171" t="s">
        <v>64</v>
      </c>
      <c r="C149" s="172">
        <v>1539889.73</v>
      </c>
      <c r="D149" s="172">
        <v>1539889.73</v>
      </c>
      <c r="E149" s="119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</row>
    <row r="150" spans="1:15" x14ac:dyDescent="0.25">
      <c r="A150" s="170" t="s">
        <v>4002</v>
      </c>
      <c r="B150" s="171" t="s">
        <v>59</v>
      </c>
      <c r="C150" s="172">
        <v>1050303.3</v>
      </c>
      <c r="D150" s="172">
        <v>1050303.3</v>
      </c>
      <c r="E150" s="119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</row>
    <row r="151" spans="1:15" x14ac:dyDescent="0.25">
      <c r="A151" s="170" t="s">
        <v>4003</v>
      </c>
      <c r="B151" s="171" t="s">
        <v>64</v>
      </c>
      <c r="C151" s="172">
        <v>690580</v>
      </c>
      <c r="D151" s="172">
        <v>690580</v>
      </c>
      <c r="E151" s="119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</row>
    <row r="152" spans="1:15" x14ac:dyDescent="0.25">
      <c r="A152" s="170" t="s">
        <v>4004</v>
      </c>
      <c r="B152" s="171" t="s">
        <v>4053</v>
      </c>
      <c r="C152" s="172">
        <v>929280</v>
      </c>
      <c r="D152" s="172">
        <v>929280</v>
      </c>
      <c r="E152" s="120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</row>
    <row r="153" spans="1:15" ht="30" x14ac:dyDescent="0.25">
      <c r="A153" s="170" t="s">
        <v>4005</v>
      </c>
      <c r="B153" s="171" t="s">
        <v>3543</v>
      </c>
      <c r="C153" s="172">
        <v>496070.51</v>
      </c>
      <c r="D153" s="172">
        <v>496070.51</v>
      </c>
      <c r="E153" s="121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</row>
    <row r="154" spans="1:15" ht="30" x14ac:dyDescent="0.25">
      <c r="A154" s="170" t="s">
        <v>4005</v>
      </c>
      <c r="B154" s="171" t="s">
        <v>3912</v>
      </c>
      <c r="C154" s="172">
        <v>340118.69</v>
      </c>
      <c r="D154" s="172">
        <v>340118.69</v>
      </c>
      <c r="E154" s="119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</row>
    <row r="155" spans="1:15" x14ac:dyDescent="0.25">
      <c r="A155" s="170" t="s">
        <v>4006</v>
      </c>
      <c r="B155" s="171" t="s">
        <v>59</v>
      </c>
      <c r="C155" s="172">
        <v>1048405.92</v>
      </c>
      <c r="D155" s="172">
        <v>1048405.92</v>
      </c>
      <c r="E155" s="119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5" ht="30" x14ac:dyDescent="0.25">
      <c r="A156" s="170" t="s">
        <v>4007</v>
      </c>
      <c r="B156" s="171" t="s">
        <v>58</v>
      </c>
      <c r="C156" s="172">
        <v>758980</v>
      </c>
      <c r="D156" s="172">
        <v>758980</v>
      </c>
      <c r="E156" s="120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</row>
    <row r="157" spans="1:15" ht="30" x14ac:dyDescent="0.25">
      <c r="A157" s="170" t="s">
        <v>4008</v>
      </c>
      <c r="B157" s="171" t="s">
        <v>3911</v>
      </c>
      <c r="C157" s="172">
        <v>761951</v>
      </c>
      <c r="D157" s="172">
        <v>761951</v>
      </c>
      <c r="E157" s="120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</row>
    <row r="158" spans="1:15" x14ac:dyDescent="0.25">
      <c r="A158" s="170" t="s">
        <v>4009</v>
      </c>
      <c r="B158" s="171" t="s">
        <v>59</v>
      </c>
      <c r="C158" s="172">
        <v>696116</v>
      </c>
      <c r="D158" s="172">
        <v>696116</v>
      </c>
      <c r="E158" s="119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</row>
    <row r="159" spans="1:15" x14ac:dyDescent="0.25">
      <c r="A159" s="170" t="s">
        <v>4010</v>
      </c>
      <c r="B159" s="171" t="s">
        <v>3913</v>
      </c>
      <c r="C159" s="172">
        <v>340110</v>
      </c>
      <c r="D159" s="172">
        <v>340110</v>
      </c>
      <c r="E159" s="119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</row>
    <row r="160" spans="1:15" x14ac:dyDescent="0.25">
      <c r="A160" s="170" t="s">
        <v>4011</v>
      </c>
      <c r="B160" s="171" t="s">
        <v>59</v>
      </c>
      <c r="C160" s="172">
        <v>1054321</v>
      </c>
      <c r="D160" s="172">
        <v>1054321</v>
      </c>
      <c r="E160" s="119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</row>
    <row r="161" spans="1:15" ht="30" x14ac:dyDescent="0.25">
      <c r="A161" s="170" t="s">
        <v>4012</v>
      </c>
      <c r="B161" s="171" t="s">
        <v>58</v>
      </c>
      <c r="C161" s="172">
        <v>983235</v>
      </c>
      <c r="D161" s="172">
        <v>983235</v>
      </c>
      <c r="E161" s="120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</row>
    <row r="162" spans="1:15" ht="30" x14ac:dyDescent="0.25">
      <c r="A162" s="170" t="s">
        <v>4013</v>
      </c>
      <c r="B162" s="171" t="s">
        <v>61</v>
      </c>
      <c r="C162" s="172">
        <v>374086</v>
      </c>
      <c r="D162" s="172">
        <v>374086</v>
      </c>
      <c r="E162" s="119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</row>
    <row r="163" spans="1:15" x14ac:dyDescent="0.25">
      <c r="A163" s="170" t="s">
        <v>4014</v>
      </c>
      <c r="B163" s="171" t="s">
        <v>64</v>
      </c>
      <c r="C163" s="172">
        <v>1186049</v>
      </c>
      <c r="D163" s="172">
        <v>1186049</v>
      </c>
      <c r="E163" s="120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</row>
    <row r="164" spans="1:15" x14ac:dyDescent="0.25">
      <c r="A164" s="170" t="s">
        <v>4015</v>
      </c>
      <c r="B164" s="171" t="s">
        <v>64</v>
      </c>
      <c r="C164" s="172">
        <v>1140000</v>
      </c>
      <c r="D164" s="172">
        <v>1140000</v>
      </c>
      <c r="E164" s="119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</row>
    <row r="165" spans="1:15" x14ac:dyDescent="0.25">
      <c r="A165" s="170" t="s">
        <v>4016</v>
      </c>
      <c r="B165" s="171" t="s">
        <v>3910</v>
      </c>
      <c r="C165" s="172">
        <v>399769</v>
      </c>
      <c r="D165" s="172">
        <v>399769</v>
      </c>
      <c r="E165" s="120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</row>
    <row r="166" spans="1:15" x14ac:dyDescent="0.25">
      <c r="A166" s="170" t="s">
        <v>4017</v>
      </c>
      <c r="B166" s="171" t="s">
        <v>59</v>
      </c>
      <c r="C166" s="172">
        <v>1080017</v>
      </c>
      <c r="D166" s="172">
        <v>1080017</v>
      </c>
      <c r="E166" s="120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</row>
    <row r="167" spans="1:15" x14ac:dyDescent="0.25">
      <c r="A167" s="170" t="s">
        <v>4018</v>
      </c>
      <c r="B167" s="171" t="s">
        <v>4054</v>
      </c>
      <c r="C167" s="172">
        <v>120828.44</v>
      </c>
      <c r="D167" s="172">
        <v>120828.44</v>
      </c>
      <c r="E167" s="120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</row>
    <row r="168" spans="1:15" ht="30" x14ac:dyDescent="0.25">
      <c r="A168" s="170" t="s">
        <v>4019</v>
      </c>
      <c r="B168" s="171" t="s">
        <v>63</v>
      </c>
      <c r="C168" s="172">
        <v>565301.47</v>
      </c>
      <c r="D168" s="172">
        <v>565301.47</v>
      </c>
      <c r="E168" s="120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</row>
    <row r="169" spans="1:15" ht="30" x14ac:dyDescent="0.25">
      <c r="A169" s="170" t="s">
        <v>4019</v>
      </c>
      <c r="B169" s="171" t="s">
        <v>61</v>
      </c>
      <c r="C169" s="172">
        <v>158597.53</v>
      </c>
      <c r="D169" s="172">
        <v>158597.53</v>
      </c>
      <c r="E169" s="119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</row>
    <row r="170" spans="1:15" ht="30" x14ac:dyDescent="0.25">
      <c r="A170" s="170" t="s">
        <v>4020</v>
      </c>
      <c r="B170" s="171" t="s">
        <v>58</v>
      </c>
      <c r="C170" s="172">
        <v>927445.26</v>
      </c>
      <c r="D170" s="172">
        <v>927445.26</v>
      </c>
      <c r="E170" s="120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</row>
    <row r="171" spans="1:15" ht="30" x14ac:dyDescent="0.25">
      <c r="A171" s="170" t="s">
        <v>4021</v>
      </c>
      <c r="B171" s="171" t="s">
        <v>63</v>
      </c>
      <c r="C171" s="172">
        <v>340000</v>
      </c>
      <c r="D171" s="172">
        <v>340000</v>
      </c>
      <c r="E171" s="120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</row>
    <row r="172" spans="1:15" ht="30" x14ac:dyDescent="0.25">
      <c r="A172" s="170" t="s">
        <v>4022</v>
      </c>
      <c r="B172" s="171" t="s">
        <v>59</v>
      </c>
      <c r="C172" s="172">
        <v>472822</v>
      </c>
      <c r="D172" s="172">
        <v>472822</v>
      </c>
      <c r="E172" s="120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</row>
    <row r="173" spans="1:15" x14ac:dyDescent="0.25">
      <c r="A173" s="170" t="s">
        <v>4023</v>
      </c>
      <c r="B173" s="171" t="s">
        <v>64</v>
      </c>
      <c r="C173" s="172">
        <v>302170</v>
      </c>
      <c r="D173" s="172">
        <v>302170</v>
      </c>
      <c r="E173" s="120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</row>
    <row r="174" spans="1:15" x14ac:dyDescent="0.25">
      <c r="A174" s="170" t="s">
        <v>4024</v>
      </c>
      <c r="B174" s="171" t="s">
        <v>4050</v>
      </c>
      <c r="C174" s="172">
        <v>980858</v>
      </c>
      <c r="D174" s="172">
        <v>980858</v>
      </c>
      <c r="E174" s="120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</row>
    <row r="175" spans="1:15" ht="30" x14ac:dyDescent="0.25">
      <c r="A175" s="170" t="s">
        <v>4025</v>
      </c>
      <c r="B175" s="171" t="s">
        <v>4055</v>
      </c>
      <c r="C175" s="172">
        <v>18617</v>
      </c>
      <c r="D175" s="172">
        <v>18617</v>
      </c>
      <c r="E175" s="120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</row>
    <row r="176" spans="1:15" ht="45" x14ac:dyDescent="0.25">
      <c r="A176" s="170" t="s">
        <v>4025</v>
      </c>
      <c r="B176" s="171" t="s">
        <v>4051</v>
      </c>
      <c r="C176" s="172">
        <v>330128</v>
      </c>
      <c r="D176" s="172">
        <v>330128</v>
      </c>
      <c r="E176" s="119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</row>
    <row r="177" spans="1:15" ht="30" x14ac:dyDescent="0.25">
      <c r="A177" s="170" t="s">
        <v>4026</v>
      </c>
      <c r="B177" s="171" t="s">
        <v>60</v>
      </c>
      <c r="C177" s="172">
        <v>1655508</v>
      </c>
      <c r="D177" s="172">
        <v>1655508</v>
      </c>
      <c r="E177" s="119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5" ht="30" x14ac:dyDescent="0.25">
      <c r="A178" s="170" t="s">
        <v>4026</v>
      </c>
      <c r="B178" s="171" t="s">
        <v>3912</v>
      </c>
      <c r="C178" s="172">
        <v>644059</v>
      </c>
      <c r="D178" s="172">
        <v>644059</v>
      </c>
      <c r="E178" s="120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</row>
    <row r="179" spans="1:15" ht="30" x14ac:dyDescent="0.25">
      <c r="A179" s="170" t="s">
        <v>4027</v>
      </c>
      <c r="B179" s="171" t="s">
        <v>60</v>
      </c>
      <c r="C179" s="172">
        <v>1344015</v>
      </c>
      <c r="D179" s="172">
        <v>1344015</v>
      </c>
      <c r="E179" s="120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</row>
    <row r="180" spans="1:15" ht="45" x14ac:dyDescent="0.25">
      <c r="A180" s="170" t="s">
        <v>4028</v>
      </c>
      <c r="B180" s="171" t="s">
        <v>4056</v>
      </c>
      <c r="C180" s="172">
        <v>200335.15</v>
      </c>
      <c r="D180" s="172">
        <v>200335.15</v>
      </c>
      <c r="E180" s="119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</row>
    <row r="181" spans="1:15" x14ac:dyDescent="0.25">
      <c r="A181" s="170" t="s">
        <v>4029</v>
      </c>
      <c r="B181" s="171" t="s">
        <v>3910</v>
      </c>
      <c r="C181" s="172">
        <v>292754</v>
      </c>
      <c r="D181" s="172">
        <v>292754</v>
      </c>
      <c r="E181" s="120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</row>
    <row r="182" spans="1:15" ht="30" x14ac:dyDescent="0.25">
      <c r="A182" s="170" t="s">
        <v>4030</v>
      </c>
      <c r="B182" s="171" t="s">
        <v>60</v>
      </c>
      <c r="C182" s="172">
        <v>600310</v>
      </c>
      <c r="D182" s="172">
        <v>600310</v>
      </c>
      <c r="E182" s="120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</row>
    <row r="183" spans="1:15" x14ac:dyDescent="0.25">
      <c r="A183" s="170" t="s">
        <v>4031</v>
      </c>
      <c r="B183" s="171" t="s">
        <v>4057</v>
      </c>
      <c r="C183" s="172">
        <v>386155</v>
      </c>
      <c r="D183" s="172">
        <v>386155</v>
      </c>
      <c r="E183" s="120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</row>
    <row r="184" spans="1:15" ht="30" x14ac:dyDescent="0.25">
      <c r="A184" s="170" t="s">
        <v>4032</v>
      </c>
      <c r="B184" s="171" t="s">
        <v>60</v>
      </c>
      <c r="C184" s="172">
        <v>1028731.3</v>
      </c>
      <c r="D184" s="172">
        <v>1028731.3</v>
      </c>
      <c r="E184" s="120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</row>
    <row r="185" spans="1:15" ht="30" x14ac:dyDescent="0.25">
      <c r="A185" s="170" t="s">
        <v>4032</v>
      </c>
      <c r="B185" s="171" t="s">
        <v>3912</v>
      </c>
      <c r="C185" s="172">
        <v>332358.66000000003</v>
      </c>
      <c r="D185" s="172">
        <v>332358.66000000003</v>
      </c>
      <c r="E185" s="120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</row>
    <row r="186" spans="1:15" ht="30" x14ac:dyDescent="0.25">
      <c r="A186" s="170" t="s">
        <v>4033</v>
      </c>
      <c r="B186" s="171" t="s">
        <v>3912</v>
      </c>
      <c r="C186" s="172">
        <v>158832.03</v>
      </c>
      <c r="D186" s="172">
        <v>158832.03</v>
      </c>
      <c r="E186" s="119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</row>
    <row r="187" spans="1:15" ht="30" x14ac:dyDescent="0.25">
      <c r="A187" s="170" t="s">
        <v>4033</v>
      </c>
      <c r="B187" s="171" t="s">
        <v>60</v>
      </c>
      <c r="C187" s="172">
        <v>671738.44</v>
      </c>
      <c r="D187" s="172">
        <v>671738.44</v>
      </c>
      <c r="E187" s="120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</row>
    <row r="188" spans="1:15" ht="30" x14ac:dyDescent="0.25">
      <c r="A188" s="170" t="s">
        <v>4034</v>
      </c>
      <c r="B188" s="171" t="s">
        <v>3543</v>
      </c>
      <c r="C188" s="172">
        <v>219840</v>
      </c>
      <c r="D188" s="172">
        <v>219840</v>
      </c>
      <c r="E188" s="120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</row>
    <row r="189" spans="1:15" ht="30" x14ac:dyDescent="0.25">
      <c r="A189" s="170" t="s">
        <v>4035</v>
      </c>
      <c r="B189" s="171" t="s">
        <v>60</v>
      </c>
      <c r="C189" s="172">
        <v>683000</v>
      </c>
      <c r="D189" s="172">
        <v>683000</v>
      </c>
      <c r="E189" s="120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</row>
    <row r="190" spans="1:15" ht="30" x14ac:dyDescent="0.25">
      <c r="A190" s="170" t="s">
        <v>4036</v>
      </c>
      <c r="B190" s="171" t="s">
        <v>58</v>
      </c>
      <c r="C190" s="172">
        <v>756949</v>
      </c>
      <c r="D190" s="172">
        <v>756949</v>
      </c>
      <c r="E190" s="120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</row>
    <row r="191" spans="1:15" x14ac:dyDescent="0.25">
      <c r="A191" s="170" t="s">
        <v>4037</v>
      </c>
      <c r="B191" s="171" t="s">
        <v>4050</v>
      </c>
      <c r="C191" s="172">
        <v>423308</v>
      </c>
      <c r="D191" s="172">
        <v>423308</v>
      </c>
      <c r="E191" s="120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</row>
    <row r="192" spans="1:15" x14ac:dyDescent="0.25">
      <c r="A192" s="170" t="s">
        <v>4038</v>
      </c>
      <c r="B192" s="171" t="s">
        <v>59</v>
      </c>
      <c r="C192" s="172">
        <v>1044425.47</v>
      </c>
      <c r="D192" s="172">
        <v>1044425.47</v>
      </c>
      <c r="E192" s="122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</row>
    <row r="193" spans="1:15" ht="30" x14ac:dyDescent="0.25">
      <c r="A193" s="170" t="s">
        <v>4039</v>
      </c>
      <c r="B193" s="171" t="s">
        <v>58</v>
      </c>
      <c r="C193" s="172">
        <v>636808</v>
      </c>
      <c r="D193" s="172">
        <v>636808</v>
      </c>
      <c r="E193" s="122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</row>
    <row r="194" spans="1:15" ht="30" x14ac:dyDescent="0.25">
      <c r="A194" s="170" t="s">
        <v>3874</v>
      </c>
      <c r="B194" s="171" t="s">
        <v>63</v>
      </c>
      <c r="C194" s="172">
        <v>723169</v>
      </c>
      <c r="D194" s="172">
        <v>723169</v>
      </c>
      <c r="E194" s="120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</row>
    <row r="195" spans="1:15" ht="30" x14ac:dyDescent="0.25">
      <c r="A195" s="170" t="s">
        <v>3874</v>
      </c>
      <c r="B195" s="171" t="s">
        <v>61</v>
      </c>
      <c r="C195" s="172">
        <v>265831</v>
      </c>
      <c r="D195" s="172">
        <v>265831</v>
      </c>
      <c r="E195" s="122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</row>
    <row r="196" spans="1:15" ht="45" x14ac:dyDescent="0.25">
      <c r="A196" s="170" t="s">
        <v>4040</v>
      </c>
      <c r="B196" s="171" t="s">
        <v>62</v>
      </c>
      <c r="C196" s="172">
        <v>1642705.08</v>
      </c>
      <c r="D196" s="172">
        <v>1642705.08</v>
      </c>
      <c r="E196" s="122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</row>
    <row r="197" spans="1:15" ht="30" x14ac:dyDescent="0.25">
      <c r="A197" s="170" t="s">
        <v>4040</v>
      </c>
      <c r="B197" s="171" t="s">
        <v>3858</v>
      </c>
      <c r="C197" s="172">
        <v>256000</v>
      </c>
      <c r="D197" s="172">
        <v>256000</v>
      </c>
      <c r="E197" s="122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</row>
    <row r="198" spans="1:15" ht="30" x14ac:dyDescent="0.25">
      <c r="A198" s="170" t="s">
        <v>4040</v>
      </c>
      <c r="B198" s="171" t="s">
        <v>4058</v>
      </c>
      <c r="C198" s="172">
        <v>27240</v>
      </c>
      <c r="D198" s="172">
        <v>27240</v>
      </c>
      <c r="E198" s="120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</row>
    <row r="199" spans="1:15" ht="30" x14ac:dyDescent="0.25">
      <c r="A199" s="170" t="s">
        <v>4041</v>
      </c>
      <c r="B199" s="171" t="s">
        <v>60</v>
      </c>
      <c r="C199" s="172">
        <v>845392</v>
      </c>
      <c r="D199" s="172">
        <v>845392</v>
      </c>
      <c r="E199" s="122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1:15" ht="30" x14ac:dyDescent="0.25">
      <c r="A200" s="170" t="s">
        <v>4042</v>
      </c>
      <c r="B200" s="171" t="s">
        <v>58</v>
      </c>
      <c r="C200" s="172">
        <v>1128242</v>
      </c>
      <c r="D200" s="172">
        <v>1128242</v>
      </c>
      <c r="E200" s="120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</row>
    <row r="201" spans="1:15" x14ac:dyDescent="0.25">
      <c r="A201" s="170" t="s">
        <v>4043</v>
      </c>
      <c r="B201" s="171" t="s">
        <v>64</v>
      </c>
      <c r="C201" s="172">
        <v>621677</v>
      </c>
      <c r="D201" s="172">
        <v>621677</v>
      </c>
      <c r="E201" s="119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</row>
    <row r="202" spans="1:15" ht="30" x14ac:dyDescent="0.25">
      <c r="A202" s="170" t="s">
        <v>4043</v>
      </c>
      <c r="B202" s="171" t="s">
        <v>3908</v>
      </c>
      <c r="C202" s="172">
        <v>362177</v>
      </c>
      <c r="D202" s="172">
        <v>362177</v>
      </c>
      <c r="E202" s="120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</row>
    <row r="203" spans="1:15" x14ac:dyDescent="0.25">
      <c r="A203" s="170" t="s">
        <v>4043</v>
      </c>
      <c r="B203" s="171" t="s">
        <v>3910</v>
      </c>
      <c r="C203" s="172">
        <v>583154</v>
      </c>
      <c r="D203" s="172">
        <v>583154</v>
      </c>
      <c r="E203" s="120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</row>
    <row r="204" spans="1:15" ht="30" x14ac:dyDescent="0.25">
      <c r="A204" s="170" t="s">
        <v>4044</v>
      </c>
      <c r="B204" s="171" t="s">
        <v>61</v>
      </c>
      <c r="C204" s="172">
        <v>581795</v>
      </c>
      <c r="D204" s="172">
        <v>581795</v>
      </c>
      <c r="E204" s="120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</row>
    <row r="205" spans="1:15" x14ac:dyDescent="0.25">
      <c r="A205" s="170" t="s">
        <v>4045</v>
      </c>
      <c r="B205" s="171" t="s">
        <v>59</v>
      </c>
      <c r="C205" s="172">
        <v>476658.4</v>
      </c>
      <c r="D205" s="172">
        <v>476658.4</v>
      </c>
      <c r="E205" s="120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</row>
    <row r="206" spans="1:15" ht="30" x14ac:dyDescent="0.25">
      <c r="A206" s="170" t="s">
        <v>4046</v>
      </c>
      <c r="B206" s="171" t="s">
        <v>61</v>
      </c>
      <c r="C206" s="172">
        <v>80864.14</v>
      </c>
      <c r="D206" s="172">
        <v>80864.14</v>
      </c>
      <c r="E206" s="120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</row>
    <row r="207" spans="1:15" ht="30" x14ac:dyDescent="0.25">
      <c r="A207" s="170" t="s">
        <v>4047</v>
      </c>
      <c r="B207" s="171" t="s">
        <v>3912</v>
      </c>
      <c r="C207" s="172">
        <v>276180.45</v>
      </c>
      <c r="D207" s="172">
        <v>276180.45</v>
      </c>
      <c r="E207" s="119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</row>
    <row r="208" spans="1:15" x14ac:dyDescent="0.25">
      <c r="A208" s="170" t="s">
        <v>4048</v>
      </c>
      <c r="B208" s="171" t="s">
        <v>3913</v>
      </c>
      <c r="C208" s="172">
        <v>1015450</v>
      </c>
      <c r="D208" s="172">
        <v>1015450</v>
      </c>
      <c r="E208" s="119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</row>
    <row r="209" spans="1:15" x14ac:dyDescent="0.25">
      <c r="A209" s="65"/>
      <c r="B209" s="62"/>
      <c r="C209" s="64"/>
      <c r="D209" s="107"/>
      <c r="E209" s="120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</row>
    <row r="210" spans="1:15" x14ac:dyDescent="0.25">
      <c r="A210" s="68"/>
      <c r="B210" s="62"/>
      <c r="C210" s="64"/>
      <c r="D210" s="107"/>
      <c r="E210" s="120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</row>
    <row r="211" spans="1:15" x14ac:dyDescent="0.25">
      <c r="A211" s="82"/>
      <c r="B211" s="80"/>
      <c r="C211" s="64"/>
      <c r="D211" s="107"/>
      <c r="E211" s="120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</row>
    <row r="212" spans="1:15" x14ac:dyDescent="0.25">
      <c r="A212" s="60"/>
      <c r="B212" s="62"/>
      <c r="C212" s="66"/>
      <c r="D212" s="106"/>
      <c r="E212" s="119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</row>
    <row r="213" spans="1:15" x14ac:dyDescent="0.25">
      <c r="A213" s="60"/>
      <c r="B213" s="62"/>
      <c r="C213" s="66"/>
      <c r="D213" s="106"/>
      <c r="E213" s="119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</row>
    <row r="214" spans="1:15" x14ac:dyDescent="0.25">
      <c r="A214" s="68"/>
      <c r="B214" s="62"/>
      <c r="C214" s="64"/>
      <c r="D214" s="107"/>
      <c r="E214" s="120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</row>
    <row r="215" spans="1:15" x14ac:dyDescent="0.25">
      <c r="A215" s="86"/>
      <c r="B215" s="80"/>
      <c r="C215" s="81"/>
      <c r="D215" s="109"/>
      <c r="E215" s="120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</row>
    <row r="216" spans="1:15" x14ac:dyDescent="0.25">
      <c r="A216" s="60"/>
      <c r="B216" s="62"/>
      <c r="C216" s="64"/>
      <c r="D216" s="107"/>
      <c r="E216" s="120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</row>
    <row r="217" spans="1:15" x14ac:dyDescent="0.25">
      <c r="A217" s="68"/>
      <c r="B217" s="62"/>
      <c r="C217" s="64"/>
      <c r="D217" s="107"/>
      <c r="E217" s="120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</row>
    <row r="218" spans="1:15" x14ac:dyDescent="0.25">
      <c r="A218" s="68"/>
      <c r="B218" s="62"/>
      <c r="C218" s="64"/>
      <c r="D218" s="107"/>
      <c r="E218" s="120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</row>
    <row r="219" spans="1:15" x14ac:dyDescent="0.25">
      <c r="A219" s="68"/>
      <c r="B219" s="62"/>
      <c r="C219" s="64"/>
      <c r="D219" s="107"/>
      <c r="E219" s="120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</row>
    <row r="220" spans="1:15" x14ac:dyDescent="0.25">
      <c r="A220" s="68"/>
      <c r="B220" s="62"/>
      <c r="C220" s="64"/>
      <c r="D220" s="107"/>
      <c r="E220" s="120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</row>
    <row r="221" spans="1:15" x14ac:dyDescent="0.25">
      <c r="A221" s="68"/>
      <c r="B221" s="62"/>
      <c r="C221" s="64"/>
      <c r="D221" s="107"/>
      <c r="E221" s="120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1:15" x14ac:dyDescent="0.25">
      <c r="A222" s="86"/>
      <c r="B222" s="80"/>
      <c r="C222" s="64"/>
      <c r="D222" s="107"/>
      <c r="E222" s="120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</row>
    <row r="223" spans="1:15" x14ac:dyDescent="0.25">
      <c r="A223" s="60"/>
      <c r="B223" s="62"/>
      <c r="C223" s="66"/>
      <c r="D223" s="106"/>
      <c r="E223" s="119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</row>
    <row r="224" spans="1:15" x14ac:dyDescent="0.25">
      <c r="A224" s="87"/>
      <c r="B224" s="80"/>
      <c r="C224" s="66"/>
      <c r="D224" s="106"/>
      <c r="E224" s="119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</row>
    <row r="225" spans="1:15" x14ac:dyDescent="0.25">
      <c r="A225" s="68"/>
      <c r="B225" s="62"/>
      <c r="C225" s="64"/>
      <c r="D225" s="107"/>
      <c r="E225" s="120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</row>
    <row r="226" spans="1:15" x14ac:dyDescent="0.25">
      <c r="A226" s="68"/>
      <c r="B226" s="62"/>
      <c r="C226" s="64"/>
      <c r="D226" s="107"/>
      <c r="E226" s="120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</row>
    <row r="227" spans="1:15" x14ac:dyDescent="0.25">
      <c r="A227" s="60"/>
      <c r="B227" s="62"/>
      <c r="C227" s="66"/>
      <c r="D227" s="106"/>
      <c r="E227" s="119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</row>
    <row r="228" spans="1:15" x14ac:dyDescent="0.25">
      <c r="A228" s="59"/>
      <c r="B228" s="62"/>
      <c r="C228" s="66"/>
      <c r="D228" s="106"/>
      <c r="E228" s="119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</row>
    <row r="229" spans="1:15" x14ac:dyDescent="0.25">
      <c r="A229" s="59"/>
      <c r="B229" s="62"/>
      <c r="C229" s="66"/>
      <c r="D229" s="106"/>
      <c r="E229" s="119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</row>
    <row r="230" spans="1:15" x14ac:dyDescent="0.25">
      <c r="A230" s="83"/>
      <c r="B230" s="80"/>
      <c r="C230" s="64"/>
      <c r="D230" s="107"/>
      <c r="E230" s="120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</row>
    <row r="231" spans="1:15" x14ac:dyDescent="0.25">
      <c r="A231" s="63"/>
      <c r="B231" s="62"/>
      <c r="C231" s="66"/>
      <c r="D231" s="106"/>
      <c r="E231" s="119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</row>
    <row r="232" spans="1:15" x14ac:dyDescent="0.25">
      <c r="A232" s="83"/>
      <c r="B232" s="80"/>
      <c r="C232" s="64"/>
      <c r="D232" s="107"/>
      <c r="E232" s="120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</row>
    <row r="233" spans="1:15" x14ac:dyDescent="0.25">
      <c r="A233" s="82"/>
      <c r="B233" s="80"/>
      <c r="C233" s="64"/>
      <c r="D233" s="107"/>
      <c r="E233" s="120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</row>
    <row r="234" spans="1:15" x14ac:dyDescent="0.25">
      <c r="A234" s="69"/>
      <c r="B234" s="62"/>
      <c r="C234" s="64"/>
      <c r="D234" s="107"/>
      <c r="E234" s="120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</row>
    <row r="235" spans="1:15" x14ac:dyDescent="0.25">
      <c r="A235" s="69"/>
      <c r="B235" s="62"/>
      <c r="C235" s="64"/>
      <c r="D235" s="107"/>
      <c r="E235" s="120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</row>
    <row r="236" spans="1:15" x14ac:dyDescent="0.25">
      <c r="A236" s="69"/>
      <c r="B236" s="62"/>
      <c r="C236" s="64"/>
      <c r="D236" s="107"/>
      <c r="E236" s="120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</row>
    <row r="237" spans="1:15" x14ac:dyDescent="0.25">
      <c r="A237" s="65"/>
      <c r="B237" s="62"/>
      <c r="C237" s="64"/>
      <c r="D237" s="107"/>
      <c r="E237" s="120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</row>
    <row r="238" spans="1:15" x14ac:dyDescent="0.25">
      <c r="A238" s="83"/>
      <c r="B238" s="80"/>
      <c r="C238" s="64"/>
      <c r="D238" s="107"/>
      <c r="E238" s="120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</row>
    <row r="239" spans="1:15" x14ac:dyDescent="0.25">
      <c r="A239" s="68"/>
      <c r="B239" s="62"/>
      <c r="C239" s="64"/>
      <c r="D239" s="107"/>
      <c r="E239" s="120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</row>
    <row r="240" spans="1:15" x14ac:dyDescent="0.25">
      <c r="A240" s="63"/>
      <c r="B240" s="62"/>
      <c r="C240" s="66"/>
      <c r="D240" s="106"/>
      <c r="E240" s="119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</row>
    <row r="241" spans="1:15" x14ac:dyDescent="0.25">
      <c r="A241" s="86"/>
      <c r="B241" s="80"/>
      <c r="C241" s="64"/>
      <c r="D241" s="107"/>
      <c r="E241" s="120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</row>
    <row r="242" spans="1:15" x14ac:dyDescent="0.25">
      <c r="A242" s="82"/>
      <c r="B242" s="80"/>
      <c r="C242" s="64"/>
      <c r="D242" s="107"/>
      <c r="E242" s="120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</row>
    <row r="243" spans="1:15" x14ac:dyDescent="0.25">
      <c r="A243" s="69"/>
      <c r="B243" s="62"/>
      <c r="C243" s="64"/>
      <c r="D243" s="107"/>
      <c r="E243" s="120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1:15" x14ac:dyDescent="0.25">
      <c r="A244" s="65"/>
      <c r="B244" s="62"/>
      <c r="C244" s="64"/>
      <c r="D244" s="107"/>
      <c r="E244" s="120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</row>
    <row r="245" spans="1:15" x14ac:dyDescent="0.25">
      <c r="A245" s="59"/>
      <c r="B245" s="62"/>
      <c r="C245" s="58"/>
      <c r="D245" s="110"/>
      <c r="E245" s="12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</row>
    <row r="246" spans="1:15" x14ac:dyDescent="0.25">
      <c r="A246" s="59"/>
      <c r="B246" s="62"/>
      <c r="C246" s="58"/>
      <c r="D246" s="110"/>
      <c r="E246" s="12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</row>
    <row r="247" spans="1:15" x14ac:dyDescent="0.25">
      <c r="A247" s="69"/>
      <c r="B247" s="62"/>
      <c r="C247" s="58"/>
      <c r="D247" s="110"/>
      <c r="E247" s="12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</row>
    <row r="248" spans="1:15" x14ac:dyDescent="0.25">
      <c r="A248" s="69"/>
      <c r="B248" s="62"/>
      <c r="C248" s="64"/>
      <c r="D248" s="107"/>
      <c r="E248" s="120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</row>
    <row r="249" spans="1:15" x14ac:dyDescent="0.25">
      <c r="A249" s="60"/>
      <c r="B249" s="62"/>
      <c r="C249" s="66"/>
      <c r="D249" s="106"/>
      <c r="E249" s="119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</row>
    <row r="250" spans="1:15" x14ac:dyDescent="0.25">
      <c r="A250" s="68"/>
      <c r="B250" s="62"/>
      <c r="C250" s="64"/>
      <c r="D250" s="107"/>
      <c r="E250" s="120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</row>
    <row r="251" spans="1:15" x14ac:dyDescent="0.25">
      <c r="A251" s="68"/>
      <c r="B251" s="62"/>
      <c r="C251" s="64"/>
      <c r="D251" s="107"/>
      <c r="E251" s="120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</row>
    <row r="252" spans="1:15" x14ac:dyDescent="0.25">
      <c r="A252" s="68"/>
      <c r="B252" s="62"/>
      <c r="C252" s="64"/>
      <c r="D252" s="107"/>
      <c r="E252" s="120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</row>
    <row r="253" spans="1:15" x14ac:dyDescent="0.25">
      <c r="A253" s="69"/>
      <c r="B253" s="62"/>
      <c r="C253" s="64"/>
      <c r="D253" s="107"/>
      <c r="E253" s="120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</row>
    <row r="254" spans="1:15" x14ac:dyDescent="0.25">
      <c r="A254" s="69"/>
      <c r="B254" s="62"/>
      <c r="C254" s="64"/>
      <c r="D254" s="107"/>
      <c r="E254" s="120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</row>
    <row r="255" spans="1:15" x14ac:dyDescent="0.25">
      <c r="A255" s="82"/>
      <c r="B255" s="80"/>
      <c r="C255" s="64"/>
      <c r="D255" s="107"/>
      <c r="E255" s="120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</row>
    <row r="256" spans="1:15" x14ac:dyDescent="0.25">
      <c r="A256" s="69"/>
      <c r="B256" s="62"/>
      <c r="C256" s="64"/>
      <c r="D256" s="107"/>
      <c r="E256" s="120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</row>
    <row r="257" spans="1:15" x14ac:dyDescent="0.25">
      <c r="A257" s="69"/>
      <c r="B257" s="62"/>
      <c r="C257" s="66"/>
      <c r="D257" s="106"/>
      <c r="E257" s="119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</row>
    <row r="258" spans="1:15" x14ac:dyDescent="0.25">
      <c r="A258" s="69"/>
      <c r="B258" s="62"/>
      <c r="C258" s="64"/>
      <c r="D258" s="107"/>
      <c r="E258" s="120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</row>
    <row r="259" spans="1:15" x14ac:dyDescent="0.25">
      <c r="A259" s="69"/>
      <c r="B259" s="62"/>
      <c r="C259" s="64"/>
      <c r="D259" s="107"/>
      <c r="E259" s="120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</row>
    <row r="260" spans="1:15" x14ac:dyDescent="0.25">
      <c r="A260" s="63"/>
      <c r="B260" s="62"/>
      <c r="C260" s="66"/>
      <c r="D260" s="106"/>
      <c r="E260" s="119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</row>
    <row r="261" spans="1:15" x14ac:dyDescent="0.25">
      <c r="A261" s="63"/>
      <c r="B261" s="62"/>
      <c r="C261" s="66"/>
      <c r="D261" s="106"/>
      <c r="E261" s="119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</row>
    <row r="262" spans="1:15" x14ac:dyDescent="0.25">
      <c r="A262" s="69"/>
      <c r="B262" s="62"/>
      <c r="C262" s="61"/>
      <c r="D262" s="108"/>
      <c r="E262" s="122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</row>
    <row r="263" spans="1:15" x14ac:dyDescent="0.25">
      <c r="A263" s="65"/>
      <c r="B263" s="62"/>
      <c r="C263" s="64"/>
      <c r="D263" s="107"/>
      <c r="E263" s="120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</row>
    <row r="264" spans="1:15" x14ac:dyDescent="0.25">
      <c r="A264" s="86"/>
      <c r="B264" s="80"/>
      <c r="C264" s="66"/>
      <c r="D264" s="106"/>
      <c r="E264" s="119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</row>
    <row r="265" spans="1:15" x14ac:dyDescent="0.25">
      <c r="A265" s="82"/>
      <c r="B265" s="80"/>
      <c r="C265" s="64"/>
      <c r="D265" s="107"/>
      <c r="E265" s="120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1:15" x14ac:dyDescent="0.25">
      <c r="A266" s="65"/>
      <c r="B266" s="62"/>
      <c r="C266" s="64"/>
      <c r="D266" s="107"/>
      <c r="E266" s="120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</row>
    <row r="267" spans="1:15" x14ac:dyDescent="0.25">
      <c r="A267" s="65"/>
      <c r="B267" s="62"/>
      <c r="C267" s="64"/>
      <c r="D267" s="107"/>
      <c r="E267" s="120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</row>
    <row r="268" spans="1:15" x14ac:dyDescent="0.25">
      <c r="A268" s="65"/>
      <c r="B268" s="62"/>
      <c r="C268" s="66"/>
      <c r="D268" s="106"/>
      <c r="E268" s="119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</row>
    <row r="269" spans="1:15" x14ac:dyDescent="0.25">
      <c r="A269" s="65"/>
      <c r="B269" s="62"/>
      <c r="C269" s="64"/>
      <c r="D269" s="107"/>
      <c r="E269" s="120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1:15" x14ac:dyDescent="0.25">
      <c r="A270" s="68"/>
      <c r="B270" s="62"/>
      <c r="C270" s="64"/>
      <c r="D270" s="107"/>
      <c r="E270" s="120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</row>
    <row r="271" spans="1:15" x14ac:dyDescent="0.25">
      <c r="A271" s="68"/>
      <c r="B271" s="62"/>
      <c r="C271" s="64"/>
      <c r="D271" s="107"/>
      <c r="E271" s="120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</row>
    <row r="272" spans="1:15" x14ac:dyDescent="0.25">
      <c r="A272" s="86"/>
      <c r="B272" s="80"/>
      <c r="C272" s="64"/>
      <c r="D272" s="107"/>
      <c r="E272" s="120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</row>
    <row r="273" spans="1:15" x14ac:dyDescent="0.25">
      <c r="A273" s="86"/>
      <c r="B273" s="80"/>
      <c r="C273" s="64"/>
      <c r="D273" s="107"/>
      <c r="E273" s="120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</row>
    <row r="274" spans="1:15" x14ac:dyDescent="0.25">
      <c r="A274" s="86"/>
      <c r="B274" s="80"/>
      <c r="C274" s="64"/>
      <c r="D274" s="107"/>
      <c r="E274" s="120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</row>
    <row r="275" spans="1:15" x14ac:dyDescent="0.25">
      <c r="A275" s="86"/>
      <c r="B275" s="80"/>
      <c r="C275" s="64"/>
      <c r="D275" s="107"/>
      <c r="E275" s="120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</row>
    <row r="276" spans="1:15" x14ac:dyDescent="0.25">
      <c r="A276" s="68"/>
      <c r="B276" s="62"/>
      <c r="C276" s="64"/>
      <c r="D276" s="107"/>
      <c r="E276" s="120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</row>
    <row r="277" spans="1:15" x14ac:dyDescent="0.25">
      <c r="A277" s="86"/>
      <c r="B277" s="80"/>
      <c r="C277" s="64"/>
      <c r="D277" s="107"/>
      <c r="E277" s="120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</row>
    <row r="278" spans="1:15" x14ac:dyDescent="0.25">
      <c r="A278" s="68"/>
      <c r="B278" s="62"/>
      <c r="C278" s="64"/>
      <c r="D278" s="107"/>
      <c r="E278" s="120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</row>
    <row r="279" spans="1:15" x14ac:dyDescent="0.25">
      <c r="A279" s="68"/>
      <c r="B279" s="62"/>
      <c r="C279" s="64"/>
      <c r="D279" s="107"/>
      <c r="E279" s="120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</row>
    <row r="280" spans="1:15" x14ac:dyDescent="0.25">
      <c r="A280" s="68"/>
      <c r="B280" s="62"/>
      <c r="C280" s="64"/>
      <c r="D280" s="107"/>
      <c r="E280" s="120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</row>
    <row r="281" spans="1:15" x14ac:dyDescent="0.25">
      <c r="A281" s="68"/>
      <c r="B281" s="62"/>
      <c r="C281" s="64"/>
      <c r="D281" s="107"/>
      <c r="E281" s="120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</row>
    <row r="282" spans="1:15" x14ac:dyDescent="0.25">
      <c r="A282" s="68"/>
      <c r="B282" s="62"/>
      <c r="C282" s="64"/>
      <c r="D282" s="107"/>
      <c r="E282" s="120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</row>
    <row r="283" spans="1:15" x14ac:dyDescent="0.25">
      <c r="A283" s="86"/>
      <c r="B283" s="80"/>
      <c r="C283" s="64"/>
      <c r="D283" s="107"/>
      <c r="E283" s="120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</row>
    <row r="284" spans="1:15" x14ac:dyDescent="0.25">
      <c r="A284" s="65"/>
      <c r="B284" s="62"/>
      <c r="C284" s="64"/>
      <c r="D284" s="107"/>
      <c r="E284" s="120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</row>
    <row r="285" spans="1:15" x14ac:dyDescent="0.25">
      <c r="A285" s="65"/>
      <c r="B285" s="62"/>
      <c r="C285" s="64"/>
      <c r="D285" s="107"/>
      <c r="E285" s="120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</row>
    <row r="286" spans="1:15" x14ac:dyDescent="0.25">
      <c r="A286" s="68"/>
      <c r="B286" s="62"/>
      <c r="C286" s="64"/>
      <c r="D286" s="107"/>
      <c r="E286" s="120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</row>
    <row r="287" spans="1:15" x14ac:dyDescent="0.25">
      <c r="A287" s="68"/>
      <c r="B287" s="62"/>
      <c r="C287" s="64"/>
      <c r="D287" s="107"/>
      <c r="E287" s="120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1:15" x14ac:dyDescent="0.25">
      <c r="A288" s="86"/>
      <c r="B288" s="80"/>
      <c r="C288" s="64"/>
      <c r="D288" s="107"/>
      <c r="E288" s="120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</row>
    <row r="289" spans="1:15" x14ac:dyDescent="0.25">
      <c r="A289" s="86"/>
      <c r="B289" s="80"/>
      <c r="C289" s="64"/>
      <c r="D289" s="107"/>
      <c r="E289" s="120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</row>
    <row r="290" spans="1:15" x14ac:dyDescent="0.25">
      <c r="A290" s="69"/>
      <c r="B290" s="62"/>
      <c r="C290" s="66"/>
      <c r="D290" s="106"/>
      <c r="E290" s="119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</row>
    <row r="291" spans="1:15" x14ac:dyDescent="0.25">
      <c r="A291" s="69"/>
      <c r="B291" s="62"/>
      <c r="C291" s="61"/>
      <c r="D291" s="108"/>
      <c r="E291" s="122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</row>
    <row r="292" spans="1:15" x14ac:dyDescent="0.25">
      <c r="A292" s="63"/>
      <c r="B292" s="62"/>
      <c r="C292" s="66"/>
      <c r="D292" s="106"/>
      <c r="E292" s="119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</row>
    <row r="293" spans="1:15" x14ac:dyDescent="0.25">
      <c r="A293" s="85"/>
      <c r="B293" s="80"/>
      <c r="C293" s="66"/>
      <c r="D293" s="106"/>
      <c r="E293" s="119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</row>
    <row r="294" spans="1:15" x14ac:dyDescent="0.25">
      <c r="A294" s="65"/>
      <c r="B294" s="62"/>
      <c r="C294" s="64"/>
      <c r="D294" s="107"/>
      <c r="E294" s="120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</row>
    <row r="295" spans="1:15" x14ac:dyDescent="0.25">
      <c r="A295" s="65"/>
      <c r="B295" s="62"/>
      <c r="C295" s="64"/>
      <c r="D295" s="107"/>
      <c r="E295" s="120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</row>
    <row r="296" spans="1:15" x14ac:dyDescent="0.25">
      <c r="A296" s="65"/>
      <c r="B296" s="62"/>
      <c r="C296" s="64"/>
      <c r="D296" s="107"/>
      <c r="E296" s="120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</row>
    <row r="297" spans="1:15" x14ac:dyDescent="0.25">
      <c r="A297" s="82"/>
      <c r="B297" s="80"/>
      <c r="C297" s="61"/>
      <c r="D297" s="108"/>
      <c r="E297" s="122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</row>
    <row r="298" spans="1:15" x14ac:dyDescent="0.25">
      <c r="A298" s="63"/>
      <c r="B298" s="62"/>
      <c r="C298" s="66"/>
      <c r="D298" s="106"/>
      <c r="E298" s="119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</row>
    <row r="299" spans="1:15" x14ac:dyDescent="0.25">
      <c r="A299" s="59"/>
      <c r="B299" s="62"/>
      <c r="C299" s="58"/>
      <c r="D299" s="110"/>
      <c r="E299" s="12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</row>
    <row r="300" spans="1:15" x14ac:dyDescent="0.25">
      <c r="A300" s="69"/>
      <c r="B300" s="62"/>
      <c r="C300" s="61"/>
      <c r="D300" s="108"/>
      <c r="E300" s="122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</row>
    <row r="301" spans="1:15" x14ac:dyDescent="0.25">
      <c r="A301" s="68"/>
      <c r="B301" s="62"/>
      <c r="C301" s="64"/>
      <c r="D301" s="107"/>
      <c r="E301" s="120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</row>
    <row r="302" spans="1:15" x14ac:dyDescent="0.25">
      <c r="A302" s="59"/>
      <c r="B302" s="62"/>
      <c r="C302" s="58"/>
      <c r="D302" s="110"/>
      <c r="E302" s="12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</row>
    <row r="303" spans="1:15" x14ac:dyDescent="0.25">
      <c r="A303" s="69"/>
      <c r="B303" s="62"/>
      <c r="C303" s="64"/>
      <c r="D303" s="107"/>
      <c r="E303" s="120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</row>
    <row r="304" spans="1:15" x14ac:dyDescent="0.25">
      <c r="A304" s="69"/>
      <c r="B304" s="62"/>
      <c r="C304" s="61"/>
      <c r="D304" s="108"/>
      <c r="E304" s="122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</row>
    <row r="305" spans="1:15" x14ac:dyDescent="0.25">
      <c r="A305" s="82"/>
      <c r="B305" s="80"/>
      <c r="C305" s="61"/>
      <c r="D305" s="108"/>
      <c r="E305" s="122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</row>
    <row r="306" spans="1:15" x14ac:dyDescent="0.25">
      <c r="A306" s="59"/>
      <c r="B306" s="62"/>
      <c r="C306" s="58"/>
      <c r="D306" s="110"/>
      <c r="E306" s="12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</row>
    <row r="307" spans="1:15" x14ac:dyDescent="0.25">
      <c r="A307" s="69"/>
      <c r="B307" s="62"/>
      <c r="C307" s="64"/>
      <c r="D307" s="107"/>
      <c r="E307" s="120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</row>
    <row r="308" spans="1:15" x14ac:dyDescent="0.25">
      <c r="A308" s="69"/>
      <c r="B308" s="62"/>
      <c r="C308" s="61"/>
      <c r="D308" s="108"/>
      <c r="E308" s="122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</row>
    <row r="309" spans="1:15" x14ac:dyDescent="0.25">
      <c r="A309" s="82"/>
      <c r="B309" s="80"/>
      <c r="C309" s="58"/>
      <c r="D309" s="110"/>
      <c r="E309" s="12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</row>
    <row r="310" spans="1:15" x14ac:dyDescent="0.25">
      <c r="A310" s="83"/>
      <c r="B310" s="80"/>
      <c r="C310" s="64"/>
      <c r="D310" s="107"/>
      <c r="E310" s="120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</row>
    <row r="311" spans="1:15" x14ac:dyDescent="0.25">
      <c r="A311" s="83"/>
      <c r="B311" s="80"/>
      <c r="C311" s="64"/>
      <c r="D311" s="107"/>
      <c r="E311" s="120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</row>
    <row r="312" spans="1:15" x14ac:dyDescent="0.25">
      <c r="A312" s="83"/>
      <c r="B312" s="80"/>
      <c r="C312" s="64"/>
      <c r="D312" s="107"/>
      <c r="E312" s="120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</row>
    <row r="313" spans="1:15" x14ac:dyDescent="0.25">
      <c r="A313" s="83"/>
      <c r="B313" s="80"/>
      <c r="C313" s="64"/>
      <c r="D313" s="107"/>
      <c r="E313" s="120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</row>
    <row r="314" spans="1:15" x14ac:dyDescent="0.25">
      <c r="A314" s="69"/>
      <c r="B314" s="62"/>
      <c r="C314" s="61"/>
      <c r="D314" s="108"/>
      <c r="E314" s="122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</row>
    <row r="315" spans="1:15" x14ac:dyDescent="0.25">
      <c r="A315" s="69"/>
      <c r="B315" s="62"/>
      <c r="C315" s="61"/>
      <c r="D315" s="108"/>
      <c r="E315" s="122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</row>
    <row r="316" spans="1:15" x14ac:dyDescent="0.25">
      <c r="A316" s="63"/>
      <c r="B316" s="62"/>
      <c r="C316" s="66"/>
      <c r="D316" s="106"/>
      <c r="E316" s="119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</row>
    <row r="317" spans="1:15" x14ac:dyDescent="0.25">
      <c r="A317" s="63"/>
      <c r="B317" s="62"/>
      <c r="C317" s="66"/>
      <c r="D317" s="106"/>
      <c r="E317" s="119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</row>
    <row r="318" spans="1:15" x14ac:dyDescent="0.25">
      <c r="A318" s="63"/>
      <c r="B318" s="62"/>
      <c r="C318" s="66"/>
      <c r="D318" s="106"/>
      <c r="E318" s="119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</row>
    <row r="319" spans="1:15" x14ac:dyDescent="0.25">
      <c r="A319" s="63"/>
      <c r="B319" s="62"/>
      <c r="C319" s="66"/>
      <c r="D319" s="106"/>
      <c r="E319" s="119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</row>
    <row r="320" spans="1:15" x14ac:dyDescent="0.25">
      <c r="A320" s="65"/>
      <c r="B320" s="62"/>
      <c r="C320" s="66"/>
      <c r="D320" s="106"/>
      <c r="E320" s="119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</row>
    <row r="321" spans="1:15" x14ac:dyDescent="0.25">
      <c r="A321" s="65"/>
      <c r="B321" s="62"/>
      <c r="C321" s="64"/>
      <c r="D321" s="107"/>
      <c r="E321" s="120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</row>
    <row r="322" spans="1:15" x14ac:dyDescent="0.25">
      <c r="A322" s="65"/>
      <c r="B322" s="62"/>
      <c r="C322" s="64"/>
      <c r="D322" s="107"/>
      <c r="E322" s="120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</row>
    <row r="323" spans="1:15" x14ac:dyDescent="0.25">
      <c r="A323" s="65"/>
      <c r="B323" s="62"/>
      <c r="C323" s="64"/>
      <c r="D323" s="107"/>
      <c r="E323" s="120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</row>
    <row r="324" spans="1:15" x14ac:dyDescent="0.25">
      <c r="A324" s="65"/>
      <c r="B324" s="62"/>
      <c r="C324" s="66"/>
      <c r="D324" s="106"/>
      <c r="E324" s="119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</row>
    <row r="325" spans="1:15" x14ac:dyDescent="0.25">
      <c r="A325" s="65"/>
      <c r="B325" s="62"/>
      <c r="C325" s="64"/>
      <c r="D325" s="107"/>
      <c r="E325" s="120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</row>
    <row r="326" spans="1:15" x14ac:dyDescent="0.25">
      <c r="A326" s="65"/>
      <c r="B326" s="62"/>
      <c r="C326" s="66"/>
      <c r="D326" s="106"/>
      <c r="E326" s="119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</row>
    <row r="327" spans="1:15" x14ac:dyDescent="0.25">
      <c r="A327" s="65"/>
      <c r="B327" s="62"/>
      <c r="C327" s="64"/>
      <c r="D327" s="107"/>
      <c r="E327" s="120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</row>
    <row r="328" spans="1:15" x14ac:dyDescent="0.25">
      <c r="A328" s="63"/>
      <c r="B328" s="62"/>
      <c r="C328" s="66"/>
      <c r="D328" s="106"/>
      <c r="E328" s="119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</row>
    <row r="329" spans="1:15" x14ac:dyDescent="0.25">
      <c r="A329" s="63"/>
      <c r="B329" s="62"/>
      <c r="C329" s="66"/>
      <c r="D329" s="106"/>
      <c r="E329" s="119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</row>
    <row r="330" spans="1:15" x14ac:dyDescent="0.25">
      <c r="A330" s="63"/>
      <c r="B330" s="62"/>
      <c r="C330" s="66"/>
      <c r="D330" s="106"/>
      <c r="E330" s="119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</row>
    <row r="331" spans="1:15" x14ac:dyDescent="0.25">
      <c r="A331" s="65"/>
      <c r="B331" s="62"/>
      <c r="C331" s="64"/>
      <c r="D331" s="107"/>
      <c r="E331" s="120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</row>
    <row r="332" spans="1:15" x14ac:dyDescent="0.25">
      <c r="A332" s="65"/>
      <c r="B332" s="62"/>
      <c r="C332" s="64"/>
      <c r="D332" s="107"/>
      <c r="E332" s="120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</row>
    <row r="333" spans="1:15" x14ac:dyDescent="0.25">
      <c r="A333" s="63"/>
      <c r="B333" s="62"/>
      <c r="C333" s="66"/>
      <c r="D333" s="106"/>
      <c r="E333" s="119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</row>
    <row r="334" spans="1:15" x14ac:dyDescent="0.25">
      <c r="A334" s="63"/>
      <c r="B334" s="62"/>
      <c r="C334" s="66"/>
      <c r="D334" s="106"/>
      <c r="E334" s="119"/>
      <c r="F334" s="104">
        <f t="shared" ref="F334:O334" si="0">SUM(F6:F333)</f>
        <v>0</v>
      </c>
      <c r="G334" s="104">
        <f t="shared" si="0"/>
        <v>75572378.460000008</v>
      </c>
      <c r="H334" s="104">
        <f t="shared" si="0"/>
        <v>0</v>
      </c>
      <c r="I334" s="104">
        <f t="shared" si="0"/>
        <v>0</v>
      </c>
      <c r="J334" s="104">
        <f t="shared" si="0"/>
        <v>0</v>
      </c>
      <c r="K334" s="104">
        <f t="shared" si="0"/>
        <v>0</v>
      </c>
      <c r="L334" s="104">
        <f t="shared" si="0"/>
        <v>0</v>
      </c>
      <c r="M334" s="104">
        <f t="shared" si="0"/>
        <v>0</v>
      </c>
      <c r="N334" s="104">
        <f t="shared" si="0"/>
        <v>0</v>
      </c>
      <c r="O334" s="104">
        <f t="shared" si="0"/>
        <v>0</v>
      </c>
    </row>
    <row r="335" spans="1:15" x14ac:dyDescent="0.25">
      <c r="A335" s="63"/>
      <c r="B335" s="62"/>
      <c r="C335" s="66"/>
      <c r="D335" s="106"/>
      <c r="E335" s="119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</row>
    <row r="336" spans="1:15" x14ac:dyDescent="0.25">
      <c r="A336" s="63"/>
      <c r="B336" s="62"/>
      <c r="C336" s="66"/>
      <c r="D336" s="106"/>
      <c r="E336" s="119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</row>
    <row r="337" spans="1:15" x14ac:dyDescent="0.25">
      <c r="A337" s="63"/>
      <c r="B337" s="62"/>
      <c r="C337" s="66"/>
      <c r="D337" s="106"/>
      <c r="E337" s="119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</row>
    <row r="338" spans="1:15" x14ac:dyDescent="0.25">
      <c r="A338" s="63"/>
      <c r="B338" s="62"/>
      <c r="C338" s="66"/>
      <c r="D338" s="106"/>
      <c r="E338" s="119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</row>
    <row r="339" spans="1:15" x14ac:dyDescent="0.25">
      <c r="A339" s="63"/>
      <c r="B339" s="62"/>
      <c r="C339" s="66"/>
      <c r="D339" s="106"/>
      <c r="E339" s="119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</row>
    <row r="340" spans="1:15" x14ac:dyDescent="0.25">
      <c r="A340" s="84"/>
      <c r="B340" s="80"/>
      <c r="C340" s="66"/>
      <c r="D340" s="106"/>
      <c r="E340" s="119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</row>
    <row r="341" spans="1:15" x14ac:dyDescent="0.25">
      <c r="A341" s="65"/>
      <c r="B341" s="62"/>
      <c r="C341" s="64"/>
      <c r="D341" s="107"/>
      <c r="E341" s="120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</row>
    <row r="342" spans="1:15" x14ac:dyDescent="0.25">
      <c r="A342" s="74"/>
      <c r="B342" s="67"/>
      <c r="C342" s="66"/>
      <c r="D342" s="106"/>
      <c r="E342" s="119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</row>
    <row r="343" spans="1:15" x14ac:dyDescent="0.25">
      <c r="A343" s="65"/>
      <c r="B343" s="62"/>
      <c r="C343" s="64"/>
      <c r="D343" s="107"/>
      <c r="E343" s="120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</row>
    <row r="344" spans="1:15" x14ac:dyDescent="0.25">
      <c r="A344" s="65"/>
      <c r="B344" s="62"/>
      <c r="C344" s="64"/>
      <c r="D344" s="107"/>
      <c r="E344" s="120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</row>
    <row r="345" spans="1:15" x14ac:dyDescent="0.25">
      <c r="A345" s="65"/>
      <c r="B345" s="62"/>
      <c r="C345" s="64"/>
      <c r="D345" s="107"/>
      <c r="E345" s="120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</row>
    <row r="346" spans="1:15" x14ac:dyDescent="0.25">
      <c r="A346" s="65"/>
      <c r="B346" s="62"/>
      <c r="C346" s="64"/>
      <c r="D346" s="107"/>
      <c r="E346" s="120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</row>
    <row r="347" spans="1:15" x14ac:dyDescent="0.25">
      <c r="A347" s="65"/>
      <c r="B347" s="62"/>
      <c r="C347" s="64"/>
      <c r="D347" s="107"/>
      <c r="E347" s="120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</row>
    <row r="348" spans="1:15" x14ac:dyDescent="0.25">
      <c r="A348" s="65"/>
      <c r="B348" s="62"/>
      <c r="C348" s="64"/>
      <c r="D348" s="107"/>
      <c r="E348" s="120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</row>
    <row r="349" spans="1:15" x14ac:dyDescent="0.25">
      <c r="A349" s="65"/>
      <c r="B349" s="62"/>
      <c r="C349" s="64"/>
      <c r="D349" s="107"/>
      <c r="E349" s="120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</row>
    <row r="350" spans="1:15" x14ac:dyDescent="0.25">
      <c r="A350" s="65"/>
      <c r="B350" s="62"/>
      <c r="C350" s="64"/>
      <c r="D350" s="107"/>
      <c r="E350" s="120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</row>
    <row r="351" spans="1:15" x14ac:dyDescent="0.25">
      <c r="A351" s="63"/>
      <c r="B351" s="62"/>
      <c r="C351" s="66"/>
      <c r="D351" s="106"/>
      <c r="E351" s="119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</row>
    <row r="352" spans="1:15" x14ac:dyDescent="0.25">
      <c r="A352" s="63"/>
      <c r="B352" s="62"/>
      <c r="C352" s="66"/>
      <c r="D352" s="106"/>
      <c r="E352" s="119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</row>
    <row r="353" spans="1:15" x14ac:dyDescent="0.25">
      <c r="A353" s="84"/>
      <c r="B353" s="80"/>
      <c r="C353" s="66"/>
      <c r="D353" s="106"/>
      <c r="E353" s="119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</row>
    <row r="354" spans="1:15" x14ac:dyDescent="0.25">
      <c r="A354" s="63"/>
      <c r="B354" s="62"/>
      <c r="C354" s="66"/>
      <c r="D354" s="106"/>
      <c r="E354" s="119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</row>
    <row r="355" spans="1:15" x14ac:dyDescent="0.25">
      <c r="A355" s="63"/>
      <c r="B355" s="62"/>
      <c r="C355" s="66"/>
      <c r="D355" s="106"/>
      <c r="E355" s="119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</row>
    <row r="356" spans="1:15" x14ac:dyDescent="0.25">
      <c r="A356" s="63"/>
      <c r="B356" s="62"/>
      <c r="C356" s="66"/>
      <c r="D356" s="106"/>
      <c r="E356" s="119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</row>
    <row r="357" spans="1:15" x14ac:dyDescent="0.25">
      <c r="A357" s="63"/>
      <c r="B357" s="62"/>
      <c r="C357" s="66"/>
      <c r="D357" s="106"/>
      <c r="E357" s="119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</row>
    <row r="358" spans="1:15" x14ac:dyDescent="0.25">
      <c r="A358" s="63"/>
      <c r="B358" s="62"/>
      <c r="C358" s="66"/>
      <c r="D358" s="106"/>
      <c r="E358" s="119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</row>
    <row r="359" spans="1:15" x14ac:dyDescent="0.25">
      <c r="A359" s="65"/>
      <c r="B359" s="62"/>
      <c r="C359" s="64"/>
      <c r="D359" s="107"/>
      <c r="E359" s="120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</row>
    <row r="360" spans="1:15" x14ac:dyDescent="0.25">
      <c r="A360" s="73"/>
      <c r="B360" s="71"/>
      <c r="C360" s="99"/>
      <c r="D360" s="111"/>
      <c r="E360" s="124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</row>
    <row r="361" spans="1:15" x14ac:dyDescent="0.25">
      <c r="A361" s="73"/>
      <c r="B361" s="71"/>
      <c r="C361" s="99"/>
      <c r="D361" s="111"/>
      <c r="E361" s="124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</row>
    <row r="362" spans="1:15" x14ac:dyDescent="0.25">
      <c r="A362" s="73"/>
      <c r="B362" s="71"/>
      <c r="C362" s="99"/>
      <c r="D362" s="111"/>
      <c r="E362" s="124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</row>
    <row r="363" spans="1:15" x14ac:dyDescent="0.25">
      <c r="A363" s="73"/>
      <c r="B363" s="71"/>
      <c r="C363" s="99"/>
      <c r="D363" s="111"/>
      <c r="E363" s="124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</row>
    <row r="364" spans="1:15" x14ac:dyDescent="0.25">
      <c r="A364" s="73"/>
      <c r="B364" s="71"/>
      <c r="C364" s="99"/>
      <c r="D364" s="111"/>
      <c r="E364" s="124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</row>
    <row r="365" spans="1:15" x14ac:dyDescent="0.25">
      <c r="A365" s="73"/>
      <c r="B365" s="71"/>
      <c r="C365" s="99"/>
      <c r="D365" s="111"/>
      <c r="E365" s="124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</row>
    <row r="366" spans="1:15" x14ac:dyDescent="0.25">
      <c r="A366" s="73"/>
      <c r="B366" s="88"/>
      <c r="C366" s="100"/>
      <c r="D366" s="112"/>
      <c r="E366" s="12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</row>
    <row r="367" spans="1:15" x14ac:dyDescent="0.25">
      <c r="A367" s="73"/>
      <c r="B367" s="73"/>
      <c r="C367" s="89"/>
      <c r="D367" s="113"/>
      <c r="E367" s="126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</row>
    <row r="368" spans="1:15" x14ac:dyDescent="0.25">
      <c r="A368" s="73"/>
      <c r="B368" s="90"/>
      <c r="C368" s="91"/>
      <c r="D368" s="114"/>
      <c r="E368" s="127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</row>
    <row r="369" spans="1:15" x14ac:dyDescent="0.25">
      <c r="A369" s="73"/>
      <c r="B369" s="90"/>
      <c r="C369" s="91"/>
      <c r="D369" s="114"/>
      <c r="E369" s="127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</row>
    <row r="370" spans="1:15" x14ac:dyDescent="0.25">
      <c r="A370" s="73"/>
      <c r="B370" s="71"/>
      <c r="C370" s="91"/>
      <c r="D370" s="114"/>
      <c r="E370" s="127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</row>
    <row r="371" spans="1:15" x14ac:dyDescent="0.25">
      <c r="A371" s="73"/>
      <c r="B371" s="71"/>
      <c r="C371" s="91"/>
      <c r="D371" s="114"/>
      <c r="E371" s="127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</row>
    <row r="372" spans="1:15" x14ac:dyDescent="0.25">
      <c r="A372" s="73"/>
      <c r="B372" s="71"/>
      <c r="C372" s="92"/>
      <c r="D372" s="115"/>
      <c r="E372" s="128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</row>
    <row r="373" spans="1:15" x14ac:dyDescent="0.25">
      <c r="A373" s="73"/>
      <c r="B373" s="71"/>
      <c r="C373" s="91"/>
      <c r="D373" s="114"/>
      <c r="E373" s="127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</row>
    <row r="374" spans="1:15" x14ac:dyDescent="0.25">
      <c r="A374" s="73"/>
      <c r="B374" s="71"/>
      <c r="C374" s="91"/>
      <c r="D374" s="114"/>
      <c r="E374" s="127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</row>
    <row r="375" spans="1:15" x14ac:dyDescent="0.25">
      <c r="A375" s="73"/>
      <c r="B375" s="90"/>
      <c r="C375" s="91"/>
      <c r="D375" s="114"/>
      <c r="E375" s="127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</row>
    <row r="376" spans="1:15" x14ac:dyDescent="0.25">
      <c r="A376" s="73"/>
      <c r="B376" s="71"/>
      <c r="C376" s="89"/>
      <c r="D376" s="113"/>
      <c r="E376" s="126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</row>
    <row r="377" spans="1:15" x14ac:dyDescent="0.25">
      <c r="A377" s="73"/>
      <c r="B377" s="71"/>
      <c r="C377" s="91"/>
      <c r="D377" s="114"/>
      <c r="E377" s="127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</row>
    <row r="378" spans="1:15" x14ac:dyDescent="0.25">
      <c r="A378" s="73"/>
      <c r="B378" s="71"/>
      <c r="C378" s="91"/>
      <c r="D378" s="114"/>
      <c r="E378" s="127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</row>
    <row r="379" spans="1:15" x14ac:dyDescent="0.25">
      <c r="A379" s="73"/>
      <c r="B379" s="71"/>
      <c r="C379" s="91"/>
      <c r="D379" s="114"/>
      <c r="E379" s="127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</row>
    <row r="380" spans="1:15" x14ac:dyDescent="0.25">
      <c r="A380" s="73"/>
      <c r="B380" s="71"/>
      <c r="C380" s="91"/>
      <c r="D380" s="114"/>
      <c r="E380" s="127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</row>
    <row r="381" spans="1:15" x14ac:dyDescent="0.25">
      <c r="A381" s="73"/>
      <c r="B381" s="71"/>
      <c r="C381" s="91"/>
      <c r="D381" s="114"/>
      <c r="E381" s="127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</row>
    <row r="382" spans="1:15" x14ac:dyDescent="0.25">
      <c r="A382" s="73"/>
      <c r="B382" s="73"/>
      <c r="C382" s="91"/>
      <c r="D382" s="114"/>
      <c r="E382" s="127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</row>
    <row r="383" spans="1:15" x14ac:dyDescent="0.25">
      <c r="A383" s="73"/>
      <c r="B383" s="71"/>
      <c r="C383" s="89"/>
      <c r="D383" s="113"/>
      <c r="E383" s="126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</row>
    <row r="384" spans="1:15" x14ac:dyDescent="0.25">
      <c r="A384" s="73"/>
      <c r="B384" s="71"/>
      <c r="C384" s="91"/>
      <c r="D384" s="114"/>
      <c r="E384" s="127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</row>
    <row r="385" spans="1:15" x14ac:dyDescent="0.25">
      <c r="A385" s="73"/>
      <c r="B385" s="71"/>
      <c r="C385" s="91"/>
      <c r="D385" s="114"/>
      <c r="E385" s="127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</row>
    <row r="386" spans="1:15" x14ac:dyDescent="0.25">
      <c r="A386" s="73"/>
      <c r="B386" s="71"/>
      <c r="C386" s="91"/>
      <c r="D386" s="114"/>
      <c r="E386" s="127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</row>
    <row r="387" spans="1:15" x14ac:dyDescent="0.25">
      <c r="A387" s="73"/>
      <c r="B387" s="71"/>
      <c r="C387" s="91"/>
      <c r="D387" s="114"/>
      <c r="E387" s="127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</row>
    <row r="388" spans="1:15" x14ac:dyDescent="0.25">
      <c r="A388" s="73"/>
      <c r="B388" s="71"/>
      <c r="C388" s="91"/>
      <c r="D388" s="114"/>
      <c r="E388" s="127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</row>
    <row r="389" spans="1:15" x14ac:dyDescent="0.25">
      <c r="A389" s="73"/>
      <c r="B389" s="71"/>
      <c r="C389" s="91"/>
      <c r="D389" s="114"/>
      <c r="E389" s="127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</row>
    <row r="390" spans="1:15" x14ac:dyDescent="0.25">
      <c r="A390" s="73"/>
      <c r="B390" s="71"/>
      <c r="C390" s="91"/>
      <c r="D390" s="114"/>
      <c r="E390" s="127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</row>
    <row r="391" spans="1:15" x14ac:dyDescent="0.25">
      <c r="A391" s="73"/>
      <c r="B391" s="71"/>
      <c r="C391" s="91"/>
      <c r="D391" s="114"/>
      <c r="E391" s="127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</row>
    <row r="392" spans="1:15" x14ac:dyDescent="0.25">
      <c r="A392" s="73"/>
      <c r="B392" s="71"/>
      <c r="C392" s="91"/>
      <c r="D392" s="114"/>
      <c r="E392" s="127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</row>
    <row r="393" spans="1:15" x14ac:dyDescent="0.25">
      <c r="A393" s="73"/>
      <c r="B393" s="71"/>
      <c r="C393" s="91"/>
      <c r="D393" s="114"/>
      <c r="E393" s="127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</row>
    <row r="394" spans="1:15" x14ac:dyDescent="0.25">
      <c r="A394" s="73"/>
      <c r="B394" s="73"/>
      <c r="C394" s="91"/>
      <c r="D394" s="114"/>
      <c r="E394" s="127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</row>
    <row r="395" spans="1:15" x14ac:dyDescent="0.25">
      <c r="A395" s="73"/>
      <c r="B395" s="73"/>
      <c r="C395" s="91"/>
      <c r="D395" s="114"/>
      <c r="E395" s="127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</row>
    <row r="396" spans="1:15" x14ac:dyDescent="0.25">
      <c r="A396" s="73"/>
      <c r="B396" s="73"/>
      <c r="C396" s="91"/>
      <c r="D396" s="114"/>
      <c r="E396" s="127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</row>
    <row r="397" spans="1:15" x14ac:dyDescent="0.25">
      <c r="A397" s="73"/>
      <c r="B397" s="71"/>
      <c r="C397" s="91"/>
      <c r="D397" s="114"/>
      <c r="E397" s="127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</row>
    <row r="398" spans="1:15" x14ac:dyDescent="0.25">
      <c r="A398" s="73"/>
      <c r="B398" s="71"/>
      <c r="C398" s="91"/>
      <c r="D398" s="114"/>
      <c r="E398" s="127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</row>
    <row r="399" spans="1:15" x14ac:dyDescent="0.25">
      <c r="A399" s="73"/>
      <c r="B399" s="71"/>
      <c r="C399" s="89"/>
      <c r="D399" s="113"/>
      <c r="E399" s="126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</row>
    <row r="400" spans="1:15" x14ac:dyDescent="0.25">
      <c r="A400" s="73"/>
      <c r="B400" s="73"/>
      <c r="C400" s="91"/>
      <c r="D400" s="114"/>
      <c r="E400" s="127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</row>
    <row r="401" spans="1:15" x14ac:dyDescent="0.25">
      <c r="A401" s="73"/>
      <c r="B401" s="73"/>
      <c r="C401" s="91"/>
      <c r="D401" s="114"/>
      <c r="E401" s="127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</row>
    <row r="402" spans="1:15" x14ac:dyDescent="0.25">
      <c r="A402" s="73"/>
      <c r="B402" s="71"/>
      <c r="C402" s="91"/>
      <c r="D402" s="114"/>
      <c r="E402" s="127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</row>
    <row r="403" spans="1:15" x14ac:dyDescent="0.25">
      <c r="A403" s="73"/>
      <c r="B403" s="71"/>
      <c r="C403" s="91"/>
      <c r="D403" s="114"/>
      <c r="E403" s="127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</row>
    <row r="404" spans="1:15" x14ac:dyDescent="0.25">
      <c r="A404" s="73"/>
      <c r="B404" s="93"/>
      <c r="C404" s="91"/>
      <c r="D404" s="114"/>
      <c r="E404" s="127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</row>
    <row r="405" spans="1:15" x14ac:dyDescent="0.25">
      <c r="A405" s="73"/>
      <c r="B405" s="90"/>
      <c r="C405" s="91"/>
      <c r="D405" s="114"/>
      <c r="E405" s="127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</row>
    <row r="406" spans="1:15" x14ac:dyDescent="0.25">
      <c r="A406" s="73"/>
      <c r="B406" s="71"/>
      <c r="C406" s="91"/>
      <c r="D406" s="114"/>
      <c r="E406" s="127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</row>
    <row r="407" spans="1:15" x14ac:dyDescent="0.25">
      <c r="A407" s="73"/>
      <c r="B407" s="73"/>
      <c r="C407" s="91"/>
      <c r="D407" s="114"/>
      <c r="E407" s="127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</row>
    <row r="408" spans="1:15" x14ac:dyDescent="0.25">
      <c r="A408" s="73"/>
      <c r="B408" s="94"/>
      <c r="C408" s="91"/>
      <c r="D408" s="114"/>
      <c r="E408" s="127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</row>
    <row r="409" spans="1:15" x14ac:dyDescent="0.25">
      <c r="A409" s="73"/>
      <c r="B409" s="95"/>
      <c r="C409" s="91"/>
      <c r="D409" s="114"/>
      <c r="E409" s="127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</row>
    <row r="410" spans="1:15" x14ac:dyDescent="0.25">
      <c r="A410" s="73"/>
      <c r="B410" s="73"/>
      <c r="C410" s="91"/>
      <c r="D410" s="114"/>
      <c r="E410" s="127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</row>
    <row r="411" spans="1:15" x14ac:dyDescent="0.25">
      <c r="A411" s="73"/>
      <c r="B411" s="71"/>
      <c r="C411" s="91"/>
      <c r="D411" s="114"/>
      <c r="E411" s="127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</row>
    <row r="412" spans="1:15" x14ac:dyDescent="0.25">
      <c r="A412" s="73"/>
      <c r="B412" s="71"/>
      <c r="C412" s="91"/>
      <c r="D412" s="114"/>
      <c r="E412" s="127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</row>
    <row r="413" spans="1:15" x14ac:dyDescent="0.25">
      <c r="A413" s="73"/>
      <c r="B413" s="90"/>
      <c r="C413" s="91"/>
      <c r="D413" s="114"/>
      <c r="E413" s="127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</row>
    <row r="414" spans="1:15" x14ac:dyDescent="0.25">
      <c r="A414" s="73"/>
      <c r="B414" s="73"/>
      <c r="C414" s="91"/>
      <c r="D414" s="114"/>
      <c r="E414" s="127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</row>
    <row r="415" spans="1:15" x14ac:dyDescent="0.25">
      <c r="A415" s="73"/>
      <c r="B415" s="71"/>
      <c r="C415" s="91"/>
      <c r="D415" s="114"/>
      <c r="E415" s="127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</row>
    <row r="416" spans="1:15" x14ac:dyDescent="0.25">
      <c r="A416" s="73"/>
      <c r="B416" s="71"/>
      <c r="C416" s="91"/>
      <c r="D416" s="114"/>
      <c r="E416" s="127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</row>
    <row r="417" spans="1:15" x14ac:dyDescent="0.25">
      <c r="A417" s="73"/>
      <c r="B417" s="71"/>
      <c r="C417" s="91"/>
      <c r="D417" s="114"/>
      <c r="E417" s="127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</row>
    <row r="418" spans="1:15" x14ac:dyDescent="0.25">
      <c r="A418" s="73"/>
      <c r="B418" s="73"/>
      <c r="C418" s="91"/>
      <c r="D418" s="114"/>
      <c r="E418" s="127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</row>
    <row r="419" spans="1:15" x14ac:dyDescent="0.25">
      <c r="A419" s="73"/>
      <c r="B419" s="71"/>
      <c r="C419" s="91"/>
      <c r="D419" s="114"/>
      <c r="E419" s="127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</row>
    <row r="420" spans="1:15" x14ac:dyDescent="0.25">
      <c r="A420" s="73"/>
      <c r="B420" s="71"/>
      <c r="C420" s="91"/>
      <c r="D420" s="114"/>
      <c r="E420" s="127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</row>
    <row r="421" spans="1:15" x14ac:dyDescent="0.25">
      <c r="A421" s="73"/>
      <c r="B421" s="73"/>
      <c r="C421" s="91"/>
      <c r="D421" s="114"/>
      <c r="E421" s="127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</row>
    <row r="422" spans="1:15" x14ac:dyDescent="0.25">
      <c r="A422" s="73"/>
      <c r="B422" s="71"/>
      <c r="C422" s="91"/>
      <c r="D422" s="114"/>
      <c r="E422" s="127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</row>
    <row r="423" spans="1:15" x14ac:dyDescent="0.25">
      <c r="A423" s="73"/>
      <c r="B423" s="71"/>
      <c r="C423" s="91"/>
      <c r="D423" s="114"/>
      <c r="E423" s="127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</row>
    <row r="424" spans="1:15" x14ac:dyDescent="0.25">
      <c r="A424" s="73"/>
      <c r="B424" s="73"/>
      <c r="C424" s="91"/>
      <c r="D424" s="114"/>
      <c r="E424" s="127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</row>
    <row r="425" spans="1:15" x14ac:dyDescent="0.25">
      <c r="A425" s="73"/>
      <c r="B425" s="71"/>
      <c r="C425" s="91"/>
      <c r="D425" s="114"/>
      <c r="E425" s="127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</row>
    <row r="426" spans="1:15" x14ac:dyDescent="0.25">
      <c r="A426" s="73"/>
      <c r="B426" s="93"/>
      <c r="C426" s="91"/>
      <c r="D426" s="114"/>
      <c r="E426" s="127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</row>
    <row r="427" spans="1:15" x14ac:dyDescent="0.25">
      <c r="A427" s="73"/>
      <c r="B427" s="71"/>
      <c r="C427" s="91"/>
      <c r="D427" s="114"/>
      <c r="E427" s="127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</row>
    <row r="428" spans="1:15" x14ac:dyDescent="0.25">
      <c r="A428" s="73"/>
      <c r="B428" s="71"/>
      <c r="C428" s="91"/>
      <c r="D428" s="114"/>
      <c r="E428" s="127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</row>
    <row r="429" spans="1:15" x14ac:dyDescent="0.25">
      <c r="A429" s="73"/>
      <c r="B429" s="71"/>
      <c r="C429" s="91"/>
      <c r="D429" s="114"/>
      <c r="E429" s="127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</row>
    <row r="430" spans="1:15" x14ac:dyDescent="0.25">
      <c r="A430" s="73"/>
      <c r="B430" s="73"/>
      <c r="C430" s="91"/>
      <c r="D430" s="114"/>
      <c r="E430" s="127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</row>
    <row r="431" spans="1:15" x14ac:dyDescent="0.25">
      <c r="A431" s="73"/>
      <c r="B431" s="71"/>
      <c r="C431" s="96"/>
      <c r="D431" s="116"/>
      <c r="E431" s="129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</row>
    <row r="432" spans="1:15" x14ac:dyDescent="0.25">
      <c r="A432" s="73"/>
      <c r="B432" s="71"/>
      <c r="C432" s="96"/>
      <c r="D432" s="116"/>
      <c r="E432" s="129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</row>
    <row r="433" spans="1:15" x14ac:dyDescent="0.25">
      <c r="A433" s="73"/>
      <c r="B433" s="71"/>
      <c r="C433" s="96"/>
      <c r="D433" s="116"/>
      <c r="E433" s="129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</row>
    <row r="434" spans="1:15" x14ac:dyDescent="0.25">
      <c r="A434" s="73"/>
      <c r="B434" s="71"/>
      <c r="C434" s="96"/>
      <c r="D434" s="116"/>
      <c r="E434" s="129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</row>
    <row r="435" spans="1:15" x14ac:dyDescent="0.25">
      <c r="A435" s="73"/>
      <c r="B435" s="71"/>
      <c r="C435" s="96"/>
      <c r="D435" s="116"/>
      <c r="E435" s="129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</row>
    <row r="436" spans="1:15" x14ac:dyDescent="0.25">
      <c r="A436" s="73"/>
      <c r="B436" s="90"/>
      <c r="C436" s="96"/>
      <c r="D436" s="116"/>
      <c r="E436" s="129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</row>
    <row r="437" spans="1:15" x14ac:dyDescent="0.25">
      <c r="A437" s="73"/>
      <c r="B437" s="71"/>
      <c r="C437" s="96"/>
      <c r="D437" s="116"/>
      <c r="E437" s="129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</row>
    <row r="438" spans="1:15" x14ac:dyDescent="0.25">
      <c r="A438" s="73"/>
      <c r="B438" s="71"/>
      <c r="C438" s="96"/>
      <c r="D438" s="116"/>
      <c r="E438" s="129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</row>
    <row r="439" spans="1:15" x14ac:dyDescent="0.25">
      <c r="A439" s="73"/>
      <c r="B439" s="71"/>
      <c r="C439" s="96"/>
      <c r="D439" s="116"/>
      <c r="E439" s="129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</row>
    <row r="440" spans="1:15" x14ac:dyDescent="0.25">
      <c r="A440" s="73"/>
      <c r="B440" s="71"/>
      <c r="C440" s="99"/>
      <c r="D440" s="111"/>
      <c r="E440" s="124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</row>
    <row r="441" spans="1:15" x14ac:dyDescent="0.25">
      <c r="A441" s="73"/>
      <c r="B441" s="71"/>
      <c r="C441" s="96"/>
      <c r="D441" s="116"/>
      <c r="E441" s="129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</row>
    <row r="442" spans="1:15" x14ac:dyDescent="0.25">
      <c r="A442" s="73"/>
      <c r="B442" s="71"/>
      <c r="C442" s="96"/>
      <c r="D442" s="116"/>
      <c r="E442" s="129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</row>
    <row r="443" spans="1:15" x14ac:dyDescent="0.25">
      <c r="A443" s="73"/>
      <c r="B443" s="71"/>
      <c r="C443" s="96"/>
      <c r="D443" s="116"/>
      <c r="E443" s="129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</row>
    <row r="444" spans="1:15" x14ac:dyDescent="0.25">
      <c r="A444" s="73"/>
      <c r="B444" s="71"/>
      <c r="C444" s="99"/>
      <c r="D444" s="111"/>
      <c r="E444" s="124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</row>
    <row r="445" spans="1:15" x14ac:dyDescent="0.25">
      <c r="A445" s="73"/>
      <c r="B445" s="71"/>
      <c r="C445" s="96"/>
      <c r="D445" s="116"/>
      <c r="E445" s="129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</row>
    <row r="446" spans="1:15" x14ac:dyDescent="0.25">
      <c r="A446" s="73"/>
      <c r="B446" s="71"/>
      <c r="C446" s="96"/>
      <c r="D446" s="116"/>
      <c r="E446" s="129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</row>
    <row r="447" spans="1:15" x14ac:dyDescent="0.25">
      <c r="A447" s="73"/>
      <c r="B447" s="71"/>
      <c r="C447" s="96"/>
      <c r="D447" s="116"/>
      <c r="E447" s="129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</row>
    <row r="448" spans="1:15" x14ac:dyDescent="0.25">
      <c r="A448" s="73"/>
      <c r="B448" s="73"/>
      <c r="C448" s="91"/>
      <c r="D448" s="114"/>
      <c r="E448" s="127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</row>
    <row r="449" spans="1:15" x14ac:dyDescent="0.25">
      <c r="A449" s="73"/>
      <c r="B449" s="71"/>
      <c r="C449" s="96"/>
      <c r="D449" s="116"/>
      <c r="E449" s="129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</row>
    <row r="450" spans="1:15" x14ac:dyDescent="0.25">
      <c r="A450" s="73"/>
      <c r="B450" s="71"/>
      <c r="C450" s="96"/>
      <c r="D450" s="116"/>
      <c r="E450" s="129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</row>
    <row r="451" spans="1:15" x14ac:dyDescent="0.25">
      <c r="A451" s="73"/>
      <c r="B451" s="71"/>
      <c r="C451" s="96"/>
      <c r="D451" s="116"/>
      <c r="E451" s="129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</row>
    <row r="452" spans="1:15" x14ac:dyDescent="0.25">
      <c r="A452" s="73"/>
      <c r="B452" s="71"/>
      <c r="C452" s="96"/>
      <c r="D452" s="116"/>
      <c r="E452" s="129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</row>
    <row r="453" spans="1:15" x14ac:dyDescent="0.25">
      <c r="A453" s="73"/>
      <c r="B453" s="90"/>
      <c r="C453" s="96"/>
      <c r="D453" s="116"/>
      <c r="E453" s="129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</row>
    <row r="454" spans="1:15" x14ac:dyDescent="0.25">
      <c r="A454" s="73"/>
      <c r="B454" s="71"/>
      <c r="C454" s="96"/>
      <c r="D454" s="116"/>
      <c r="E454" s="129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</row>
    <row r="455" spans="1:15" x14ac:dyDescent="0.25">
      <c r="A455" s="73"/>
      <c r="B455" s="71"/>
      <c r="C455" s="96"/>
      <c r="D455" s="116"/>
      <c r="E455" s="129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</row>
    <row r="456" spans="1:15" x14ac:dyDescent="0.25">
      <c r="A456" s="73"/>
      <c r="B456" s="70"/>
      <c r="C456" s="99"/>
      <c r="D456" s="111"/>
      <c r="E456" s="124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</row>
    <row r="457" spans="1:15" x14ac:dyDescent="0.25">
      <c r="A457" s="73"/>
      <c r="B457" s="71"/>
      <c r="C457" s="99"/>
      <c r="D457" s="111"/>
      <c r="E457" s="124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</row>
    <row r="458" spans="1:15" x14ac:dyDescent="0.25">
      <c r="A458" s="73"/>
      <c r="B458" s="71"/>
      <c r="C458" s="99"/>
      <c r="D458" s="111"/>
      <c r="E458" s="124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</row>
    <row r="459" spans="1:15" x14ac:dyDescent="0.25">
      <c r="A459" s="73"/>
      <c r="B459" s="71"/>
      <c r="C459" s="99"/>
      <c r="D459" s="111"/>
      <c r="E459" s="124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</row>
    <row r="460" spans="1:15" x14ac:dyDescent="0.25">
      <c r="A460" s="73"/>
      <c r="B460" s="90"/>
      <c r="C460" s="96"/>
      <c r="D460" s="116"/>
      <c r="E460" s="129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</row>
    <row r="461" spans="1:15" x14ac:dyDescent="0.25">
      <c r="A461" s="73"/>
      <c r="B461" s="97"/>
      <c r="C461" s="91"/>
      <c r="D461" s="114"/>
      <c r="E461" s="127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</row>
    <row r="462" spans="1:15" x14ac:dyDescent="0.25">
      <c r="A462" s="73"/>
      <c r="B462" s="71"/>
      <c r="C462" s="99"/>
      <c r="D462" s="111"/>
      <c r="E462" s="124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</row>
    <row r="463" spans="1:15" x14ac:dyDescent="0.25">
      <c r="A463" s="73"/>
      <c r="B463" s="71"/>
      <c r="C463" s="100"/>
      <c r="D463" s="112"/>
      <c r="E463" s="12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</row>
    <row r="464" spans="1:15" x14ac:dyDescent="0.25">
      <c r="A464" s="73"/>
      <c r="B464" s="71"/>
      <c r="C464" s="100"/>
      <c r="D464" s="112"/>
      <c r="E464" s="12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</row>
    <row r="465" spans="1:15" x14ac:dyDescent="0.25">
      <c r="A465" s="73"/>
      <c r="B465" s="98"/>
      <c r="C465" s="96"/>
      <c r="D465" s="116"/>
      <c r="E465" s="129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</row>
    <row r="466" spans="1:15" x14ac:dyDescent="0.25">
      <c r="A466" s="73"/>
      <c r="B466" s="98"/>
      <c r="C466" s="96"/>
      <c r="D466" s="116"/>
      <c r="E466" s="129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</row>
    <row r="467" spans="1:15" x14ac:dyDescent="0.25">
      <c r="A467" s="73"/>
      <c r="B467" s="101"/>
      <c r="C467" s="96"/>
      <c r="D467" s="116"/>
      <c r="E467" s="129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</row>
    <row r="468" spans="1:15" x14ac:dyDescent="0.25">
      <c r="A468" s="73"/>
      <c r="B468" s="98"/>
      <c r="C468" s="96"/>
      <c r="D468" s="116"/>
      <c r="E468" s="129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</row>
    <row r="469" spans="1:15" x14ac:dyDescent="0.25">
      <c r="A469" s="73"/>
      <c r="B469" s="71"/>
      <c r="C469" s="99"/>
      <c r="D469" s="111"/>
      <c r="E469" s="124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</row>
    <row r="470" spans="1:15" x14ac:dyDescent="0.25">
      <c r="A470" s="73"/>
      <c r="B470" s="71"/>
      <c r="C470" s="100"/>
      <c r="D470" s="112"/>
      <c r="E470" s="12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</row>
    <row r="471" spans="1:15" x14ac:dyDescent="0.25">
      <c r="A471" s="73"/>
      <c r="B471" s="71"/>
      <c r="C471" s="102"/>
      <c r="D471" s="117"/>
      <c r="E471" s="130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</row>
    <row r="472" spans="1:15" x14ac:dyDescent="0.25">
      <c r="A472" s="98"/>
      <c r="B472" s="73"/>
      <c r="C472" s="99"/>
      <c r="D472" s="111"/>
      <c r="E472" s="124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</row>
  </sheetData>
  <protectedRanges>
    <protectedRange algorithmName="SHA-512" hashValue="V3MAWm5X5XrUGpr8JKUySROvob0oQJUADbRHimzrJaduO3kjepw1rntMjAZLP47yQKso+lDHVMr5LGpF4tI8zQ==" saltValue="3CMcRIlbBULeG1WUaDTcyA==" spinCount="100000" sqref="A181:A252 A260:A345 A347:A351 A354:A359 A80:A94 A96:A109" name="Диапазон1"/>
    <protectedRange algorithmName="SHA-512" hashValue="V3MAWm5X5XrUGpr8JKUySROvob0oQJUADbRHimzrJaduO3kjepw1rntMjAZLP47yQKso+lDHVMr5LGpF4tI8zQ==" saltValue="3CMcRIlbBULeG1WUaDTcyA==" spinCount="100000" sqref="A132" name="Диапазон1_92"/>
    <protectedRange algorithmName="SHA-512" hashValue="V3MAWm5X5XrUGpr8JKUySROvob0oQJUADbRHimzrJaduO3kjepw1rntMjAZLP47yQKso+lDHVMr5LGpF4tI8zQ==" saltValue="3CMcRIlbBULeG1WUaDTcyA==" spinCount="100000" sqref="A133:A151" name="Диапазон1_93"/>
    <protectedRange algorithmName="SHA-512" hashValue="V3MAWm5X5XrUGpr8JKUySROvob0oQJUADbRHimzrJaduO3kjepw1rntMjAZLP47yQKso+lDHVMr5LGpF4tI8zQ==" saltValue="3CMcRIlbBULeG1WUaDTcyA==" spinCount="100000" sqref="A152:A172" name="Диапазон1_94"/>
    <protectedRange algorithmName="SHA-512" hashValue="V3MAWm5X5XrUGpr8JKUySROvob0oQJUADbRHimzrJaduO3kjepw1rntMjAZLP47yQKso+lDHVMr5LGpF4tI8zQ==" saltValue="3CMcRIlbBULeG1WUaDTcyA==" spinCount="100000" sqref="A173:A174" name="Диапазон1_95"/>
    <protectedRange algorithmName="SHA-512" hashValue="V3MAWm5X5XrUGpr8JKUySROvob0oQJUADbRHimzrJaduO3kjepw1rntMjAZLP47yQKso+lDHVMr5LGpF4tI8zQ==" saltValue="3CMcRIlbBULeG1WUaDTcyA==" spinCount="100000" sqref="A175" name="Диапазон1_96"/>
    <protectedRange algorithmName="SHA-512" hashValue="V3MAWm5X5XrUGpr8JKUySROvob0oQJUADbRHimzrJaduO3kjepw1rntMjAZLP47yQKso+lDHVMr5LGpF4tI8zQ==" saltValue="3CMcRIlbBULeG1WUaDTcyA==" spinCount="100000" sqref="A176" name="Диапазон1_97"/>
    <protectedRange algorithmName="SHA-512" hashValue="V3MAWm5X5XrUGpr8JKUySROvob0oQJUADbRHimzrJaduO3kjepw1rntMjAZLP47yQKso+lDHVMr5LGpF4tI8zQ==" saltValue="3CMcRIlbBULeG1WUaDTcyA==" spinCount="100000" sqref="A177" name="Диапазон1_98"/>
    <protectedRange algorithmName="SHA-512" hashValue="V3MAWm5X5XrUGpr8JKUySROvob0oQJUADbRHimzrJaduO3kjepw1rntMjAZLP47yQKso+lDHVMr5LGpF4tI8zQ==" saltValue="3CMcRIlbBULeG1WUaDTcyA==" spinCount="100000" sqref="A178:A180" name="Диапазон1_99"/>
    <protectedRange algorithmName="SHA-512" hashValue="V3MAWm5X5XrUGpr8JKUySROvob0oQJUADbRHimzrJaduO3kjepw1rntMjAZLP47yQKso+lDHVMr5LGpF4tI8zQ==" saltValue="3CMcRIlbBULeG1WUaDTcyA==" spinCount="100000" sqref="A253" name="Диапазон1_56_1"/>
    <protectedRange algorithmName="SHA-512" hashValue="V3MAWm5X5XrUGpr8JKUySROvob0oQJUADbRHimzrJaduO3kjepw1rntMjAZLP47yQKso+lDHVMr5LGpF4tI8zQ==" saltValue="3CMcRIlbBULeG1WUaDTcyA==" spinCount="100000" sqref="A254" name="Диапазон1_26_10_1"/>
    <protectedRange algorithmName="SHA-512" hashValue="V3MAWm5X5XrUGpr8JKUySROvob0oQJUADbRHimzrJaduO3kjepw1rntMjAZLP47yQKso+lDHVMr5LGpF4tI8zQ==" saltValue="3CMcRIlbBULeG1WUaDTcyA==" spinCount="100000" sqref="A255" name="Диапазон1_32_2_2"/>
    <protectedRange algorithmName="SHA-512" hashValue="V3MAWm5X5XrUGpr8JKUySROvob0oQJUADbRHimzrJaduO3kjepw1rntMjAZLP47yQKso+lDHVMr5LGpF4tI8zQ==" saltValue="3CMcRIlbBULeG1WUaDTcyA==" spinCount="100000" sqref="A258 A256" name="Диапазон1_32_2_3"/>
    <protectedRange algorithmName="SHA-512" hashValue="V3MAWm5X5XrUGpr8JKUySROvob0oQJUADbRHimzrJaduO3kjepw1rntMjAZLP47yQKso+lDHVMr5LGpF4tI8zQ==" saltValue="3CMcRIlbBULeG1WUaDTcyA==" spinCount="100000" sqref="A257" name="Диапазон1_33_2_1"/>
    <protectedRange algorithmName="SHA-512" hashValue="V3MAWm5X5XrUGpr8JKUySROvob0oQJUADbRHimzrJaduO3kjepw1rntMjAZLP47yQKso+lDHVMr5LGpF4tI8zQ==" saltValue="3CMcRIlbBULeG1WUaDTcyA==" spinCount="100000" sqref="A259" name="Диапазон1_29_2"/>
    <protectedRange algorithmName="SHA-512" hashValue="V3MAWm5X5XrUGpr8JKUySROvob0oQJUADbRHimzrJaduO3kjepw1rntMjAZLP47yQKso+lDHVMr5LGpF4tI8zQ==" saltValue="3CMcRIlbBULeG1WUaDTcyA==" spinCount="100000" sqref="A352:A353" name="Диапазон1_64_2"/>
    <protectedRange algorithmName="SHA-512" hashValue="V3MAWm5X5XrUGpr8JKUySROvob0oQJUADbRHimzrJaduO3kjepw1rntMjAZLP47yQKso+lDHVMr5LGpF4tI8zQ==" saltValue="3CMcRIlbBULeG1WUaDTcyA==" spinCount="100000" sqref="A7" name="Диапазон1_3"/>
    <protectedRange algorithmName="SHA-512" hashValue="V3MAWm5X5XrUGpr8JKUySROvob0oQJUADbRHimzrJaduO3kjepw1rntMjAZLP47yQKso+lDHVMr5LGpF4tI8zQ==" saltValue="3CMcRIlbBULeG1WUaDTcyA==" spinCount="100000" sqref="A8" name="Диапазон1_4"/>
    <protectedRange algorithmName="SHA-512" hashValue="V3MAWm5X5XrUGpr8JKUySROvob0oQJUADbRHimzrJaduO3kjepw1rntMjAZLP47yQKso+lDHVMr5LGpF4tI8zQ==" saltValue="3CMcRIlbBULeG1WUaDTcyA==" spinCount="100000" sqref="A9" name="Диапазон1_5"/>
    <protectedRange algorithmName="SHA-512" hashValue="V3MAWm5X5XrUGpr8JKUySROvob0oQJUADbRHimzrJaduO3kjepw1rntMjAZLP47yQKso+lDHVMr5LGpF4tI8zQ==" saltValue="3CMcRIlbBULeG1WUaDTcyA==" spinCount="100000" sqref="A10" name="Диапазон1_6"/>
    <protectedRange algorithmName="SHA-512" hashValue="V3MAWm5X5XrUGpr8JKUySROvob0oQJUADbRHimzrJaduO3kjepw1rntMjAZLP47yQKso+lDHVMr5LGpF4tI8zQ==" saltValue="3CMcRIlbBULeG1WUaDTcyA==" spinCount="100000" sqref="A11" name="Диапазон1_7"/>
    <protectedRange algorithmName="SHA-512" hashValue="V3MAWm5X5XrUGpr8JKUySROvob0oQJUADbRHimzrJaduO3kjepw1rntMjAZLP47yQKso+lDHVMr5LGpF4tI8zQ==" saltValue="3CMcRIlbBULeG1WUaDTcyA==" spinCount="100000" sqref="A12" name="Диапазон1_8"/>
    <protectedRange algorithmName="SHA-512" hashValue="V3MAWm5X5XrUGpr8JKUySROvob0oQJUADbRHimzrJaduO3kjepw1rntMjAZLP47yQKso+lDHVMr5LGpF4tI8zQ==" saltValue="3CMcRIlbBULeG1WUaDTcyA==" spinCount="100000" sqref="A13" name="Диапазон1_9"/>
    <protectedRange algorithmName="SHA-512" hashValue="V3MAWm5X5XrUGpr8JKUySROvob0oQJUADbRHimzrJaduO3kjepw1rntMjAZLP47yQKso+lDHVMr5LGpF4tI8zQ==" saltValue="3CMcRIlbBULeG1WUaDTcyA==" spinCount="100000" sqref="A14" name="Диапазон1_10"/>
    <protectedRange algorithmName="SHA-512" hashValue="V3MAWm5X5XrUGpr8JKUySROvob0oQJUADbRHimzrJaduO3kjepw1rntMjAZLP47yQKso+lDHVMr5LGpF4tI8zQ==" saltValue="3CMcRIlbBULeG1WUaDTcyA==" spinCount="100000" sqref="A15:A19" name="Диапазон1_11"/>
    <protectedRange algorithmName="SHA-512" hashValue="V3MAWm5X5XrUGpr8JKUySROvob0oQJUADbRHimzrJaduO3kjepw1rntMjAZLP47yQKso+lDHVMr5LGpF4tI8zQ==" saltValue="3CMcRIlbBULeG1WUaDTcyA==" spinCount="100000" sqref="A20" name="Диапазон1_12"/>
    <protectedRange algorithmName="SHA-512" hashValue="V3MAWm5X5XrUGpr8JKUySROvob0oQJUADbRHimzrJaduO3kjepw1rntMjAZLP47yQKso+lDHVMr5LGpF4tI8zQ==" saltValue="3CMcRIlbBULeG1WUaDTcyA==" spinCount="100000" sqref="A21" name="Диапазон1_13"/>
    <protectedRange algorithmName="SHA-512" hashValue="V3MAWm5X5XrUGpr8JKUySROvob0oQJUADbRHimzrJaduO3kjepw1rntMjAZLP47yQKso+lDHVMr5LGpF4tI8zQ==" saltValue="3CMcRIlbBULeG1WUaDTcyA==" spinCount="100000" sqref="A22:A23" name="Диапазон1_14"/>
    <protectedRange algorithmName="SHA-512" hashValue="V3MAWm5X5XrUGpr8JKUySROvob0oQJUADbRHimzrJaduO3kjepw1rntMjAZLP47yQKso+lDHVMr5LGpF4tI8zQ==" saltValue="3CMcRIlbBULeG1WUaDTcyA==" spinCount="100000" sqref="A24:A25" name="Диапазон1_15"/>
    <protectedRange algorithmName="SHA-512" hashValue="V3MAWm5X5XrUGpr8JKUySROvob0oQJUADbRHimzrJaduO3kjepw1rntMjAZLP47yQKso+lDHVMr5LGpF4tI8zQ==" saltValue="3CMcRIlbBULeG1WUaDTcyA==" spinCount="100000" sqref="A26" name="Диапазон1_16"/>
    <protectedRange algorithmName="SHA-512" hashValue="V3MAWm5X5XrUGpr8JKUySROvob0oQJUADbRHimzrJaduO3kjepw1rntMjAZLP47yQKso+lDHVMr5LGpF4tI8zQ==" saltValue="3CMcRIlbBULeG1WUaDTcyA==" spinCount="100000" sqref="A27:A29" name="Диапазон1_17"/>
    <protectedRange algorithmName="SHA-512" hashValue="V3MAWm5X5XrUGpr8JKUySROvob0oQJUADbRHimzrJaduO3kjepw1rntMjAZLP47yQKso+lDHVMr5LGpF4tI8zQ==" saltValue="3CMcRIlbBULeG1WUaDTcyA==" spinCount="100000" sqref="A30" name="Диапазон1_18"/>
    <protectedRange algorithmName="SHA-512" hashValue="V3MAWm5X5XrUGpr8JKUySROvob0oQJUADbRHimzrJaduO3kjepw1rntMjAZLP47yQKso+lDHVMr5LGpF4tI8zQ==" saltValue="3CMcRIlbBULeG1WUaDTcyA==" spinCount="100000" sqref="A31" name="Диапазон1_19"/>
    <protectedRange algorithmName="SHA-512" hashValue="V3MAWm5X5XrUGpr8JKUySROvob0oQJUADbRHimzrJaduO3kjepw1rntMjAZLP47yQKso+lDHVMr5LGpF4tI8zQ==" saltValue="3CMcRIlbBULeG1WUaDTcyA==" spinCount="100000" sqref="A32" name="Диапазон1_20"/>
    <protectedRange algorithmName="SHA-512" hashValue="V3MAWm5X5XrUGpr8JKUySROvob0oQJUADbRHimzrJaduO3kjepw1rntMjAZLP47yQKso+lDHVMr5LGpF4tI8zQ==" saltValue="3CMcRIlbBULeG1WUaDTcyA==" spinCount="100000" sqref="A33" name="Диапазон1_21"/>
    <protectedRange algorithmName="SHA-512" hashValue="V3MAWm5X5XrUGpr8JKUySROvob0oQJUADbRHimzrJaduO3kjepw1rntMjAZLP47yQKso+lDHVMr5LGpF4tI8zQ==" saltValue="3CMcRIlbBULeG1WUaDTcyA==" spinCount="100000" sqref="A34:A35" name="Диапазон1_22"/>
    <protectedRange algorithmName="SHA-512" hashValue="V3MAWm5X5XrUGpr8JKUySROvob0oQJUADbRHimzrJaduO3kjepw1rntMjAZLP47yQKso+lDHVMr5LGpF4tI8zQ==" saltValue="3CMcRIlbBULeG1WUaDTcyA==" spinCount="100000" sqref="A36:A40" name="Диапазон1_69"/>
    <protectedRange algorithmName="SHA-512" hashValue="V3MAWm5X5XrUGpr8JKUySROvob0oQJUADbRHimzrJaduO3kjepw1rntMjAZLP47yQKso+lDHVMr5LGpF4tI8zQ==" saltValue="3CMcRIlbBULeG1WUaDTcyA==" spinCount="100000" sqref="A41" name="Диапазон1_70"/>
    <protectedRange algorithmName="SHA-512" hashValue="V3MAWm5X5XrUGpr8JKUySROvob0oQJUADbRHimzrJaduO3kjepw1rntMjAZLP47yQKso+lDHVMr5LGpF4tI8zQ==" saltValue="3CMcRIlbBULeG1WUaDTcyA==" spinCount="100000" sqref="A42:A44" name="Диапазон1_71"/>
    <protectedRange algorithmName="SHA-512" hashValue="V3MAWm5X5XrUGpr8JKUySROvob0oQJUADbRHimzrJaduO3kjepw1rntMjAZLP47yQKso+lDHVMr5LGpF4tI8zQ==" saltValue="3CMcRIlbBULeG1WUaDTcyA==" spinCount="100000" sqref="A45:A46" name="Диапазон1_72"/>
    <protectedRange algorithmName="SHA-512" hashValue="V3MAWm5X5XrUGpr8JKUySROvob0oQJUADbRHimzrJaduO3kjepw1rntMjAZLP47yQKso+lDHVMr5LGpF4tI8zQ==" saltValue="3CMcRIlbBULeG1WUaDTcyA==" spinCount="100000" sqref="A47:A48" name="Диапазон1_73"/>
    <protectedRange algorithmName="SHA-512" hashValue="V3MAWm5X5XrUGpr8JKUySROvob0oQJUADbRHimzrJaduO3kjepw1rntMjAZLP47yQKso+lDHVMr5LGpF4tI8zQ==" saltValue="3CMcRIlbBULeG1WUaDTcyA==" spinCount="100000" sqref="A49" name="Диапазон1_74"/>
    <protectedRange algorithmName="SHA-512" hashValue="V3MAWm5X5XrUGpr8JKUySROvob0oQJUADbRHimzrJaduO3kjepw1rntMjAZLP47yQKso+lDHVMr5LGpF4tI8zQ==" saltValue="3CMcRIlbBULeG1WUaDTcyA==" spinCount="100000" sqref="A50:A52" name="Диапазон1_75"/>
    <protectedRange algorithmName="SHA-512" hashValue="V3MAWm5X5XrUGpr8JKUySROvob0oQJUADbRHimzrJaduO3kjepw1rntMjAZLP47yQKso+lDHVMr5LGpF4tI8zQ==" saltValue="3CMcRIlbBULeG1WUaDTcyA==" spinCount="100000" sqref="A53:A56" name="Диапазон1_76"/>
    <protectedRange algorithmName="SHA-512" hashValue="V3MAWm5X5XrUGpr8JKUySROvob0oQJUADbRHimzrJaduO3kjepw1rntMjAZLP47yQKso+lDHVMr5LGpF4tI8zQ==" saltValue="3CMcRIlbBULeG1WUaDTcyA==" spinCount="100000" sqref="A57" name="Диапазон1_77"/>
    <protectedRange algorithmName="SHA-512" hashValue="V3MAWm5X5XrUGpr8JKUySROvob0oQJUADbRHimzrJaduO3kjepw1rntMjAZLP47yQKso+lDHVMr5LGpF4tI8zQ==" saltValue="3CMcRIlbBULeG1WUaDTcyA==" spinCount="100000" sqref="A58" name="Диапазон1_78"/>
    <protectedRange algorithmName="SHA-512" hashValue="V3MAWm5X5XrUGpr8JKUySROvob0oQJUADbRHimzrJaduO3kjepw1rntMjAZLP47yQKso+lDHVMr5LGpF4tI8zQ==" saltValue="3CMcRIlbBULeG1WUaDTcyA==" spinCount="100000" sqref="A59" name="Диапазон1_79"/>
    <protectedRange algorithmName="SHA-512" hashValue="V3MAWm5X5XrUGpr8JKUySROvob0oQJUADbRHimzrJaduO3kjepw1rntMjAZLP47yQKso+lDHVMr5LGpF4tI8zQ==" saltValue="3CMcRIlbBULeG1WUaDTcyA==" spinCount="100000" sqref="A60" name="Диапазон1_80"/>
    <protectedRange algorithmName="SHA-512" hashValue="V3MAWm5X5XrUGpr8JKUySROvob0oQJUADbRHimzrJaduO3kjepw1rntMjAZLP47yQKso+lDHVMr5LGpF4tI8zQ==" saltValue="3CMcRIlbBULeG1WUaDTcyA==" spinCount="100000" sqref="A61" name="Диапазон1_81"/>
    <protectedRange algorithmName="SHA-512" hashValue="V3MAWm5X5XrUGpr8JKUySROvob0oQJUADbRHimzrJaduO3kjepw1rntMjAZLP47yQKso+lDHVMr5LGpF4tI8zQ==" saltValue="3CMcRIlbBULeG1WUaDTcyA==" spinCount="100000" sqref="A62" name="Диапазон1_82"/>
    <protectedRange algorithmName="SHA-512" hashValue="V3MAWm5X5XrUGpr8JKUySROvob0oQJUADbRHimzrJaduO3kjepw1rntMjAZLP47yQKso+lDHVMr5LGpF4tI8zQ==" saltValue="3CMcRIlbBULeG1WUaDTcyA==" spinCount="100000" sqref="A63:A64" name="Диапазон1_83"/>
    <protectedRange algorithmName="SHA-512" hashValue="V3MAWm5X5XrUGpr8JKUySROvob0oQJUADbRHimzrJaduO3kjepw1rntMjAZLP47yQKso+lDHVMr5LGpF4tI8zQ==" saltValue="3CMcRIlbBULeG1WUaDTcyA==" spinCount="100000" sqref="A65" name="Диапазон1_26_10_2"/>
    <protectedRange algorithmName="SHA-512" hashValue="V3MAWm5X5XrUGpr8JKUySROvob0oQJUADbRHimzrJaduO3kjepw1rntMjAZLP47yQKso+lDHVMr5LGpF4tI8zQ==" saltValue="3CMcRIlbBULeG1WUaDTcyA==" spinCount="100000" sqref="A68" name="Диапазон1_28_2"/>
    <protectedRange algorithmName="SHA-512" hashValue="V3MAWm5X5XrUGpr8JKUySROvob0oQJUADbRHimzrJaduO3kjepw1rntMjAZLP47yQKso+lDHVMr5LGpF4tI8zQ==" saltValue="3CMcRIlbBULeG1WUaDTcyA==" spinCount="100000" sqref="A67" name="Диапазон1_29_2_1"/>
    <protectedRange algorithmName="SHA-512" hashValue="V3MAWm5X5XrUGpr8JKUySROvob0oQJUADbRHimzrJaduO3kjepw1rntMjAZLP47yQKso+lDHVMr5LGpF4tI8zQ==" saltValue="3CMcRIlbBULeG1WUaDTcyA==" spinCount="100000" sqref="A66" name="Диапазон1_30_2"/>
    <protectedRange algorithmName="SHA-512" hashValue="V3MAWm5X5XrUGpr8JKUySROvob0oQJUADbRHimzrJaduO3kjepw1rntMjAZLP47yQKso+lDHVMr5LGpF4tI8zQ==" saltValue="3CMcRIlbBULeG1WUaDTcyA==" spinCount="100000" sqref="A69" name="Диапазон1_84"/>
    <protectedRange algorithmName="SHA-512" hashValue="V3MAWm5X5XrUGpr8JKUySROvob0oQJUADbRHimzrJaduO3kjepw1rntMjAZLP47yQKso+lDHVMr5LGpF4tI8zQ==" saltValue="3CMcRIlbBULeG1WUaDTcyA==" spinCount="100000" sqref="A70" name="Диапазон1_85"/>
    <protectedRange algorithmName="SHA-512" hashValue="V3MAWm5X5XrUGpr8JKUySROvob0oQJUADbRHimzrJaduO3kjepw1rntMjAZLP47yQKso+lDHVMr5LGpF4tI8zQ==" saltValue="3CMcRIlbBULeG1WUaDTcyA==" spinCount="100000" sqref="A71:A72" name="Диапазон1_86"/>
    <protectedRange algorithmName="SHA-512" hashValue="V3MAWm5X5XrUGpr8JKUySROvob0oQJUADbRHimzrJaduO3kjepw1rntMjAZLP47yQKso+lDHVMr5LGpF4tI8zQ==" saltValue="3CMcRIlbBULeG1WUaDTcyA==" spinCount="100000" sqref="A73" name="Диапазон1_87"/>
    <protectedRange algorithmName="SHA-512" hashValue="V3MAWm5X5XrUGpr8JKUySROvob0oQJUADbRHimzrJaduO3kjepw1rntMjAZLP47yQKso+lDHVMr5LGpF4tI8zQ==" saltValue="3CMcRIlbBULeG1WUaDTcyA==" spinCount="100000" sqref="A74" name="Диапазон1_88"/>
    <protectedRange algorithmName="SHA-512" hashValue="V3MAWm5X5XrUGpr8JKUySROvob0oQJUADbRHimzrJaduO3kjepw1rntMjAZLP47yQKso+lDHVMr5LGpF4tI8zQ==" saltValue="3CMcRIlbBULeG1WUaDTcyA==" spinCount="100000" sqref="A75:A76" name="Диапазон1_89"/>
    <protectedRange algorithmName="SHA-512" hashValue="V3MAWm5X5XrUGpr8JKUySROvob0oQJUADbRHimzrJaduO3kjepw1rntMjAZLP47yQKso+lDHVMr5LGpF4tI8zQ==" saltValue="3CMcRIlbBULeG1WUaDTcyA==" spinCount="100000" sqref="A77" name="Диапазон1_90"/>
    <protectedRange algorithmName="SHA-512" hashValue="V3MAWm5X5XrUGpr8JKUySROvob0oQJUADbRHimzrJaduO3kjepw1rntMjAZLP47yQKso+lDHVMr5LGpF4tI8zQ==" saltValue="3CMcRIlbBULeG1WUaDTcyA==" spinCount="100000" sqref="A78:A79" name="Диапазон1_91"/>
  </protectedRanges>
  <autoFilter ref="A5:O472"/>
  <mergeCells count="7">
    <mergeCell ref="A1:O2"/>
    <mergeCell ref="A3:A4"/>
    <mergeCell ref="B3:B4"/>
    <mergeCell ref="C3:C4"/>
    <mergeCell ref="D3:K3"/>
    <mergeCell ref="L3:L4"/>
    <mergeCell ref="M3:O3"/>
  </mergeCells>
  <conditionalFormatting sqref="A354:A359 A110:A351">
    <cfRule type="duplicateValues" dxfId="1" priority="3"/>
  </conditionalFormatting>
  <conditionalFormatting sqref="A343">
    <cfRule type="duplicateValues" dxfId="0" priority="2"/>
  </conditionalFormatting>
  <pageMargins left="0.7" right="0.7" top="0.75" bottom="0.75" header="0.3" footer="0.3"/>
  <pageSetup paperSize="9" scale="3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E25" sqref="E25"/>
    </sheetView>
  </sheetViews>
  <sheetFormatPr defaultRowHeight="15" x14ac:dyDescent="0.25"/>
  <cols>
    <col min="1" max="8" width="15.7109375" style="5" customWidth="1"/>
  </cols>
  <sheetData>
    <row r="1" spans="1:8" x14ac:dyDescent="0.25">
      <c r="A1" s="193" t="s">
        <v>25</v>
      </c>
      <c r="B1" s="193"/>
      <c r="C1" s="193"/>
      <c r="D1" s="193"/>
      <c r="E1" s="193"/>
      <c r="F1" s="193"/>
      <c r="G1" s="193"/>
      <c r="H1" s="193"/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x14ac:dyDescent="0.25">
      <c r="A3" s="6"/>
      <c r="B3" s="6"/>
      <c r="C3" s="6"/>
      <c r="D3" s="6"/>
      <c r="E3" s="6"/>
      <c r="F3" s="6"/>
      <c r="G3" s="6"/>
      <c r="H3" s="7" t="s">
        <v>26</v>
      </c>
    </row>
    <row r="4" spans="1:8" x14ac:dyDescent="0.25">
      <c r="A4" s="194" t="s">
        <v>12</v>
      </c>
      <c r="B4" s="194" t="s">
        <v>27</v>
      </c>
      <c r="C4" s="194" t="s">
        <v>28</v>
      </c>
      <c r="D4" s="194" t="s">
        <v>29</v>
      </c>
      <c r="E4" s="197" t="s">
        <v>30</v>
      </c>
      <c r="F4" s="198"/>
      <c r="G4" s="199"/>
      <c r="H4" s="194" t="s">
        <v>31</v>
      </c>
    </row>
    <row r="5" spans="1:8" x14ac:dyDescent="0.25">
      <c r="A5" s="195"/>
      <c r="B5" s="195"/>
      <c r="C5" s="195"/>
      <c r="D5" s="195"/>
      <c r="E5" s="194" t="s">
        <v>32</v>
      </c>
      <c r="F5" s="197" t="s">
        <v>33</v>
      </c>
      <c r="G5" s="199"/>
      <c r="H5" s="195"/>
    </row>
    <row r="6" spans="1:8" ht="72" x14ac:dyDescent="0.25">
      <c r="A6" s="195"/>
      <c r="B6" s="196"/>
      <c r="C6" s="196"/>
      <c r="D6" s="196"/>
      <c r="E6" s="196"/>
      <c r="F6" s="3" t="s">
        <v>34</v>
      </c>
      <c r="G6" s="1" t="s">
        <v>35</v>
      </c>
      <c r="H6" s="196"/>
    </row>
    <row r="7" spans="1:8" x14ac:dyDescent="0.25">
      <c r="A7" s="196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</row>
    <row r="8" spans="1:8" x14ac:dyDescent="0.25">
      <c r="A8" s="8">
        <v>1</v>
      </c>
      <c r="B8" s="9" t="s">
        <v>36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</row>
    <row r="9" spans="1:8" ht="24" x14ac:dyDescent="0.25">
      <c r="A9" s="11">
        <v>2</v>
      </c>
      <c r="B9" s="12" t="s">
        <v>37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8">
        <v>3</v>
      </c>
      <c r="B10" s="9" t="s">
        <v>38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</row>
    <row r="11" spans="1:8" ht="24" x14ac:dyDescent="0.25">
      <c r="A11" s="14">
        <v>4</v>
      </c>
      <c r="B11" s="9" t="s">
        <v>39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</row>
    <row r="12" spans="1:8" ht="72" x14ac:dyDescent="0.25">
      <c r="A12" s="8">
        <v>5</v>
      </c>
      <c r="B12" s="9" t="s">
        <v>40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</row>
    <row r="13" spans="1:8" x14ac:dyDescent="0.25">
      <c r="A13" s="11">
        <v>6</v>
      </c>
      <c r="B13" s="12" t="s">
        <v>41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</sheetData>
  <mergeCells count="9">
    <mergeCell ref="A1:H1"/>
    <mergeCell ref="A4:A7"/>
    <mergeCell ref="B4:B6"/>
    <mergeCell ref="C4:C6"/>
    <mergeCell ref="D4:D6"/>
    <mergeCell ref="E4:G4"/>
    <mergeCell ref="H4:H6"/>
    <mergeCell ref="E5:E6"/>
    <mergeCell ref="F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407"/>
  <sheetViews>
    <sheetView zoomScale="90" zoomScaleNormal="90" workbookViewId="0">
      <pane ySplit="5" topLeftCell="A6" activePane="bottomLeft" state="frozen"/>
      <selection pane="bottomLeft" activeCell="B3751" sqref="B3751"/>
    </sheetView>
  </sheetViews>
  <sheetFormatPr defaultRowHeight="15" x14ac:dyDescent="0.25"/>
  <cols>
    <col min="1" max="1" width="73.28515625" style="155" customWidth="1"/>
    <col min="2" max="2" width="25.42578125" style="16" customWidth="1"/>
    <col min="3" max="3" width="41.5703125" style="153" customWidth="1"/>
    <col min="4" max="4" width="23.5703125" style="158" customWidth="1"/>
    <col min="5" max="5" width="16.42578125" style="159" customWidth="1"/>
    <col min="6" max="8" width="20.7109375" style="16" customWidth="1"/>
    <col min="9" max="9" width="16.85546875" style="16" customWidth="1"/>
    <col min="10" max="10" width="4.28515625" style="15" customWidth="1"/>
    <col min="11" max="245" width="9.140625" style="15"/>
    <col min="246" max="246" width="5.85546875" style="15" customWidth="1"/>
    <col min="247" max="247" width="35" style="15" customWidth="1"/>
    <col min="248" max="251" width="11.85546875" style="15" customWidth="1"/>
    <col min="252" max="501" width="9.140625" style="15"/>
    <col min="502" max="502" width="5.85546875" style="15" customWidth="1"/>
    <col min="503" max="503" width="35" style="15" customWidth="1"/>
    <col min="504" max="507" width="11.85546875" style="15" customWidth="1"/>
    <col min="508" max="757" width="9.140625" style="15"/>
    <col min="758" max="758" width="5.85546875" style="15" customWidth="1"/>
    <col min="759" max="759" width="35" style="15" customWidth="1"/>
    <col min="760" max="763" width="11.85546875" style="15" customWidth="1"/>
    <col min="764" max="1013" width="9.140625" style="15"/>
    <col min="1014" max="1014" width="5.85546875" style="15" customWidth="1"/>
    <col min="1015" max="1015" width="35" style="15" customWidth="1"/>
    <col min="1016" max="1019" width="11.85546875" style="15" customWidth="1"/>
    <col min="1020" max="1269" width="9.140625" style="15"/>
    <col min="1270" max="1270" width="5.85546875" style="15" customWidth="1"/>
    <col min="1271" max="1271" width="35" style="15" customWidth="1"/>
    <col min="1272" max="1275" width="11.85546875" style="15" customWidth="1"/>
    <col min="1276" max="1525" width="9.140625" style="15"/>
    <col min="1526" max="1526" width="5.85546875" style="15" customWidth="1"/>
    <col min="1527" max="1527" width="35" style="15" customWidth="1"/>
    <col min="1528" max="1531" width="11.85546875" style="15" customWidth="1"/>
    <col min="1532" max="1781" width="9.140625" style="15"/>
    <col min="1782" max="1782" width="5.85546875" style="15" customWidth="1"/>
    <col min="1783" max="1783" width="35" style="15" customWidth="1"/>
    <col min="1784" max="1787" width="11.85546875" style="15" customWidth="1"/>
    <col min="1788" max="2037" width="9.140625" style="15"/>
    <col min="2038" max="2038" width="5.85546875" style="15" customWidth="1"/>
    <col min="2039" max="2039" width="35" style="15" customWidth="1"/>
    <col min="2040" max="2043" width="11.85546875" style="15" customWidth="1"/>
    <col min="2044" max="2293" width="9.140625" style="15"/>
    <col min="2294" max="2294" width="5.85546875" style="15" customWidth="1"/>
    <col min="2295" max="2295" width="35" style="15" customWidth="1"/>
    <col min="2296" max="2299" width="11.85546875" style="15" customWidth="1"/>
    <col min="2300" max="2549" width="9.140625" style="15"/>
    <col min="2550" max="2550" width="5.85546875" style="15" customWidth="1"/>
    <col min="2551" max="2551" width="35" style="15" customWidth="1"/>
    <col min="2552" max="2555" width="11.85546875" style="15" customWidth="1"/>
    <col min="2556" max="2805" width="9.140625" style="15"/>
    <col min="2806" max="2806" width="5.85546875" style="15" customWidth="1"/>
    <col min="2807" max="2807" width="35" style="15" customWidth="1"/>
    <col min="2808" max="2811" width="11.85546875" style="15" customWidth="1"/>
    <col min="2812" max="3061" width="9.140625" style="15"/>
    <col min="3062" max="3062" width="5.85546875" style="15" customWidth="1"/>
    <col min="3063" max="3063" width="35" style="15" customWidth="1"/>
    <col min="3064" max="3067" width="11.85546875" style="15" customWidth="1"/>
    <col min="3068" max="3317" width="9.140625" style="15"/>
    <col min="3318" max="3318" width="5.85546875" style="15" customWidth="1"/>
    <col min="3319" max="3319" width="35" style="15" customWidth="1"/>
    <col min="3320" max="3323" width="11.85546875" style="15" customWidth="1"/>
    <col min="3324" max="3573" width="9.140625" style="15"/>
    <col min="3574" max="3574" width="5.85546875" style="15" customWidth="1"/>
    <col min="3575" max="3575" width="35" style="15" customWidth="1"/>
    <col min="3576" max="3579" width="11.85546875" style="15" customWidth="1"/>
    <col min="3580" max="3829" width="9.140625" style="15"/>
    <col min="3830" max="3830" width="5.85546875" style="15" customWidth="1"/>
    <col min="3831" max="3831" width="35" style="15" customWidth="1"/>
    <col min="3832" max="3835" width="11.85546875" style="15" customWidth="1"/>
    <col min="3836" max="4085" width="9.140625" style="15"/>
    <col min="4086" max="4086" width="5.85546875" style="15" customWidth="1"/>
    <col min="4087" max="4087" width="35" style="15" customWidth="1"/>
    <col min="4088" max="4091" width="11.85546875" style="15" customWidth="1"/>
    <col min="4092" max="4341" width="9.140625" style="15"/>
    <col min="4342" max="4342" width="5.85546875" style="15" customWidth="1"/>
    <col min="4343" max="4343" width="35" style="15" customWidth="1"/>
    <col min="4344" max="4347" width="11.85546875" style="15" customWidth="1"/>
    <col min="4348" max="4597" width="9.140625" style="15"/>
    <col min="4598" max="4598" width="5.85546875" style="15" customWidth="1"/>
    <col min="4599" max="4599" width="35" style="15" customWidth="1"/>
    <col min="4600" max="4603" width="11.85546875" style="15" customWidth="1"/>
    <col min="4604" max="4853" width="9.140625" style="15"/>
    <col min="4854" max="4854" width="5.85546875" style="15" customWidth="1"/>
    <col min="4855" max="4855" width="35" style="15" customWidth="1"/>
    <col min="4856" max="4859" width="11.85546875" style="15" customWidth="1"/>
    <col min="4860" max="5109" width="9.140625" style="15"/>
    <col min="5110" max="5110" width="5.85546875" style="15" customWidth="1"/>
    <col min="5111" max="5111" width="35" style="15" customWidth="1"/>
    <col min="5112" max="5115" width="11.85546875" style="15" customWidth="1"/>
    <col min="5116" max="5365" width="9.140625" style="15"/>
    <col min="5366" max="5366" width="5.85546875" style="15" customWidth="1"/>
    <col min="5367" max="5367" width="35" style="15" customWidth="1"/>
    <col min="5368" max="5371" width="11.85546875" style="15" customWidth="1"/>
    <col min="5372" max="5621" width="9.140625" style="15"/>
    <col min="5622" max="5622" width="5.85546875" style="15" customWidth="1"/>
    <col min="5623" max="5623" width="35" style="15" customWidth="1"/>
    <col min="5624" max="5627" width="11.85546875" style="15" customWidth="1"/>
    <col min="5628" max="5877" width="9.140625" style="15"/>
    <col min="5878" max="5878" width="5.85546875" style="15" customWidth="1"/>
    <col min="5879" max="5879" width="35" style="15" customWidth="1"/>
    <col min="5880" max="5883" width="11.85546875" style="15" customWidth="1"/>
    <col min="5884" max="6133" width="9.140625" style="15"/>
    <col min="6134" max="6134" width="5.85546875" style="15" customWidth="1"/>
    <col min="6135" max="6135" width="35" style="15" customWidth="1"/>
    <col min="6136" max="6139" width="11.85546875" style="15" customWidth="1"/>
    <col min="6140" max="6389" width="9.140625" style="15"/>
    <col min="6390" max="6390" width="5.85546875" style="15" customWidth="1"/>
    <col min="6391" max="6391" width="35" style="15" customWidth="1"/>
    <col min="6392" max="6395" width="11.85546875" style="15" customWidth="1"/>
    <col min="6396" max="6645" width="9.140625" style="15"/>
    <col min="6646" max="6646" width="5.85546875" style="15" customWidth="1"/>
    <col min="6647" max="6647" width="35" style="15" customWidth="1"/>
    <col min="6648" max="6651" width="11.85546875" style="15" customWidth="1"/>
    <col min="6652" max="6901" width="9.140625" style="15"/>
    <col min="6902" max="6902" width="5.85546875" style="15" customWidth="1"/>
    <col min="6903" max="6903" width="35" style="15" customWidth="1"/>
    <col min="6904" max="6907" width="11.85546875" style="15" customWidth="1"/>
    <col min="6908" max="7157" width="9.140625" style="15"/>
    <col min="7158" max="7158" width="5.85546875" style="15" customWidth="1"/>
    <col min="7159" max="7159" width="35" style="15" customWidth="1"/>
    <col min="7160" max="7163" width="11.85546875" style="15" customWidth="1"/>
    <col min="7164" max="7413" width="9.140625" style="15"/>
    <col min="7414" max="7414" width="5.85546875" style="15" customWidth="1"/>
    <col min="7415" max="7415" width="35" style="15" customWidth="1"/>
    <col min="7416" max="7419" width="11.85546875" style="15" customWidth="1"/>
    <col min="7420" max="7669" width="9.140625" style="15"/>
    <col min="7670" max="7670" width="5.85546875" style="15" customWidth="1"/>
    <col min="7671" max="7671" width="35" style="15" customWidth="1"/>
    <col min="7672" max="7675" width="11.85546875" style="15" customWidth="1"/>
    <col min="7676" max="7925" width="9.140625" style="15"/>
    <col min="7926" max="7926" width="5.85546875" style="15" customWidth="1"/>
    <col min="7927" max="7927" width="35" style="15" customWidth="1"/>
    <col min="7928" max="7931" width="11.85546875" style="15" customWidth="1"/>
    <col min="7932" max="8181" width="9.140625" style="15"/>
    <col min="8182" max="8182" width="5.85546875" style="15" customWidth="1"/>
    <col min="8183" max="8183" width="35" style="15" customWidth="1"/>
    <col min="8184" max="8187" width="11.85546875" style="15" customWidth="1"/>
    <col min="8188" max="8437" width="9.140625" style="15"/>
    <col min="8438" max="8438" width="5.85546875" style="15" customWidth="1"/>
    <col min="8439" max="8439" width="35" style="15" customWidth="1"/>
    <col min="8440" max="8443" width="11.85546875" style="15" customWidth="1"/>
    <col min="8444" max="8693" width="9.140625" style="15"/>
    <col min="8694" max="8694" width="5.85546875" style="15" customWidth="1"/>
    <col min="8695" max="8695" width="35" style="15" customWidth="1"/>
    <col min="8696" max="8699" width="11.85546875" style="15" customWidth="1"/>
    <col min="8700" max="8949" width="9.140625" style="15"/>
    <col min="8950" max="8950" width="5.85546875" style="15" customWidth="1"/>
    <col min="8951" max="8951" width="35" style="15" customWidth="1"/>
    <col min="8952" max="8955" width="11.85546875" style="15" customWidth="1"/>
    <col min="8956" max="9205" width="9.140625" style="15"/>
    <col min="9206" max="9206" width="5.85546875" style="15" customWidth="1"/>
    <col min="9207" max="9207" width="35" style="15" customWidth="1"/>
    <col min="9208" max="9211" width="11.85546875" style="15" customWidth="1"/>
    <col min="9212" max="9461" width="9.140625" style="15"/>
    <col min="9462" max="9462" width="5.85546875" style="15" customWidth="1"/>
    <col min="9463" max="9463" width="35" style="15" customWidth="1"/>
    <col min="9464" max="9467" width="11.85546875" style="15" customWidth="1"/>
    <col min="9468" max="9717" width="9.140625" style="15"/>
    <col min="9718" max="9718" width="5.85546875" style="15" customWidth="1"/>
    <col min="9719" max="9719" width="35" style="15" customWidth="1"/>
    <col min="9720" max="9723" width="11.85546875" style="15" customWidth="1"/>
    <col min="9724" max="9973" width="9.140625" style="15"/>
    <col min="9974" max="9974" width="5.85546875" style="15" customWidth="1"/>
    <col min="9975" max="9975" width="35" style="15" customWidth="1"/>
    <col min="9976" max="9979" width="11.85546875" style="15" customWidth="1"/>
    <col min="9980" max="10229" width="9.140625" style="15"/>
    <col min="10230" max="10230" width="5.85546875" style="15" customWidth="1"/>
    <col min="10231" max="10231" width="35" style="15" customWidth="1"/>
    <col min="10232" max="10235" width="11.85546875" style="15" customWidth="1"/>
    <col min="10236" max="10485" width="9.140625" style="15"/>
    <col min="10486" max="10486" width="5.85546875" style="15" customWidth="1"/>
    <col min="10487" max="10487" width="35" style="15" customWidth="1"/>
    <col min="10488" max="10491" width="11.85546875" style="15" customWidth="1"/>
    <col min="10492" max="10741" width="9.140625" style="15"/>
    <col min="10742" max="10742" width="5.85546875" style="15" customWidth="1"/>
    <col min="10743" max="10743" width="35" style="15" customWidth="1"/>
    <col min="10744" max="10747" width="11.85546875" style="15" customWidth="1"/>
    <col min="10748" max="10997" width="9.140625" style="15"/>
    <col min="10998" max="10998" width="5.85546875" style="15" customWidth="1"/>
    <col min="10999" max="10999" width="35" style="15" customWidth="1"/>
    <col min="11000" max="11003" width="11.85546875" style="15" customWidth="1"/>
    <col min="11004" max="11253" width="9.140625" style="15"/>
    <col min="11254" max="11254" width="5.85546875" style="15" customWidth="1"/>
    <col min="11255" max="11255" width="35" style="15" customWidth="1"/>
    <col min="11256" max="11259" width="11.85546875" style="15" customWidth="1"/>
    <col min="11260" max="11509" width="9.140625" style="15"/>
    <col min="11510" max="11510" width="5.85546875" style="15" customWidth="1"/>
    <col min="11511" max="11511" width="35" style="15" customWidth="1"/>
    <col min="11512" max="11515" width="11.85546875" style="15" customWidth="1"/>
    <col min="11516" max="11765" width="9.140625" style="15"/>
    <col min="11766" max="11766" width="5.85546875" style="15" customWidth="1"/>
    <col min="11767" max="11767" width="35" style="15" customWidth="1"/>
    <col min="11768" max="11771" width="11.85546875" style="15" customWidth="1"/>
    <col min="11772" max="12021" width="9.140625" style="15"/>
    <col min="12022" max="12022" width="5.85546875" style="15" customWidth="1"/>
    <col min="12023" max="12023" width="35" style="15" customWidth="1"/>
    <col min="12024" max="12027" width="11.85546875" style="15" customWidth="1"/>
    <col min="12028" max="12277" width="9.140625" style="15"/>
    <col min="12278" max="12278" width="5.85546875" style="15" customWidth="1"/>
    <col min="12279" max="12279" width="35" style="15" customWidth="1"/>
    <col min="12280" max="12283" width="11.85546875" style="15" customWidth="1"/>
    <col min="12284" max="12533" width="9.140625" style="15"/>
    <col min="12534" max="12534" width="5.85546875" style="15" customWidth="1"/>
    <col min="12535" max="12535" width="35" style="15" customWidth="1"/>
    <col min="12536" max="12539" width="11.85546875" style="15" customWidth="1"/>
    <col min="12540" max="12789" width="9.140625" style="15"/>
    <col min="12790" max="12790" width="5.85546875" style="15" customWidth="1"/>
    <col min="12791" max="12791" width="35" style="15" customWidth="1"/>
    <col min="12792" max="12795" width="11.85546875" style="15" customWidth="1"/>
    <col min="12796" max="13045" width="9.140625" style="15"/>
    <col min="13046" max="13046" width="5.85546875" style="15" customWidth="1"/>
    <col min="13047" max="13047" width="35" style="15" customWidth="1"/>
    <col min="13048" max="13051" width="11.85546875" style="15" customWidth="1"/>
    <col min="13052" max="13301" width="9.140625" style="15"/>
    <col min="13302" max="13302" width="5.85546875" style="15" customWidth="1"/>
    <col min="13303" max="13303" width="35" style="15" customWidth="1"/>
    <col min="13304" max="13307" width="11.85546875" style="15" customWidth="1"/>
    <col min="13308" max="13557" width="9.140625" style="15"/>
    <col min="13558" max="13558" width="5.85546875" style="15" customWidth="1"/>
    <col min="13559" max="13559" width="35" style="15" customWidth="1"/>
    <col min="13560" max="13563" width="11.85546875" style="15" customWidth="1"/>
    <col min="13564" max="13813" width="9.140625" style="15"/>
    <col min="13814" max="13814" width="5.85546875" style="15" customWidth="1"/>
    <col min="13815" max="13815" width="35" style="15" customWidth="1"/>
    <col min="13816" max="13819" width="11.85546875" style="15" customWidth="1"/>
    <col min="13820" max="14069" width="9.140625" style="15"/>
    <col min="14070" max="14070" width="5.85546875" style="15" customWidth="1"/>
    <col min="14071" max="14071" width="35" style="15" customWidth="1"/>
    <col min="14072" max="14075" width="11.85546875" style="15" customWidth="1"/>
    <col min="14076" max="14325" width="9.140625" style="15"/>
    <col min="14326" max="14326" width="5.85546875" style="15" customWidth="1"/>
    <col min="14327" max="14327" width="35" style="15" customWidth="1"/>
    <col min="14328" max="14331" width="11.85546875" style="15" customWidth="1"/>
    <col min="14332" max="14581" width="9.140625" style="15"/>
    <col min="14582" max="14582" width="5.85546875" style="15" customWidth="1"/>
    <col min="14583" max="14583" width="35" style="15" customWidth="1"/>
    <col min="14584" max="14587" width="11.85546875" style="15" customWidth="1"/>
    <col min="14588" max="14837" width="9.140625" style="15"/>
    <col min="14838" max="14838" width="5.85546875" style="15" customWidth="1"/>
    <col min="14839" max="14839" width="35" style="15" customWidth="1"/>
    <col min="14840" max="14843" width="11.85546875" style="15" customWidth="1"/>
    <col min="14844" max="15093" width="9.140625" style="15"/>
    <col min="15094" max="15094" width="5.85546875" style="15" customWidth="1"/>
    <col min="15095" max="15095" width="35" style="15" customWidth="1"/>
    <col min="15096" max="15099" width="11.85546875" style="15" customWidth="1"/>
    <col min="15100" max="15349" width="9.140625" style="15"/>
    <col min="15350" max="15350" width="5.85546875" style="15" customWidth="1"/>
    <col min="15351" max="15351" width="35" style="15" customWidth="1"/>
    <col min="15352" max="15355" width="11.85546875" style="15" customWidth="1"/>
    <col min="15356" max="15605" width="9.140625" style="15"/>
    <col min="15606" max="15606" width="5.85546875" style="15" customWidth="1"/>
    <col min="15607" max="15607" width="35" style="15" customWidth="1"/>
    <col min="15608" max="15611" width="11.85546875" style="15" customWidth="1"/>
    <col min="15612" max="15861" width="9.140625" style="15"/>
    <col min="15862" max="15862" width="5.85546875" style="15" customWidth="1"/>
    <col min="15863" max="15863" width="35" style="15" customWidth="1"/>
    <col min="15864" max="15867" width="11.85546875" style="15" customWidth="1"/>
    <col min="15868" max="16117" width="9.140625" style="15"/>
    <col min="16118" max="16118" width="5.85546875" style="15" customWidth="1"/>
    <col min="16119" max="16119" width="35" style="15" customWidth="1"/>
    <col min="16120" max="16123" width="11.85546875" style="15" customWidth="1"/>
    <col min="16124" max="16384" width="9.140625" style="15"/>
  </cols>
  <sheetData>
    <row r="1" spans="1:9" ht="12.75" customHeight="1" x14ac:dyDescent="0.2">
      <c r="A1" s="200" t="s">
        <v>3925</v>
      </c>
      <c r="B1" s="200"/>
      <c r="C1" s="200"/>
      <c r="D1" s="200"/>
      <c r="E1" s="200"/>
      <c r="F1" s="200"/>
      <c r="G1" s="200"/>
      <c r="H1" s="200"/>
      <c r="I1" s="200"/>
    </row>
    <row r="2" spans="1:9" x14ac:dyDescent="0.2">
      <c r="A2" s="154"/>
      <c r="B2" s="17"/>
      <c r="C2" s="17"/>
      <c r="D2" s="156"/>
      <c r="E2" s="156"/>
      <c r="F2" s="17"/>
      <c r="G2" s="17"/>
      <c r="H2" s="17"/>
      <c r="I2" s="17"/>
    </row>
    <row r="3" spans="1:9" x14ac:dyDescent="0.2">
      <c r="A3" s="154"/>
      <c r="B3" s="17"/>
      <c r="C3" s="17"/>
      <c r="D3" s="156"/>
      <c r="E3" s="156"/>
      <c r="F3" s="17"/>
      <c r="G3" s="17"/>
      <c r="H3" s="17"/>
      <c r="I3" s="2" t="s">
        <v>26</v>
      </c>
    </row>
    <row r="4" spans="1:9" ht="12.75" customHeight="1" x14ac:dyDescent="0.2">
      <c r="A4" s="201" t="s">
        <v>42</v>
      </c>
      <c r="B4" s="53" t="s">
        <v>43</v>
      </c>
      <c r="C4" s="203" t="s">
        <v>66</v>
      </c>
      <c r="D4" s="197" t="s">
        <v>44</v>
      </c>
      <c r="E4" s="198"/>
      <c r="F4" s="199"/>
      <c r="G4" s="197" t="s">
        <v>45</v>
      </c>
      <c r="H4" s="199"/>
      <c r="I4" s="194" t="s">
        <v>46</v>
      </c>
    </row>
    <row r="5" spans="1:9" ht="75" customHeight="1" x14ac:dyDescent="0.2">
      <c r="A5" s="202"/>
      <c r="B5" s="52" t="s">
        <v>47</v>
      </c>
      <c r="C5" s="204"/>
      <c r="D5" s="157" t="s">
        <v>49</v>
      </c>
      <c r="E5" s="157" t="s">
        <v>50</v>
      </c>
      <c r="F5" s="18" t="s">
        <v>51</v>
      </c>
      <c r="G5" s="18" t="s">
        <v>47</v>
      </c>
      <c r="H5" s="18" t="s">
        <v>48</v>
      </c>
      <c r="I5" s="195"/>
    </row>
    <row r="6" spans="1:9" ht="15" customHeight="1" x14ac:dyDescent="0.25">
      <c r="A6" s="205" t="s">
        <v>69</v>
      </c>
      <c r="B6" s="78">
        <v>0</v>
      </c>
      <c r="C6" s="131" t="s">
        <v>67</v>
      </c>
      <c r="D6" s="165">
        <v>1624208.39</v>
      </c>
      <c r="E6" s="165">
        <v>1335298.8500000001</v>
      </c>
      <c r="F6" s="19">
        <v>0</v>
      </c>
      <c r="G6" s="20">
        <f t="shared" ref="G6:G67" si="0">D6-E6</f>
        <v>288909.5399999998</v>
      </c>
      <c r="H6" s="19">
        <v>0</v>
      </c>
      <c r="I6" s="19">
        <v>0</v>
      </c>
    </row>
    <row r="7" spans="1:9" ht="15" customHeight="1" x14ac:dyDescent="0.25">
      <c r="A7" s="205" t="s">
        <v>70</v>
      </c>
      <c r="B7" s="78">
        <v>0</v>
      </c>
      <c r="C7" s="131" t="s">
        <v>67</v>
      </c>
      <c r="D7" s="165">
        <v>1257610.1000000001</v>
      </c>
      <c r="E7" s="165">
        <v>1041214.2499999998</v>
      </c>
      <c r="F7" s="19">
        <v>0</v>
      </c>
      <c r="G7" s="20">
        <f t="shared" si="0"/>
        <v>216395.85000000033</v>
      </c>
      <c r="H7" s="19">
        <v>0</v>
      </c>
      <c r="I7" s="19">
        <v>0</v>
      </c>
    </row>
    <row r="8" spans="1:9" ht="15" customHeight="1" x14ac:dyDescent="0.25">
      <c r="A8" s="205" t="s">
        <v>71</v>
      </c>
      <c r="B8" s="78">
        <v>0</v>
      </c>
      <c r="C8" s="131" t="s">
        <v>67</v>
      </c>
      <c r="D8" s="165">
        <v>1414423.0300000003</v>
      </c>
      <c r="E8" s="165">
        <v>1293800.52</v>
      </c>
      <c r="F8" s="19">
        <v>0</v>
      </c>
      <c r="G8" s="20">
        <f t="shared" si="0"/>
        <v>120622.51000000024</v>
      </c>
      <c r="H8" s="19">
        <v>0</v>
      </c>
      <c r="I8" s="19">
        <v>0</v>
      </c>
    </row>
    <row r="9" spans="1:9" ht="15" customHeight="1" x14ac:dyDescent="0.25">
      <c r="A9" s="205" t="s">
        <v>72</v>
      </c>
      <c r="B9" s="78">
        <v>0</v>
      </c>
      <c r="C9" s="131" t="s">
        <v>67</v>
      </c>
      <c r="D9" s="165">
        <v>952546.25000000047</v>
      </c>
      <c r="E9" s="165">
        <v>848412.34999999963</v>
      </c>
      <c r="F9" s="19">
        <v>0</v>
      </c>
      <c r="G9" s="20">
        <f t="shared" si="0"/>
        <v>104133.90000000084</v>
      </c>
      <c r="H9" s="19">
        <v>0</v>
      </c>
      <c r="I9" s="19">
        <v>0</v>
      </c>
    </row>
    <row r="10" spans="1:9" ht="15" customHeight="1" x14ac:dyDescent="0.25">
      <c r="A10" s="205" t="s">
        <v>73</v>
      </c>
      <c r="B10" s="78">
        <v>0</v>
      </c>
      <c r="C10" s="131" t="s">
        <v>67</v>
      </c>
      <c r="D10" s="165">
        <v>837849.26999999979</v>
      </c>
      <c r="E10" s="165">
        <v>395840.74999999994</v>
      </c>
      <c r="F10" s="19">
        <v>0</v>
      </c>
      <c r="G10" s="20">
        <f t="shared" si="0"/>
        <v>442008.51999999984</v>
      </c>
      <c r="H10" s="19">
        <v>0</v>
      </c>
      <c r="I10" s="19">
        <v>0</v>
      </c>
    </row>
    <row r="11" spans="1:9" ht="15" customHeight="1" x14ac:dyDescent="0.25">
      <c r="A11" s="205" t="s">
        <v>74</v>
      </c>
      <c r="B11" s="78">
        <v>0</v>
      </c>
      <c r="C11" s="131" t="s">
        <v>67</v>
      </c>
      <c r="D11" s="165">
        <v>1853884.5000000002</v>
      </c>
      <c r="E11" s="165">
        <v>1628928.8200000003</v>
      </c>
      <c r="F11" s="19">
        <v>0</v>
      </c>
      <c r="G11" s="20">
        <f t="shared" si="0"/>
        <v>224955.67999999993</v>
      </c>
      <c r="H11" s="19">
        <v>0</v>
      </c>
      <c r="I11" s="19">
        <v>0</v>
      </c>
    </row>
    <row r="12" spans="1:9" ht="15" customHeight="1" x14ac:dyDescent="0.25">
      <c r="A12" s="205" t="s">
        <v>75</v>
      </c>
      <c r="B12" s="78">
        <v>0</v>
      </c>
      <c r="C12" s="131" t="s">
        <v>67</v>
      </c>
      <c r="D12" s="165">
        <v>1915232.0700000003</v>
      </c>
      <c r="E12" s="165">
        <v>1530495.3599999994</v>
      </c>
      <c r="F12" s="19">
        <v>0</v>
      </c>
      <c r="G12" s="20">
        <f t="shared" si="0"/>
        <v>384736.71000000089</v>
      </c>
      <c r="H12" s="19">
        <v>0</v>
      </c>
      <c r="I12" s="19">
        <v>0</v>
      </c>
    </row>
    <row r="13" spans="1:9" ht="15" customHeight="1" x14ac:dyDescent="0.25">
      <c r="A13" s="206" t="s">
        <v>1213</v>
      </c>
      <c r="B13" s="78">
        <v>0</v>
      </c>
      <c r="C13" s="131" t="s">
        <v>67</v>
      </c>
      <c r="D13" s="165">
        <v>1328271.4700000004</v>
      </c>
      <c r="E13" s="165">
        <v>1107472.6000000001</v>
      </c>
      <c r="F13" s="19">
        <v>0</v>
      </c>
      <c r="G13" s="20">
        <f t="shared" si="0"/>
        <v>220798.87000000034</v>
      </c>
      <c r="H13" s="19">
        <v>0</v>
      </c>
      <c r="I13" s="19">
        <v>0</v>
      </c>
    </row>
    <row r="14" spans="1:9" ht="15" customHeight="1" x14ac:dyDescent="0.25">
      <c r="A14" s="206" t="s">
        <v>1214</v>
      </c>
      <c r="B14" s="78">
        <v>0</v>
      </c>
      <c r="C14" s="131" t="s">
        <v>67</v>
      </c>
      <c r="D14" s="165">
        <v>757187.60999999975</v>
      </c>
      <c r="E14" s="165">
        <v>657750.87999999977</v>
      </c>
      <c r="F14" s="19">
        <v>0</v>
      </c>
      <c r="G14" s="20">
        <f t="shared" si="0"/>
        <v>99436.729999999981</v>
      </c>
      <c r="H14" s="19">
        <v>0</v>
      </c>
      <c r="I14" s="19">
        <v>0</v>
      </c>
    </row>
    <row r="15" spans="1:9" ht="15" customHeight="1" x14ac:dyDescent="0.25">
      <c r="A15" s="206" t="s">
        <v>1215</v>
      </c>
      <c r="B15" s="78">
        <v>0</v>
      </c>
      <c r="C15" s="131" t="s">
        <v>67</v>
      </c>
      <c r="D15" s="165">
        <v>1294436.1000000003</v>
      </c>
      <c r="E15" s="165">
        <v>972174.85</v>
      </c>
      <c r="F15" s="19">
        <v>0</v>
      </c>
      <c r="G15" s="20">
        <f t="shared" si="0"/>
        <v>322261.25000000035</v>
      </c>
      <c r="H15" s="19">
        <v>0</v>
      </c>
      <c r="I15" s="19">
        <v>0</v>
      </c>
    </row>
    <row r="16" spans="1:9" ht="15" customHeight="1" x14ac:dyDescent="0.25">
      <c r="A16" s="206" t="s">
        <v>1216</v>
      </c>
      <c r="B16" s="78">
        <v>0</v>
      </c>
      <c r="C16" s="131" t="s">
        <v>67</v>
      </c>
      <c r="D16" s="165">
        <v>1244208.0000000002</v>
      </c>
      <c r="E16" s="165">
        <v>1035343.5599999999</v>
      </c>
      <c r="F16" s="19">
        <v>0</v>
      </c>
      <c r="G16" s="20">
        <f t="shared" si="0"/>
        <v>208864.44000000029</v>
      </c>
      <c r="H16" s="19">
        <v>0</v>
      </c>
      <c r="I16" s="19">
        <v>0</v>
      </c>
    </row>
    <row r="17" spans="1:9" ht="15" customHeight="1" x14ac:dyDescent="0.25">
      <c r="A17" s="206" t="s">
        <v>1217</v>
      </c>
      <c r="B17" s="78">
        <v>0</v>
      </c>
      <c r="C17" s="131" t="s">
        <v>67</v>
      </c>
      <c r="D17" s="165">
        <v>1297992.8499999999</v>
      </c>
      <c r="E17" s="165">
        <v>1002834.38</v>
      </c>
      <c r="F17" s="19">
        <v>0</v>
      </c>
      <c r="G17" s="20">
        <f t="shared" si="0"/>
        <v>295158.46999999986</v>
      </c>
      <c r="H17" s="19">
        <v>0</v>
      </c>
      <c r="I17" s="19">
        <v>0</v>
      </c>
    </row>
    <row r="18" spans="1:9" ht="15" customHeight="1" x14ac:dyDescent="0.25">
      <c r="A18" s="206" t="s">
        <v>1218</v>
      </c>
      <c r="B18" s="78">
        <v>0</v>
      </c>
      <c r="C18" s="131" t="s">
        <v>67</v>
      </c>
      <c r="D18" s="165">
        <v>1265075.5000000009</v>
      </c>
      <c r="E18" s="165">
        <v>986086.19999999972</v>
      </c>
      <c r="F18" s="19">
        <v>0</v>
      </c>
      <c r="G18" s="20">
        <f t="shared" si="0"/>
        <v>278989.30000000121</v>
      </c>
      <c r="H18" s="19">
        <v>0</v>
      </c>
      <c r="I18" s="19">
        <v>0</v>
      </c>
    </row>
    <row r="19" spans="1:9" ht="15" customHeight="1" x14ac:dyDescent="0.25">
      <c r="A19" s="206" t="s">
        <v>1219</v>
      </c>
      <c r="B19" s="78">
        <v>0</v>
      </c>
      <c r="C19" s="131" t="s">
        <v>67</v>
      </c>
      <c r="D19" s="165">
        <v>1272063.8000000003</v>
      </c>
      <c r="E19" s="165">
        <v>1000589.3500000001</v>
      </c>
      <c r="F19" s="19">
        <v>0</v>
      </c>
      <c r="G19" s="20">
        <f t="shared" si="0"/>
        <v>271474.45000000019</v>
      </c>
      <c r="H19" s="19">
        <v>0</v>
      </c>
      <c r="I19" s="19">
        <v>0</v>
      </c>
    </row>
    <row r="20" spans="1:9" ht="15" customHeight="1" x14ac:dyDescent="0.25">
      <c r="A20" s="206" t="s">
        <v>1220</v>
      </c>
      <c r="B20" s="78">
        <v>0</v>
      </c>
      <c r="C20" s="131" t="s">
        <v>67</v>
      </c>
      <c r="D20" s="165">
        <v>1100990.6000000001</v>
      </c>
      <c r="E20" s="165">
        <v>872044.46999999986</v>
      </c>
      <c r="F20" s="19">
        <v>0</v>
      </c>
      <c r="G20" s="20">
        <f t="shared" si="0"/>
        <v>228946.13000000024</v>
      </c>
      <c r="H20" s="19">
        <v>0</v>
      </c>
      <c r="I20" s="19">
        <v>0</v>
      </c>
    </row>
    <row r="21" spans="1:9" ht="15" customHeight="1" x14ac:dyDescent="0.25">
      <c r="A21" s="206" t="s">
        <v>1221</v>
      </c>
      <c r="B21" s="78">
        <v>0</v>
      </c>
      <c r="C21" s="131" t="s">
        <v>67</v>
      </c>
      <c r="D21" s="165">
        <v>1216167.7499999995</v>
      </c>
      <c r="E21" s="165">
        <v>1037064.4900000001</v>
      </c>
      <c r="F21" s="19">
        <v>0</v>
      </c>
      <c r="G21" s="20">
        <f t="shared" si="0"/>
        <v>179103.25999999943</v>
      </c>
      <c r="H21" s="19">
        <v>0</v>
      </c>
      <c r="I21" s="19">
        <v>0</v>
      </c>
    </row>
    <row r="22" spans="1:9" ht="15" customHeight="1" x14ac:dyDescent="0.25">
      <c r="A22" s="205" t="s">
        <v>765</v>
      </c>
      <c r="B22" s="78">
        <v>0</v>
      </c>
      <c r="C22" s="131" t="s">
        <v>67</v>
      </c>
      <c r="D22" s="165">
        <v>203312.97999999998</v>
      </c>
      <c r="E22" s="165">
        <v>102543.7</v>
      </c>
      <c r="F22" s="19">
        <v>0</v>
      </c>
      <c r="G22" s="20">
        <f t="shared" si="0"/>
        <v>100769.27999999998</v>
      </c>
      <c r="H22" s="19">
        <v>0</v>
      </c>
      <c r="I22" s="19">
        <v>0</v>
      </c>
    </row>
    <row r="23" spans="1:9" ht="15" customHeight="1" x14ac:dyDescent="0.25">
      <c r="A23" s="206" t="s">
        <v>1222</v>
      </c>
      <c r="B23" s="78">
        <v>0</v>
      </c>
      <c r="C23" s="131" t="s">
        <v>67</v>
      </c>
      <c r="D23" s="165">
        <v>691983.79999999993</v>
      </c>
      <c r="E23" s="165">
        <v>612397.4</v>
      </c>
      <c r="F23" s="19">
        <v>0</v>
      </c>
      <c r="G23" s="20">
        <f t="shared" si="0"/>
        <v>79586.399999999907</v>
      </c>
      <c r="H23" s="19">
        <v>0</v>
      </c>
      <c r="I23" s="19">
        <v>0</v>
      </c>
    </row>
    <row r="24" spans="1:9" ht="15" customHeight="1" x14ac:dyDescent="0.25">
      <c r="A24" s="206" t="s">
        <v>1223</v>
      </c>
      <c r="B24" s="78">
        <v>0</v>
      </c>
      <c r="C24" s="131" t="s">
        <v>67</v>
      </c>
      <c r="D24" s="165">
        <v>575778.00999999978</v>
      </c>
      <c r="E24" s="165">
        <v>487519.94999999995</v>
      </c>
      <c r="F24" s="19">
        <v>0</v>
      </c>
      <c r="G24" s="20">
        <f t="shared" si="0"/>
        <v>88258.059999999823</v>
      </c>
      <c r="H24" s="19">
        <v>0</v>
      </c>
      <c r="I24" s="19">
        <v>0</v>
      </c>
    </row>
    <row r="25" spans="1:9" ht="15" customHeight="1" x14ac:dyDescent="0.25">
      <c r="A25" s="206" t="s">
        <v>1224</v>
      </c>
      <c r="B25" s="78">
        <v>0</v>
      </c>
      <c r="C25" s="131" t="s">
        <v>67</v>
      </c>
      <c r="D25" s="165">
        <v>1384951.5299999996</v>
      </c>
      <c r="E25" s="165">
        <v>1100663.4900000002</v>
      </c>
      <c r="F25" s="19">
        <v>0</v>
      </c>
      <c r="G25" s="20">
        <f t="shared" si="0"/>
        <v>284288.03999999934</v>
      </c>
      <c r="H25" s="19">
        <v>0</v>
      </c>
      <c r="I25" s="19">
        <v>0</v>
      </c>
    </row>
    <row r="26" spans="1:9" ht="15" customHeight="1" x14ac:dyDescent="0.25">
      <c r="A26" s="206" t="s">
        <v>1225</v>
      </c>
      <c r="B26" s="78">
        <v>0</v>
      </c>
      <c r="C26" s="131" t="s">
        <v>67</v>
      </c>
      <c r="D26" s="165">
        <v>654376.1999999996</v>
      </c>
      <c r="E26" s="165">
        <v>518967.97000000003</v>
      </c>
      <c r="F26" s="19">
        <v>0</v>
      </c>
      <c r="G26" s="20">
        <f t="shared" si="0"/>
        <v>135408.22999999957</v>
      </c>
      <c r="H26" s="19">
        <v>0</v>
      </c>
      <c r="I26" s="19">
        <v>0</v>
      </c>
    </row>
    <row r="27" spans="1:9" ht="15" customHeight="1" x14ac:dyDescent="0.25">
      <c r="A27" s="205" t="s">
        <v>766</v>
      </c>
      <c r="B27" s="78">
        <v>0</v>
      </c>
      <c r="C27" s="131" t="s">
        <v>67</v>
      </c>
      <c r="D27" s="165">
        <v>124031.25</v>
      </c>
      <c r="E27" s="165">
        <v>74416.950000000012</v>
      </c>
      <c r="F27" s="19">
        <v>0</v>
      </c>
      <c r="G27" s="20">
        <f t="shared" si="0"/>
        <v>49614.299999999988</v>
      </c>
      <c r="H27" s="19">
        <v>0</v>
      </c>
      <c r="I27" s="19">
        <v>0</v>
      </c>
    </row>
    <row r="28" spans="1:9" ht="15" customHeight="1" x14ac:dyDescent="0.25">
      <c r="A28" s="205" t="s">
        <v>767</v>
      </c>
      <c r="B28" s="78">
        <v>0</v>
      </c>
      <c r="C28" s="131" t="s">
        <v>67</v>
      </c>
      <c r="D28" s="165">
        <v>1592602.8000000005</v>
      </c>
      <c r="E28" s="165">
        <v>1268740.1200000001</v>
      </c>
      <c r="F28" s="19">
        <v>0</v>
      </c>
      <c r="G28" s="20">
        <f t="shared" si="0"/>
        <v>323862.6800000004</v>
      </c>
      <c r="H28" s="19">
        <v>0</v>
      </c>
      <c r="I28" s="19">
        <v>0</v>
      </c>
    </row>
    <row r="29" spans="1:9" ht="15" customHeight="1" x14ac:dyDescent="0.25">
      <c r="A29" s="205" t="s">
        <v>768</v>
      </c>
      <c r="B29" s="78">
        <v>0</v>
      </c>
      <c r="C29" s="131" t="s">
        <v>67</v>
      </c>
      <c r="D29" s="165">
        <v>1398154.5499999993</v>
      </c>
      <c r="E29" s="165">
        <v>1184056.8700000001</v>
      </c>
      <c r="F29" s="19">
        <v>0</v>
      </c>
      <c r="G29" s="20">
        <f t="shared" si="0"/>
        <v>214097.67999999924</v>
      </c>
      <c r="H29" s="19">
        <v>0</v>
      </c>
      <c r="I29" s="19">
        <v>0</v>
      </c>
    </row>
    <row r="30" spans="1:9" ht="15" customHeight="1" x14ac:dyDescent="0.25">
      <c r="A30" s="205" t="s">
        <v>769</v>
      </c>
      <c r="B30" s="78">
        <v>0</v>
      </c>
      <c r="C30" s="131" t="s">
        <v>67</v>
      </c>
      <c r="D30" s="165">
        <v>1172472.0000000002</v>
      </c>
      <c r="E30" s="165">
        <v>933498.15</v>
      </c>
      <c r="F30" s="19">
        <v>0</v>
      </c>
      <c r="G30" s="20">
        <f t="shared" si="0"/>
        <v>238973.85000000021</v>
      </c>
      <c r="H30" s="19">
        <v>0</v>
      </c>
      <c r="I30" s="19">
        <v>0</v>
      </c>
    </row>
    <row r="31" spans="1:9" ht="15" customHeight="1" x14ac:dyDescent="0.25">
      <c r="A31" s="205" t="s">
        <v>770</v>
      </c>
      <c r="B31" s="78">
        <v>0</v>
      </c>
      <c r="C31" s="131" t="s">
        <v>67</v>
      </c>
      <c r="D31" s="165">
        <v>904639.54999999946</v>
      </c>
      <c r="E31" s="165">
        <v>532956.98999999987</v>
      </c>
      <c r="F31" s="19">
        <v>0</v>
      </c>
      <c r="G31" s="20">
        <f t="shared" si="0"/>
        <v>371682.55999999959</v>
      </c>
      <c r="H31" s="19">
        <v>0</v>
      </c>
      <c r="I31" s="19">
        <v>0</v>
      </c>
    </row>
    <row r="32" spans="1:9" ht="15" customHeight="1" x14ac:dyDescent="0.25">
      <c r="A32" s="205" t="s">
        <v>771</v>
      </c>
      <c r="B32" s="78">
        <v>0</v>
      </c>
      <c r="C32" s="131" t="s">
        <v>67</v>
      </c>
      <c r="D32" s="165">
        <v>336189.00000000012</v>
      </c>
      <c r="E32" s="165">
        <v>260785.45</v>
      </c>
      <c r="F32" s="19">
        <v>0</v>
      </c>
      <c r="G32" s="20">
        <f t="shared" si="0"/>
        <v>75403.550000000105</v>
      </c>
      <c r="H32" s="19">
        <v>0</v>
      </c>
      <c r="I32" s="19">
        <v>0</v>
      </c>
    </row>
    <row r="33" spans="1:9" ht="15" customHeight="1" x14ac:dyDescent="0.25">
      <c r="A33" s="205" t="s">
        <v>772</v>
      </c>
      <c r="B33" s="78">
        <v>0</v>
      </c>
      <c r="C33" s="131" t="s">
        <v>67</v>
      </c>
      <c r="D33" s="165">
        <v>2621452.88</v>
      </c>
      <c r="E33" s="165">
        <v>2220080.6700000009</v>
      </c>
      <c r="F33" s="19">
        <v>0</v>
      </c>
      <c r="G33" s="20">
        <f t="shared" si="0"/>
        <v>401372.20999999903</v>
      </c>
      <c r="H33" s="19">
        <v>0</v>
      </c>
      <c r="I33" s="19">
        <v>0</v>
      </c>
    </row>
    <row r="34" spans="1:9" ht="15" customHeight="1" x14ac:dyDescent="0.25">
      <c r="A34" s="205" t="s">
        <v>773</v>
      </c>
      <c r="B34" s="78">
        <v>0</v>
      </c>
      <c r="C34" s="131" t="s">
        <v>67</v>
      </c>
      <c r="D34" s="165">
        <v>628498.50000000047</v>
      </c>
      <c r="E34" s="165">
        <v>464103.79</v>
      </c>
      <c r="F34" s="19">
        <v>0</v>
      </c>
      <c r="G34" s="20">
        <f t="shared" si="0"/>
        <v>164394.71000000049</v>
      </c>
      <c r="H34" s="19">
        <v>0</v>
      </c>
      <c r="I34" s="19">
        <v>0</v>
      </c>
    </row>
    <row r="35" spans="1:9" ht="15" customHeight="1" x14ac:dyDescent="0.25">
      <c r="A35" s="205" t="s">
        <v>774</v>
      </c>
      <c r="B35" s="78">
        <v>0</v>
      </c>
      <c r="C35" s="131" t="s">
        <v>67</v>
      </c>
      <c r="D35" s="165">
        <v>367583.93999999989</v>
      </c>
      <c r="E35" s="165">
        <v>335262.7</v>
      </c>
      <c r="F35" s="19">
        <v>0</v>
      </c>
      <c r="G35" s="20">
        <f t="shared" si="0"/>
        <v>32321.239999999874</v>
      </c>
      <c r="H35" s="19">
        <v>0</v>
      </c>
      <c r="I35" s="19">
        <v>0</v>
      </c>
    </row>
    <row r="36" spans="1:9" ht="15" customHeight="1" x14ac:dyDescent="0.25">
      <c r="A36" s="205" t="s">
        <v>775</v>
      </c>
      <c r="B36" s="78">
        <v>0</v>
      </c>
      <c r="C36" s="131" t="s">
        <v>67</v>
      </c>
      <c r="D36" s="165">
        <v>272547.15000000002</v>
      </c>
      <c r="E36" s="165">
        <v>216102.19999999998</v>
      </c>
      <c r="F36" s="19">
        <v>0</v>
      </c>
      <c r="G36" s="20">
        <f t="shared" si="0"/>
        <v>56444.950000000041</v>
      </c>
      <c r="H36" s="19">
        <v>0</v>
      </c>
      <c r="I36" s="19">
        <v>0</v>
      </c>
    </row>
    <row r="37" spans="1:9" ht="15" customHeight="1" x14ac:dyDescent="0.25">
      <c r="A37" s="205" t="s">
        <v>776</v>
      </c>
      <c r="B37" s="78">
        <v>0</v>
      </c>
      <c r="C37" s="131" t="s">
        <v>67</v>
      </c>
      <c r="D37" s="165">
        <v>1962992.7999999993</v>
      </c>
      <c r="E37" s="165">
        <v>1720185.1500000001</v>
      </c>
      <c r="F37" s="19">
        <v>0</v>
      </c>
      <c r="G37" s="20">
        <f t="shared" si="0"/>
        <v>242807.64999999921</v>
      </c>
      <c r="H37" s="19">
        <v>0</v>
      </c>
      <c r="I37" s="19">
        <v>0</v>
      </c>
    </row>
    <row r="38" spans="1:9" ht="15" customHeight="1" x14ac:dyDescent="0.25">
      <c r="A38" s="205" t="s">
        <v>777</v>
      </c>
      <c r="B38" s="78">
        <v>0</v>
      </c>
      <c r="C38" s="131" t="s">
        <v>67</v>
      </c>
      <c r="D38" s="165">
        <v>1942151.530000001</v>
      </c>
      <c r="E38" s="165">
        <v>1684461.65</v>
      </c>
      <c r="F38" s="19">
        <v>0</v>
      </c>
      <c r="G38" s="20">
        <f t="shared" si="0"/>
        <v>257689.88000000105</v>
      </c>
      <c r="H38" s="19">
        <v>0</v>
      </c>
      <c r="I38" s="19">
        <v>0</v>
      </c>
    </row>
    <row r="39" spans="1:9" ht="15" customHeight="1" x14ac:dyDescent="0.25">
      <c r="A39" s="205" t="s">
        <v>778</v>
      </c>
      <c r="B39" s="78">
        <v>0</v>
      </c>
      <c r="C39" s="131" t="s">
        <v>67</v>
      </c>
      <c r="D39" s="165">
        <v>107404.93000000008</v>
      </c>
      <c r="E39" s="165">
        <v>54429.37999999999</v>
      </c>
      <c r="F39" s="19">
        <v>0</v>
      </c>
      <c r="G39" s="20">
        <f t="shared" si="0"/>
        <v>52975.55000000009</v>
      </c>
      <c r="H39" s="19">
        <v>0</v>
      </c>
      <c r="I39" s="19">
        <v>0</v>
      </c>
    </row>
    <row r="40" spans="1:9" ht="15" customHeight="1" x14ac:dyDescent="0.25">
      <c r="A40" s="205" t="s">
        <v>779</v>
      </c>
      <c r="B40" s="78">
        <v>0</v>
      </c>
      <c r="C40" s="131" t="s">
        <v>67</v>
      </c>
      <c r="D40" s="165">
        <v>437566.49999999983</v>
      </c>
      <c r="E40" s="165">
        <v>342060.89</v>
      </c>
      <c r="F40" s="19">
        <v>0</v>
      </c>
      <c r="G40" s="20">
        <f t="shared" si="0"/>
        <v>95505.609999999811</v>
      </c>
      <c r="H40" s="19">
        <v>0</v>
      </c>
      <c r="I40" s="19">
        <v>0</v>
      </c>
    </row>
    <row r="41" spans="1:9" ht="15" customHeight="1" x14ac:dyDescent="0.25">
      <c r="A41" s="205" t="s">
        <v>780</v>
      </c>
      <c r="B41" s="78">
        <v>0</v>
      </c>
      <c r="C41" s="131" t="s">
        <v>67</v>
      </c>
      <c r="D41" s="165">
        <v>1999223.5000000009</v>
      </c>
      <c r="E41" s="165">
        <v>1776690.05</v>
      </c>
      <c r="F41" s="19">
        <v>0</v>
      </c>
      <c r="G41" s="20">
        <f t="shared" si="0"/>
        <v>222533.45000000088</v>
      </c>
      <c r="H41" s="19">
        <v>0</v>
      </c>
      <c r="I41" s="19">
        <v>0</v>
      </c>
    </row>
    <row r="42" spans="1:9" ht="15" customHeight="1" x14ac:dyDescent="0.25">
      <c r="A42" s="205" t="s">
        <v>781</v>
      </c>
      <c r="B42" s="78">
        <v>0</v>
      </c>
      <c r="C42" s="131" t="s">
        <v>67</v>
      </c>
      <c r="D42" s="165">
        <v>121054.50000000004</v>
      </c>
      <c r="E42" s="165">
        <v>62904.099999999991</v>
      </c>
      <c r="F42" s="19">
        <v>0</v>
      </c>
      <c r="G42" s="20">
        <f t="shared" si="0"/>
        <v>58150.400000000052</v>
      </c>
      <c r="H42" s="19">
        <v>0</v>
      </c>
      <c r="I42" s="19">
        <v>0</v>
      </c>
    </row>
    <row r="43" spans="1:9" ht="15" customHeight="1" x14ac:dyDescent="0.25">
      <c r="A43" s="205" t="s">
        <v>782</v>
      </c>
      <c r="B43" s="78">
        <v>0</v>
      </c>
      <c r="C43" s="131" t="s">
        <v>67</v>
      </c>
      <c r="D43" s="165">
        <v>43677.600000000028</v>
      </c>
      <c r="E43" s="165">
        <v>29776.799999999996</v>
      </c>
      <c r="F43" s="19">
        <v>0</v>
      </c>
      <c r="G43" s="20">
        <f t="shared" si="0"/>
        <v>13900.800000000032</v>
      </c>
      <c r="H43" s="19">
        <v>0</v>
      </c>
      <c r="I43" s="19">
        <v>0</v>
      </c>
    </row>
    <row r="44" spans="1:9" ht="15" customHeight="1" x14ac:dyDescent="0.25">
      <c r="A44" s="205" t="s">
        <v>783</v>
      </c>
      <c r="B44" s="78">
        <v>0</v>
      </c>
      <c r="C44" s="131" t="s">
        <v>67</v>
      </c>
      <c r="D44" s="165">
        <v>150197.24999999994</v>
      </c>
      <c r="E44" s="165">
        <v>109987.70000000001</v>
      </c>
      <c r="F44" s="19">
        <v>0</v>
      </c>
      <c r="G44" s="20">
        <f t="shared" si="0"/>
        <v>40209.54999999993</v>
      </c>
      <c r="H44" s="19">
        <v>0</v>
      </c>
      <c r="I44" s="19">
        <v>0</v>
      </c>
    </row>
    <row r="45" spans="1:9" ht="15" customHeight="1" x14ac:dyDescent="0.25">
      <c r="A45" s="205" t="s">
        <v>784</v>
      </c>
      <c r="B45" s="78">
        <v>0</v>
      </c>
      <c r="C45" s="131" t="s">
        <v>67</v>
      </c>
      <c r="D45" s="165">
        <v>83532.749999999971</v>
      </c>
      <c r="E45" s="165">
        <v>77209.049999999988</v>
      </c>
      <c r="F45" s="19">
        <v>0</v>
      </c>
      <c r="G45" s="20">
        <f t="shared" si="0"/>
        <v>6323.6999999999825</v>
      </c>
      <c r="H45" s="19">
        <v>0</v>
      </c>
      <c r="I45" s="19">
        <v>0</v>
      </c>
    </row>
    <row r="46" spans="1:9" ht="15" customHeight="1" x14ac:dyDescent="0.25">
      <c r="A46" s="205" t="s">
        <v>785</v>
      </c>
      <c r="B46" s="78">
        <v>0</v>
      </c>
      <c r="C46" s="131" t="s">
        <v>67</v>
      </c>
      <c r="D46" s="165">
        <v>132458.62000000002</v>
      </c>
      <c r="E46" s="165">
        <v>99951.37</v>
      </c>
      <c r="F46" s="19">
        <v>0</v>
      </c>
      <c r="G46" s="20">
        <f t="shared" si="0"/>
        <v>32507.250000000029</v>
      </c>
      <c r="H46" s="19">
        <v>0</v>
      </c>
      <c r="I46" s="19">
        <v>0</v>
      </c>
    </row>
    <row r="47" spans="1:9" ht="15" customHeight="1" x14ac:dyDescent="0.25">
      <c r="A47" s="205" t="s">
        <v>786</v>
      </c>
      <c r="B47" s="78">
        <v>0</v>
      </c>
      <c r="C47" s="131" t="s">
        <v>67</v>
      </c>
      <c r="D47" s="165">
        <v>2007206.7400000016</v>
      </c>
      <c r="E47" s="165">
        <v>1753174.66</v>
      </c>
      <c r="F47" s="19">
        <v>0</v>
      </c>
      <c r="G47" s="20">
        <f t="shared" si="0"/>
        <v>254032.0800000017</v>
      </c>
      <c r="H47" s="19">
        <v>0</v>
      </c>
      <c r="I47" s="19">
        <v>0</v>
      </c>
    </row>
    <row r="48" spans="1:9" ht="15" customHeight="1" x14ac:dyDescent="0.25">
      <c r="A48" s="205" t="s">
        <v>787</v>
      </c>
      <c r="B48" s="78">
        <v>0</v>
      </c>
      <c r="C48" s="131" t="s">
        <v>67</v>
      </c>
      <c r="D48" s="165">
        <v>743278.0500000004</v>
      </c>
      <c r="E48" s="165">
        <v>670648.90000000014</v>
      </c>
      <c r="F48" s="19">
        <v>0</v>
      </c>
      <c r="G48" s="20">
        <f t="shared" si="0"/>
        <v>72629.150000000256</v>
      </c>
      <c r="H48" s="19">
        <v>0</v>
      </c>
      <c r="I48" s="19">
        <v>0</v>
      </c>
    </row>
    <row r="49" spans="1:9" ht="15" customHeight="1" x14ac:dyDescent="0.25">
      <c r="A49" s="205" t="s">
        <v>788</v>
      </c>
      <c r="B49" s="78">
        <v>0</v>
      </c>
      <c r="C49" s="131" t="s">
        <v>67</v>
      </c>
      <c r="D49" s="165">
        <v>513390.25999999995</v>
      </c>
      <c r="E49" s="165">
        <v>279475.12999999995</v>
      </c>
      <c r="F49" s="19">
        <v>0</v>
      </c>
      <c r="G49" s="20">
        <f t="shared" si="0"/>
        <v>233915.13</v>
      </c>
      <c r="H49" s="19"/>
      <c r="I49" s="19">
        <v>0</v>
      </c>
    </row>
    <row r="50" spans="1:9" ht="15" customHeight="1" x14ac:dyDescent="0.25">
      <c r="A50" s="205" t="s">
        <v>789</v>
      </c>
      <c r="B50" s="78">
        <v>0</v>
      </c>
      <c r="C50" s="131" t="s">
        <v>67</v>
      </c>
      <c r="D50" s="165">
        <v>1646338.3299999989</v>
      </c>
      <c r="E50" s="165">
        <v>1411838.5799999996</v>
      </c>
      <c r="F50" s="19">
        <v>0</v>
      </c>
      <c r="G50" s="20">
        <f t="shared" si="0"/>
        <v>234499.7499999993</v>
      </c>
      <c r="H50" s="19">
        <v>0</v>
      </c>
      <c r="I50" s="19">
        <v>0</v>
      </c>
    </row>
    <row r="51" spans="1:9" ht="15" customHeight="1" x14ac:dyDescent="0.25">
      <c r="A51" s="205" t="s">
        <v>790</v>
      </c>
      <c r="B51" s="78">
        <v>0</v>
      </c>
      <c r="C51" s="131" t="s">
        <v>67</v>
      </c>
      <c r="D51" s="165">
        <v>402698.73999999976</v>
      </c>
      <c r="E51" s="165">
        <v>276270.54999999993</v>
      </c>
      <c r="F51" s="19">
        <v>0</v>
      </c>
      <c r="G51" s="20">
        <f t="shared" si="0"/>
        <v>126428.18999999983</v>
      </c>
      <c r="H51" s="19">
        <v>0</v>
      </c>
      <c r="I51" s="19">
        <v>0</v>
      </c>
    </row>
    <row r="52" spans="1:9" ht="15" customHeight="1" x14ac:dyDescent="0.25">
      <c r="A52" s="205" t="s">
        <v>791</v>
      </c>
      <c r="B52" s="78">
        <v>0</v>
      </c>
      <c r="C52" s="131" t="s">
        <v>67</v>
      </c>
      <c r="D52" s="165">
        <v>1611840.58</v>
      </c>
      <c r="E52" s="165">
        <v>1408819.0799999996</v>
      </c>
      <c r="F52" s="19">
        <v>0</v>
      </c>
      <c r="G52" s="20">
        <f t="shared" si="0"/>
        <v>203021.50000000047</v>
      </c>
      <c r="H52" s="19">
        <v>0</v>
      </c>
      <c r="I52" s="19">
        <v>0</v>
      </c>
    </row>
    <row r="53" spans="1:9" ht="15" customHeight="1" x14ac:dyDescent="0.25">
      <c r="A53" s="205" t="s">
        <v>792</v>
      </c>
      <c r="B53" s="78">
        <v>0</v>
      </c>
      <c r="C53" s="131" t="s">
        <v>67</v>
      </c>
      <c r="D53" s="165">
        <v>451106.25000000006</v>
      </c>
      <c r="E53" s="165">
        <v>340268.14000000013</v>
      </c>
      <c r="F53" s="19">
        <v>0</v>
      </c>
      <c r="G53" s="20">
        <f t="shared" si="0"/>
        <v>110838.10999999993</v>
      </c>
      <c r="H53" s="19">
        <v>0</v>
      </c>
      <c r="I53" s="19">
        <v>0</v>
      </c>
    </row>
    <row r="54" spans="1:9" ht="15" customHeight="1" x14ac:dyDescent="0.25">
      <c r="A54" s="205" t="s">
        <v>793</v>
      </c>
      <c r="B54" s="78">
        <v>0</v>
      </c>
      <c r="C54" s="131" t="s">
        <v>67</v>
      </c>
      <c r="D54" s="165">
        <v>917365.83000000042</v>
      </c>
      <c r="E54" s="165">
        <v>540903.1100000001</v>
      </c>
      <c r="F54" s="19">
        <v>0</v>
      </c>
      <c r="G54" s="20">
        <f t="shared" si="0"/>
        <v>376462.72000000032</v>
      </c>
      <c r="H54" s="19">
        <v>0</v>
      </c>
      <c r="I54" s="19">
        <v>0</v>
      </c>
    </row>
    <row r="55" spans="1:9" ht="15" customHeight="1" x14ac:dyDescent="0.25">
      <c r="A55" s="205" t="s">
        <v>3559</v>
      </c>
      <c r="B55" s="78">
        <v>0</v>
      </c>
      <c r="C55" s="131" t="s">
        <v>67</v>
      </c>
      <c r="D55" s="165">
        <v>414216.4499999999</v>
      </c>
      <c r="E55" s="165">
        <v>296181.40000000002</v>
      </c>
      <c r="F55" s="19">
        <v>0</v>
      </c>
      <c r="G55" s="20">
        <f t="shared" si="0"/>
        <v>118035.04999999987</v>
      </c>
      <c r="H55" s="19">
        <v>0</v>
      </c>
      <c r="I55" s="19">
        <v>0</v>
      </c>
    </row>
    <row r="56" spans="1:9" ht="15" customHeight="1" x14ac:dyDescent="0.25">
      <c r="A56" s="207" t="s">
        <v>794</v>
      </c>
      <c r="B56" s="78">
        <v>0</v>
      </c>
      <c r="C56" s="131" t="s">
        <v>67</v>
      </c>
      <c r="D56" s="165">
        <v>436073.34999999963</v>
      </c>
      <c r="E56" s="165">
        <v>303297.44000000006</v>
      </c>
      <c r="F56" s="19">
        <v>0</v>
      </c>
      <c r="G56" s="20">
        <f t="shared" si="0"/>
        <v>132775.90999999957</v>
      </c>
      <c r="H56" s="19">
        <v>0</v>
      </c>
      <c r="I56" s="19">
        <v>0</v>
      </c>
    </row>
    <row r="57" spans="1:9" ht="15" customHeight="1" x14ac:dyDescent="0.25">
      <c r="A57" s="205" t="s">
        <v>76</v>
      </c>
      <c r="B57" s="78">
        <v>0</v>
      </c>
      <c r="C57" s="131" t="s">
        <v>67</v>
      </c>
      <c r="D57" s="165">
        <v>91360.499999999942</v>
      </c>
      <c r="E57" s="165">
        <v>24018.5</v>
      </c>
      <c r="F57" s="19">
        <v>0</v>
      </c>
      <c r="G57" s="20">
        <f t="shared" si="0"/>
        <v>67341.999999999942</v>
      </c>
      <c r="H57" s="19">
        <v>0</v>
      </c>
      <c r="I57" s="19">
        <v>0</v>
      </c>
    </row>
    <row r="58" spans="1:9" ht="15" customHeight="1" x14ac:dyDescent="0.25">
      <c r="A58" s="205" t="s">
        <v>77</v>
      </c>
      <c r="B58" s="78">
        <v>0</v>
      </c>
      <c r="C58" s="131" t="s">
        <v>67</v>
      </c>
      <c r="D58" s="165">
        <v>81107.250000000029</v>
      </c>
      <c r="E58" s="165">
        <v>0</v>
      </c>
      <c r="F58" s="19">
        <v>0</v>
      </c>
      <c r="G58" s="20">
        <f t="shared" si="0"/>
        <v>81107.250000000029</v>
      </c>
      <c r="H58" s="19">
        <v>0</v>
      </c>
      <c r="I58" s="19">
        <v>0</v>
      </c>
    </row>
    <row r="59" spans="1:9" ht="15" customHeight="1" x14ac:dyDescent="0.25">
      <c r="A59" s="205" t="s">
        <v>78</v>
      </c>
      <c r="B59" s="78">
        <v>0</v>
      </c>
      <c r="C59" s="131" t="s">
        <v>67</v>
      </c>
      <c r="D59" s="165">
        <v>862687.93</v>
      </c>
      <c r="E59" s="165">
        <v>794977.35</v>
      </c>
      <c r="F59" s="19">
        <v>0</v>
      </c>
      <c r="G59" s="20">
        <f t="shared" si="0"/>
        <v>67710.580000000075</v>
      </c>
      <c r="H59" s="19">
        <v>0</v>
      </c>
      <c r="I59" s="19">
        <v>0</v>
      </c>
    </row>
    <row r="60" spans="1:9" ht="15" customHeight="1" x14ac:dyDescent="0.25">
      <c r="A60" s="205" t="s">
        <v>79</v>
      </c>
      <c r="B60" s="78">
        <v>0</v>
      </c>
      <c r="C60" s="131" t="s">
        <v>67</v>
      </c>
      <c r="D60" s="165">
        <v>360973.09000000008</v>
      </c>
      <c r="E60" s="165">
        <v>50377.3</v>
      </c>
      <c r="F60" s="19">
        <v>0</v>
      </c>
      <c r="G60" s="20">
        <f t="shared" si="0"/>
        <v>310595.7900000001</v>
      </c>
      <c r="H60" s="19">
        <v>0</v>
      </c>
      <c r="I60" s="19">
        <v>0</v>
      </c>
    </row>
    <row r="61" spans="1:9" ht="15" customHeight="1" x14ac:dyDescent="0.25">
      <c r="A61" s="205" t="s">
        <v>80</v>
      </c>
      <c r="B61" s="78">
        <v>0</v>
      </c>
      <c r="C61" s="131" t="s">
        <v>67</v>
      </c>
      <c r="D61" s="165">
        <v>275092.42999999993</v>
      </c>
      <c r="E61" s="165">
        <v>151620.97</v>
      </c>
      <c r="F61" s="19">
        <v>0</v>
      </c>
      <c r="G61" s="20">
        <f t="shared" si="0"/>
        <v>123471.45999999993</v>
      </c>
      <c r="H61" s="19">
        <v>0</v>
      </c>
      <c r="I61" s="19">
        <v>0</v>
      </c>
    </row>
    <row r="62" spans="1:9" ht="15" customHeight="1" x14ac:dyDescent="0.25">
      <c r="A62" s="205" t="s">
        <v>81</v>
      </c>
      <c r="B62" s="78">
        <v>0</v>
      </c>
      <c r="C62" s="131" t="s">
        <v>67</v>
      </c>
      <c r="D62" s="165">
        <v>273333.14999999985</v>
      </c>
      <c r="E62" s="165">
        <v>176909.29999999996</v>
      </c>
      <c r="F62" s="19">
        <v>0</v>
      </c>
      <c r="G62" s="20">
        <f t="shared" si="0"/>
        <v>96423.849999999889</v>
      </c>
      <c r="H62" s="19">
        <v>0</v>
      </c>
      <c r="I62" s="19">
        <v>0</v>
      </c>
    </row>
    <row r="63" spans="1:9" ht="15" customHeight="1" x14ac:dyDescent="0.25">
      <c r="A63" s="205" t="s">
        <v>82</v>
      </c>
      <c r="B63" s="78">
        <v>0</v>
      </c>
      <c r="C63" s="131" t="s">
        <v>67</v>
      </c>
      <c r="D63" s="165">
        <v>41931.750000000015</v>
      </c>
      <c r="E63" s="165">
        <v>8804.9</v>
      </c>
      <c r="F63" s="19">
        <v>0</v>
      </c>
      <c r="G63" s="20">
        <f t="shared" si="0"/>
        <v>33126.850000000013</v>
      </c>
      <c r="H63" s="19">
        <v>0</v>
      </c>
      <c r="I63" s="19">
        <v>0</v>
      </c>
    </row>
    <row r="64" spans="1:9" ht="15" customHeight="1" x14ac:dyDescent="0.25">
      <c r="A64" s="205" t="s">
        <v>83</v>
      </c>
      <c r="B64" s="78">
        <v>0</v>
      </c>
      <c r="C64" s="131" t="s">
        <v>67</v>
      </c>
      <c r="D64" s="165">
        <v>154141.26999999993</v>
      </c>
      <c r="E64" s="165">
        <v>51403.340000000004</v>
      </c>
      <c r="F64" s="19">
        <v>0</v>
      </c>
      <c r="G64" s="20">
        <f t="shared" si="0"/>
        <v>102737.92999999993</v>
      </c>
      <c r="H64" s="19">
        <v>0</v>
      </c>
      <c r="I64" s="19">
        <v>0</v>
      </c>
    </row>
    <row r="65" spans="1:9" ht="15" customHeight="1" x14ac:dyDescent="0.25">
      <c r="A65" s="205" t="s">
        <v>84</v>
      </c>
      <c r="B65" s="78">
        <v>0</v>
      </c>
      <c r="C65" s="131" t="s">
        <v>67</v>
      </c>
      <c r="D65" s="165">
        <v>334388.24999999977</v>
      </c>
      <c r="E65" s="165">
        <v>67988.750000000015</v>
      </c>
      <c r="F65" s="19">
        <v>0</v>
      </c>
      <c r="G65" s="20">
        <f t="shared" si="0"/>
        <v>266399.49999999977</v>
      </c>
      <c r="H65" s="19">
        <v>0</v>
      </c>
      <c r="I65" s="19">
        <v>0</v>
      </c>
    </row>
    <row r="66" spans="1:9" ht="15" customHeight="1" x14ac:dyDescent="0.25">
      <c r="A66" s="205" t="s">
        <v>85</v>
      </c>
      <c r="B66" s="78">
        <v>0</v>
      </c>
      <c r="C66" s="131" t="s">
        <v>67</v>
      </c>
      <c r="D66" s="165">
        <v>194554.50000000003</v>
      </c>
      <c r="E66" s="165">
        <v>86483.750000000015</v>
      </c>
      <c r="F66" s="19">
        <v>0</v>
      </c>
      <c r="G66" s="20">
        <f t="shared" si="0"/>
        <v>108070.75000000001</v>
      </c>
      <c r="H66" s="19">
        <v>0</v>
      </c>
      <c r="I66" s="19">
        <v>0</v>
      </c>
    </row>
    <row r="67" spans="1:9" ht="15" customHeight="1" x14ac:dyDescent="0.25">
      <c r="A67" s="205" t="s">
        <v>86</v>
      </c>
      <c r="B67" s="78">
        <v>0</v>
      </c>
      <c r="C67" s="131" t="s">
        <v>67</v>
      </c>
      <c r="D67" s="165">
        <v>150362.68000000005</v>
      </c>
      <c r="E67" s="165">
        <v>58010.450000000026</v>
      </c>
      <c r="F67" s="19">
        <v>0</v>
      </c>
      <c r="G67" s="20">
        <f t="shared" si="0"/>
        <v>92352.230000000025</v>
      </c>
      <c r="H67" s="19">
        <v>0</v>
      </c>
      <c r="I67" s="19">
        <v>0</v>
      </c>
    </row>
    <row r="68" spans="1:9" ht="15" customHeight="1" x14ac:dyDescent="0.25">
      <c r="A68" s="205" t="s">
        <v>87</v>
      </c>
      <c r="B68" s="78">
        <v>0</v>
      </c>
      <c r="C68" s="131" t="s">
        <v>67</v>
      </c>
      <c r="D68" s="165">
        <v>24769.499999999985</v>
      </c>
      <c r="E68" s="165">
        <v>145.6</v>
      </c>
      <c r="F68" s="19">
        <v>0</v>
      </c>
      <c r="G68" s="20">
        <f t="shared" ref="G68:G93" si="1">D68-E68</f>
        <v>24623.899999999987</v>
      </c>
      <c r="H68" s="19">
        <v>0</v>
      </c>
      <c r="I68" s="19">
        <v>0</v>
      </c>
    </row>
    <row r="69" spans="1:9" ht="15" customHeight="1" x14ac:dyDescent="0.25">
      <c r="A69" s="205" t="s">
        <v>88</v>
      </c>
      <c r="B69" s="78">
        <v>0</v>
      </c>
      <c r="C69" s="131" t="s">
        <v>67</v>
      </c>
      <c r="D69" s="165">
        <v>514900.49999999988</v>
      </c>
      <c r="E69" s="165">
        <v>311136.10000000003</v>
      </c>
      <c r="F69" s="19">
        <v>0</v>
      </c>
      <c r="G69" s="20">
        <f t="shared" si="1"/>
        <v>203764.39999999985</v>
      </c>
      <c r="H69" s="19">
        <v>0</v>
      </c>
      <c r="I69" s="19">
        <v>0</v>
      </c>
    </row>
    <row r="70" spans="1:9" ht="15" customHeight="1" x14ac:dyDescent="0.25">
      <c r="A70" s="205" t="s">
        <v>89</v>
      </c>
      <c r="B70" s="78">
        <v>0</v>
      </c>
      <c r="C70" s="131" t="s">
        <v>67</v>
      </c>
      <c r="D70" s="165">
        <v>151924.50000000006</v>
      </c>
      <c r="E70" s="165">
        <v>0</v>
      </c>
      <c r="F70" s="19">
        <v>0</v>
      </c>
      <c r="G70" s="20">
        <f t="shared" si="1"/>
        <v>151924.50000000006</v>
      </c>
      <c r="H70" s="19">
        <v>0</v>
      </c>
      <c r="I70" s="19">
        <v>0</v>
      </c>
    </row>
    <row r="71" spans="1:9" ht="15" customHeight="1" x14ac:dyDescent="0.25">
      <c r="A71" s="205" t="s">
        <v>90</v>
      </c>
      <c r="B71" s="78">
        <v>0</v>
      </c>
      <c r="C71" s="131" t="s">
        <v>67</v>
      </c>
      <c r="D71" s="165">
        <v>171105.24999999994</v>
      </c>
      <c r="E71" s="165">
        <v>29442.049999999992</v>
      </c>
      <c r="F71" s="19">
        <v>0</v>
      </c>
      <c r="G71" s="20">
        <f t="shared" si="1"/>
        <v>141663.19999999995</v>
      </c>
      <c r="H71" s="19">
        <v>0</v>
      </c>
      <c r="I71" s="19">
        <v>0</v>
      </c>
    </row>
    <row r="72" spans="1:9" ht="15" customHeight="1" x14ac:dyDescent="0.25">
      <c r="A72" s="206" t="s">
        <v>1226</v>
      </c>
      <c r="B72" s="78">
        <v>0</v>
      </c>
      <c r="C72" s="131" t="s">
        <v>67</v>
      </c>
      <c r="D72" s="165">
        <v>273045.46000000014</v>
      </c>
      <c r="E72" s="165">
        <v>65650.2</v>
      </c>
      <c r="F72" s="19">
        <v>0</v>
      </c>
      <c r="G72" s="20">
        <f t="shared" si="1"/>
        <v>207395.26000000013</v>
      </c>
      <c r="H72" s="19">
        <v>0</v>
      </c>
      <c r="I72" s="19">
        <v>0</v>
      </c>
    </row>
    <row r="73" spans="1:9" ht="15" customHeight="1" x14ac:dyDescent="0.25">
      <c r="A73" s="206" t="s">
        <v>1227</v>
      </c>
      <c r="B73" s="78">
        <v>0</v>
      </c>
      <c r="C73" s="131" t="s">
        <v>67</v>
      </c>
      <c r="D73" s="165">
        <v>9518.2500000000036</v>
      </c>
      <c r="E73" s="165">
        <v>129.5</v>
      </c>
      <c r="F73" s="19">
        <v>0</v>
      </c>
      <c r="G73" s="20">
        <f t="shared" si="1"/>
        <v>9388.7500000000036</v>
      </c>
      <c r="H73" s="19">
        <v>0</v>
      </c>
      <c r="I73" s="19">
        <v>0</v>
      </c>
    </row>
    <row r="74" spans="1:9" ht="15" customHeight="1" x14ac:dyDescent="0.25">
      <c r="A74" s="206" t="s">
        <v>1228</v>
      </c>
      <c r="B74" s="78">
        <v>0</v>
      </c>
      <c r="C74" s="131" t="s">
        <v>67</v>
      </c>
      <c r="D74" s="165">
        <v>236486.25000000003</v>
      </c>
      <c r="E74" s="165">
        <v>35782.350000000013</v>
      </c>
      <c r="F74" s="19">
        <v>0</v>
      </c>
      <c r="G74" s="20">
        <f t="shared" si="1"/>
        <v>200703.90000000002</v>
      </c>
      <c r="H74" s="19">
        <v>0</v>
      </c>
      <c r="I74" s="19">
        <v>0</v>
      </c>
    </row>
    <row r="75" spans="1:9" ht="15" customHeight="1" x14ac:dyDescent="0.25">
      <c r="A75" s="206" t="s">
        <v>1229</v>
      </c>
      <c r="B75" s="78">
        <v>0</v>
      </c>
      <c r="C75" s="131" t="s">
        <v>67</v>
      </c>
      <c r="D75" s="165">
        <v>25343.250000000007</v>
      </c>
      <c r="E75" s="165">
        <v>418.4</v>
      </c>
      <c r="F75" s="19">
        <v>0</v>
      </c>
      <c r="G75" s="20">
        <f t="shared" si="1"/>
        <v>24924.850000000006</v>
      </c>
      <c r="H75" s="19">
        <v>0</v>
      </c>
      <c r="I75" s="19">
        <v>0</v>
      </c>
    </row>
    <row r="76" spans="1:9" ht="15" customHeight="1" x14ac:dyDescent="0.25">
      <c r="A76" s="206" t="s">
        <v>1230</v>
      </c>
      <c r="B76" s="78">
        <v>0</v>
      </c>
      <c r="C76" s="131" t="s">
        <v>67</v>
      </c>
      <c r="D76" s="165">
        <v>150197.24999999991</v>
      </c>
      <c r="E76" s="165">
        <v>1262.77</v>
      </c>
      <c r="F76" s="19">
        <v>0</v>
      </c>
      <c r="G76" s="20">
        <f t="shared" si="1"/>
        <v>148934.47999999992</v>
      </c>
      <c r="H76" s="19">
        <v>0</v>
      </c>
      <c r="I76" s="19">
        <v>0</v>
      </c>
    </row>
    <row r="77" spans="1:9" ht="15" customHeight="1" x14ac:dyDescent="0.25">
      <c r="A77" s="206" t="s">
        <v>1231</v>
      </c>
      <c r="B77" s="78">
        <v>0</v>
      </c>
      <c r="C77" s="131" t="s">
        <v>67</v>
      </c>
      <c r="D77" s="165">
        <v>136526.25</v>
      </c>
      <c r="E77" s="165">
        <v>80343.599999999991</v>
      </c>
      <c r="F77" s="19">
        <v>0</v>
      </c>
      <c r="G77" s="20">
        <f t="shared" si="1"/>
        <v>56182.650000000009</v>
      </c>
      <c r="H77" s="19">
        <v>0</v>
      </c>
      <c r="I77" s="19">
        <v>0</v>
      </c>
    </row>
    <row r="78" spans="1:9" ht="15" customHeight="1" x14ac:dyDescent="0.25">
      <c r="A78" s="206" t="s">
        <v>1232</v>
      </c>
      <c r="B78" s="78">
        <v>0</v>
      </c>
      <c r="C78" s="131" t="s">
        <v>67</v>
      </c>
      <c r="D78" s="165">
        <v>136948.93</v>
      </c>
      <c r="E78" s="165">
        <v>35695.370000000003</v>
      </c>
      <c r="F78" s="19">
        <v>0</v>
      </c>
      <c r="G78" s="20">
        <f t="shared" si="1"/>
        <v>101253.56</v>
      </c>
      <c r="H78" s="19">
        <v>0</v>
      </c>
      <c r="I78" s="19">
        <v>0</v>
      </c>
    </row>
    <row r="79" spans="1:9" ht="15" customHeight="1" x14ac:dyDescent="0.25">
      <c r="A79" s="205" t="s">
        <v>91</v>
      </c>
      <c r="B79" s="78">
        <v>0</v>
      </c>
      <c r="C79" s="131" t="s">
        <v>67</v>
      </c>
      <c r="D79" s="165">
        <v>885417.74999999953</v>
      </c>
      <c r="E79" s="165">
        <v>775676.4</v>
      </c>
      <c r="F79" s="19">
        <v>0</v>
      </c>
      <c r="G79" s="20">
        <f t="shared" si="1"/>
        <v>109741.34999999951</v>
      </c>
      <c r="H79" s="19">
        <v>0</v>
      </c>
      <c r="I79" s="19">
        <v>0</v>
      </c>
    </row>
    <row r="80" spans="1:9" ht="15" customHeight="1" x14ac:dyDescent="0.25">
      <c r="A80" s="208" t="s">
        <v>1653</v>
      </c>
      <c r="B80" s="78">
        <v>0</v>
      </c>
      <c r="C80" s="131" t="s">
        <v>67</v>
      </c>
      <c r="D80" s="165">
        <v>161001.74999999994</v>
      </c>
      <c r="E80" s="165">
        <v>90134.05</v>
      </c>
      <c r="F80" s="19">
        <v>0</v>
      </c>
      <c r="G80" s="20">
        <f t="shared" si="1"/>
        <v>70867.699999999939</v>
      </c>
      <c r="H80" s="19">
        <v>0</v>
      </c>
      <c r="I80" s="19">
        <v>0</v>
      </c>
    </row>
    <row r="81" spans="1:9" ht="15" customHeight="1" x14ac:dyDescent="0.25">
      <c r="A81" s="206" t="s">
        <v>1654</v>
      </c>
      <c r="B81" s="78">
        <v>0</v>
      </c>
      <c r="C81" s="131" t="s">
        <v>67</v>
      </c>
      <c r="D81" s="165">
        <v>209440.27999999985</v>
      </c>
      <c r="E81" s="165">
        <v>77621.180000000008</v>
      </c>
      <c r="F81" s="19">
        <v>0</v>
      </c>
      <c r="G81" s="20">
        <f t="shared" si="1"/>
        <v>131819.09999999986</v>
      </c>
      <c r="H81" s="19">
        <v>0</v>
      </c>
      <c r="I81" s="19">
        <v>0</v>
      </c>
    </row>
    <row r="82" spans="1:9" ht="15" customHeight="1" x14ac:dyDescent="0.25">
      <c r="A82" s="206" t="s">
        <v>1655</v>
      </c>
      <c r="B82" s="78">
        <v>0</v>
      </c>
      <c r="C82" s="131" t="s">
        <v>67</v>
      </c>
      <c r="D82" s="165">
        <v>134920.1</v>
      </c>
      <c r="E82" s="165">
        <v>81989.759999999995</v>
      </c>
      <c r="F82" s="19">
        <v>0</v>
      </c>
      <c r="G82" s="20">
        <f t="shared" si="1"/>
        <v>52930.340000000011</v>
      </c>
      <c r="H82" s="19">
        <v>0</v>
      </c>
      <c r="I82" s="19">
        <v>0</v>
      </c>
    </row>
    <row r="83" spans="1:9" ht="15" customHeight="1" x14ac:dyDescent="0.25">
      <c r="A83" s="206" t="s">
        <v>1656</v>
      </c>
      <c r="B83" s="78">
        <v>0</v>
      </c>
      <c r="C83" s="131" t="s">
        <v>67</v>
      </c>
      <c r="D83" s="165">
        <v>125905.49999999993</v>
      </c>
      <c r="E83" s="165">
        <v>85723.200000000012</v>
      </c>
      <c r="F83" s="19">
        <v>0</v>
      </c>
      <c r="G83" s="20">
        <f t="shared" si="1"/>
        <v>40182.299999999916</v>
      </c>
      <c r="H83" s="19">
        <v>0</v>
      </c>
      <c r="I83" s="19">
        <v>0</v>
      </c>
    </row>
    <row r="84" spans="1:9" x14ac:dyDescent="0.25">
      <c r="A84" s="205" t="s">
        <v>92</v>
      </c>
      <c r="B84" s="147">
        <v>0</v>
      </c>
      <c r="C84" s="148" t="s">
        <v>67</v>
      </c>
      <c r="D84" s="165">
        <v>400452.29999999993</v>
      </c>
      <c r="E84" s="165">
        <v>8227.4</v>
      </c>
      <c r="F84" s="19">
        <v>0</v>
      </c>
      <c r="G84" s="20">
        <f t="shared" si="1"/>
        <v>392224.89999999991</v>
      </c>
      <c r="H84" s="19">
        <v>0</v>
      </c>
      <c r="I84" s="19">
        <v>0</v>
      </c>
    </row>
    <row r="85" spans="1:9" ht="15" customHeight="1" x14ac:dyDescent="0.25">
      <c r="A85" s="205" t="s">
        <v>93</v>
      </c>
      <c r="B85" s="78">
        <v>0</v>
      </c>
      <c r="C85" s="131" t="s">
        <v>67</v>
      </c>
      <c r="D85" s="165">
        <v>174121.50000000012</v>
      </c>
      <c r="E85" s="165">
        <v>0</v>
      </c>
      <c r="F85" s="19">
        <v>0</v>
      </c>
      <c r="G85" s="20">
        <f t="shared" si="1"/>
        <v>174121.50000000012</v>
      </c>
      <c r="H85" s="19">
        <v>0</v>
      </c>
      <c r="I85" s="19">
        <v>0</v>
      </c>
    </row>
    <row r="86" spans="1:9" ht="15" customHeight="1" x14ac:dyDescent="0.25">
      <c r="A86" s="205" t="s">
        <v>94</v>
      </c>
      <c r="B86" s="78">
        <v>0</v>
      </c>
      <c r="C86" s="131" t="s">
        <v>67</v>
      </c>
      <c r="D86" s="165">
        <v>285458.79999999987</v>
      </c>
      <c r="E86" s="165">
        <v>133383.35</v>
      </c>
      <c r="F86" s="19">
        <v>0</v>
      </c>
      <c r="G86" s="20">
        <f t="shared" si="1"/>
        <v>152075.44999999987</v>
      </c>
      <c r="H86" s="19">
        <v>0</v>
      </c>
      <c r="I86" s="19">
        <v>0</v>
      </c>
    </row>
    <row r="87" spans="1:9" ht="15" customHeight="1" x14ac:dyDescent="0.25">
      <c r="A87" s="206" t="s">
        <v>1233</v>
      </c>
      <c r="B87" s="78">
        <v>0</v>
      </c>
      <c r="C87" s="131" t="s">
        <v>67</v>
      </c>
      <c r="D87" s="165">
        <v>930135.95000000054</v>
      </c>
      <c r="E87" s="165">
        <v>767592.54999999981</v>
      </c>
      <c r="F87" s="19">
        <v>0</v>
      </c>
      <c r="G87" s="20">
        <f t="shared" si="1"/>
        <v>162543.40000000072</v>
      </c>
      <c r="H87" s="19">
        <v>0</v>
      </c>
      <c r="I87" s="19">
        <v>0</v>
      </c>
    </row>
    <row r="88" spans="1:9" ht="15" customHeight="1" x14ac:dyDescent="0.25">
      <c r="A88" s="205" t="s">
        <v>95</v>
      </c>
      <c r="B88" s="78">
        <v>0</v>
      </c>
      <c r="C88" s="131" t="s">
        <v>67</v>
      </c>
      <c r="D88" s="165">
        <v>74822.499999999985</v>
      </c>
      <c r="E88" s="165">
        <v>66649.700000000012</v>
      </c>
      <c r="F88" s="19">
        <v>0</v>
      </c>
      <c r="G88" s="20">
        <f t="shared" si="1"/>
        <v>8172.7999999999738</v>
      </c>
      <c r="H88" s="19">
        <v>0</v>
      </c>
      <c r="I88" s="19">
        <v>0</v>
      </c>
    </row>
    <row r="89" spans="1:9" ht="15" customHeight="1" x14ac:dyDescent="0.25">
      <c r="A89" s="206" t="s">
        <v>1234</v>
      </c>
      <c r="B89" s="78">
        <v>0</v>
      </c>
      <c r="C89" s="131" t="s">
        <v>67</v>
      </c>
      <c r="D89" s="165">
        <v>1122235.9000000001</v>
      </c>
      <c r="E89" s="165">
        <v>909844.37000000011</v>
      </c>
      <c r="F89" s="19">
        <v>0</v>
      </c>
      <c r="G89" s="20">
        <f t="shared" si="1"/>
        <v>212391.53000000003</v>
      </c>
      <c r="H89" s="19">
        <v>0</v>
      </c>
      <c r="I89" s="19">
        <v>0</v>
      </c>
    </row>
    <row r="90" spans="1:9" ht="15" customHeight="1" x14ac:dyDescent="0.25">
      <c r="A90" s="206" t="s">
        <v>1235</v>
      </c>
      <c r="B90" s="78">
        <v>0</v>
      </c>
      <c r="C90" s="131" t="s">
        <v>67</v>
      </c>
      <c r="D90" s="165">
        <v>104957.99999999994</v>
      </c>
      <c r="E90" s="165">
        <v>47843.200000000004</v>
      </c>
      <c r="F90" s="19">
        <v>0</v>
      </c>
      <c r="G90" s="20">
        <f t="shared" si="1"/>
        <v>57114.799999999937</v>
      </c>
      <c r="H90" s="19">
        <v>0</v>
      </c>
      <c r="I90" s="19">
        <v>0</v>
      </c>
    </row>
    <row r="91" spans="1:9" ht="15" customHeight="1" x14ac:dyDescent="0.25">
      <c r="A91" s="206" t="s">
        <v>1236</v>
      </c>
      <c r="B91" s="78">
        <v>0</v>
      </c>
      <c r="C91" s="131" t="s">
        <v>67</v>
      </c>
      <c r="D91" s="165">
        <v>318953.24999999977</v>
      </c>
      <c r="E91" s="165">
        <v>168966.35999999996</v>
      </c>
      <c r="F91" s="19">
        <v>0</v>
      </c>
      <c r="G91" s="20">
        <f t="shared" si="1"/>
        <v>149986.88999999981</v>
      </c>
      <c r="H91" s="19">
        <v>0</v>
      </c>
      <c r="I91" s="19">
        <v>0</v>
      </c>
    </row>
    <row r="92" spans="1:9" ht="15" customHeight="1" x14ac:dyDescent="0.25">
      <c r="A92" s="206" t="s">
        <v>1657</v>
      </c>
      <c r="B92" s="78">
        <v>0</v>
      </c>
      <c r="C92" s="131" t="s">
        <v>67</v>
      </c>
      <c r="D92" s="165">
        <v>70890.750000000015</v>
      </c>
      <c r="E92" s="165">
        <v>25218.300000000003</v>
      </c>
      <c r="F92" s="19">
        <v>0</v>
      </c>
      <c r="G92" s="20">
        <f t="shared" si="1"/>
        <v>45672.450000000012</v>
      </c>
      <c r="H92" s="19">
        <v>0</v>
      </c>
      <c r="I92" s="19">
        <v>0</v>
      </c>
    </row>
    <row r="93" spans="1:9" ht="15" customHeight="1" x14ac:dyDescent="0.25">
      <c r="A93" s="206" t="s">
        <v>1658</v>
      </c>
      <c r="B93" s="78">
        <v>0</v>
      </c>
      <c r="C93" s="131" t="s">
        <v>67</v>
      </c>
      <c r="D93" s="165">
        <v>140936.25</v>
      </c>
      <c r="E93" s="165">
        <v>138800.35000000003</v>
      </c>
      <c r="F93" s="19">
        <v>0</v>
      </c>
      <c r="G93" s="20">
        <f t="shared" si="1"/>
        <v>2135.8999999999651</v>
      </c>
      <c r="H93" s="19">
        <v>0</v>
      </c>
      <c r="I93" s="19">
        <v>0</v>
      </c>
    </row>
    <row r="94" spans="1:9" ht="15" customHeight="1" x14ac:dyDescent="0.25">
      <c r="A94" s="206" t="s">
        <v>3926</v>
      </c>
      <c r="B94" s="78"/>
      <c r="C94" s="131" t="s">
        <v>67</v>
      </c>
      <c r="D94" s="165">
        <v>123233</v>
      </c>
      <c r="E94" s="165">
        <v>85039.07</v>
      </c>
      <c r="F94" s="19">
        <v>0</v>
      </c>
      <c r="G94" s="20">
        <f t="shared" ref="G94:G131" si="2">D95-E95</f>
        <v>51869.89999999998</v>
      </c>
      <c r="H94" s="19">
        <v>0</v>
      </c>
      <c r="I94" s="19">
        <v>0</v>
      </c>
    </row>
    <row r="95" spans="1:9" ht="15" customHeight="1" x14ac:dyDescent="0.25">
      <c r="A95" s="206" t="s">
        <v>1659</v>
      </c>
      <c r="B95" s="78">
        <v>0</v>
      </c>
      <c r="C95" s="131" t="s">
        <v>67</v>
      </c>
      <c r="D95" s="165">
        <v>110066.25</v>
      </c>
      <c r="E95" s="165">
        <v>58196.35000000002</v>
      </c>
      <c r="F95" s="19">
        <v>0</v>
      </c>
      <c r="G95" s="20">
        <f t="shared" si="2"/>
        <v>21277.800000000003</v>
      </c>
      <c r="H95" s="19">
        <v>0</v>
      </c>
      <c r="I95" s="19">
        <v>0</v>
      </c>
    </row>
    <row r="96" spans="1:9" ht="15" customHeight="1" x14ac:dyDescent="0.25">
      <c r="A96" s="206" t="s">
        <v>1660</v>
      </c>
      <c r="B96" s="78">
        <v>0</v>
      </c>
      <c r="C96" s="131" t="s">
        <v>67</v>
      </c>
      <c r="D96" s="165">
        <v>126420</v>
      </c>
      <c r="E96" s="165">
        <v>105142.2</v>
      </c>
      <c r="F96" s="19">
        <v>0</v>
      </c>
      <c r="G96" s="20">
        <f t="shared" si="2"/>
        <v>69088.589999999967</v>
      </c>
      <c r="H96" s="19">
        <v>0</v>
      </c>
      <c r="I96" s="19">
        <v>0</v>
      </c>
    </row>
    <row r="97" spans="1:9" ht="15" customHeight="1" x14ac:dyDescent="0.25">
      <c r="A97" s="206" t="s">
        <v>1661</v>
      </c>
      <c r="B97" s="78">
        <v>0</v>
      </c>
      <c r="C97" s="131" t="s">
        <v>67</v>
      </c>
      <c r="D97" s="165">
        <v>129653.99999999997</v>
      </c>
      <c r="E97" s="165">
        <v>60565.409999999996</v>
      </c>
      <c r="F97" s="19">
        <v>0</v>
      </c>
      <c r="G97" s="20">
        <f t="shared" si="2"/>
        <v>324913.48000000068</v>
      </c>
      <c r="H97" s="19">
        <v>0</v>
      </c>
      <c r="I97" s="19">
        <v>0</v>
      </c>
    </row>
    <row r="98" spans="1:9" ht="15" customHeight="1" x14ac:dyDescent="0.25">
      <c r="A98" s="206" t="s">
        <v>1237</v>
      </c>
      <c r="B98" s="78">
        <v>0</v>
      </c>
      <c r="C98" s="131" t="s">
        <v>67</v>
      </c>
      <c r="D98" s="165">
        <v>1715991.4500000004</v>
      </c>
      <c r="E98" s="165">
        <v>1391077.9699999997</v>
      </c>
      <c r="F98" s="19">
        <v>0</v>
      </c>
      <c r="G98" s="20">
        <f t="shared" si="2"/>
        <v>416538.84999999963</v>
      </c>
      <c r="H98" s="19">
        <v>0</v>
      </c>
      <c r="I98" s="19">
        <v>0</v>
      </c>
    </row>
    <row r="99" spans="1:9" ht="15" customHeight="1" x14ac:dyDescent="0.25">
      <c r="A99" s="206" t="s">
        <v>1238</v>
      </c>
      <c r="B99" s="78">
        <v>0</v>
      </c>
      <c r="C99" s="131" t="s">
        <v>67</v>
      </c>
      <c r="D99" s="165">
        <v>1502634.8099999989</v>
      </c>
      <c r="E99" s="165">
        <v>1086095.9599999993</v>
      </c>
      <c r="F99" s="19">
        <v>0</v>
      </c>
      <c r="G99" s="20">
        <f t="shared" si="2"/>
        <v>651132.07000000076</v>
      </c>
      <c r="H99" s="19">
        <v>0</v>
      </c>
      <c r="I99" s="19">
        <v>0</v>
      </c>
    </row>
    <row r="100" spans="1:9" ht="15" customHeight="1" x14ac:dyDescent="0.25">
      <c r="A100" s="206" t="s">
        <v>1239</v>
      </c>
      <c r="B100" s="78">
        <v>0</v>
      </c>
      <c r="C100" s="131" t="s">
        <v>67</v>
      </c>
      <c r="D100" s="165">
        <v>2797960.8400000012</v>
      </c>
      <c r="E100" s="165">
        <v>2146828.7700000005</v>
      </c>
      <c r="F100" s="19">
        <v>0</v>
      </c>
      <c r="G100" s="20">
        <f t="shared" si="2"/>
        <v>426709.6800000011</v>
      </c>
      <c r="H100" s="19">
        <v>0</v>
      </c>
      <c r="I100" s="19">
        <v>0</v>
      </c>
    </row>
    <row r="101" spans="1:9" ht="15" customHeight="1" x14ac:dyDescent="0.25">
      <c r="A101" s="206" t="s">
        <v>1240</v>
      </c>
      <c r="B101" s="78">
        <v>0</v>
      </c>
      <c r="C101" s="131" t="s">
        <v>67</v>
      </c>
      <c r="D101" s="165">
        <v>1609476.6800000009</v>
      </c>
      <c r="E101" s="165">
        <v>1182766.9999999998</v>
      </c>
      <c r="F101" s="19">
        <v>0</v>
      </c>
      <c r="G101" s="20">
        <f t="shared" si="2"/>
        <v>194780.90000000002</v>
      </c>
      <c r="H101" s="19">
        <v>0</v>
      </c>
      <c r="I101" s="19">
        <v>0</v>
      </c>
    </row>
    <row r="102" spans="1:9" ht="15" customHeight="1" x14ac:dyDescent="0.25">
      <c r="A102" s="205" t="s">
        <v>795</v>
      </c>
      <c r="B102" s="78">
        <v>0</v>
      </c>
      <c r="C102" s="131" t="s">
        <v>67</v>
      </c>
      <c r="D102" s="165">
        <v>988652.22999999975</v>
      </c>
      <c r="E102" s="165">
        <v>793871.32999999973</v>
      </c>
      <c r="F102" s="19">
        <v>0</v>
      </c>
      <c r="G102" s="20">
        <f t="shared" si="2"/>
        <v>182171.60000000021</v>
      </c>
      <c r="H102" s="19">
        <v>0</v>
      </c>
      <c r="I102" s="19">
        <v>0</v>
      </c>
    </row>
    <row r="103" spans="1:9" ht="15" customHeight="1" x14ac:dyDescent="0.25">
      <c r="A103" s="205" t="s">
        <v>796</v>
      </c>
      <c r="B103" s="78">
        <v>0</v>
      </c>
      <c r="C103" s="131" t="s">
        <v>67</v>
      </c>
      <c r="D103" s="165">
        <v>978687.90000000026</v>
      </c>
      <c r="E103" s="165">
        <v>796516.3</v>
      </c>
      <c r="F103" s="19">
        <v>0</v>
      </c>
      <c r="G103" s="20">
        <f t="shared" si="2"/>
        <v>136948.94999999995</v>
      </c>
      <c r="H103" s="19">
        <v>0</v>
      </c>
      <c r="I103" s="19">
        <v>0</v>
      </c>
    </row>
    <row r="104" spans="1:9" ht="15" customHeight="1" x14ac:dyDescent="0.25">
      <c r="A104" s="205" t="s">
        <v>797</v>
      </c>
      <c r="B104" s="78">
        <v>0</v>
      </c>
      <c r="C104" s="131" t="s">
        <v>67</v>
      </c>
      <c r="D104" s="165">
        <v>983893.95</v>
      </c>
      <c r="E104" s="165">
        <v>846945</v>
      </c>
      <c r="F104" s="19">
        <v>0</v>
      </c>
      <c r="G104" s="20">
        <f t="shared" si="2"/>
        <v>83317.970000000205</v>
      </c>
      <c r="H104" s="19">
        <v>0</v>
      </c>
      <c r="I104" s="19">
        <v>0</v>
      </c>
    </row>
    <row r="105" spans="1:9" ht="15" customHeight="1" x14ac:dyDescent="0.25">
      <c r="A105" s="205" t="s">
        <v>798</v>
      </c>
      <c r="B105" s="78">
        <v>0</v>
      </c>
      <c r="C105" s="131" t="s">
        <v>67</v>
      </c>
      <c r="D105" s="165">
        <v>931555.55</v>
      </c>
      <c r="E105" s="165">
        <v>848237.57999999984</v>
      </c>
      <c r="F105" s="19">
        <v>0</v>
      </c>
      <c r="G105" s="20">
        <f t="shared" si="2"/>
        <v>192804.81000000052</v>
      </c>
      <c r="H105" s="19">
        <v>0</v>
      </c>
      <c r="I105" s="19">
        <v>0</v>
      </c>
    </row>
    <row r="106" spans="1:9" ht="15" customHeight="1" x14ac:dyDescent="0.25">
      <c r="A106" s="205" t="s">
        <v>799</v>
      </c>
      <c r="B106" s="78">
        <v>0</v>
      </c>
      <c r="C106" s="131" t="s">
        <v>67</v>
      </c>
      <c r="D106" s="165">
        <v>1255646.7000000004</v>
      </c>
      <c r="E106" s="165">
        <v>1062841.8899999999</v>
      </c>
      <c r="F106" s="19">
        <v>0</v>
      </c>
      <c r="G106" s="20">
        <f t="shared" si="2"/>
        <v>253498.91999999969</v>
      </c>
      <c r="H106" s="19">
        <v>0</v>
      </c>
      <c r="I106" s="19">
        <v>0</v>
      </c>
    </row>
    <row r="107" spans="1:9" ht="15" customHeight="1" x14ac:dyDescent="0.25">
      <c r="A107" s="207" t="s">
        <v>3861</v>
      </c>
      <c r="B107" s="78">
        <v>0</v>
      </c>
      <c r="C107" s="131" t="s">
        <v>67</v>
      </c>
      <c r="D107" s="165">
        <v>1457991.8599999999</v>
      </c>
      <c r="E107" s="165">
        <v>1204492.9400000002</v>
      </c>
      <c r="F107" s="19">
        <v>0</v>
      </c>
      <c r="G107" s="20">
        <f t="shared" si="2"/>
        <v>157305.90999999852</v>
      </c>
      <c r="H107" s="19">
        <v>0</v>
      </c>
      <c r="I107" s="19">
        <v>0</v>
      </c>
    </row>
    <row r="108" spans="1:9" ht="15" customHeight="1" x14ac:dyDescent="0.25">
      <c r="A108" s="205" t="s">
        <v>800</v>
      </c>
      <c r="B108" s="78">
        <v>0</v>
      </c>
      <c r="C108" s="131" t="s">
        <v>67</v>
      </c>
      <c r="D108" s="165">
        <v>1301403.6899999985</v>
      </c>
      <c r="E108" s="165">
        <v>1144097.78</v>
      </c>
      <c r="F108" s="19">
        <v>0</v>
      </c>
      <c r="G108" s="20">
        <f t="shared" si="2"/>
        <v>85228.600000001257</v>
      </c>
      <c r="H108" s="19">
        <v>0</v>
      </c>
      <c r="I108" s="19">
        <v>0</v>
      </c>
    </row>
    <row r="109" spans="1:9" ht="15" customHeight="1" x14ac:dyDescent="0.25">
      <c r="A109" s="205" t="s">
        <v>801</v>
      </c>
      <c r="B109" s="78">
        <v>0</v>
      </c>
      <c r="C109" s="131" t="s">
        <v>67</v>
      </c>
      <c r="D109" s="165">
        <v>1467574.5000000014</v>
      </c>
      <c r="E109" s="165">
        <v>1382345.9000000001</v>
      </c>
      <c r="F109" s="19">
        <v>0</v>
      </c>
      <c r="G109" s="20">
        <f t="shared" si="2"/>
        <v>340667.96000000066</v>
      </c>
      <c r="H109" s="19">
        <v>0</v>
      </c>
      <c r="I109" s="19">
        <v>0</v>
      </c>
    </row>
    <row r="110" spans="1:9" ht="15" customHeight="1" x14ac:dyDescent="0.25">
      <c r="A110" s="205" t="s">
        <v>3560</v>
      </c>
      <c r="B110" s="78">
        <v>0</v>
      </c>
      <c r="C110" s="131" t="s">
        <v>67</v>
      </c>
      <c r="D110" s="165">
        <v>1590139.6500000006</v>
      </c>
      <c r="E110" s="165">
        <v>1249471.69</v>
      </c>
      <c r="F110" s="19">
        <v>0</v>
      </c>
      <c r="G110" s="20">
        <f t="shared" si="2"/>
        <v>72756.55</v>
      </c>
      <c r="H110" s="19">
        <v>0</v>
      </c>
      <c r="I110" s="19">
        <v>0</v>
      </c>
    </row>
    <row r="111" spans="1:9" ht="15" customHeight="1" x14ac:dyDescent="0.25">
      <c r="A111" s="206" t="s">
        <v>3529</v>
      </c>
      <c r="B111" s="78">
        <v>0</v>
      </c>
      <c r="C111" s="131" t="s">
        <v>67</v>
      </c>
      <c r="D111" s="165">
        <v>106731.6</v>
      </c>
      <c r="E111" s="165">
        <v>33975.050000000003</v>
      </c>
      <c r="F111" s="19">
        <v>0</v>
      </c>
      <c r="G111" s="20">
        <f t="shared" si="2"/>
        <v>57683.829999999871</v>
      </c>
      <c r="H111" s="19">
        <v>0</v>
      </c>
      <c r="I111" s="19">
        <v>0</v>
      </c>
    </row>
    <row r="112" spans="1:9" ht="15" customHeight="1" x14ac:dyDescent="0.25">
      <c r="A112" s="206" t="s">
        <v>1662</v>
      </c>
      <c r="B112" s="78">
        <v>0</v>
      </c>
      <c r="C112" s="131" t="s">
        <v>67</v>
      </c>
      <c r="D112" s="165">
        <v>176917.61999999991</v>
      </c>
      <c r="E112" s="165">
        <v>119233.79000000004</v>
      </c>
      <c r="F112" s="19">
        <v>0</v>
      </c>
      <c r="G112" s="20">
        <f t="shared" si="2"/>
        <v>18417.820000000036</v>
      </c>
      <c r="H112" s="19">
        <v>0</v>
      </c>
      <c r="I112" s="19">
        <v>0</v>
      </c>
    </row>
    <row r="113" spans="1:9" ht="15" customHeight="1" x14ac:dyDescent="0.25">
      <c r="A113" s="206" t="s">
        <v>1663</v>
      </c>
      <c r="B113" s="78">
        <v>0</v>
      </c>
      <c r="C113" s="131" t="s">
        <v>67</v>
      </c>
      <c r="D113" s="165">
        <v>104725.20000000001</v>
      </c>
      <c r="E113" s="165">
        <v>86307.379999999976</v>
      </c>
      <c r="F113" s="19">
        <v>0</v>
      </c>
      <c r="G113" s="20">
        <f t="shared" si="2"/>
        <v>32167.550000000017</v>
      </c>
      <c r="H113" s="19">
        <v>0</v>
      </c>
      <c r="I113" s="19">
        <v>0</v>
      </c>
    </row>
    <row r="114" spans="1:9" ht="15" customHeight="1" x14ac:dyDescent="0.25">
      <c r="A114" s="206" t="s">
        <v>1664</v>
      </c>
      <c r="B114" s="78">
        <v>0</v>
      </c>
      <c r="C114" s="131" t="s">
        <v>67</v>
      </c>
      <c r="D114" s="165">
        <v>116387.25000000003</v>
      </c>
      <c r="E114" s="165">
        <v>84219.700000000012</v>
      </c>
      <c r="F114" s="19">
        <v>0</v>
      </c>
      <c r="G114" s="20">
        <f t="shared" si="2"/>
        <v>79197.580000000016</v>
      </c>
      <c r="H114" s="19">
        <v>0</v>
      </c>
      <c r="I114" s="19">
        <v>0</v>
      </c>
    </row>
    <row r="115" spans="1:9" ht="15" customHeight="1" x14ac:dyDescent="0.25">
      <c r="A115" s="206" t="s">
        <v>1665</v>
      </c>
      <c r="B115" s="78">
        <v>0</v>
      </c>
      <c r="C115" s="131" t="s">
        <v>67</v>
      </c>
      <c r="D115" s="165">
        <v>159515.44999999998</v>
      </c>
      <c r="E115" s="165">
        <v>80317.869999999966</v>
      </c>
      <c r="F115" s="19">
        <v>0</v>
      </c>
      <c r="G115" s="20">
        <f t="shared" si="2"/>
        <v>30677.450000000012</v>
      </c>
      <c r="H115" s="19">
        <v>0</v>
      </c>
      <c r="I115" s="19">
        <v>0</v>
      </c>
    </row>
    <row r="116" spans="1:9" ht="15" customHeight="1" x14ac:dyDescent="0.25">
      <c r="A116" s="206" t="s">
        <v>1666</v>
      </c>
      <c r="B116" s="78">
        <v>0</v>
      </c>
      <c r="C116" s="131" t="s">
        <v>67</v>
      </c>
      <c r="D116" s="165">
        <v>139845.20000000001</v>
      </c>
      <c r="E116" s="165">
        <v>109167.75</v>
      </c>
      <c r="F116" s="19">
        <v>0</v>
      </c>
      <c r="G116" s="20">
        <f t="shared" si="2"/>
        <v>63345.649999999936</v>
      </c>
      <c r="H116" s="19">
        <v>0</v>
      </c>
      <c r="I116" s="19">
        <v>0</v>
      </c>
    </row>
    <row r="117" spans="1:9" ht="15" customHeight="1" x14ac:dyDescent="0.25">
      <c r="A117" s="206" t="s">
        <v>1667</v>
      </c>
      <c r="B117" s="78">
        <v>0</v>
      </c>
      <c r="C117" s="131" t="s">
        <v>67</v>
      </c>
      <c r="D117" s="165">
        <v>198636.99999999991</v>
      </c>
      <c r="E117" s="165">
        <v>135291.34999999998</v>
      </c>
      <c r="F117" s="19">
        <v>0</v>
      </c>
      <c r="G117" s="20">
        <f t="shared" si="2"/>
        <v>19340.359999999884</v>
      </c>
      <c r="H117" s="19">
        <v>0</v>
      </c>
      <c r="I117" s="19">
        <v>0</v>
      </c>
    </row>
    <row r="118" spans="1:9" ht="15" customHeight="1" x14ac:dyDescent="0.25">
      <c r="A118" s="206" t="s">
        <v>1668</v>
      </c>
      <c r="B118" s="78">
        <v>0</v>
      </c>
      <c r="C118" s="131" t="s">
        <v>67</v>
      </c>
      <c r="D118" s="165">
        <v>95114.109999999942</v>
      </c>
      <c r="E118" s="165">
        <v>75773.750000000058</v>
      </c>
      <c r="F118" s="19">
        <v>0</v>
      </c>
      <c r="G118" s="20">
        <f t="shared" si="2"/>
        <v>49618.350000000035</v>
      </c>
      <c r="H118" s="19">
        <v>0</v>
      </c>
      <c r="I118" s="19">
        <v>0</v>
      </c>
    </row>
    <row r="119" spans="1:9" ht="15" customHeight="1" x14ac:dyDescent="0.25">
      <c r="A119" s="206" t="s">
        <v>1669</v>
      </c>
      <c r="B119" s="78">
        <v>0</v>
      </c>
      <c r="C119" s="131" t="s">
        <v>67</v>
      </c>
      <c r="D119" s="165">
        <v>150822.00000000006</v>
      </c>
      <c r="E119" s="165">
        <v>101203.65000000002</v>
      </c>
      <c r="F119" s="19">
        <v>0</v>
      </c>
      <c r="G119" s="20">
        <f t="shared" si="2"/>
        <v>33980.450000000055</v>
      </c>
      <c r="H119" s="19">
        <v>0</v>
      </c>
      <c r="I119" s="19">
        <v>0</v>
      </c>
    </row>
    <row r="120" spans="1:9" ht="15" customHeight="1" x14ac:dyDescent="0.25">
      <c r="A120" s="206" t="s">
        <v>1670</v>
      </c>
      <c r="B120" s="78">
        <v>0</v>
      </c>
      <c r="C120" s="131" t="s">
        <v>67</v>
      </c>
      <c r="D120" s="165">
        <v>85958.250000000058</v>
      </c>
      <c r="E120" s="165">
        <v>51977.8</v>
      </c>
      <c r="F120" s="19">
        <v>0</v>
      </c>
      <c r="G120" s="20">
        <f t="shared" si="2"/>
        <v>57085.549999999988</v>
      </c>
      <c r="H120" s="19">
        <v>0</v>
      </c>
      <c r="I120" s="19">
        <v>0</v>
      </c>
    </row>
    <row r="121" spans="1:9" ht="15" customHeight="1" x14ac:dyDescent="0.25">
      <c r="A121" s="206" t="s">
        <v>1671</v>
      </c>
      <c r="B121" s="78">
        <v>0</v>
      </c>
      <c r="C121" s="131" t="s">
        <v>67</v>
      </c>
      <c r="D121" s="165">
        <v>136526.25</v>
      </c>
      <c r="E121" s="165">
        <v>79440.700000000012</v>
      </c>
      <c r="F121" s="19">
        <v>0</v>
      </c>
      <c r="G121" s="20">
        <f t="shared" si="2"/>
        <v>166679.04999999993</v>
      </c>
      <c r="H121" s="19">
        <v>0</v>
      </c>
      <c r="I121" s="19">
        <v>0</v>
      </c>
    </row>
    <row r="122" spans="1:9" ht="15" customHeight="1" x14ac:dyDescent="0.25">
      <c r="A122" s="205" t="s">
        <v>96</v>
      </c>
      <c r="B122" s="78">
        <v>0</v>
      </c>
      <c r="C122" s="131" t="s">
        <v>67</v>
      </c>
      <c r="D122" s="165">
        <v>243409.74999999991</v>
      </c>
      <c r="E122" s="165">
        <v>76730.7</v>
      </c>
      <c r="F122" s="19">
        <v>0</v>
      </c>
      <c r="G122" s="20">
        <f t="shared" si="2"/>
        <v>120023.9500000001</v>
      </c>
      <c r="H122" s="19">
        <v>0</v>
      </c>
      <c r="I122" s="19">
        <v>0</v>
      </c>
    </row>
    <row r="123" spans="1:9" ht="15" customHeight="1" x14ac:dyDescent="0.25">
      <c r="A123" s="205" t="s">
        <v>97</v>
      </c>
      <c r="B123" s="78">
        <v>0</v>
      </c>
      <c r="C123" s="131" t="s">
        <v>67</v>
      </c>
      <c r="D123" s="165">
        <v>371366.30000000016</v>
      </c>
      <c r="E123" s="165">
        <v>251342.35000000006</v>
      </c>
      <c r="F123" s="19">
        <v>0</v>
      </c>
      <c r="G123" s="20">
        <f t="shared" si="2"/>
        <v>273973.09999999998</v>
      </c>
      <c r="H123" s="19">
        <v>0</v>
      </c>
      <c r="I123" s="19">
        <v>0</v>
      </c>
    </row>
    <row r="124" spans="1:9" ht="15" customHeight="1" x14ac:dyDescent="0.25">
      <c r="A124" s="205" t="s">
        <v>98</v>
      </c>
      <c r="B124" s="78">
        <v>0</v>
      </c>
      <c r="C124" s="131" t="s">
        <v>67</v>
      </c>
      <c r="D124" s="165">
        <v>828302.79</v>
      </c>
      <c r="E124" s="165">
        <v>554329.69000000006</v>
      </c>
      <c r="F124" s="19">
        <v>0</v>
      </c>
      <c r="G124" s="20">
        <f t="shared" si="2"/>
        <v>62800.560000000114</v>
      </c>
      <c r="H124" s="19">
        <v>0</v>
      </c>
      <c r="I124" s="19">
        <v>0</v>
      </c>
    </row>
    <row r="125" spans="1:9" ht="15" customHeight="1" x14ac:dyDescent="0.25">
      <c r="A125" s="205" t="s">
        <v>99</v>
      </c>
      <c r="B125" s="78">
        <v>0</v>
      </c>
      <c r="C125" s="131" t="s">
        <v>67</v>
      </c>
      <c r="D125" s="165">
        <v>238454.40000000005</v>
      </c>
      <c r="E125" s="165">
        <v>175653.83999999994</v>
      </c>
      <c r="F125" s="19">
        <v>0</v>
      </c>
      <c r="G125" s="20">
        <f t="shared" si="2"/>
        <v>74347.649999999994</v>
      </c>
      <c r="H125" s="19">
        <v>0</v>
      </c>
      <c r="I125" s="19">
        <v>0</v>
      </c>
    </row>
    <row r="126" spans="1:9" ht="15" customHeight="1" x14ac:dyDescent="0.25">
      <c r="A126" s="205" t="s">
        <v>100</v>
      </c>
      <c r="B126" s="78">
        <v>0</v>
      </c>
      <c r="C126" s="131" t="s">
        <v>67</v>
      </c>
      <c r="D126" s="165">
        <v>90037.5</v>
      </c>
      <c r="E126" s="165">
        <v>15689.85</v>
      </c>
      <c r="F126" s="19">
        <v>0</v>
      </c>
      <c r="G126" s="20">
        <f t="shared" si="2"/>
        <v>57509.349999999926</v>
      </c>
      <c r="H126" s="19">
        <v>0</v>
      </c>
      <c r="I126" s="19">
        <v>0</v>
      </c>
    </row>
    <row r="127" spans="1:9" ht="15" customHeight="1" x14ac:dyDescent="0.25">
      <c r="A127" s="205" t="s">
        <v>101</v>
      </c>
      <c r="B127" s="78">
        <v>0</v>
      </c>
      <c r="C127" s="131" t="s">
        <v>67</v>
      </c>
      <c r="D127" s="165">
        <v>96689.249999999927</v>
      </c>
      <c r="E127" s="165">
        <v>39179.9</v>
      </c>
      <c r="F127" s="19">
        <v>0</v>
      </c>
      <c r="G127" s="20">
        <f t="shared" si="2"/>
        <v>48987.749999999971</v>
      </c>
      <c r="H127" s="19">
        <v>0</v>
      </c>
      <c r="I127" s="19">
        <v>0</v>
      </c>
    </row>
    <row r="128" spans="1:9" ht="15" customHeight="1" x14ac:dyDescent="0.25">
      <c r="A128" s="205" t="s">
        <v>102</v>
      </c>
      <c r="B128" s="78">
        <v>0</v>
      </c>
      <c r="C128" s="131" t="s">
        <v>67</v>
      </c>
      <c r="D128" s="165">
        <v>48987.749999999971</v>
      </c>
      <c r="E128" s="165">
        <v>0</v>
      </c>
      <c r="F128" s="19">
        <v>0</v>
      </c>
      <c r="G128" s="20">
        <f t="shared" si="2"/>
        <v>56148.250000000036</v>
      </c>
      <c r="H128" s="19">
        <v>0</v>
      </c>
      <c r="I128" s="19">
        <v>0</v>
      </c>
    </row>
    <row r="129" spans="1:9" ht="15" customHeight="1" x14ac:dyDescent="0.25">
      <c r="A129" s="205" t="s">
        <v>103</v>
      </c>
      <c r="B129" s="78">
        <v>0</v>
      </c>
      <c r="C129" s="131" t="s">
        <v>67</v>
      </c>
      <c r="D129" s="165">
        <v>60174.250000000036</v>
      </c>
      <c r="E129" s="165">
        <v>4026</v>
      </c>
      <c r="F129" s="19">
        <v>0</v>
      </c>
      <c r="G129" s="20">
        <f t="shared" si="2"/>
        <v>142249.90000000011</v>
      </c>
      <c r="H129" s="19">
        <v>0</v>
      </c>
      <c r="I129" s="19">
        <v>0</v>
      </c>
    </row>
    <row r="130" spans="1:9" ht="15" customHeight="1" x14ac:dyDescent="0.25">
      <c r="A130" s="205" t="s">
        <v>104</v>
      </c>
      <c r="B130" s="78">
        <v>0</v>
      </c>
      <c r="C130" s="131" t="s">
        <v>67</v>
      </c>
      <c r="D130" s="165">
        <v>167874.00000000012</v>
      </c>
      <c r="E130" s="165">
        <v>25624.1</v>
      </c>
      <c r="F130" s="19">
        <v>0</v>
      </c>
      <c r="G130" s="20">
        <f t="shared" si="2"/>
        <v>103141.3600000001</v>
      </c>
      <c r="H130" s="19">
        <v>0</v>
      </c>
      <c r="I130" s="19">
        <v>0</v>
      </c>
    </row>
    <row r="131" spans="1:9" ht="15" customHeight="1" x14ac:dyDescent="0.25">
      <c r="A131" s="206" t="s">
        <v>1241</v>
      </c>
      <c r="B131" s="78">
        <v>0</v>
      </c>
      <c r="C131" s="131" t="s">
        <v>67</v>
      </c>
      <c r="D131" s="165">
        <v>235530.75000000006</v>
      </c>
      <c r="E131" s="165">
        <v>132389.38999999996</v>
      </c>
      <c r="F131" s="19">
        <v>0</v>
      </c>
      <c r="G131" s="20">
        <f t="shared" si="2"/>
        <v>103596.89999999991</v>
      </c>
      <c r="H131" s="19">
        <v>0</v>
      </c>
      <c r="I131" s="19">
        <v>0</v>
      </c>
    </row>
    <row r="132" spans="1:9" ht="15" customHeight="1" x14ac:dyDescent="0.25">
      <c r="A132" s="206" t="s">
        <v>1242</v>
      </c>
      <c r="B132" s="78">
        <v>0</v>
      </c>
      <c r="C132" s="131" t="s">
        <v>67</v>
      </c>
      <c r="D132" s="165">
        <v>149829.74999999991</v>
      </c>
      <c r="E132" s="165">
        <v>46232.850000000006</v>
      </c>
      <c r="F132" s="19">
        <v>0</v>
      </c>
      <c r="G132" s="20">
        <f t="shared" ref="G132:G168" si="3">D133-E133</f>
        <v>49765.750000000058</v>
      </c>
      <c r="H132" s="19">
        <v>0</v>
      </c>
      <c r="I132" s="19">
        <v>0</v>
      </c>
    </row>
    <row r="133" spans="1:9" ht="15" customHeight="1" x14ac:dyDescent="0.25">
      <c r="A133" s="206" t="s">
        <v>1243</v>
      </c>
      <c r="B133" s="78">
        <v>0</v>
      </c>
      <c r="C133" s="131" t="s">
        <v>67</v>
      </c>
      <c r="D133" s="165">
        <v>150785.25000000006</v>
      </c>
      <c r="E133" s="165">
        <v>101019.5</v>
      </c>
      <c r="F133" s="19">
        <v>0</v>
      </c>
      <c r="G133" s="20">
        <f t="shared" si="3"/>
        <v>19303.100000000093</v>
      </c>
      <c r="H133" s="19">
        <v>0</v>
      </c>
      <c r="I133" s="19">
        <v>0</v>
      </c>
    </row>
    <row r="134" spans="1:9" ht="15" customHeight="1" x14ac:dyDescent="0.25">
      <c r="A134" s="206" t="s">
        <v>1244</v>
      </c>
      <c r="B134" s="78">
        <v>0</v>
      </c>
      <c r="C134" s="131" t="s">
        <v>67</v>
      </c>
      <c r="D134" s="165">
        <v>152434.50000000009</v>
      </c>
      <c r="E134" s="165">
        <v>133131.4</v>
      </c>
      <c r="F134" s="19">
        <v>0</v>
      </c>
      <c r="G134" s="20">
        <f t="shared" si="3"/>
        <v>31922.580000000075</v>
      </c>
      <c r="H134" s="19">
        <v>0</v>
      </c>
      <c r="I134" s="19">
        <v>0</v>
      </c>
    </row>
    <row r="135" spans="1:9" ht="15" customHeight="1" x14ac:dyDescent="0.25">
      <c r="A135" s="206" t="s">
        <v>1245</v>
      </c>
      <c r="B135" s="78">
        <v>0</v>
      </c>
      <c r="C135" s="131" t="s">
        <v>67</v>
      </c>
      <c r="D135" s="165">
        <v>119723.58000000005</v>
      </c>
      <c r="E135" s="165">
        <v>87800.999999999971</v>
      </c>
      <c r="F135" s="19">
        <v>0</v>
      </c>
      <c r="G135" s="20">
        <f t="shared" si="3"/>
        <v>35427.25</v>
      </c>
      <c r="H135" s="19">
        <v>0</v>
      </c>
      <c r="I135" s="19">
        <v>0</v>
      </c>
    </row>
    <row r="136" spans="1:9" ht="15" customHeight="1" x14ac:dyDescent="0.25">
      <c r="A136" s="206" t="s">
        <v>1246</v>
      </c>
      <c r="B136" s="78">
        <v>0</v>
      </c>
      <c r="C136" s="131" t="s">
        <v>67</v>
      </c>
      <c r="D136" s="165">
        <v>237919.50000000006</v>
      </c>
      <c r="E136" s="165">
        <v>202492.25000000006</v>
      </c>
      <c r="F136" s="19">
        <v>0</v>
      </c>
      <c r="G136" s="20">
        <f t="shared" si="3"/>
        <v>4569.2000000000407</v>
      </c>
      <c r="H136" s="19">
        <v>0</v>
      </c>
      <c r="I136" s="19">
        <v>0</v>
      </c>
    </row>
    <row r="137" spans="1:9" ht="15" customHeight="1" x14ac:dyDescent="0.25">
      <c r="A137" s="206" t="s">
        <v>1247</v>
      </c>
      <c r="B137" s="78">
        <v>0</v>
      </c>
      <c r="C137" s="131" t="s">
        <v>67</v>
      </c>
      <c r="D137" s="165">
        <v>152292.00000000003</v>
      </c>
      <c r="E137" s="165">
        <v>147722.79999999999</v>
      </c>
      <c r="F137" s="19">
        <v>0</v>
      </c>
      <c r="G137" s="20">
        <f t="shared" si="3"/>
        <v>35461.379999999946</v>
      </c>
      <c r="H137" s="19">
        <v>0</v>
      </c>
      <c r="I137" s="19">
        <v>0</v>
      </c>
    </row>
    <row r="138" spans="1:9" ht="15" customHeight="1" x14ac:dyDescent="0.25">
      <c r="A138" s="206" t="s">
        <v>1248</v>
      </c>
      <c r="B138" s="78">
        <v>0</v>
      </c>
      <c r="C138" s="131" t="s">
        <v>67</v>
      </c>
      <c r="D138" s="165">
        <v>215024.24999999991</v>
      </c>
      <c r="E138" s="165">
        <v>179562.86999999997</v>
      </c>
      <c r="F138" s="19">
        <v>0</v>
      </c>
      <c r="G138" s="20">
        <f t="shared" si="3"/>
        <v>19721.499999999825</v>
      </c>
      <c r="H138" s="19">
        <v>0</v>
      </c>
      <c r="I138" s="19">
        <v>0</v>
      </c>
    </row>
    <row r="139" spans="1:9" ht="15" customHeight="1" x14ac:dyDescent="0.25">
      <c r="A139" s="206" t="s">
        <v>1249</v>
      </c>
      <c r="B139" s="78">
        <v>0</v>
      </c>
      <c r="C139" s="131" t="s">
        <v>67</v>
      </c>
      <c r="D139" s="165">
        <v>351109.49999999971</v>
      </c>
      <c r="E139" s="165">
        <v>331387.99999999988</v>
      </c>
      <c r="F139" s="19">
        <v>0</v>
      </c>
      <c r="G139" s="20">
        <f t="shared" si="3"/>
        <v>139562.80000000063</v>
      </c>
      <c r="H139" s="19">
        <v>0</v>
      </c>
      <c r="I139" s="19">
        <v>0</v>
      </c>
    </row>
    <row r="140" spans="1:9" ht="15" customHeight="1" x14ac:dyDescent="0.25">
      <c r="A140" s="206" t="s">
        <v>1250</v>
      </c>
      <c r="B140" s="78">
        <v>0</v>
      </c>
      <c r="C140" s="131" t="s">
        <v>67</v>
      </c>
      <c r="D140" s="165">
        <v>1123337.2500000007</v>
      </c>
      <c r="E140" s="165">
        <v>983774.45000000007</v>
      </c>
      <c r="F140" s="19">
        <v>0</v>
      </c>
      <c r="G140" s="20">
        <f t="shared" si="3"/>
        <v>81539.260000000708</v>
      </c>
      <c r="H140" s="19">
        <v>0</v>
      </c>
      <c r="I140" s="19">
        <v>0</v>
      </c>
    </row>
    <row r="141" spans="1:9" ht="15" customHeight="1" x14ac:dyDescent="0.25">
      <c r="A141" s="206" t="s">
        <v>1251</v>
      </c>
      <c r="B141" s="78">
        <v>0</v>
      </c>
      <c r="C141" s="131" t="s">
        <v>67</v>
      </c>
      <c r="D141" s="165">
        <v>931550.00000000047</v>
      </c>
      <c r="E141" s="165">
        <v>850010.73999999976</v>
      </c>
      <c r="F141" s="19">
        <v>0</v>
      </c>
      <c r="G141" s="20">
        <f t="shared" si="3"/>
        <v>140806.19000000006</v>
      </c>
      <c r="H141" s="19">
        <v>0</v>
      </c>
      <c r="I141" s="19">
        <v>0</v>
      </c>
    </row>
    <row r="142" spans="1:9" ht="15" customHeight="1" x14ac:dyDescent="0.25">
      <c r="A142" s="206" t="s">
        <v>1252</v>
      </c>
      <c r="B142" s="78">
        <v>0</v>
      </c>
      <c r="C142" s="131" t="s">
        <v>67</v>
      </c>
      <c r="D142" s="165">
        <v>736837.5</v>
      </c>
      <c r="E142" s="165">
        <v>596031.30999999994</v>
      </c>
      <c r="F142" s="19">
        <v>0</v>
      </c>
      <c r="G142" s="20">
        <f t="shared" si="3"/>
        <v>212416.74999999953</v>
      </c>
      <c r="H142" s="19">
        <v>0</v>
      </c>
      <c r="I142" s="19">
        <v>0</v>
      </c>
    </row>
    <row r="143" spans="1:9" ht="15" customHeight="1" x14ac:dyDescent="0.25">
      <c r="A143" s="206" t="s">
        <v>1253</v>
      </c>
      <c r="B143" s="78">
        <v>0</v>
      </c>
      <c r="C143" s="131" t="s">
        <v>67</v>
      </c>
      <c r="D143" s="165">
        <v>875369.24999999965</v>
      </c>
      <c r="E143" s="165">
        <v>662952.50000000012</v>
      </c>
      <c r="F143" s="19">
        <v>0</v>
      </c>
      <c r="G143" s="20">
        <f t="shared" si="3"/>
        <v>55779.850000000079</v>
      </c>
      <c r="H143" s="19">
        <v>0</v>
      </c>
      <c r="I143" s="19">
        <v>0</v>
      </c>
    </row>
    <row r="144" spans="1:9" ht="15" customHeight="1" x14ac:dyDescent="0.25">
      <c r="A144" s="206" t="s">
        <v>1672</v>
      </c>
      <c r="B144" s="78">
        <v>0</v>
      </c>
      <c r="C144" s="131" t="s">
        <v>67</v>
      </c>
      <c r="D144" s="165">
        <v>81481.530000000072</v>
      </c>
      <c r="E144" s="165">
        <v>25701.679999999997</v>
      </c>
      <c r="F144" s="19">
        <v>0</v>
      </c>
      <c r="G144" s="20">
        <f t="shared" si="3"/>
        <v>150524.19999999998</v>
      </c>
      <c r="H144" s="19">
        <v>0</v>
      </c>
      <c r="I144" s="19">
        <v>0</v>
      </c>
    </row>
    <row r="145" spans="1:9" ht="15" customHeight="1" x14ac:dyDescent="0.25">
      <c r="A145" s="205" t="s">
        <v>105</v>
      </c>
      <c r="B145" s="78">
        <v>0</v>
      </c>
      <c r="C145" s="131" t="s">
        <v>67</v>
      </c>
      <c r="D145" s="165">
        <v>319908.75</v>
      </c>
      <c r="E145" s="165">
        <v>169384.55000000002</v>
      </c>
      <c r="F145" s="19">
        <v>0</v>
      </c>
      <c r="G145" s="20">
        <f t="shared" si="3"/>
        <v>84582.750000000116</v>
      </c>
      <c r="H145" s="19">
        <v>0</v>
      </c>
      <c r="I145" s="19">
        <v>0</v>
      </c>
    </row>
    <row r="146" spans="1:9" ht="15" customHeight="1" x14ac:dyDescent="0.25">
      <c r="A146" s="205" t="s">
        <v>106</v>
      </c>
      <c r="B146" s="78">
        <v>0</v>
      </c>
      <c r="C146" s="131" t="s">
        <v>67</v>
      </c>
      <c r="D146" s="165">
        <v>214546.50000000012</v>
      </c>
      <c r="E146" s="165">
        <v>129963.75</v>
      </c>
      <c r="F146" s="19">
        <v>0</v>
      </c>
      <c r="G146" s="20">
        <f t="shared" si="3"/>
        <v>92129.199999999924</v>
      </c>
      <c r="H146" s="19">
        <v>0</v>
      </c>
      <c r="I146" s="19">
        <v>0</v>
      </c>
    </row>
    <row r="147" spans="1:9" ht="15" customHeight="1" x14ac:dyDescent="0.25">
      <c r="A147" s="207" t="s">
        <v>107</v>
      </c>
      <c r="B147" s="78">
        <v>0</v>
      </c>
      <c r="C147" s="131" t="s">
        <v>67</v>
      </c>
      <c r="D147" s="165">
        <v>228158.19999999992</v>
      </c>
      <c r="E147" s="165">
        <v>136029</v>
      </c>
      <c r="F147" s="19">
        <v>0</v>
      </c>
      <c r="G147" s="20">
        <f t="shared" si="3"/>
        <v>369473.73000000021</v>
      </c>
      <c r="H147" s="19">
        <v>0</v>
      </c>
      <c r="I147" s="19">
        <v>0</v>
      </c>
    </row>
    <row r="148" spans="1:9" ht="15" customHeight="1" x14ac:dyDescent="0.25">
      <c r="A148" s="205" t="s">
        <v>108</v>
      </c>
      <c r="B148" s="78">
        <v>0</v>
      </c>
      <c r="C148" s="131" t="s">
        <v>67</v>
      </c>
      <c r="D148" s="165">
        <v>755608.40000000026</v>
      </c>
      <c r="E148" s="165">
        <v>386134.67000000004</v>
      </c>
      <c r="F148" s="19">
        <v>0</v>
      </c>
      <c r="G148" s="20">
        <f t="shared" si="3"/>
        <v>183442.44999999995</v>
      </c>
      <c r="H148" s="19">
        <v>0</v>
      </c>
      <c r="I148" s="19">
        <v>0</v>
      </c>
    </row>
    <row r="149" spans="1:9" ht="15" customHeight="1" x14ac:dyDescent="0.25">
      <c r="A149" s="205" t="s">
        <v>802</v>
      </c>
      <c r="B149" s="78">
        <v>0</v>
      </c>
      <c r="C149" s="131" t="s">
        <v>67</v>
      </c>
      <c r="D149" s="165">
        <v>1401351.0000000002</v>
      </c>
      <c r="E149" s="165">
        <v>1217908.5500000003</v>
      </c>
      <c r="F149" s="19">
        <v>0</v>
      </c>
      <c r="G149" s="20">
        <f t="shared" si="3"/>
        <v>80651.650000000111</v>
      </c>
      <c r="H149" s="19">
        <v>0</v>
      </c>
      <c r="I149" s="19">
        <v>0</v>
      </c>
    </row>
    <row r="150" spans="1:9" ht="15" customHeight="1" x14ac:dyDescent="0.25">
      <c r="A150" s="205" t="s">
        <v>803</v>
      </c>
      <c r="B150" s="78">
        <v>0</v>
      </c>
      <c r="C150" s="131" t="s">
        <v>67</v>
      </c>
      <c r="D150" s="165">
        <v>294588.00000000012</v>
      </c>
      <c r="E150" s="165">
        <v>213936.35</v>
      </c>
      <c r="F150" s="19">
        <v>0</v>
      </c>
      <c r="G150" s="20">
        <f t="shared" si="3"/>
        <v>106327.21999999974</v>
      </c>
      <c r="H150" s="19">
        <v>0</v>
      </c>
      <c r="I150" s="19">
        <v>0</v>
      </c>
    </row>
    <row r="151" spans="1:9" ht="15" customHeight="1" x14ac:dyDescent="0.25">
      <c r="A151" s="205" t="s">
        <v>804</v>
      </c>
      <c r="B151" s="78">
        <v>0</v>
      </c>
      <c r="C151" s="131" t="s">
        <v>67</v>
      </c>
      <c r="D151" s="165">
        <v>611850.74999999977</v>
      </c>
      <c r="E151" s="165">
        <v>505523.53</v>
      </c>
      <c r="F151" s="19">
        <v>0</v>
      </c>
      <c r="G151" s="20">
        <f t="shared" si="3"/>
        <v>26576.39999999998</v>
      </c>
      <c r="H151" s="19">
        <v>0</v>
      </c>
      <c r="I151" s="19">
        <v>0</v>
      </c>
    </row>
    <row r="152" spans="1:9" ht="15" customHeight="1" x14ac:dyDescent="0.25">
      <c r="A152" s="205" t="s">
        <v>805</v>
      </c>
      <c r="B152" s="78">
        <v>0</v>
      </c>
      <c r="C152" s="131" t="s">
        <v>67</v>
      </c>
      <c r="D152" s="165">
        <v>152365.49999999994</v>
      </c>
      <c r="E152" s="165">
        <v>125789.09999999996</v>
      </c>
      <c r="F152" s="19">
        <v>0</v>
      </c>
      <c r="G152" s="20">
        <f t="shared" si="3"/>
        <v>42002.80000000001</v>
      </c>
      <c r="H152" s="19">
        <v>0</v>
      </c>
      <c r="I152" s="19">
        <v>0</v>
      </c>
    </row>
    <row r="153" spans="1:9" ht="15" customHeight="1" x14ac:dyDescent="0.25">
      <c r="A153" s="205" t="s">
        <v>3561</v>
      </c>
      <c r="B153" s="78">
        <v>0</v>
      </c>
      <c r="C153" s="131" t="s">
        <v>67</v>
      </c>
      <c r="D153" s="165">
        <v>85332.800000000017</v>
      </c>
      <c r="E153" s="165">
        <v>43330.000000000007</v>
      </c>
      <c r="F153" s="19">
        <v>0</v>
      </c>
      <c r="G153" s="20">
        <f t="shared" si="3"/>
        <v>246497.73999999929</v>
      </c>
      <c r="H153" s="19">
        <v>0</v>
      </c>
      <c r="I153" s="19">
        <v>0</v>
      </c>
    </row>
    <row r="154" spans="1:9" ht="15" customHeight="1" x14ac:dyDescent="0.25">
      <c r="A154" s="205" t="s">
        <v>806</v>
      </c>
      <c r="B154" s="78">
        <v>0</v>
      </c>
      <c r="C154" s="131" t="s">
        <v>67</v>
      </c>
      <c r="D154" s="165">
        <v>1816627.8399999994</v>
      </c>
      <c r="E154" s="165">
        <v>1570130.1</v>
      </c>
      <c r="F154" s="19">
        <v>0</v>
      </c>
      <c r="G154" s="20">
        <f t="shared" si="3"/>
        <v>43320.799999999974</v>
      </c>
      <c r="H154" s="19">
        <v>0</v>
      </c>
      <c r="I154" s="19">
        <v>0</v>
      </c>
    </row>
    <row r="155" spans="1:9" ht="15" customHeight="1" x14ac:dyDescent="0.25">
      <c r="A155" s="209" t="s">
        <v>3527</v>
      </c>
      <c r="B155" s="78">
        <v>0</v>
      </c>
      <c r="C155" s="131" t="s">
        <v>67</v>
      </c>
      <c r="D155" s="165">
        <v>134394.09999999998</v>
      </c>
      <c r="E155" s="165">
        <v>91073.3</v>
      </c>
      <c r="F155" s="19">
        <v>0</v>
      </c>
      <c r="G155" s="20">
        <f t="shared" si="3"/>
        <v>150157.44999999998</v>
      </c>
      <c r="H155" s="19">
        <v>0</v>
      </c>
      <c r="I155" s="19">
        <v>0</v>
      </c>
    </row>
    <row r="156" spans="1:9" ht="15" customHeight="1" x14ac:dyDescent="0.25">
      <c r="A156" s="208" t="s">
        <v>3862</v>
      </c>
      <c r="B156" s="78">
        <v>0</v>
      </c>
      <c r="C156" s="131" t="s">
        <v>67</v>
      </c>
      <c r="D156" s="165">
        <v>241636.8</v>
      </c>
      <c r="E156" s="165">
        <v>91479.35</v>
      </c>
      <c r="F156" s="19">
        <v>0</v>
      </c>
      <c r="G156" s="20">
        <f t="shared" si="3"/>
        <v>1321282.6000000001</v>
      </c>
      <c r="H156" s="19">
        <v>0</v>
      </c>
      <c r="I156" s="19">
        <v>0</v>
      </c>
    </row>
    <row r="157" spans="1:9" ht="15" customHeight="1" x14ac:dyDescent="0.25">
      <c r="A157" s="206" t="s">
        <v>1254</v>
      </c>
      <c r="B157" s="78">
        <v>0</v>
      </c>
      <c r="C157" s="131" t="s">
        <v>67</v>
      </c>
      <c r="D157" s="165">
        <v>2864996.2600000007</v>
      </c>
      <c r="E157" s="165">
        <v>1543713.6600000006</v>
      </c>
      <c r="F157" s="19">
        <v>0</v>
      </c>
      <c r="G157" s="20">
        <f t="shared" si="3"/>
        <v>433565.19999999995</v>
      </c>
      <c r="H157" s="19">
        <v>0</v>
      </c>
      <c r="I157" s="19">
        <v>0</v>
      </c>
    </row>
    <row r="158" spans="1:9" ht="15" customHeight="1" x14ac:dyDescent="0.25">
      <c r="A158" s="206" t="s">
        <v>1255</v>
      </c>
      <c r="B158" s="78">
        <v>0</v>
      </c>
      <c r="C158" s="131" t="s">
        <v>67</v>
      </c>
      <c r="D158" s="165">
        <v>1523989.93</v>
      </c>
      <c r="E158" s="165">
        <v>1090424.73</v>
      </c>
      <c r="F158" s="19">
        <v>0</v>
      </c>
      <c r="G158" s="20">
        <f t="shared" si="3"/>
        <v>380445.2900000012</v>
      </c>
      <c r="H158" s="19">
        <v>0</v>
      </c>
      <c r="I158" s="19">
        <v>0</v>
      </c>
    </row>
    <row r="159" spans="1:9" ht="15" customHeight="1" x14ac:dyDescent="0.25">
      <c r="A159" s="206" t="s">
        <v>1256</v>
      </c>
      <c r="B159" s="78">
        <v>0</v>
      </c>
      <c r="C159" s="131" t="s">
        <v>67</v>
      </c>
      <c r="D159" s="165">
        <v>1517668.8000000012</v>
      </c>
      <c r="E159" s="165">
        <v>1137223.51</v>
      </c>
      <c r="F159" s="19">
        <v>0</v>
      </c>
      <c r="G159" s="20">
        <f t="shared" si="3"/>
        <v>199128.54999999981</v>
      </c>
      <c r="H159" s="19">
        <v>0</v>
      </c>
      <c r="I159" s="19">
        <v>0</v>
      </c>
    </row>
    <row r="160" spans="1:9" ht="15" customHeight="1" x14ac:dyDescent="0.25">
      <c r="A160" s="206" t="s">
        <v>1257</v>
      </c>
      <c r="B160" s="78">
        <v>0</v>
      </c>
      <c r="C160" s="131" t="s">
        <v>67</v>
      </c>
      <c r="D160" s="165">
        <v>944471.99999999988</v>
      </c>
      <c r="E160" s="165">
        <v>745343.45000000007</v>
      </c>
      <c r="F160" s="19">
        <v>0</v>
      </c>
      <c r="G160" s="20">
        <f t="shared" si="3"/>
        <v>79487.950000000186</v>
      </c>
      <c r="H160" s="19">
        <v>0</v>
      </c>
      <c r="I160" s="19">
        <v>0</v>
      </c>
    </row>
    <row r="161" spans="1:10" ht="15" customHeight="1" x14ac:dyDescent="0.25">
      <c r="A161" s="206" t="s">
        <v>1258</v>
      </c>
      <c r="B161" s="78">
        <v>0</v>
      </c>
      <c r="C161" s="131" t="s">
        <v>67</v>
      </c>
      <c r="D161" s="165">
        <v>1005120.6000000002</v>
      </c>
      <c r="E161" s="165">
        <v>925632.65</v>
      </c>
      <c r="F161" s="19">
        <v>0</v>
      </c>
      <c r="G161" s="20">
        <f t="shared" si="3"/>
        <v>471089.84999999916</v>
      </c>
      <c r="H161" s="19">
        <v>0</v>
      </c>
      <c r="I161" s="19">
        <v>0</v>
      </c>
    </row>
    <row r="162" spans="1:10" ht="15" customHeight="1" x14ac:dyDescent="0.25">
      <c r="A162" s="206" t="s">
        <v>1259</v>
      </c>
      <c r="B162" s="78">
        <v>0</v>
      </c>
      <c r="C162" s="131" t="s">
        <v>67</v>
      </c>
      <c r="D162" s="165">
        <v>2658069.5399999996</v>
      </c>
      <c r="E162" s="165">
        <v>2186979.6900000004</v>
      </c>
      <c r="F162" s="19">
        <v>0</v>
      </c>
      <c r="G162" s="20" t="e">
        <f>#REF!-#REF!</f>
        <v>#REF!</v>
      </c>
      <c r="H162" s="19">
        <v>0</v>
      </c>
      <c r="I162" s="19">
        <v>0</v>
      </c>
    </row>
    <row r="163" spans="1:10" ht="15" customHeight="1" x14ac:dyDescent="0.25">
      <c r="A163" s="206" t="s">
        <v>1260</v>
      </c>
      <c r="B163" s="78">
        <v>0</v>
      </c>
      <c r="C163" s="131" t="s">
        <v>67</v>
      </c>
      <c r="D163" s="165">
        <v>1432391.0999999994</v>
      </c>
      <c r="E163" s="165">
        <v>1243306.5000000002</v>
      </c>
      <c r="F163" s="19">
        <v>0</v>
      </c>
      <c r="G163" s="20">
        <f t="shared" si="3"/>
        <v>318148.59999999986</v>
      </c>
      <c r="H163" s="19">
        <v>0</v>
      </c>
      <c r="I163" s="19">
        <v>0</v>
      </c>
    </row>
    <row r="164" spans="1:10" s="151" customFormat="1" ht="15" customHeight="1" x14ac:dyDescent="0.25">
      <c r="A164" s="206" t="s">
        <v>1261</v>
      </c>
      <c r="B164" s="78">
        <v>0</v>
      </c>
      <c r="C164" s="131" t="s">
        <v>67</v>
      </c>
      <c r="D164" s="165">
        <v>1465160.9999999998</v>
      </c>
      <c r="E164" s="165">
        <v>1147012.3999999999</v>
      </c>
      <c r="F164" s="149">
        <v>0</v>
      </c>
      <c r="G164" s="150">
        <f t="shared" si="3"/>
        <v>157123.80000000005</v>
      </c>
      <c r="H164" s="149">
        <v>0</v>
      </c>
      <c r="I164" s="149">
        <v>0</v>
      </c>
      <c r="J164" s="15"/>
    </row>
    <row r="165" spans="1:10" ht="15" customHeight="1" x14ac:dyDescent="0.25">
      <c r="A165" s="206" t="s">
        <v>1262</v>
      </c>
      <c r="B165" s="147">
        <v>0</v>
      </c>
      <c r="C165" s="148" t="s">
        <v>67</v>
      </c>
      <c r="D165" s="165">
        <v>1001703.6000000001</v>
      </c>
      <c r="E165" s="165">
        <v>844579.8</v>
      </c>
      <c r="F165" s="19">
        <v>0</v>
      </c>
      <c r="G165" s="20">
        <f t="shared" si="3"/>
        <v>225413.53999999946</v>
      </c>
      <c r="H165" s="19">
        <v>0</v>
      </c>
      <c r="I165" s="19">
        <v>0</v>
      </c>
    </row>
    <row r="166" spans="1:10" ht="15" customHeight="1" x14ac:dyDescent="0.25">
      <c r="A166" s="206" t="s">
        <v>1263</v>
      </c>
      <c r="B166" s="78">
        <v>0</v>
      </c>
      <c r="C166" s="131" t="s">
        <v>67</v>
      </c>
      <c r="D166" s="165">
        <v>917542.25999999954</v>
      </c>
      <c r="E166" s="165">
        <v>692128.72000000009</v>
      </c>
      <c r="F166" s="19">
        <v>0</v>
      </c>
      <c r="G166" s="20">
        <f t="shared" si="3"/>
        <v>440442.90999999945</v>
      </c>
      <c r="H166" s="19">
        <v>0</v>
      </c>
      <c r="I166" s="19">
        <v>0</v>
      </c>
    </row>
    <row r="167" spans="1:10" ht="15" customHeight="1" x14ac:dyDescent="0.25">
      <c r="A167" s="206" t="s">
        <v>1264</v>
      </c>
      <c r="B167" s="78">
        <v>0</v>
      </c>
      <c r="C167" s="131" t="s">
        <v>67</v>
      </c>
      <c r="D167" s="165">
        <v>2353121.89</v>
      </c>
      <c r="E167" s="165">
        <v>1912678.9800000007</v>
      </c>
      <c r="F167" s="19">
        <v>0</v>
      </c>
      <c r="G167" s="20">
        <f t="shared" si="3"/>
        <v>227017.84999999963</v>
      </c>
      <c r="H167" s="19">
        <v>0</v>
      </c>
      <c r="I167" s="19">
        <v>0</v>
      </c>
    </row>
    <row r="168" spans="1:10" ht="15" customHeight="1" x14ac:dyDescent="0.25">
      <c r="A168" s="206" t="s">
        <v>1265</v>
      </c>
      <c r="B168" s="78">
        <v>0</v>
      </c>
      <c r="C168" s="131" t="s">
        <v>67</v>
      </c>
      <c r="D168" s="165">
        <v>987472.79999999958</v>
      </c>
      <c r="E168" s="165">
        <v>760454.95</v>
      </c>
      <c r="F168" s="19">
        <v>0</v>
      </c>
      <c r="G168" s="20">
        <f t="shared" si="3"/>
        <v>457895.69999999984</v>
      </c>
      <c r="H168" s="19">
        <v>0</v>
      </c>
      <c r="I168" s="19">
        <v>0</v>
      </c>
    </row>
    <row r="169" spans="1:10" ht="15" customHeight="1" x14ac:dyDescent="0.25">
      <c r="A169" s="206" t="s">
        <v>1266</v>
      </c>
      <c r="B169" s="78">
        <v>0</v>
      </c>
      <c r="C169" s="131" t="s">
        <v>67</v>
      </c>
      <c r="D169" s="165">
        <v>1080720.5</v>
      </c>
      <c r="E169" s="165">
        <v>622824.80000000016</v>
      </c>
      <c r="F169" s="19">
        <v>0</v>
      </c>
      <c r="G169" s="20" t="e">
        <f>#REF!-#REF!</f>
        <v>#REF!</v>
      </c>
      <c r="H169" s="19">
        <v>0</v>
      </c>
      <c r="I169" s="19">
        <v>0</v>
      </c>
    </row>
    <row r="170" spans="1:10" ht="15" customHeight="1" x14ac:dyDescent="0.25">
      <c r="A170" s="205" t="s">
        <v>109</v>
      </c>
      <c r="B170" s="78">
        <v>0</v>
      </c>
      <c r="C170" s="131" t="s">
        <v>67</v>
      </c>
      <c r="D170" s="165">
        <v>2437044.5999999996</v>
      </c>
      <c r="E170" s="165">
        <v>1812494.7999999998</v>
      </c>
      <c r="F170" s="19">
        <v>0</v>
      </c>
      <c r="G170" s="20">
        <f t="shared" ref="G170:G192" si="4">D170-E170</f>
        <v>624549.79999999981</v>
      </c>
      <c r="H170" s="19">
        <v>0</v>
      </c>
      <c r="I170" s="19">
        <v>0</v>
      </c>
    </row>
    <row r="171" spans="1:10" ht="15" customHeight="1" x14ac:dyDescent="0.25">
      <c r="A171" s="207" t="s">
        <v>3863</v>
      </c>
      <c r="B171" s="78">
        <v>0</v>
      </c>
      <c r="C171" s="131" t="s">
        <v>67</v>
      </c>
      <c r="D171" s="165">
        <v>534375.1</v>
      </c>
      <c r="E171" s="165">
        <v>416366.85</v>
      </c>
      <c r="F171" s="19">
        <v>0</v>
      </c>
      <c r="G171" s="20">
        <f t="shared" si="4"/>
        <v>118008.25</v>
      </c>
      <c r="H171" s="19">
        <v>0</v>
      </c>
      <c r="I171" s="19">
        <v>0</v>
      </c>
    </row>
    <row r="172" spans="1:10" ht="15" customHeight="1" x14ac:dyDescent="0.25">
      <c r="A172" s="205" t="s">
        <v>110</v>
      </c>
      <c r="B172" s="78">
        <v>0</v>
      </c>
      <c r="C172" s="131" t="s">
        <v>67</v>
      </c>
      <c r="D172" s="165">
        <v>122082.64999999997</v>
      </c>
      <c r="E172" s="165">
        <v>89689.549999999974</v>
      </c>
      <c r="F172" s="19">
        <v>0</v>
      </c>
      <c r="G172" s="20">
        <f t="shared" si="4"/>
        <v>32393.099999999991</v>
      </c>
      <c r="H172" s="19">
        <v>0</v>
      </c>
      <c r="I172" s="19">
        <v>0</v>
      </c>
    </row>
    <row r="173" spans="1:10" ht="15" customHeight="1" x14ac:dyDescent="0.25">
      <c r="A173" s="205" t="s">
        <v>111</v>
      </c>
      <c r="B173" s="78">
        <v>0</v>
      </c>
      <c r="C173" s="131" t="s">
        <v>67</v>
      </c>
      <c r="D173" s="165">
        <v>14222.249999999993</v>
      </c>
      <c r="E173" s="165">
        <v>232.2</v>
      </c>
      <c r="F173" s="19">
        <v>0</v>
      </c>
      <c r="G173" s="20">
        <f t="shared" si="4"/>
        <v>13990.049999999992</v>
      </c>
      <c r="H173" s="19">
        <v>0</v>
      </c>
      <c r="I173" s="19">
        <v>0</v>
      </c>
    </row>
    <row r="174" spans="1:10" ht="15" customHeight="1" x14ac:dyDescent="0.25">
      <c r="A174" s="205" t="s">
        <v>112</v>
      </c>
      <c r="B174" s="78">
        <v>0</v>
      </c>
      <c r="C174" s="131" t="s">
        <v>67</v>
      </c>
      <c r="D174" s="165">
        <v>114843.75</v>
      </c>
      <c r="E174" s="165">
        <v>8348.2000000000007</v>
      </c>
      <c r="F174" s="19">
        <v>0</v>
      </c>
      <c r="G174" s="20">
        <f t="shared" si="4"/>
        <v>106495.55</v>
      </c>
      <c r="H174" s="19">
        <v>0</v>
      </c>
      <c r="I174" s="19">
        <v>0</v>
      </c>
    </row>
    <row r="175" spans="1:10" ht="15" customHeight="1" x14ac:dyDescent="0.25">
      <c r="A175" s="205" t="s">
        <v>113</v>
      </c>
      <c r="B175" s="78">
        <v>0</v>
      </c>
      <c r="C175" s="131" t="s">
        <v>67</v>
      </c>
      <c r="D175" s="165">
        <v>241006.50000000015</v>
      </c>
      <c r="E175" s="165">
        <v>9421.5999999999985</v>
      </c>
      <c r="F175" s="19">
        <v>0</v>
      </c>
      <c r="G175" s="20">
        <f t="shared" si="4"/>
        <v>231584.90000000014</v>
      </c>
      <c r="H175" s="19">
        <v>0</v>
      </c>
      <c r="I175" s="19">
        <v>0</v>
      </c>
    </row>
    <row r="176" spans="1:10" ht="15" customHeight="1" x14ac:dyDescent="0.25">
      <c r="A176" s="205" t="s">
        <v>114</v>
      </c>
      <c r="B176" s="78">
        <v>0</v>
      </c>
      <c r="C176" s="131" t="s">
        <v>67</v>
      </c>
      <c r="D176" s="165">
        <v>102801.35000000005</v>
      </c>
      <c r="E176" s="165">
        <v>0</v>
      </c>
      <c r="F176" s="19">
        <v>0</v>
      </c>
      <c r="G176" s="20">
        <f t="shared" si="4"/>
        <v>102801.35000000005</v>
      </c>
      <c r="H176" s="19">
        <v>0</v>
      </c>
      <c r="I176" s="19">
        <v>0</v>
      </c>
    </row>
    <row r="177" spans="1:9" ht="15" customHeight="1" x14ac:dyDescent="0.25">
      <c r="A177" s="205" t="s">
        <v>115</v>
      </c>
      <c r="B177" s="78">
        <v>0</v>
      </c>
      <c r="C177" s="131" t="s">
        <v>67</v>
      </c>
      <c r="D177" s="165">
        <v>265300.34999999992</v>
      </c>
      <c r="E177" s="165">
        <v>235265.80000000002</v>
      </c>
      <c r="F177" s="19">
        <v>0</v>
      </c>
      <c r="G177" s="20">
        <f t="shared" si="4"/>
        <v>30034.549999999901</v>
      </c>
      <c r="H177" s="19">
        <v>0</v>
      </c>
      <c r="I177" s="19">
        <v>0</v>
      </c>
    </row>
    <row r="178" spans="1:9" ht="15" customHeight="1" x14ac:dyDescent="0.25">
      <c r="A178" s="205" t="s">
        <v>116</v>
      </c>
      <c r="B178" s="78">
        <v>0</v>
      </c>
      <c r="C178" s="131" t="s">
        <v>67</v>
      </c>
      <c r="D178" s="165">
        <v>336776.99999999977</v>
      </c>
      <c r="E178" s="165">
        <v>279751.90000000002</v>
      </c>
      <c r="F178" s="19">
        <v>0</v>
      </c>
      <c r="G178" s="20">
        <f t="shared" si="4"/>
        <v>57025.099999999744</v>
      </c>
      <c r="H178" s="19">
        <v>0</v>
      </c>
      <c r="I178" s="19">
        <v>0</v>
      </c>
    </row>
    <row r="179" spans="1:9" ht="15" customHeight="1" x14ac:dyDescent="0.25">
      <c r="A179" s="205" t="s">
        <v>117</v>
      </c>
      <c r="B179" s="78">
        <v>0</v>
      </c>
      <c r="C179" s="131" t="s">
        <v>67</v>
      </c>
      <c r="D179" s="165">
        <v>336599.37000000017</v>
      </c>
      <c r="E179" s="165">
        <v>114008.3</v>
      </c>
      <c r="F179" s="19">
        <v>0</v>
      </c>
      <c r="G179" s="20">
        <f t="shared" si="4"/>
        <v>222591.07000000018</v>
      </c>
      <c r="H179" s="19">
        <v>0</v>
      </c>
      <c r="I179" s="19">
        <v>0</v>
      </c>
    </row>
    <row r="180" spans="1:9" ht="15" customHeight="1" x14ac:dyDescent="0.25">
      <c r="A180" s="205" t="s">
        <v>118</v>
      </c>
      <c r="B180" s="78">
        <v>0</v>
      </c>
      <c r="C180" s="131" t="s">
        <v>67</v>
      </c>
      <c r="D180" s="165">
        <v>126162.74999999997</v>
      </c>
      <c r="E180" s="165">
        <v>5902.74</v>
      </c>
      <c r="F180" s="19">
        <v>0</v>
      </c>
      <c r="G180" s="20">
        <f t="shared" si="4"/>
        <v>120260.00999999997</v>
      </c>
      <c r="H180" s="19">
        <v>0</v>
      </c>
      <c r="I180" s="19">
        <v>0</v>
      </c>
    </row>
    <row r="181" spans="1:9" ht="15" customHeight="1" x14ac:dyDescent="0.25">
      <c r="A181" s="205" t="s">
        <v>119</v>
      </c>
      <c r="B181" s="78">
        <v>0</v>
      </c>
      <c r="C181" s="131" t="s">
        <v>67</v>
      </c>
      <c r="D181" s="165">
        <v>668799.46</v>
      </c>
      <c r="E181" s="165">
        <v>551620.24999999988</v>
      </c>
      <c r="F181" s="19">
        <v>0</v>
      </c>
      <c r="G181" s="20">
        <f t="shared" si="4"/>
        <v>117179.21000000008</v>
      </c>
      <c r="H181" s="19">
        <v>0</v>
      </c>
      <c r="I181" s="19">
        <v>0</v>
      </c>
    </row>
    <row r="182" spans="1:9" ht="15" customHeight="1" x14ac:dyDescent="0.25">
      <c r="A182" s="205" t="s">
        <v>120</v>
      </c>
      <c r="B182" s="78">
        <v>0</v>
      </c>
      <c r="C182" s="131" t="s">
        <v>67</v>
      </c>
      <c r="D182" s="165">
        <v>86530.449999999968</v>
      </c>
      <c r="E182" s="165">
        <v>900</v>
      </c>
      <c r="F182" s="19">
        <v>0</v>
      </c>
      <c r="G182" s="20">
        <f t="shared" si="4"/>
        <v>85630.449999999968</v>
      </c>
      <c r="H182" s="19">
        <v>0</v>
      </c>
      <c r="I182" s="19">
        <v>0</v>
      </c>
    </row>
    <row r="183" spans="1:9" ht="15" customHeight="1" x14ac:dyDescent="0.25">
      <c r="A183" s="205" t="s">
        <v>121</v>
      </c>
      <c r="B183" s="78">
        <v>0</v>
      </c>
      <c r="C183" s="131" t="s">
        <v>67</v>
      </c>
      <c r="D183" s="165">
        <v>102973.50000000003</v>
      </c>
      <c r="E183" s="165">
        <v>29837.98</v>
      </c>
      <c r="F183" s="19">
        <v>0</v>
      </c>
      <c r="G183" s="20">
        <f t="shared" si="4"/>
        <v>73135.520000000033</v>
      </c>
      <c r="H183" s="19">
        <v>0</v>
      </c>
      <c r="I183" s="19">
        <v>0</v>
      </c>
    </row>
    <row r="184" spans="1:9" ht="15" customHeight="1" x14ac:dyDescent="0.25">
      <c r="A184" s="205" t="s">
        <v>122</v>
      </c>
      <c r="B184" s="78">
        <v>0</v>
      </c>
      <c r="C184" s="131" t="s">
        <v>67</v>
      </c>
      <c r="D184" s="165">
        <v>154019.24999999994</v>
      </c>
      <c r="E184" s="165">
        <v>58660.80000000001</v>
      </c>
      <c r="F184" s="19">
        <v>0</v>
      </c>
      <c r="G184" s="20">
        <f t="shared" si="4"/>
        <v>95358.449999999924</v>
      </c>
      <c r="H184" s="19">
        <v>0</v>
      </c>
      <c r="I184" s="19">
        <v>0</v>
      </c>
    </row>
    <row r="185" spans="1:9" ht="15" customHeight="1" x14ac:dyDescent="0.25">
      <c r="A185" s="207" t="s">
        <v>123</v>
      </c>
      <c r="B185" s="78">
        <v>0</v>
      </c>
      <c r="C185" s="131" t="s">
        <v>67</v>
      </c>
      <c r="D185" s="165">
        <v>143361.74999999994</v>
      </c>
      <c r="E185" s="165">
        <v>119169.04999999999</v>
      </c>
      <c r="F185" s="19">
        <v>0</v>
      </c>
      <c r="G185" s="20">
        <f t="shared" si="4"/>
        <v>24192.699999999953</v>
      </c>
      <c r="H185" s="19">
        <v>0</v>
      </c>
      <c r="I185" s="19">
        <v>0</v>
      </c>
    </row>
    <row r="186" spans="1:9" ht="15" customHeight="1" x14ac:dyDescent="0.25">
      <c r="A186" s="207" t="s">
        <v>124</v>
      </c>
      <c r="B186" s="78">
        <v>0</v>
      </c>
      <c r="C186" s="131" t="s">
        <v>67</v>
      </c>
      <c r="D186" s="165">
        <v>105068.25000000006</v>
      </c>
      <c r="E186" s="165">
        <v>48006.750000000007</v>
      </c>
      <c r="F186" s="19">
        <v>0</v>
      </c>
      <c r="G186" s="20">
        <f t="shared" si="4"/>
        <v>57061.500000000051</v>
      </c>
      <c r="H186" s="19">
        <v>0</v>
      </c>
      <c r="I186" s="19">
        <v>0</v>
      </c>
    </row>
    <row r="187" spans="1:9" ht="15" customHeight="1" x14ac:dyDescent="0.25">
      <c r="A187" s="205" t="s">
        <v>807</v>
      </c>
      <c r="B187" s="78">
        <v>0</v>
      </c>
      <c r="C187" s="131" t="s">
        <v>67</v>
      </c>
      <c r="D187" s="165">
        <v>103671.74999999993</v>
      </c>
      <c r="E187" s="165">
        <v>7048.6</v>
      </c>
      <c r="F187" s="19">
        <v>0</v>
      </c>
      <c r="G187" s="20">
        <f t="shared" si="4"/>
        <v>96623.149999999921</v>
      </c>
      <c r="H187" s="19">
        <v>0</v>
      </c>
      <c r="I187" s="19">
        <v>0</v>
      </c>
    </row>
    <row r="188" spans="1:9" ht="15" customHeight="1" x14ac:dyDescent="0.25">
      <c r="A188" s="205" t="s">
        <v>125</v>
      </c>
      <c r="B188" s="78">
        <v>0</v>
      </c>
      <c r="C188" s="131" t="s">
        <v>67</v>
      </c>
      <c r="D188" s="165">
        <v>107824.50000000006</v>
      </c>
      <c r="E188" s="165">
        <v>20.8</v>
      </c>
      <c r="F188" s="19">
        <v>0</v>
      </c>
      <c r="G188" s="20">
        <f t="shared" si="4"/>
        <v>107803.70000000006</v>
      </c>
      <c r="H188" s="19">
        <v>0</v>
      </c>
      <c r="I188" s="19">
        <v>0</v>
      </c>
    </row>
    <row r="189" spans="1:9" ht="15" customHeight="1" x14ac:dyDescent="0.25">
      <c r="A189" s="205" t="s">
        <v>126</v>
      </c>
      <c r="B189" s="78">
        <v>0</v>
      </c>
      <c r="C189" s="131" t="s">
        <v>67</v>
      </c>
      <c r="D189" s="165">
        <v>110213.25000000007</v>
      </c>
      <c r="E189" s="165">
        <v>815</v>
      </c>
      <c r="F189" s="19">
        <v>0</v>
      </c>
      <c r="G189" s="20">
        <f t="shared" si="4"/>
        <v>109398.25000000007</v>
      </c>
      <c r="H189" s="19">
        <v>0</v>
      </c>
      <c r="I189" s="19">
        <v>0</v>
      </c>
    </row>
    <row r="190" spans="1:9" ht="15" customHeight="1" x14ac:dyDescent="0.25">
      <c r="A190" s="205" t="s">
        <v>127</v>
      </c>
      <c r="B190" s="78">
        <v>0</v>
      </c>
      <c r="C190" s="131" t="s">
        <v>67</v>
      </c>
      <c r="D190" s="165">
        <v>277462.5</v>
      </c>
      <c r="E190" s="165">
        <v>0</v>
      </c>
      <c r="F190" s="19">
        <v>0</v>
      </c>
      <c r="G190" s="20">
        <f t="shared" si="4"/>
        <v>277462.5</v>
      </c>
      <c r="H190" s="19">
        <v>0</v>
      </c>
      <c r="I190" s="19">
        <v>0</v>
      </c>
    </row>
    <row r="191" spans="1:9" ht="15" customHeight="1" x14ac:dyDescent="0.25">
      <c r="A191" s="205" t="s">
        <v>808</v>
      </c>
      <c r="B191" s="78">
        <v>0</v>
      </c>
      <c r="C191" s="131" t="s">
        <v>67</v>
      </c>
      <c r="D191" s="165">
        <v>148139.24999999994</v>
      </c>
      <c r="E191" s="165">
        <v>2703.2</v>
      </c>
      <c r="F191" s="19">
        <v>0</v>
      </c>
      <c r="G191" s="20">
        <f t="shared" si="4"/>
        <v>145436.04999999993</v>
      </c>
      <c r="H191" s="19">
        <v>0</v>
      </c>
      <c r="I191" s="19">
        <v>0</v>
      </c>
    </row>
    <row r="192" spans="1:9" ht="15" customHeight="1" x14ac:dyDescent="0.25">
      <c r="A192" s="205" t="s">
        <v>809</v>
      </c>
      <c r="B192" s="78">
        <v>0</v>
      </c>
      <c r="C192" s="131" t="s">
        <v>67</v>
      </c>
      <c r="D192" s="165">
        <v>2065288.9999999998</v>
      </c>
      <c r="E192" s="165">
        <v>627605.05000000005</v>
      </c>
      <c r="F192" s="19">
        <v>0</v>
      </c>
      <c r="G192" s="20">
        <f t="shared" si="4"/>
        <v>1437683.9499999997</v>
      </c>
      <c r="H192" s="19">
        <v>0</v>
      </c>
      <c r="I192" s="19">
        <v>0</v>
      </c>
    </row>
    <row r="193" spans="1:9" ht="15" customHeight="1" x14ac:dyDescent="0.25">
      <c r="A193" s="205" t="s">
        <v>128</v>
      </c>
      <c r="B193" s="78">
        <v>0</v>
      </c>
      <c r="C193" s="131" t="s">
        <v>67</v>
      </c>
      <c r="D193" s="165">
        <v>315116.89999999973</v>
      </c>
      <c r="E193" s="165">
        <v>13872.949999999999</v>
      </c>
      <c r="F193" s="19">
        <v>0</v>
      </c>
      <c r="G193" s="20">
        <f t="shared" ref="G193:G255" si="5">D193-E193</f>
        <v>301243.94999999972</v>
      </c>
      <c r="H193" s="19">
        <v>0</v>
      </c>
      <c r="I193" s="19">
        <v>0</v>
      </c>
    </row>
    <row r="194" spans="1:9" ht="15" customHeight="1" x14ac:dyDescent="0.25">
      <c r="A194" s="205" t="s">
        <v>129</v>
      </c>
      <c r="B194" s="78">
        <v>0</v>
      </c>
      <c r="C194" s="131" t="s">
        <v>67</v>
      </c>
      <c r="D194" s="165">
        <v>67109.899999999994</v>
      </c>
      <c r="E194" s="165">
        <v>4164.5</v>
      </c>
      <c r="F194" s="19">
        <v>0</v>
      </c>
      <c r="G194" s="20">
        <f t="shared" si="5"/>
        <v>62945.399999999994</v>
      </c>
      <c r="H194" s="19">
        <v>0</v>
      </c>
      <c r="I194" s="19">
        <v>0</v>
      </c>
    </row>
    <row r="195" spans="1:9" ht="15" customHeight="1" x14ac:dyDescent="0.25">
      <c r="A195" s="206" t="s">
        <v>1673</v>
      </c>
      <c r="B195" s="78">
        <v>0</v>
      </c>
      <c r="C195" s="131" t="s">
        <v>67</v>
      </c>
      <c r="D195" s="165">
        <v>1074850.1000000001</v>
      </c>
      <c r="E195" s="165">
        <v>653971.66</v>
      </c>
      <c r="F195" s="19">
        <v>0</v>
      </c>
      <c r="G195" s="20">
        <f t="shared" si="5"/>
        <v>420878.44000000006</v>
      </c>
      <c r="H195" s="19">
        <v>0</v>
      </c>
      <c r="I195" s="19">
        <v>0</v>
      </c>
    </row>
    <row r="196" spans="1:9" ht="15" customHeight="1" x14ac:dyDescent="0.25">
      <c r="A196" s="206" t="s">
        <v>1674</v>
      </c>
      <c r="B196" s="78">
        <v>0</v>
      </c>
      <c r="C196" s="131" t="s">
        <v>67</v>
      </c>
      <c r="D196" s="165">
        <v>1052267.2999999996</v>
      </c>
      <c r="E196" s="165">
        <v>681833.68</v>
      </c>
      <c r="F196" s="19">
        <v>0</v>
      </c>
      <c r="G196" s="20">
        <f t="shared" si="5"/>
        <v>370433.61999999953</v>
      </c>
      <c r="H196" s="19">
        <v>0</v>
      </c>
      <c r="I196" s="19">
        <v>0</v>
      </c>
    </row>
    <row r="197" spans="1:9" ht="15" customHeight="1" x14ac:dyDescent="0.25">
      <c r="A197" s="205" t="s">
        <v>810</v>
      </c>
      <c r="B197" s="78">
        <v>0</v>
      </c>
      <c r="C197" s="131" t="s">
        <v>67</v>
      </c>
      <c r="D197" s="165">
        <v>110759.70000000004</v>
      </c>
      <c r="E197" s="165">
        <v>26384.750000000007</v>
      </c>
      <c r="F197" s="19">
        <v>0</v>
      </c>
      <c r="G197" s="20">
        <f t="shared" si="5"/>
        <v>84374.950000000041</v>
      </c>
      <c r="H197" s="19">
        <v>0</v>
      </c>
      <c r="I197" s="19">
        <v>0</v>
      </c>
    </row>
    <row r="198" spans="1:9" ht="15" customHeight="1" x14ac:dyDescent="0.25">
      <c r="A198" s="205" t="s">
        <v>811</v>
      </c>
      <c r="B198" s="78">
        <v>0</v>
      </c>
      <c r="C198" s="131" t="s">
        <v>67</v>
      </c>
      <c r="D198" s="165">
        <v>2772396.3499999996</v>
      </c>
      <c r="E198" s="165">
        <v>2265302.4899999998</v>
      </c>
      <c r="F198" s="19">
        <v>0</v>
      </c>
      <c r="G198" s="20">
        <f t="shared" si="5"/>
        <v>507093.85999999987</v>
      </c>
      <c r="H198" s="19">
        <v>0</v>
      </c>
      <c r="I198" s="19">
        <v>0</v>
      </c>
    </row>
    <row r="199" spans="1:9" ht="15" customHeight="1" x14ac:dyDescent="0.25">
      <c r="A199" s="205" t="s">
        <v>130</v>
      </c>
      <c r="B199" s="78">
        <v>0</v>
      </c>
      <c r="C199" s="131" t="s">
        <v>67</v>
      </c>
      <c r="D199" s="165">
        <v>1448566.1500000006</v>
      </c>
      <c r="E199" s="165">
        <v>1197426.3899999999</v>
      </c>
      <c r="F199" s="19">
        <v>0</v>
      </c>
      <c r="G199" s="20">
        <f t="shared" si="5"/>
        <v>251139.76000000071</v>
      </c>
      <c r="H199" s="19">
        <v>0</v>
      </c>
      <c r="I199" s="19">
        <v>0</v>
      </c>
    </row>
    <row r="200" spans="1:9" ht="15" customHeight="1" x14ac:dyDescent="0.25">
      <c r="A200" s="205" t="s">
        <v>131</v>
      </c>
      <c r="B200" s="78">
        <v>0</v>
      </c>
      <c r="C200" s="131" t="s">
        <v>67</v>
      </c>
      <c r="D200" s="165">
        <v>1428995.4500000004</v>
      </c>
      <c r="E200" s="165">
        <v>1197028.21</v>
      </c>
      <c r="F200" s="19">
        <v>0</v>
      </c>
      <c r="G200" s="20">
        <f t="shared" si="5"/>
        <v>231967.24000000046</v>
      </c>
      <c r="H200" s="19">
        <v>0</v>
      </c>
      <c r="I200" s="19">
        <v>0</v>
      </c>
    </row>
    <row r="201" spans="1:9" ht="15" customHeight="1" x14ac:dyDescent="0.25">
      <c r="A201" s="205" t="s">
        <v>132</v>
      </c>
      <c r="B201" s="78">
        <v>0</v>
      </c>
      <c r="C201" s="131" t="s">
        <v>67</v>
      </c>
      <c r="D201" s="165">
        <v>2414401.8499999987</v>
      </c>
      <c r="E201" s="165">
        <v>1926279.8899999992</v>
      </c>
      <c r="F201" s="19">
        <v>0</v>
      </c>
      <c r="G201" s="20">
        <f t="shared" si="5"/>
        <v>488121.9599999995</v>
      </c>
      <c r="H201" s="19">
        <v>0</v>
      </c>
      <c r="I201" s="19">
        <v>0</v>
      </c>
    </row>
    <row r="202" spans="1:9" ht="15" customHeight="1" x14ac:dyDescent="0.25">
      <c r="A202" s="205" t="s">
        <v>133</v>
      </c>
      <c r="B202" s="78">
        <v>0</v>
      </c>
      <c r="C202" s="131" t="s">
        <v>67</v>
      </c>
      <c r="D202" s="165">
        <v>1839672.5999999987</v>
      </c>
      <c r="E202" s="165">
        <v>1433536.6300000001</v>
      </c>
      <c r="F202" s="19">
        <v>0</v>
      </c>
      <c r="G202" s="20">
        <f t="shared" si="5"/>
        <v>406135.96999999858</v>
      </c>
      <c r="H202" s="19">
        <v>0</v>
      </c>
      <c r="I202" s="19">
        <v>0</v>
      </c>
    </row>
    <row r="203" spans="1:9" ht="15" customHeight="1" x14ac:dyDescent="0.25">
      <c r="A203" s="205" t="s">
        <v>134</v>
      </c>
      <c r="B203" s="78">
        <v>0</v>
      </c>
      <c r="C203" s="131" t="s">
        <v>67</v>
      </c>
      <c r="D203" s="165">
        <v>1797462.5999999985</v>
      </c>
      <c r="E203" s="165">
        <v>1302426.8600000003</v>
      </c>
      <c r="F203" s="19">
        <v>0</v>
      </c>
      <c r="G203" s="20">
        <f t="shared" si="5"/>
        <v>495035.73999999813</v>
      </c>
      <c r="H203" s="19">
        <v>0</v>
      </c>
      <c r="I203" s="19">
        <v>0</v>
      </c>
    </row>
    <row r="204" spans="1:9" ht="15" customHeight="1" x14ac:dyDescent="0.25">
      <c r="A204" s="205" t="s">
        <v>135</v>
      </c>
      <c r="B204" s="78">
        <v>0</v>
      </c>
      <c r="C204" s="131" t="s">
        <v>67</v>
      </c>
      <c r="D204" s="165">
        <v>774008.59999999939</v>
      </c>
      <c r="E204" s="165">
        <v>576905.80999999982</v>
      </c>
      <c r="F204" s="19">
        <v>0</v>
      </c>
      <c r="G204" s="20">
        <f t="shared" si="5"/>
        <v>197102.78999999957</v>
      </c>
      <c r="H204" s="19">
        <v>0</v>
      </c>
      <c r="I204" s="19">
        <v>0</v>
      </c>
    </row>
    <row r="205" spans="1:9" ht="15" customHeight="1" x14ac:dyDescent="0.25">
      <c r="A205" s="205" t="s">
        <v>812</v>
      </c>
      <c r="B205" s="78">
        <v>0</v>
      </c>
      <c r="C205" s="131" t="s">
        <v>67</v>
      </c>
      <c r="D205" s="165">
        <v>120613.50000000004</v>
      </c>
      <c r="E205" s="165">
        <v>114695.50000000001</v>
      </c>
      <c r="F205" s="19">
        <v>0</v>
      </c>
      <c r="G205" s="20">
        <f t="shared" si="5"/>
        <v>5918.0000000000291</v>
      </c>
      <c r="H205" s="19">
        <v>0</v>
      </c>
      <c r="I205" s="19">
        <v>0</v>
      </c>
    </row>
    <row r="206" spans="1:9" ht="15" customHeight="1" x14ac:dyDescent="0.25">
      <c r="A206" s="205" t="s">
        <v>813</v>
      </c>
      <c r="B206" s="78">
        <v>0</v>
      </c>
      <c r="C206" s="131" t="s">
        <v>67</v>
      </c>
      <c r="D206" s="165">
        <v>125391.00000000004</v>
      </c>
      <c r="E206" s="165">
        <v>71606.009999999995</v>
      </c>
      <c r="F206" s="19">
        <v>0</v>
      </c>
      <c r="G206" s="20">
        <f t="shared" si="5"/>
        <v>53784.990000000049</v>
      </c>
      <c r="H206" s="19">
        <v>0</v>
      </c>
      <c r="I206" s="19">
        <v>0</v>
      </c>
    </row>
    <row r="207" spans="1:9" ht="15" customHeight="1" x14ac:dyDescent="0.25">
      <c r="A207" s="205" t="s">
        <v>814</v>
      </c>
      <c r="B207" s="78">
        <v>0</v>
      </c>
      <c r="C207" s="131" t="s">
        <v>67</v>
      </c>
      <c r="D207" s="165">
        <v>144390.75000000006</v>
      </c>
      <c r="E207" s="165">
        <v>121904.67</v>
      </c>
      <c r="F207" s="19">
        <v>0</v>
      </c>
      <c r="G207" s="20">
        <f t="shared" si="5"/>
        <v>22486.08000000006</v>
      </c>
      <c r="H207" s="19">
        <v>0</v>
      </c>
      <c r="I207" s="19">
        <v>0</v>
      </c>
    </row>
    <row r="208" spans="1:9" ht="15" customHeight="1" x14ac:dyDescent="0.25">
      <c r="A208" s="205" t="s">
        <v>815</v>
      </c>
      <c r="B208" s="78">
        <v>0</v>
      </c>
      <c r="C208" s="131" t="s">
        <v>67</v>
      </c>
      <c r="D208" s="165">
        <v>142700.25000000003</v>
      </c>
      <c r="E208" s="165">
        <v>114835.1</v>
      </c>
      <c r="F208" s="19">
        <v>0</v>
      </c>
      <c r="G208" s="20">
        <f t="shared" si="5"/>
        <v>27865.150000000023</v>
      </c>
      <c r="H208" s="19">
        <v>0</v>
      </c>
      <c r="I208" s="19">
        <v>0</v>
      </c>
    </row>
    <row r="209" spans="1:9" ht="15" customHeight="1" x14ac:dyDescent="0.25">
      <c r="A209" s="205" t="s">
        <v>816</v>
      </c>
      <c r="B209" s="78">
        <v>0</v>
      </c>
      <c r="C209" s="131" t="s">
        <v>67</v>
      </c>
      <c r="D209" s="165">
        <v>48698.899999999987</v>
      </c>
      <c r="E209" s="165">
        <v>17505.110000000004</v>
      </c>
      <c r="F209" s="19">
        <v>0</v>
      </c>
      <c r="G209" s="20">
        <f t="shared" si="5"/>
        <v>31193.789999999983</v>
      </c>
      <c r="H209" s="19">
        <v>0</v>
      </c>
      <c r="I209" s="19">
        <v>0</v>
      </c>
    </row>
    <row r="210" spans="1:9" ht="15" customHeight="1" x14ac:dyDescent="0.25">
      <c r="A210" s="205" t="s">
        <v>817</v>
      </c>
      <c r="B210" s="78">
        <v>0</v>
      </c>
      <c r="C210" s="131" t="s">
        <v>67</v>
      </c>
      <c r="D210" s="165">
        <v>45233.299999999974</v>
      </c>
      <c r="E210" s="165">
        <v>39788.999999999993</v>
      </c>
      <c r="F210" s="19">
        <v>0</v>
      </c>
      <c r="G210" s="20">
        <f t="shared" si="5"/>
        <v>5444.2999999999811</v>
      </c>
      <c r="H210" s="19">
        <v>0</v>
      </c>
      <c r="I210" s="19">
        <v>0</v>
      </c>
    </row>
    <row r="211" spans="1:9" ht="15" customHeight="1" x14ac:dyDescent="0.25">
      <c r="A211" s="205" t="s">
        <v>818</v>
      </c>
      <c r="B211" s="78">
        <v>0</v>
      </c>
      <c r="C211" s="131" t="s">
        <v>67</v>
      </c>
      <c r="D211" s="165">
        <v>1080110.7000000002</v>
      </c>
      <c r="E211" s="165">
        <v>871845.50000000012</v>
      </c>
      <c r="F211" s="19">
        <v>0</v>
      </c>
      <c r="G211" s="20">
        <f t="shared" si="5"/>
        <v>208265.20000000007</v>
      </c>
      <c r="H211" s="19">
        <v>0</v>
      </c>
      <c r="I211" s="19">
        <v>0</v>
      </c>
    </row>
    <row r="212" spans="1:9" ht="15" customHeight="1" x14ac:dyDescent="0.25">
      <c r="A212" s="205" t="s">
        <v>819</v>
      </c>
      <c r="B212" s="78">
        <v>0</v>
      </c>
      <c r="C212" s="131" t="s">
        <v>67</v>
      </c>
      <c r="D212" s="165">
        <v>1082347.9000000001</v>
      </c>
      <c r="E212" s="165">
        <v>929553.59999999986</v>
      </c>
      <c r="F212" s="19">
        <v>0</v>
      </c>
      <c r="G212" s="20">
        <f t="shared" si="5"/>
        <v>152794.30000000028</v>
      </c>
      <c r="H212" s="19">
        <v>0</v>
      </c>
      <c r="I212" s="19">
        <v>0</v>
      </c>
    </row>
    <row r="213" spans="1:9" ht="15" customHeight="1" x14ac:dyDescent="0.25">
      <c r="A213" s="205" t="s">
        <v>820</v>
      </c>
      <c r="B213" s="78">
        <v>0</v>
      </c>
      <c r="C213" s="131" t="s">
        <v>67</v>
      </c>
      <c r="D213" s="165">
        <v>1494632.7500000007</v>
      </c>
      <c r="E213" s="165">
        <v>1211191.74</v>
      </c>
      <c r="F213" s="19">
        <v>0</v>
      </c>
      <c r="G213" s="20">
        <f t="shared" si="5"/>
        <v>283441.01000000071</v>
      </c>
      <c r="H213" s="19">
        <v>0</v>
      </c>
      <c r="I213" s="19">
        <v>0</v>
      </c>
    </row>
    <row r="214" spans="1:9" ht="15" customHeight="1" x14ac:dyDescent="0.25">
      <c r="A214" s="205" t="s">
        <v>821</v>
      </c>
      <c r="B214" s="78">
        <v>0</v>
      </c>
      <c r="C214" s="131" t="s">
        <v>67</v>
      </c>
      <c r="D214" s="165">
        <v>1674655.4100000001</v>
      </c>
      <c r="E214" s="165">
        <v>1418916.9999999995</v>
      </c>
      <c r="F214" s="19">
        <v>0</v>
      </c>
      <c r="G214" s="20">
        <f t="shared" si="5"/>
        <v>255738.41000000061</v>
      </c>
      <c r="H214" s="19">
        <v>0</v>
      </c>
      <c r="I214" s="19">
        <v>0</v>
      </c>
    </row>
    <row r="215" spans="1:9" ht="15" customHeight="1" x14ac:dyDescent="0.25">
      <c r="A215" s="205" t="s">
        <v>822</v>
      </c>
      <c r="B215" s="78">
        <v>0</v>
      </c>
      <c r="C215" s="131" t="s">
        <v>67</v>
      </c>
      <c r="D215" s="165">
        <v>1413114.7300000014</v>
      </c>
      <c r="E215" s="165">
        <v>1268171.2400000002</v>
      </c>
      <c r="F215" s="19">
        <v>0</v>
      </c>
      <c r="G215" s="20">
        <f t="shared" si="5"/>
        <v>144943.49000000115</v>
      </c>
      <c r="H215" s="19">
        <v>0</v>
      </c>
      <c r="I215" s="19">
        <v>0</v>
      </c>
    </row>
    <row r="216" spans="1:9" ht="15" customHeight="1" x14ac:dyDescent="0.25">
      <c r="A216" s="205" t="s">
        <v>823</v>
      </c>
      <c r="B216" s="78">
        <v>0</v>
      </c>
      <c r="C216" s="131" t="s">
        <v>67</v>
      </c>
      <c r="D216" s="165">
        <v>1426938.3999999994</v>
      </c>
      <c r="E216" s="165">
        <v>1238659.6999999997</v>
      </c>
      <c r="F216" s="19">
        <v>0</v>
      </c>
      <c r="G216" s="20">
        <f t="shared" si="5"/>
        <v>188278.69999999972</v>
      </c>
      <c r="H216" s="19">
        <v>0</v>
      </c>
      <c r="I216" s="19">
        <v>0</v>
      </c>
    </row>
    <row r="217" spans="1:9" ht="15" customHeight="1" x14ac:dyDescent="0.25">
      <c r="A217" s="205" t="s">
        <v>824</v>
      </c>
      <c r="B217" s="78">
        <v>0</v>
      </c>
      <c r="C217" s="131" t="s">
        <v>67</v>
      </c>
      <c r="D217" s="165">
        <v>1633890.9699999997</v>
      </c>
      <c r="E217" s="165">
        <v>1443965.8800000001</v>
      </c>
      <c r="F217" s="19">
        <v>0</v>
      </c>
      <c r="G217" s="20">
        <f t="shared" si="5"/>
        <v>189925.08999999962</v>
      </c>
      <c r="H217" s="19">
        <v>0</v>
      </c>
      <c r="I217" s="19">
        <v>0</v>
      </c>
    </row>
    <row r="218" spans="1:9" ht="15" customHeight="1" x14ac:dyDescent="0.25">
      <c r="A218" s="205" t="s">
        <v>825</v>
      </c>
      <c r="B218" s="78">
        <v>0</v>
      </c>
      <c r="C218" s="131" t="s">
        <v>67</v>
      </c>
      <c r="D218" s="165">
        <v>952018.88999999943</v>
      </c>
      <c r="E218" s="165">
        <v>792295.14000000013</v>
      </c>
      <c r="F218" s="19">
        <v>0</v>
      </c>
      <c r="G218" s="20">
        <f t="shared" si="5"/>
        <v>159723.7499999993</v>
      </c>
      <c r="H218" s="19">
        <v>0</v>
      </c>
      <c r="I218" s="19">
        <v>0</v>
      </c>
    </row>
    <row r="219" spans="1:9" ht="15" customHeight="1" x14ac:dyDescent="0.25">
      <c r="A219" s="205" t="s">
        <v>826</v>
      </c>
      <c r="B219" s="78">
        <v>0</v>
      </c>
      <c r="C219" s="131" t="s">
        <v>67</v>
      </c>
      <c r="D219" s="165">
        <v>1439030.2499999998</v>
      </c>
      <c r="E219" s="165">
        <v>1298037.7499999995</v>
      </c>
      <c r="F219" s="19">
        <v>0</v>
      </c>
      <c r="G219" s="20">
        <f t="shared" si="5"/>
        <v>140992.50000000023</v>
      </c>
      <c r="H219" s="19">
        <v>0</v>
      </c>
      <c r="I219" s="19">
        <v>0</v>
      </c>
    </row>
    <row r="220" spans="1:9" ht="15" customHeight="1" x14ac:dyDescent="0.25">
      <c r="A220" s="205" t="s">
        <v>136</v>
      </c>
      <c r="B220" s="78">
        <v>0</v>
      </c>
      <c r="C220" s="131" t="s">
        <v>67</v>
      </c>
      <c r="D220" s="165">
        <v>2525465.5999999978</v>
      </c>
      <c r="E220" s="165">
        <v>1747446.189999999</v>
      </c>
      <c r="F220" s="19">
        <v>0</v>
      </c>
      <c r="G220" s="20">
        <f t="shared" si="5"/>
        <v>778019.40999999875</v>
      </c>
      <c r="H220" s="19">
        <v>0</v>
      </c>
      <c r="I220" s="19">
        <v>0</v>
      </c>
    </row>
    <row r="221" spans="1:9" ht="15" customHeight="1" x14ac:dyDescent="0.25">
      <c r="A221" s="207" t="s">
        <v>3562</v>
      </c>
      <c r="B221" s="78">
        <v>0</v>
      </c>
      <c r="C221" s="131" t="s">
        <v>67</v>
      </c>
      <c r="D221" s="165">
        <v>308416</v>
      </c>
      <c r="E221" s="165">
        <v>302651.55</v>
      </c>
      <c r="F221" s="19">
        <v>0</v>
      </c>
      <c r="G221" s="20">
        <f t="shared" si="5"/>
        <v>5764.4500000000116</v>
      </c>
      <c r="H221" s="19">
        <v>0</v>
      </c>
      <c r="I221" s="19">
        <v>0</v>
      </c>
    </row>
    <row r="222" spans="1:9" ht="15" customHeight="1" x14ac:dyDescent="0.25">
      <c r="A222" s="205" t="s">
        <v>137</v>
      </c>
      <c r="B222" s="78">
        <v>0</v>
      </c>
      <c r="C222" s="131" t="s">
        <v>67</v>
      </c>
      <c r="D222" s="165">
        <v>1015547.8000000004</v>
      </c>
      <c r="E222" s="165">
        <v>849258.7699999999</v>
      </c>
      <c r="F222" s="19">
        <v>0</v>
      </c>
      <c r="G222" s="20">
        <f t="shared" si="5"/>
        <v>166289.03000000049</v>
      </c>
      <c r="H222" s="19">
        <v>0</v>
      </c>
      <c r="I222" s="19">
        <v>0</v>
      </c>
    </row>
    <row r="223" spans="1:9" ht="15" customHeight="1" x14ac:dyDescent="0.25">
      <c r="A223" s="205" t="s">
        <v>138</v>
      </c>
      <c r="B223" s="78">
        <v>0</v>
      </c>
      <c r="C223" s="131" t="s">
        <v>67</v>
      </c>
      <c r="D223" s="165">
        <v>1867932.9499999997</v>
      </c>
      <c r="E223" s="165">
        <v>1301221.7</v>
      </c>
      <c r="F223" s="19">
        <v>0</v>
      </c>
      <c r="G223" s="20">
        <f t="shared" si="5"/>
        <v>566711.24999999977</v>
      </c>
      <c r="H223" s="19">
        <v>0</v>
      </c>
      <c r="I223" s="19">
        <v>0</v>
      </c>
    </row>
    <row r="224" spans="1:9" ht="15" customHeight="1" x14ac:dyDescent="0.25">
      <c r="A224" s="205" t="s">
        <v>3524</v>
      </c>
      <c r="B224" s="78">
        <v>0</v>
      </c>
      <c r="C224" s="131" t="s">
        <v>67</v>
      </c>
      <c r="D224" s="165">
        <v>455186.29999999987</v>
      </c>
      <c r="E224" s="165">
        <v>326369.5</v>
      </c>
      <c r="F224" s="19">
        <v>0</v>
      </c>
      <c r="G224" s="20">
        <f t="shared" si="5"/>
        <v>128816.79999999987</v>
      </c>
      <c r="H224" s="19">
        <v>0</v>
      </c>
      <c r="I224" s="19">
        <v>0</v>
      </c>
    </row>
    <row r="225" spans="1:9" ht="15" customHeight="1" x14ac:dyDescent="0.25">
      <c r="A225" s="206" t="s">
        <v>1675</v>
      </c>
      <c r="B225" s="78">
        <v>0</v>
      </c>
      <c r="C225" s="131" t="s">
        <v>67</v>
      </c>
      <c r="D225" s="165">
        <v>1761765.5999999994</v>
      </c>
      <c r="E225" s="165">
        <v>1357437.4499999995</v>
      </c>
      <c r="F225" s="19">
        <v>0</v>
      </c>
      <c r="G225" s="20">
        <f t="shared" si="5"/>
        <v>404328.14999999991</v>
      </c>
      <c r="H225" s="19">
        <v>0</v>
      </c>
      <c r="I225" s="19">
        <v>0</v>
      </c>
    </row>
    <row r="226" spans="1:9" ht="15" customHeight="1" x14ac:dyDescent="0.25">
      <c r="A226" s="210" t="s">
        <v>139</v>
      </c>
      <c r="B226" s="78">
        <v>0</v>
      </c>
      <c r="C226" s="131" t="s">
        <v>67</v>
      </c>
      <c r="D226" s="165">
        <v>85443.75</v>
      </c>
      <c r="E226" s="165">
        <v>5466</v>
      </c>
      <c r="F226" s="19">
        <v>0</v>
      </c>
      <c r="G226" s="20">
        <f t="shared" si="5"/>
        <v>79977.75</v>
      </c>
      <c r="H226" s="19">
        <v>0</v>
      </c>
      <c r="I226" s="19">
        <v>0</v>
      </c>
    </row>
    <row r="227" spans="1:9" ht="15" customHeight="1" x14ac:dyDescent="0.25">
      <c r="A227" s="205" t="s">
        <v>140</v>
      </c>
      <c r="B227" s="78">
        <v>0</v>
      </c>
      <c r="C227" s="131" t="s">
        <v>67</v>
      </c>
      <c r="D227" s="165">
        <v>107126.25</v>
      </c>
      <c r="E227" s="165">
        <v>50808.250000000022</v>
      </c>
      <c r="F227" s="19">
        <v>0</v>
      </c>
      <c r="G227" s="20">
        <f t="shared" si="5"/>
        <v>56317.999999999978</v>
      </c>
      <c r="H227" s="19">
        <v>0</v>
      </c>
      <c r="I227" s="19">
        <v>0</v>
      </c>
    </row>
    <row r="228" spans="1:9" ht="15" customHeight="1" x14ac:dyDescent="0.25">
      <c r="A228" s="205" t="s">
        <v>3563</v>
      </c>
      <c r="B228" s="78">
        <v>0</v>
      </c>
      <c r="C228" s="131" t="s">
        <v>67</v>
      </c>
      <c r="D228" s="165">
        <v>308160.97000000003</v>
      </c>
      <c r="E228" s="165">
        <v>76129.350000000006</v>
      </c>
      <c r="F228" s="19">
        <v>0</v>
      </c>
      <c r="G228" s="20">
        <f t="shared" si="5"/>
        <v>232031.62000000002</v>
      </c>
      <c r="H228" s="19">
        <v>0</v>
      </c>
      <c r="I228" s="19">
        <v>0</v>
      </c>
    </row>
    <row r="229" spans="1:9" ht="15" customHeight="1" x14ac:dyDescent="0.25">
      <c r="A229" s="205" t="s">
        <v>141</v>
      </c>
      <c r="B229" s="78">
        <v>0</v>
      </c>
      <c r="C229" s="131" t="s">
        <v>67</v>
      </c>
      <c r="D229" s="165">
        <v>190276.15</v>
      </c>
      <c r="E229" s="165">
        <v>39280.450000000012</v>
      </c>
      <c r="F229" s="19">
        <v>0</v>
      </c>
      <c r="G229" s="20">
        <f t="shared" si="5"/>
        <v>150995.69999999998</v>
      </c>
      <c r="H229" s="19">
        <v>0</v>
      </c>
      <c r="I229" s="19">
        <v>0</v>
      </c>
    </row>
    <row r="230" spans="1:9" ht="15" customHeight="1" x14ac:dyDescent="0.25">
      <c r="A230" s="205" t="s">
        <v>142</v>
      </c>
      <c r="B230" s="78">
        <v>0</v>
      </c>
      <c r="C230" s="131" t="s">
        <v>67</v>
      </c>
      <c r="D230" s="165">
        <v>53347.400000000031</v>
      </c>
      <c r="E230" s="165">
        <v>10833.5</v>
      </c>
      <c r="F230" s="19">
        <v>0</v>
      </c>
      <c r="G230" s="20">
        <f t="shared" si="5"/>
        <v>42513.900000000031</v>
      </c>
      <c r="H230" s="19">
        <v>0</v>
      </c>
      <c r="I230" s="19">
        <v>0</v>
      </c>
    </row>
    <row r="231" spans="1:9" ht="15" customHeight="1" x14ac:dyDescent="0.25">
      <c r="A231" s="205" t="s">
        <v>143</v>
      </c>
      <c r="B231" s="78">
        <v>0</v>
      </c>
      <c r="C231" s="131" t="s">
        <v>67</v>
      </c>
      <c r="D231" s="165">
        <v>309655.50000000017</v>
      </c>
      <c r="E231" s="165">
        <v>168388.3</v>
      </c>
      <c r="F231" s="19">
        <v>0</v>
      </c>
      <c r="G231" s="20">
        <f t="shared" si="5"/>
        <v>141267.20000000019</v>
      </c>
      <c r="H231" s="19">
        <v>0</v>
      </c>
      <c r="I231" s="19">
        <v>0</v>
      </c>
    </row>
    <row r="232" spans="1:9" ht="15" customHeight="1" x14ac:dyDescent="0.25">
      <c r="A232" s="206" t="s">
        <v>1267</v>
      </c>
      <c r="B232" s="78">
        <v>0</v>
      </c>
      <c r="C232" s="131" t="s">
        <v>67</v>
      </c>
      <c r="D232" s="165">
        <v>421828.2099999999</v>
      </c>
      <c r="E232" s="165">
        <v>305735.8</v>
      </c>
      <c r="F232" s="19">
        <v>0</v>
      </c>
      <c r="G232" s="20">
        <f t="shared" si="5"/>
        <v>116092.40999999992</v>
      </c>
      <c r="H232" s="19">
        <v>0</v>
      </c>
      <c r="I232" s="19">
        <v>0</v>
      </c>
    </row>
    <row r="233" spans="1:9" ht="15" customHeight="1" x14ac:dyDescent="0.25">
      <c r="A233" s="206" t="s">
        <v>1268</v>
      </c>
      <c r="B233" s="78">
        <v>0</v>
      </c>
      <c r="C233" s="131" t="s">
        <v>67</v>
      </c>
      <c r="D233" s="165">
        <v>228842.24999999988</v>
      </c>
      <c r="E233" s="165">
        <v>107819.79999999997</v>
      </c>
      <c r="F233" s="19">
        <v>0</v>
      </c>
      <c r="G233" s="20">
        <f t="shared" si="5"/>
        <v>121022.44999999991</v>
      </c>
      <c r="H233" s="19">
        <v>0</v>
      </c>
      <c r="I233" s="19">
        <v>0</v>
      </c>
    </row>
    <row r="234" spans="1:9" ht="15" customHeight="1" x14ac:dyDescent="0.25">
      <c r="A234" s="206" t="s">
        <v>1269</v>
      </c>
      <c r="B234" s="78">
        <v>0</v>
      </c>
      <c r="C234" s="131" t="s">
        <v>67</v>
      </c>
      <c r="D234" s="165">
        <v>1259634.6599999995</v>
      </c>
      <c r="E234" s="165">
        <v>483081.71</v>
      </c>
      <c r="F234" s="19">
        <v>0</v>
      </c>
      <c r="G234" s="20">
        <f t="shared" si="5"/>
        <v>776552.94999999949</v>
      </c>
      <c r="H234" s="19">
        <v>0</v>
      </c>
      <c r="I234" s="19">
        <v>0</v>
      </c>
    </row>
    <row r="235" spans="1:9" ht="15" customHeight="1" x14ac:dyDescent="0.25">
      <c r="A235" s="205" t="s">
        <v>144</v>
      </c>
      <c r="B235" s="78">
        <v>0</v>
      </c>
      <c r="C235" s="131" t="s">
        <v>67</v>
      </c>
      <c r="D235" s="165">
        <v>192905.55000000005</v>
      </c>
      <c r="E235" s="165">
        <v>93858.599999999991</v>
      </c>
      <c r="F235" s="19">
        <v>0</v>
      </c>
      <c r="G235" s="20">
        <f t="shared" si="5"/>
        <v>99046.950000000055</v>
      </c>
      <c r="H235" s="19">
        <v>0</v>
      </c>
      <c r="I235" s="19">
        <v>0</v>
      </c>
    </row>
    <row r="236" spans="1:9" ht="15" customHeight="1" x14ac:dyDescent="0.25">
      <c r="A236" s="205" t="s">
        <v>145</v>
      </c>
      <c r="B236" s="78">
        <v>0</v>
      </c>
      <c r="C236" s="131" t="s">
        <v>67</v>
      </c>
      <c r="D236" s="165">
        <v>1294047.55</v>
      </c>
      <c r="E236" s="165">
        <v>968095.52</v>
      </c>
      <c r="F236" s="19">
        <v>0</v>
      </c>
      <c r="G236" s="20">
        <f t="shared" si="5"/>
        <v>325952.03000000003</v>
      </c>
      <c r="H236" s="19">
        <v>0</v>
      </c>
      <c r="I236" s="19">
        <v>0</v>
      </c>
    </row>
    <row r="237" spans="1:9" ht="15" customHeight="1" x14ac:dyDescent="0.25">
      <c r="A237" s="205" t="s">
        <v>3564</v>
      </c>
      <c r="B237" s="78">
        <v>0</v>
      </c>
      <c r="C237" s="131" t="s">
        <v>67</v>
      </c>
      <c r="D237" s="165">
        <v>658463.24999999942</v>
      </c>
      <c r="E237" s="165">
        <v>536927.15000000014</v>
      </c>
      <c r="F237" s="19">
        <v>0</v>
      </c>
      <c r="G237" s="20">
        <f t="shared" si="5"/>
        <v>121536.09999999928</v>
      </c>
      <c r="H237" s="19">
        <v>0</v>
      </c>
      <c r="I237" s="19">
        <v>0</v>
      </c>
    </row>
    <row r="238" spans="1:9" ht="15" customHeight="1" x14ac:dyDescent="0.25">
      <c r="A238" s="205" t="s">
        <v>827</v>
      </c>
      <c r="B238" s="78">
        <v>0</v>
      </c>
      <c r="C238" s="131" t="s">
        <v>67</v>
      </c>
      <c r="D238" s="165">
        <v>147823.66999999993</v>
      </c>
      <c r="E238" s="165">
        <v>110798.62</v>
      </c>
      <c r="F238" s="19">
        <v>0</v>
      </c>
      <c r="G238" s="20">
        <f t="shared" si="5"/>
        <v>37025.04999999993</v>
      </c>
      <c r="H238" s="19">
        <v>0</v>
      </c>
      <c r="I238" s="19">
        <v>0</v>
      </c>
    </row>
    <row r="239" spans="1:9" ht="15" customHeight="1" x14ac:dyDescent="0.25">
      <c r="A239" s="205" t="s">
        <v>828</v>
      </c>
      <c r="B239" s="78">
        <v>0</v>
      </c>
      <c r="C239" s="131" t="s">
        <v>67</v>
      </c>
      <c r="D239" s="165">
        <v>135174.9</v>
      </c>
      <c r="E239" s="165">
        <v>143752.20000000001</v>
      </c>
      <c r="F239" s="19">
        <v>0</v>
      </c>
      <c r="G239" s="20">
        <f t="shared" si="5"/>
        <v>-8577.3000000000175</v>
      </c>
      <c r="H239" s="19">
        <v>0</v>
      </c>
      <c r="I239" s="19">
        <v>0</v>
      </c>
    </row>
    <row r="240" spans="1:9" ht="15" customHeight="1" x14ac:dyDescent="0.25">
      <c r="A240" s="205" t="s">
        <v>829</v>
      </c>
      <c r="B240" s="78">
        <v>0</v>
      </c>
      <c r="C240" s="131" t="s">
        <v>67</v>
      </c>
      <c r="D240" s="165">
        <v>168315</v>
      </c>
      <c r="E240" s="165">
        <v>134771.29999999999</v>
      </c>
      <c r="F240" s="19">
        <v>0</v>
      </c>
      <c r="G240" s="20">
        <f t="shared" si="5"/>
        <v>33543.700000000012</v>
      </c>
      <c r="H240" s="19">
        <v>0</v>
      </c>
      <c r="I240" s="19">
        <v>0</v>
      </c>
    </row>
    <row r="241" spans="1:9" ht="15" customHeight="1" x14ac:dyDescent="0.25">
      <c r="A241" s="205" t="s">
        <v>830</v>
      </c>
      <c r="B241" s="78">
        <v>0</v>
      </c>
      <c r="C241" s="131" t="s">
        <v>67</v>
      </c>
      <c r="D241" s="165">
        <v>143986.50000000006</v>
      </c>
      <c r="E241" s="165">
        <v>110623.44000000002</v>
      </c>
      <c r="F241" s="19">
        <v>0</v>
      </c>
      <c r="G241" s="20">
        <f t="shared" si="5"/>
        <v>33363.060000000041</v>
      </c>
      <c r="H241" s="19">
        <v>0</v>
      </c>
      <c r="I241" s="19">
        <v>0</v>
      </c>
    </row>
    <row r="242" spans="1:9" ht="15" customHeight="1" x14ac:dyDescent="0.25">
      <c r="A242" s="205" t="s">
        <v>3565</v>
      </c>
      <c r="B242" s="78">
        <v>0</v>
      </c>
      <c r="C242" s="131" t="s">
        <v>67</v>
      </c>
      <c r="D242" s="165">
        <v>419427.75000000017</v>
      </c>
      <c r="E242" s="165">
        <v>369156.81000000006</v>
      </c>
      <c r="F242" s="19">
        <v>0</v>
      </c>
      <c r="G242" s="20">
        <f t="shared" si="5"/>
        <v>50270.940000000119</v>
      </c>
      <c r="H242" s="19">
        <v>0</v>
      </c>
      <c r="I242" s="19">
        <v>0</v>
      </c>
    </row>
    <row r="243" spans="1:9" ht="15" customHeight="1" x14ac:dyDescent="0.25">
      <c r="A243" s="205" t="s">
        <v>831</v>
      </c>
      <c r="B243" s="78">
        <v>0</v>
      </c>
      <c r="C243" s="131" t="s">
        <v>67</v>
      </c>
      <c r="D243" s="165">
        <v>903612.15</v>
      </c>
      <c r="E243" s="165">
        <v>752433.91000000015</v>
      </c>
      <c r="F243" s="19">
        <v>0</v>
      </c>
      <c r="G243" s="20">
        <f t="shared" si="5"/>
        <v>151178.23999999987</v>
      </c>
      <c r="H243" s="19">
        <v>0</v>
      </c>
      <c r="I243" s="19">
        <v>0</v>
      </c>
    </row>
    <row r="244" spans="1:9" ht="15" customHeight="1" x14ac:dyDescent="0.25">
      <c r="A244" s="205" t="s">
        <v>832</v>
      </c>
      <c r="B244" s="78">
        <v>0</v>
      </c>
      <c r="C244" s="131" t="s">
        <v>67</v>
      </c>
      <c r="D244" s="165">
        <v>547538.24999999988</v>
      </c>
      <c r="E244" s="165">
        <v>449304.34000000008</v>
      </c>
      <c r="F244" s="19">
        <v>0</v>
      </c>
      <c r="G244" s="20">
        <f t="shared" si="5"/>
        <v>98233.9099999998</v>
      </c>
      <c r="H244" s="19">
        <v>0</v>
      </c>
      <c r="I244" s="19">
        <v>0</v>
      </c>
    </row>
    <row r="245" spans="1:9" ht="15" customHeight="1" x14ac:dyDescent="0.25">
      <c r="A245" s="205" t="s">
        <v>833</v>
      </c>
      <c r="B245" s="78">
        <v>0</v>
      </c>
      <c r="C245" s="131" t="s">
        <v>67</v>
      </c>
      <c r="D245" s="165">
        <v>149748.20000000004</v>
      </c>
      <c r="E245" s="165">
        <v>76928.7</v>
      </c>
      <c r="F245" s="19">
        <v>0</v>
      </c>
      <c r="G245" s="20">
        <f t="shared" si="5"/>
        <v>72819.500000000044</v>
      </c>
      <c r="H245" s="19">
        <v>0</v>
      </c>
      <c r="I245" s="19">
        <v>0</v>
      </c>
    </row>
    <row r="246" spans="1:9" ht="15" customHeight="1" x14ac:dyDescent="0.25">
      <c r="A246" s="205" t="s">
        <v>834</v>
      </c>
      <c r="B246" s="78">
        <v>0</v>
      </c>
      <c r="C246" s="131" t="s">
        <v>67</v>
      </c>
      <c r="D246" s="165">
        <v>150711.74999999994</v>
      </c>
      <c r="E246" s="165">
        <v>101264.74999999997</v>
      </c>
      <c r="F246" s="19">
        <v>0</v>
      </c>
      <c r="G246" s="20">
        <f t="shared" si="5"/>
        <v>49446.999999999971</v>
      </c>
      <c r="H246" s="19">
        <v>0</v>
      </c>
      <c r="I246" s="19">
        <v>0</v>
      </c>
    </row>
    <row r="247" spans="1:9" ht="15" customHeight="1" x14ac:dyDescent="0.25">
      <c r="A247" s="205" t="s">
        <v>835</v>
      </c>
      <c r="B247" s="78">
        <v>0</v>
      </c>
      <c r="C247" s="131" t="s">
        <v>67</v>
      </c>
      <c r="D247" s="165">
        <v>468746.25000000006</v>
      </c>
      <c r="E247" s="165">
        <v>405371.30000000005</v>
      </c>
      <c r="F247" s="19">
        <v>0</v>
      </c>
      <c r="G247" s="20">
        <f t="shared" si="5"/>
        <v>63374.950000000012</v>
      </c>
      <c r="H247" s="19">
        <v>0</v>
      </c>
      <c r="I247" s="19">
        <v>0</v>
      </c>
    </row>
    <row r="248" spans="1:9" ht="15" customHeight="1" x14ac:dyDescent="0.25">
      <c r="A248" s="205" t="s">
        <v>836</v>
      </c>
      <c r="B248" s="78">
        <v>0</v>
      </c>
      <c r="C248" s="131" t="s">
        <v>67</v>
      </c>
      <c r="D248" s="165">
        <v>530178.98</v>
      </c>
      <c r="E248" s="165">
        <v>348930.5500000001</v>
      </c>
      <c r="F248" s="19">
        <v>0</v>
      </c>
      <c r="G248" s="20">
        <f t="shared" si="5"/>
        <v>181248.42999999988</v>
      </c>
      <c r="H248" s="19">
        <v>0</v>
      </c>
      <c r="I248" s="19">
        <v>0</v>
      </c>
    </row>
    <row r="249" spans="1:9" ht="15" customHeight="1" x14ac:dyDescent="0.25">
      <c r="A249" s="205" t="s">
        <v>837</v>
      </c>
      <c r="B249" s="78">
        <v>0</v>
      </c>
      <c r="C249" s="131" t="s">
        <v>67</v>
      </c>
      <c r="D249" s="165">
        <v>506116.59999999974</v>
      </c>
      <c r="E249" s="165">
        <v>371666.50000000006</v>
      </c>
      <c r="F249" s="19">
        <v>0</v>
      </c>
      <c r="G249" s="20">
        <f t="shared" si="5"/>
        <v>134450.09999999969</v>
      </c>
      <c r="H249" s="19">
        <v>0</v>
      </c>
      <c r="I249" s="19">
        <v>0</v>
      </c>
    </row>
    <row r="250" spans="1:9" ht="15" customHeight="1" x14ac:dyDescent="0.25">
      <c r="A250" s="205" t="s">
        <v>838</v>
      </c>
      <c r="B250" s="78">
        <v>0</v>
      </c>
      <c r="C250" s="131" t="s">
        <v>67</v>
      </c>
      <c r="D250" s="165">
        <v>299769.74999999988</v>
      </c>
      <c r="E250" s="165">
        <v>212850.44999999998</v>
      </c>
      <c r="F250" s="19">
        <v>0</v>
      </c>
      <c r="G250" s="20">
        <f t="shared" si="5"/>
        <v>86919.299999999901</v>
      </c>
      <c r="H250" s="19">
        <v>0</v>
      </c>
      <c r="I250" s="19">
        <v>0</v>
      </c>
    </row>
    <row r="251" spans="1:9" ht="15" customHeight="1" x14ac:dyDescent="0.25">
      <c r="A251" s="205" t="s">
        <v>839</v>
      </c>
      <c r="B251" s="78">
        <v>0</v>
      </c>
      <c r="C251" s="131" t="s">
        <v>67</v>
      </c>
      <c r="D251" s="165">
        <v>709311.75000000012</v>
      </c>
      <c r="E251" s="165">
        <v>588437.74</v>
      </c>
      <c r="F251" s="19">
        <v>0</v>
      </c>
      <c r="G251" s="20">
        <f t="shared" si="5"/>
        <v>120874.01000000013</v>
      </c>
      <c r="H251" s="19">
        <v>0</v>
      </c>
      <c r="I251" s="19">
        <v>0</v>
      </c>
    </row>
    <row r="252" spans="1:9" ht="15" customHeight="1" x14ac:dyDescent="0.25">
      <c r="A252" s="205" t="s">
        <v>840</v>
      </c>
      <c r="B252" s="78">
        <v>0</v>
      </c>
      <c r="C252" s="131" t="s">
        <v>67</v>
      </c>
      <c r="D252" s="165">
        <v>541437.75000000012</v>
      </c>
      <c r="E252" s="165">
        <v>496482.44999999995</v>
      </c>
      <c r="F252" s="19">
        <v>0</v>
      </c>
      <c r="G252" s="20">
        <f t="shared" si="5"/>
        <v>44955.300000000163</v>
      </c>
      <c r="H252" s="19">
        <v>0</v>
      </c>
      <c r="I252" s="19">
        <v>0</v>
      </c>
    </row>
    <row r="253" spans="1:9" ht="15" customHeight="1" x14ac:dyDescent="0.25">
      <c r="A253" s="205" t="s">
        <v>841</v>
      </c>
      <c r="B253" s="78">
        <v>0</v>
      </c>
      <c r="C253" s="131" t="s">
        <v>67</v>
      </c>
      <c r="D253" s="165">
        <v>539379.74999999988</v>
      </c>
      <c r="E253" s="165">
        <v>480062.43000000005</v>
      </c>
      <c r="F253" s="19">
        <v>0</v>
      </c>
      <c r="G253" s="20">
        <f t="shared" si="5"/>
        <v>59317.319999999832</v>
      </c>
      <c r="H253" s="19">
        <v>0</v>
      </c>
      <c r="I253" s="19">
        <v>0</v>
      </c>
    </row>
    <row r="254" spans="1:9" ht="15" customHeight="1" x14ac:dyDescent="0.25">
      <c r="A254" s="205" t="s">
        <v>842</v>
      </c>
      <c r="B254" s="78">
        <v>0</v>
      </c>
      <c r="C254" s="131" t="s">
        <v>67</v>
      </c>
      <c r="D254" s="165">
        <v>535533.2999999997</v>
      </c>
      <c r="E254" s="165">
        <v>450445.94999999995</v>
      </c>
      <c r="F254" s="19">
        <v>0</v>
      </c>
      <c r="G254" s="20">
        <f t="shared" si="5"/>
        <v>85087.349999999744</v>
      </c>
      <c r="H254" s="19">
        <v>0</v>
      </c>
      <c r="I254" s="19">
        <v>0</v>
      </c>
    </row>
    <row r="255" spans="1:9" ht="15" customHeight="1" x14ac:dyDescent="0.25">
      <c r="A255" s="205" t="s">
        <v>843</v>
      </c>
      <c r="B255" s="78">
        <v>0</v>
      </c>
      <c r="C255" s="131" t="s">
        <v>67</v>
      </c>
      <c r="D255" s="165">
        <v>194995.49999999991</v>
      </c>
      <c r="E255" s="165">
        <v>168530.65000000002</v>
      </c>
      <c r="F255" s="19">
        <v>0</v>
      </c>
      <c r="G255" s="20">
        <f t="shared" si="5"/>
        <v>26464.849999999889</v>
      </c>
      <c r="H255" s="19">
        <v>0</v>
      </c>
      <c r="I255" s="19">
        <v>0</v>
      </c>
    </row>
    <row r="256" spans="1:9" ht="15" customHeight="1" x14ac:dyDescent="0.25">
      <c r="A256" s="205" t="s">
        <v>844</v>
      </c>
      <c r="B256" s="78">
        <v>0</v>
      </c>
      <c r="C256" s="131" t="s">
        <v>67</v>
      </c>
      <c r="D256" s="165">
        <v>228401.25000000003</v>
      </c>
      <c r="E256" s="165">
        <v>215901.28</v>
      </c>
      <c r="F256" s="19">
        <v>0</v>
      </c>
      <c r="G256" s="20">
        <f t="shared" ref="G256:G319" si="6">D256-E256</f>
        <v>12499.97000000003</v>
      </c>
      <c r="H256" s="19">
        <v>0</v>
      </c>
      <c r="I256" s="19">
        <v>0</v>
      </c>
    </row>
    <row r="257" spans="1:9" ht="15" customHeight="1" x14ac:dyDescent="0.25">
      <c r="A257" s="205" t="s">
        <v>3566</v>
      </c>
      <c r="B257" s="78">
        <v>0</v>
      </c>
      <c r="C257" s="131" t="s">
        <v>67</v>
      </c>
      <c r="D257" s="165">
        <v>557905.14999999979</v>
      </c>
      <c r="E257" s="165">
        <v>457330.35</v>
      </c>
      <c r="F257" s="19">
        <v>0</v>
      </c>
      <c r="G257" s="20">
        <f t="shared" si="6"/>
        <v>100574.79999999981</v>
      </c>
      <c r="H257" s="19">
        <v>0</v>
      </c>
      <c r="I257" s="19">
        <v>0</v>
      </c>
    </row>
    <row r="258" spans="1:9" ht="15" customHeight="1" x14ac:dyDescent="0.25">
      <c r="A258" s="205" t="s">
        <v>845</v>
      </c>
      <c r="B258" s="78">
        <v>0</v>
      </c>
      <c r="C258" s="131" t="s">
        <v>67</v>
      </c>
      <c r="D258" s="165">
        <v>211937.24999999988</v>
      </c>
      <c r="E258" s="165">
        <v>157582.74999999994</v>
      </c>
      <c r="F258" s="19">
        <v>0</v>
      </c>
      <c r="G258" s="20">
        <f t="shared" si="6"/>
        <v>54354.499999999942</v>
      </c>
      <c r="H258" s="19">
        <v>0</v>
      </c>
      <c r="I258" s="19">
        <v>0</v>
      </c>
    </row>
    <row r="259" spans="1:9" ht="15" customHeight="1" x14ac:dyDescent="0.25">
      <c r="A259" s="205" t="s">
        <v>846</v>
      </c>
      <c r="B259" s="78">
        <v>0</v>
      </c>
      <c r="C259" s="131" t="s">
        <v>67</v>
      </c>
      <c r="D259" s="165">
        <v>230030.1</v>
      </c>
      <c r="E259" s="165">
        <v>120906.90000000001</v>
      </c>
      <c r="F259" s="19">
        <v>0</v>
      </c>
      <c r="G259" s="20">
        <f t="shared" si="6"/>
        <v>109123.2</v>
      </c>
      <c r="H259" s="19">
        <v>0</v>
      </c>
      <c r="I259" s="19">
        <v>0</v>
      </c>
    </row>
    <row r="260" spans="1:9" ht="15" customHeight="1" x14ac:dyDescent="0.25">
      <c r="A260" s="205" t="s">
        <v>847</v>
      </c>
      <c r="B260" s="78">
        <v>0</v>
      </c>
      <c r="C260" s="131" t="s">
        <v>67</v>
      </c>
      <c r="D260" s="165">
        <v>508766.99999999971</v>
      </c>
      <c r="E260" s="165">
        <v>430564.3</v>
      </c>
      <c r="F260" s="19">
        <v>0</v>
      </c>
      <c r="G260" s="20">
        <f t="shared" si="6"/>
        <v>78202.699999999721</v>
      </c>
      <c r="H260" s="19">
        <v>0</v>
      </c>
      <c r="I260" s="19">
        <v>0</v>
      </c>
    </row>
    <row r="261" spans="1:9" ht="15" customHeight="1" x14ac:dyDescent="0.25">
      <c r="A261" s="205" t="s">
        <v>848</v>
      </c>
      <c r="B261" s="78">
        <v>0</v>
      </c>
      <c r="C261" s="131" t="s">
        <v>67</v>
      </c>
      <c r="D261" s="165">
        <v>298152.75000000012</v>
      </c>
      <c r="E261" s="165">
        <v>248721.94999999998</v>
      </c>
      <c r="F261" s="19">
        <v>0</v>
      </c>
      <c r="G261" s="20">
        <f t="shared" si="6"/>
        <v>49430.800000000134</v>
      </c>
      <c r="H261" s="19">
        <v>0</v>
      </c>
      <c r="I261" s="19">
        <v>0</v>
      </c>
    </row>
    <row r="262" spans="1:9" ht="15" customHeight="1" x14ac:dyDescent="0.25">
      <c r="A262" s="205" t="s">
        <v>849</v>
      </c>
      <c r="B262" s="78">
        <v>0</v>
      </c>
      <c r="C262" s="131" t="s">
        <v>67</v>
      </c>
      <c r="D262" s="165">
        <v>600260.54999999993</v>
      </c>
      <c r="E262" s="165">
        <v>437890.27999999991</v>
      </c>
      <c r="F262" s="19">
        <v>0</v>
      </c>
      <c r="G262" s="20">
        <f t="shared" si="6"/>
        <v>162370.27000000002</v>
      </c>
      <c r="H262" s="19">
        <v>0</v>
      </c>
      <c r="I262" s="19">
        <v>0</v>
      </c>
    </row>
    <row r="263" spans="1:9" ht="15" customHeight="1" x14ac:dyDescent="0.25">
      <c r="A263" s="205" t="s">
        <v>850</v>
      </c>
      <c r="B263" s="78">
        <v>0</v>
      </c>
      <c r="C263" s="131" t="s">
        <v>67</v>
      </c>
      <c r="D263" s="165">
        <v>528097.50000000012</v>
      </c>
      <c r="E263" s="165">
        <v>420075.65</v>
      </c>
      <c r="F263" s="19">
        <v>0</v>
      </c>
      <c r="G263" s="20">
        <f t="shared" si="6"/>
        <v>108021.85000000009</v>
      </c>
      <c r="H263" s="19">
        <v>0</v>
      </c>
      <c r="I263" s="19">
        <v>0</v>
      </c>
    </row>
    <row r="264" spans="1:9" ht="15" customHeight="1" x14ac:dyDescent="0.25">
      <c r="A264" s="205" t="s">
        <v>851</v>
      </c>
      <c r="B264" s="78">
        <v>0</v>
      </c>
      <c r="C264" s="131" t="s">
        <v>67</v>
      </c>
      <c r="D264" s="165">
        <v>441114.70000000013</v>
      </c>
      <c r="E264" s="165">
        <v>372696.9</v>
      </c>
      <c r="F264" s="19">
        <v>0</v>
      </c>
      <c r="G264" s="20">
        <f t="shared" si="6"/>
        <v>68417.800000000105</v>
      </c>
      <c r="H264" s="19">
        <v>0</v>
      </c>
      <c r="I264" s="19">
        <v>0</v>
      </c>
    </row>
    <row r="265" spans="1:9" ht="15" customHeight="1" x14ac:dyDescent="0.25">
      <c r="A265" s="205" t="s">
        <v>852</v>
      </c>
      <c r="B265" s="78">
        <v>0</v>
      </c>
      <c r="C265" s="131" t="s">
        <v>67</v>
      </c>
      <c r="D265" s="165">
        <v>570566.84999999986</v>
      </c>
      <c r="E265" s="165">
        <v>508720.45000000007</v>
      </c>
      <c r="F265" s="19">
        <v>0</v>
      </c>
      <c r="G265" s="20">
        <f t="shared" si="6"/>
        <v>61846.39999999979</v>
      </c>
      <c r="H265" s="19">
        <v>0</v>
      </c>
      <c r="I265" s="19">
        <v>0</v>
      </c>
    </row>
    <row r="266" spans="1:9" ht="15" customHeight="1" x14ac:dyDescent="0.25">
      <c r="A266" s="205" t="s">
        <v>853</v>
      </c>
      <c r="B266" s="78">
        <v>0</v>
      </c>
      <c r="C266" s="131" t="s">
        <v>67</v>
      </c>
      <c r="D266" s="165">
        <v>487819.49999999971</v>
      </c>
      <c r="E266" s="165">
        <v>390391.24999999988</v>
      </c>
      <c r="F266" s="19">
        <v>0</v>
      </c>
      <c r="G266" s="20">
        <f t="shared" si="6"/>
        <v>97428.249999999825</v>
      </c>
      <c r="H266" s="19">
        <v>0</v>
      </c>
      <c r="I266" s="19">
        <v>0</v>
      </c>
    </row>
    <row r="267" spans="1:9" ht="15" customHeight="1" x14ac:dyDescent="0.25">
      <c r="A267" s="205" t="s">
        <v>854</v>
      </c>
      <c r="B267" s="78">
        <v>0</v>
      </c>
      <c r="C267" s="131" t="s">
        <v>67</v>
      </c>
      <c r="D267" s="165">
        <v>480324.57</v>
      </c>
      <c r="E267" s="165">
        <v>389411.83999999991</v>
      </c>
      <c r="F267" s="19">
        <v>0</v>
      </c>
      <c r="G267" s="20">
        <f t="shared" si="6"/>
        <v>90912.730000000098</v>
      </c>
      <c r="H267" s="19">
        <v>0</v>
      </c>
      <c r="I267" s="19">
        <v>0</v>
      </c>
    </row>
    <row r="268" spans="1:9" ht="15" customHeight="1" x14ac:dyDescent="0.25">
      <c r="A268" s="205" t="s">
        <v>855</v>
      </c>
      <c r="B268" s="78">
        <v>0</v>
      </c>
      <c r="C268" s="131" t="s">
        <v>67</v>
      </c>
      <c r="D268" s="165">
        <v>508001.29999999993</v>
      </c>
      <c r="E268" s="165">
        <v>392111.28</v>
      </c>
      <c r="F268" s="19">
        <v>0</v>
      </c>
      <c r="G268" s="20">
        <f t="shared" si="6"/>
        <v>115890.0199999999</v>
      </c>
      <c r="H268" s="19">
        <v>0</v>
      </c>
      <c r="I268" s="19">
        <v>0</v>
      </c>
    </row>
    <row r="269" spans="1:9" ht="15" customHeight="1" x14ac:dyDescent="0.25">
      <c r="A269" s="205" t="s">
        <v>856</v>
      </c>
      <c r="B269" s="78">
        <v>0</v>
      </c>
      <c r="C269" s="131" t="s">
        <v>67</v>
      </c>
      <c r="D269" s="165">
        <v>482203.35</v>
      </c>
      <c r="E269" s="165">
        <v>428947.74999999994</v>
      </c>
      <c r="F269" s="19">
        <v>0</v>
      </c>
      <c r="G269" s="20">
        <f t="shared" si="6"/>
        <v>53255.600000000035</v>
      </c>
      <c r="H269" s="19">
        <v>0</v>
      </c>
      <c r="I269" s="19">
        <v>0</v>
      </c>
    </row>
    <row r="270" spans="1:9" ht="15" customHeight="1" x14ac:dyDescent="0.25">
      <c r="A270" s="205" t="s">
        <v>857</v>
      </c>
      <c r="B270" s="78">
        <v>0</v>
      </c>
      <c r="C270" s="131" t="s">
        <v>67</v>
      </c>
      <c r="D270" s="165">
        <v>473564.74999999994</v>
      </c>
      <c r="E270" s="165">
        <v>296953.56</v>
      </c>
      <c r="F270" s="19">
        <v>0</v>
      </c>
      <c r="G270" s="20">
        <f t="shared" si="6"/>
        <v>176611.18999999994</v>
      </c>
      <c r="H270" s="19">
        <v>0</v>
      </c>
      <c r="I270" s="19">
        <v>0</v>
      </c>
    </row>
    <row r="271" spans="1:9" ht="15" customHeight="1" x14ac:dyDescent="0.25">
      <c r="A271" s="205" t="s">
        <v>858</v>
      </c>
      <c r="B271" s="78">
        <v>0</v>
      </c>
      <c r="C271" s="131" t="s">
        <v>67</v>
      </c>
      <c r="D271" s="165">
        <v>456839.24999999983</v>
      </c>
      <c r="E271" s="165">
        <v>332702.75</v>
      </c>
      <c r="F271" s="19">
        <v>0</v>
      </c>
      <c r="G271" s="20">
        <f t="shared" si="6"/>
        <v>124136.49999999983</v>
      </c>
      <c r="H271" s="19">
        <v>0</v>
      </c>
      <c r="I271" s="19">
        <v>0</v>
      </c>
    </row>
    <row r="272" spans="1:9" ht="15" customHeight="1" x14ac:dyDescent="0.25">
      <c r="A272" s="205" t="s">
        <v>859</v>
      </c>
      <c r="B272" s="78">
        <v>0</v>
      </c>
      <c r="C272" s="131" t="s">
        <v>67</v>
      </c>
      <c r="D272" s="165">
        <v>893029.60000000009</v>
      </c>
      <c r="E272" s="165">
        <v>719976.89</v>
      </c>
      <c r="F272" s="19">
        <v>0</v>
      </c>
      <c r="G272" s="20">
        <f t="shared" si="6"/>
        <v>173052.71000000008</v>
      </c>
      <c r="H272" s="19">
        <v>0</v>
      </c>
      <c r="I272" s="19">
        <v>0</v>
      </c>
    </row>
    <row r="273" spans="1:9" ht="15" customHeight="1" x14ac:dyDescent="0.25">
      <c r="A273" s="205" t="s">
        <v>860</v>
      </c>
      <c r="B273" s="78">
        <v>0</v>
      </c>
      <c r="C273" s="131" t="s">
        <v>67</v>
      </c>
      <c r="D273" s="165">
        <v>1339059.75</v>
      </c>
      <c r="E273" s="165">
        <v>1101179.8</v>
      </c>
      <c r="F273" s="19">
        <v>0</v>
      </c>
      <c r="G273" s="20">
        <f t="shared" si="6"/>
        <v>237879.94999999995</v>
      </c>
      <c r="H273" s="19">
        <v>0</v>
      </c>
      <c r="I273" s="19">
        <v>0</v>
      </c>
    </row>
    <row r="274" spans="1:9" ht="15" customHeight="1" x14ac:dyDescent="0.25">
      <c r="A274" s="205" t="s">
        <v>861</v>
      </c>
      <c r="B274" s="78">
        <v>0</v>
      </c>
      <c r="C274" s="131" t="s">
        <v>67</v>
      </c>
      <c r="D274" s="165">
        <v>593684.75000000023</v>
      </c>
      <c r="E274" s="165">
        <v>461351.3</v>
      </c>
      <c r="F274" s="19">
        <v>0</v>
      </c>
      <c r="G274" s="20">
        <f t="shared" si="6"/>
        <v>132333.45000000024</v>
      </c>
      <c r="H274" s="19">
        <v>0</v>
      </c>
      <c r="I274" s="19">
        <v>0</v>
      </c>
    </row>
    <row r="275" spans="1:9" ht="15" customHeight="1" x14ac:dyDescent="0.25">
      <c r="A275" s="205" t="s">
        <v>3567</v>
      </c>
      <c r="B275" s="78">
        <v>0</v>
      </c>
      <c r="C275" s="131" t="s">
        <v>67</v>
      </c>
      <c r="D275" s="165">
        <v>918364.4600000002</v>
      </c>
      <c r="E275" s="165">
        <v>701606.24000000011</v>
      </c>
      <c r="F275" s="19">
        <v>0</v>
      </c>
      <c r="G275" s="20">
        <f t="shared" si="6"/>
        <v>216758.22000000009</v>
      </c>
      <c r="H275" s="19">
        <v>0</v>
      </c>
      <c r="I275" s="19">
        <v>0</v>
      </c>
    </row>
    <row r="276" spans="1:9" ht="15" customHeight="1" x14ac:dyDescent="0.25">
      <c r="A276" s="205" t="s">
        <v>862</v>
      </c>
      <c r="B276" s="78">
        <v>0</v>
      </c>
      <c r="C276" s="131" t="s">
        <v>67</v>
      </c>
      <c r="D276" s="165">
        <v>517589.60000000009</v>
      </c>
      <c r="E276" s="165">
        <v>314133.36</v>
      </c>
      <c r="F276" s="19">
        <v>0</v>
      </c>
      <c r="G276" s="20">
        <f t="shared" si="6"/>
        <v>203456.24000000011</v>
      </c>
      <c r="H276" s="19">
        <v>0</v>
      </c>
      <c r="I276" s="19">
        <v>0</v>
      </c>
    </row>
    <row r="277" spans="1:9" ht="15" customHeight="1" x14ac:dyDescent="0.25">
      <c r="A277" s="205" t="s">
        <v>863</v>
      </c>
      <c r="B277" s="78">
        <v>0</v>
      </c>
      <c r="C277" s="131" t="s">
        <v>67</v>
      </c>
      <c r="D277" s="165">
        <v>910159.1199999993</v>
      </c>
      <c r="E277" s="165">
        <v>668648.85000000009</v>
      </c>
      <c r="F277" s="19">
        <v>0</v>
      </c>
      <c r="G277" s="20">
        <f t="shared" si="6"/>
        <v>241510.2699999992</v>
      </c>
      <c r="H277" s="19">
        <v>0</v>
      </c>
      <c r="I277" s="19">
        <v>0</v>
      </c>
    </row>
    <row r="278" spans="1:9" ht="15" customHeight="1" x14ac:dyDescent="0.25">
      <c r="A278" s="205" t="s">
        <v>864</v>
      </c>
      <c r="B278" s="78">
        <v>0</v>
      </c>
      <c r="C278" s="131" t="s">
        <v>67</v>
      </c>
      <c r="D278" s="165">
        <v>1194136.3200000003</v>
      </c>
      <c r="E278" s="165">
        <v>855950.39999999991</v>
      </c>
      <c r="F278" s="19">
        <v>0</v>
      </c>
      <c r="G278" s="20">
        <f t="shared" si="6"/>
        <v>338185.92000000039</v>
      </c>
      <c r="H278" s="19">
        <v>0</v>
      </c>
      <c r="I278" s="19">
        <v>0</v>
      </c>
    </row>
    <row r="279" spans="1:9" ht="15" customHeight="1" x14ac:dyDescent="0.25">
      <c r="A279" s="205" t="s">
        <v>865</v>
      </c>
      <c r="B279" s="78">
        <v>0</v>
      </c>
      <c r="C279" s="131" t="s">
        <v>67</v>
      </c>
      <c r="D279" s="165">
        <v>481130.99999999988</v>
      </c>
      <c r="E279" s="165">
        <v>395776.5</v>
      </c>
      <c r="F279" s="19">
        <v>0</v>
      </c>
      <c r="G279" s="20">
        <f t="shared" si="6"/>
        <v>85354.499999999884</v>
      </c>
      <c r="H279" s="19">
        <v>0</v>
      </c>
      <c r="I279" s="19">
        <v>0</v>
      </c>
    </row>
    <row r="280" spans="1:9" ht="15" customHeight="1" x14ac:dyDescent="0.25">
      <c r="A280" s="205" t="s">
        <v>3526</v>
      </c>
      <c r="B280" s="78">
        <v>0</v>
      </c>
      <c r="C280" s="131" t="s">
        <v>67</v>
      </c>
      <c r="D280" s="165">
        <v>20285.999999999993</v>
      </c>
      <c r="E280" s="165">
        <v>19927.199999999993</v>
      </c>
      <c r="F280" s="19">
        <v>0</v>
      </c>
      <c r="G280" s="20">
        <f t="shared" si="6"/>
        <v>358.79999999999927</v>
      </c>
      <c r="H280" s="19">
        <v>0</v>
      </c>
      <c r="I280" s="19">
        <v>0</v>
      </c>
    </row>
    <row r="281" spans="1:9" ht="15" customHeight="1" x14ac:dyDescent="0.25">
      <c r="A281" s="205" t="s">
        <v>866</v>
      </c>
      <c r="B281" s="78">
        <v>0</v>
      </c>
      <c r="C281" s="131" t="s">
        <v>67</v>
      </c>
      <c r="D281" s="165">
        <v>960145.9500000003</v>
      </c>
      <c r="E281" s="165">
        <v>762557.31000000029</v>
      </c>
      <c r="F281" s="19">
        <v>0</v>
      </c>
      <c r="G281" s="20">
        <f t="shared" si="6"/>
        <v>197588.64</v>
      </c>
      <c r="H281" s="19">
        <v>0</v>
      </c>
      <c r="I281" s="19">
        <v>0</v>
      </c>
    </row>
    <row r="282" spans="1:9" ht="15" customHeight="1" x14ac:dyDescent="0.25">
      <c r="A282" s="205" t="s">
        <v>867</v>
      </c>
      <c r="B282" s="78">
        <v>0</v>
      </c>
      <c r="C282" s="131" t="s">
        <v>67</v>
      </c>
      <c r="D282" s="165">
        <v>233766.74999999994</v>
      </c>
      <c r="E282" s="165">
        <v>130882.35000000002</v>
      </c>
      <c r="F282" s="19">
        <v>0</v>
      </c>
      <c r="G282" s="20">
        <f t="shared" si="6"/>
        <v>102884.39999999992</v>
      </c>
      <c r="H282" s="19">
        <v>0</v>
      </c>
      <c r="I282" s="19">
        <v>0</v>
      </c>
    </row>
    <row r="283" spans="1:9" ht="15" customHeight="1" x14ac:dyDescent="0.25">
      <c r="A283" s="205" t="s">
        <v>868</v>
      </c>
      <c r="B283" s="78">
        <v>0</v>
      </c>
      <c r="C283" s="131" t="s">
        <v>67</v>
      </c>
      <c r="D283" s="165">
        <v>592226.25</v>
      </c>
      <c r="E283" s="165">
        <v>378604.17</v>
      </c>
      <c r="F283" s="19">
        <v>0</v>
      </c>
      <c r="G283" s="20">
        <f t="shared" si="6"/>
        <v>213622.08000000002</v>
      </c>
      <c r="H283" s="19">
        <v>0</v>
      </c>
      <c r="I283" s="19">
        <v>0</v>
      </c>
    </row>
    <row r="284" spans="1:9" ht="15" customHeight="1" x14ac:dyDescent="0.25">
      <c r="A284" s="205" t="s">
        <v>869</v>
      </c>
      <c r="B284" s="78">
        <v>0</v>
      </c>
      <c r="C284" s="131" t="s">
        <v>67</v>
      </c>
      <c r="D284" s="165">
        <v>974509.04999999958</v>
      </c>
      <c r="E284" s="165">
        <v>729095.86999999988</v>
      </c>
      <c r="F284" s="19">
        <v>0</v>
      </c>
      <c r="G284" s="20">
        <f t="shared" si="6"/>
        <v>245413.1799999997</v>
      </c>
      <c r="H284" s="19">
        <v>0</v>
      </c>
      <c r="I284" s="19">
        <v>0</v>
      </c>
    </row>
    <row r="285" spans="1:9" ht="15" customHeight="1" x14ac:dyDescent="0.25">
      <c r="A285" s="205" t="s">
        <v>870</v>
      </c>
      <c r="B285" s="78">
        <v>0</v>
      </c>
      <c r="C285" s="131" t="s">
        <v>67</v>
      </c>
      <c r="D285" s="165">
        <v>385591.46000000025</v>
      </c>
      <c r="E285" s="165">
        <v>246129.37000000002</v>
      </c>
      <c r="F285" s="19">
        <v>0</v>
      </c>
      <c r="G285" s="20">
        <f t="shared" si="6"/>
        <v>139462.09000000023</v>
      </c>
      <c r="H285" s="19">
        <v>0</v>
      </c>
      <c r="I285" s="19">
        <v>0</v>
      </c>
    </row>
    <row r="286" spans="1:9" ht="15" customHeight="1" x14ac:dyDescent="0.25">
      <c r="A286" s="205" t="s">
        <v>871</v>
      </c>
      <c r="B286" s="78">
        <v>0</v>
      </c>
      <c r="C286" s="131" t="s">
        <v>67</v>
      </c>
      <c r="D286" s="165">
        <v>1104819.8000000003</v>
      </c>
      <c r="E286" s="165">
        <v>1011394.54</v>
      </c>
      <c r="F286" s="19">
        <v>0</v>
      </c>
      <c r="G286" s="20">
        <f t="shared" si="6"/>
        <v>93425.260000000242</v>
      </c>
      <c r="H286" s="19">
        <v>0</v>
      </c>
      <c r="I286" s="19">
        <v>0</v>
      </c>
    </row>
    <row r="287" spans="1:9" ht="15" customHeight="1" x14ac:dyDescent="0.25">
      <c r="A287" s="205" t="s">
        <v>872</v>
      </c>
      <c r="B287" s="78">
        <v>0</v>
      </c>
      <c r="C287" s="131" t="s">
        <v>67</v>
      </c>
      <c r="D287" s="165">
        <v>530449.49999999977</v>
      </c>
      <c r="E287" s="165">
        <v>471573.45</v>
      </c>
      <c r="F287" s="19">
        <v>0</v>
      </c>
      <c r="G287" s="20">
        <f t="shared" si="6"/>
        <v>58876.049999999756</v>
      </c>
      <c r="H287" s="19">
        <v>0</v>
      </c>
      <c r="I287" s="19">
        <v>0</v>
      </c>
    </row>
    <row r="288" spans="1:9" ht="15" customHeight="1" x14ac:dyDescent="0.25">
      <c r="A288" s="205" t="s">
        <v>873</v>
      </c>
      <c r="B288" s="78">
        <v>0</v>
      </c>
      <c r="C288" s="131" t="s">
        <v>67</v>
      </c>
      <c r="D288" s="165">
        <v>706134.59000000008</v>
      </c>
      <c r="E288" s="165">
        <v>494481.55</v>
      </c>
      <c r="F288" s="19">
        <v>0</v>
      </c>
      <c r="G288" s="20">
        <f t="shared" si="6"/>
        <v>211653.0400000001</v>
      </c>
      <c r="H288" s="19">
        <v>0</v>
      </c>
      <c r="I288" s="19">
        <v>0</v>
      </c>
    </row>
    <row r="289" spans="1:9" ht="15" customHeight="1" x14ac:dyDescent="0.25">
      <c r="A289" s="205" t="s">
        <v>874</v>
      </c>
      <c r="B289" s="78">
        <v>0</v>
      </c>
      <c r="C289" s="131" t="s">
        <v>67</v>
      </c>
      <c r="D289" s="165">
        <v>142277.28</v>
      </c>
      <c r="E289" s="165">
        <v>100081.81999999999</v>
      </c>
      <c r="F289" s="19">
        <v>0</v>
      </c>
      <c r="G289" s="20">
        <f t="shared" si="6"/>
        <v>42195.460000000006</v>
      </c>
      <c r="H289" s="19">
        <v>0</v>
      </c>
      <c r="I289" s="19">
        <v>0</v>
      </c>
    </row>
    <row r="290" spans="1:9" ht="15" customHeight="1" x14ac:dyDescent="0.25">
      <c r="A290" s="205" t="s">
        <v>875</v>
      </c>
      <c r="B290" s="78">
        <v>0</v>
      </c>
      <c r="C290" s="131" t="s">
        <v>67</v>
      </c>
      <c r="D290" s="165">
        <v>504259.05999999988</v>
      </c>
      <c r="E290" s="165">
        <v>392770.60000000003</v>
      </c>
      <c r="F290" s="19">
        <v>0</v>
      </c>
      <c r="G290" s="20">
        <f t="shared" si="6"/>
        <v>111488.45999999985</v>
      </c>
      <c r="H290" s="19">
        <v>0</v>
      </c>
      <c r="I290" s="19">
        <v>0</v>
      </c>
    </row>
    <row r="291" spans="1:9" ht="15" customHeight="1" x14ac:dyDescent="0.25">
      <c r="A291" s="205" t="s">
        <v>876</v>
      </c>
      <c r="B291" s="78">
        <v>0</v>
      </c>
      <c r="C291" s="131" t="s">
        <v>67</v>
      </c>
      <c r="D291" s="165">
        <v>487194.74999999977</v>
      </c>
      <c r="E291" s="165">
        <v>450646.95000000007</v>
      </c>
      <c r="F291" s="19">
        <v>0</v>
      </c>
      <c r="G291" s="20">
        <f t="shared" si="6"/>
        <v>36547.799999999697</v>
      </c>
      <c r="H291" s="19">
        <v>0</v>
      </c>
      <c r="I291" s="19">
        <v>0</v>
      </c>
    </row>
    <row r="292" spans="1:9" ht="15" customHeight="1" x14ac:dyDescent="0.25">
      <c r="A292" s="169" t="s">
        <v>3864</v>
      </c>
      <c r="B292" s="78">
        <v>0</v>
      </c>
      <c r="C292" s="131" t="s">
        <v>67</v>
      </c>
      <c r="D292" s="165">
        <v>225497.39999999994</v>
      </c>
      <c r="E292" s="165">
        <v>149932.36000000002</v>
      </c>
      <c r="F292" s="19">
        <v>0</v>
      </c>
      <c r="G292" s="20">
        <f t="shared" si="6"/>
        <v>75565.039999999921</v>
      </c>
      <c r="H292" s="19">
        <v>0</v>
      </c>
      <c r="I292" s="19">
        <v>0</v>
      </c>
    </row>
    <row r="293" spans="1:9" ht="15" customHeight="1" x14ac:dyDescent="0.25">
      <c r="A293" s="211" t="s">
        <v>877</v>
      </c>
      <c r="B293" s="78">
        <v>0</v>
      </c>
      <c r="C293" s="131" t="s">
        <v>67</v>
      </c>
      <c r="D293" s="165">
        <v>898355.69999999972</v>
      </c>
      <c r="E293" s="165">
        <v>791448.27000000014</v>
      </c>
      <c r="F293" s="19">
        <v>0</v>
      </c>
      <c r="G293" s="20">
        <f t="shared" si="6"/>
        <v>106907.42999999959</v>
      </c>
      <c r="H293" s="19">
        <v>0</v>
      </c>
      <c r="I293" s="19">
        <v>0</v>
      </c>
    </row>
    <row r="294" spans="1:9" ht="15" customHeight="1" x14ac:dyDescent="0.25">
      <c r="A294" s="211" t="s">
        <v>878</v>
      </c>
      <c r="B294" s="78">
        <v>0</v>
      </c>
      <c r="C294" s="131" t="s">
        <v>67</v>
      </c>
      <c r="D294" s="165">
        <v>3188260.8499999982</v>
      </c>
      <c r="E294" s="165">
        <v>2767746.4</v>
      </c>
      <c r="F294" s="19">
        <v>0</v>
      </c>
      <c r="G294" s="20">
        <f t="shared" si="6"/>
        <v>420514.44999999832</v>
      </c>
      <c r="H294" s="19">
        <v>0</v>
      </c>
      <c r="I294" s="19">
        <v>0</v>
      </c>
    </row>
    <row r="295" spans="1:9" ht="15" customHeight="1" x14ac:dyDescent="0.25">
      <c r="A295" s="211" t="s">
        <v>879</v>
      </c>
      <c r="B295" s="78">
        <v>0</v>
      </c>
      <c r="C295" s="131" t="s">
        <v>67</v>
      </c>
      <c r="D295" s="165">
        <v>511978.34999999986</v>
      </c>
      <c r="E295" s="165">
        <v>302921.59999999998</v>
      </c>
      <c r="F295" s="19">
        <v>0</v>
      </c>
      <c r="G295" s="20">
        <f t="shared" si="6"/>
        <v>209056.74999999988</v>
      </c>
      <c r="H295" s="19">
        <v>0</v>
      </c>
      <c r="I295" s="19">
        <v>0</v>
      </c>
    </row>
    <row r="296" spans="1:9" ht="15" customHeight="1" x14ac:dyDescent="0.25">
      <c r="A296" s="211" t="s">
        <v>880</v>
      </c>
      <c r="B296" s="78">
        <v>0</v>
      </c>
      <c r="C296" s="131" t="s">
        <v>67</v>
      </c>
      <c r="D296" s="165">
        <v>130295.25</v>
      </c>
      <c r="E296" s="165">
        <v>81015.14999999998</v>
      </c>
      <c r="F296" s="19">
        <v>0</v>
      </c>
      <c r="G296" s="20">
        <f t="shared" si="6"/>
        <v>49280.10000000002</v>
      </c>
      <c r="H296" s="19">
        <v>0</v>
      </c>
      <c r="I296" s="19">
        <v>0</v>
      </c>
    </row>
    <row r="297" spans="1:9" ht="15" customHeight="1" x14ac:dyDescent="0.25">
      <c r="A297" s="212" t="s">
        <v>3865</v>
      </c>
      <c r="B297" s="78">
        <v>0</v>
      </c>
      <c r="C297" s="131" t="s">
        <v>67</v>
      </c>
      <c r="D297" s="165">
        <v>146722.47999999992</v>
      </c>
      <c r="E297" s="165">
        <v>107181.09999999999</v>
      </c>
      <c r="F297" s="19">
        <v>0</v>
      </c>
      <c r="G297" s="20">
        <f t="shared" si="6"/>
        <v>39541.379999999932</v>
      </c>
      <c r="H297" s="19">
        <v>0</v>
      </c>
      <c r="I297" s="19">
        <v>0</v>
      </c>
    </row>
    <row r="298" spans="1:9" ht="15" customHeight="1" x14ac:dyDescent="0.25">
      <c r="A298" s="211" t="s">
        <v>881</v>
      </c>
      <c r="B298" s="78">
        <v>0</v>
      </c>
      <c r="C298" s="131" t="s">
        <v>67</v>
      </c>
      <c r="D298" s="165">
        <v>508404.04999999987</v>
      </c>
      <c r="E298" s="165">
        <v>437372.14999999991</v>
      </c>
      <c r="F298" s="19">
        <v>0</v>
      </c>
      <c r="G298" s="20">
        <f t="shared" si="6"/>
        <v>71031.899999999965</v>
      </c>
      <c r="H298" s="19">
        <v>0</v>
      </c>
      <c r="I298" s="19">
        <v>0</v>
      </c>
    </row>
    <row r="299" spans="1:9" ht="15" customHeight="1" x14ac:dyDescent="0.25">
      <c r="A299" s="211" t="s">
        <v>882</v>
      </c>
      <c r="B299" s="78">
        <v>0</v>
      </c>
      <c r="C299" s="131" t="s">
        <v>67</v>
      </c>
      <c r="D299" s="165">
        <v>483681.19999999984</v>
      </c>
      <c r="E299" s="165">
        <v>386718.8</v>
      </c>
      <c r="F299" s="19">
        <v>0</v>
      </c>
      <c r="G299" s="20">
        <f t="shared" si="6"/>
        <v>96962.399999999849</v>
      </c>
      <c r="H299" s="19">
        <v>0</v>
      </c>
      <c r="I299" s="19">
        <v>0</v>
      </c>
    </row>
    <row r="300" spans="1:9" ht="15" customHeight="1" x14ac:dyDescent="0.25">
      <c r="A300" s="211" t="s">
        <v>883</v>
      </c>
      <c r="B300" s="78">
        <v>0</v>
      </c>
      <c r="C300" s="131" t="s">
        <v>67</v>
      </c>
      <c r="D300" s="165">
        <v>148580.25000000006</v>
      </c>
      <c r="E300" s="165">
        <v>110471.99999999999</v>
      </c>
      <c r="F300" s="19">
        <v>0</v>
      </c>
      <c r="G300" s="20">
        <f t="shared" si="6"/>
        <v>38108.250000000073</v>
      </c>
      <c r="H300" s="19">
        <v>0</v>
      </c>
      <c r="I300" s="19">
        <v>0</v>
      </c>
    </row>
    <row r="301" spans="1:9" ht="15" customHeight="1" x14ac:dyDescent="0.25">
      <c r="A301" s="211" t="s">
        <v>884</v>
      </c>
      <c r="B301" s="78">
        <v>0</v>
      </c>
      <c r="C301" s="131" t="s">
        <v>67</v>
      </c>
      <c r="D301" s="165">
        <v>147256.60000000003</v>
      </c>
      <c r="E301" s="165">
        <v>116273.59999999999</v>
      </c>
      <c r="F301" s="19">
        <v>0</v>
      </c>
      <c r="G301" s="20">
        <f t="shared" si="6"/>
        <v>30983.000000000044</v>
      </c>
      <c r="H301" s="19">
        <v>0</v>
      </c>
      <c r="I301" s="19">
        <v>0</v>
      </c>
    </row>
    <row r="302" spans="1:9" ht="15" customHeight="1" x14ac:dyDescent="0.25">
      <c r="A302" s="211" t="s">
        <v>885</v>
      </c>
      <c r="B302" s="78">
        <v>0</v>
      </c>
      <c r="C302" s="131" t="s">
        <v>67</v>
      </c>
      <c r="D302" s="165">
        <v>1107901</v>
      </c>
      <c r="E302" s="165">
        <v>776870.10000000009</v>
      </c>
      <c r="F302" s="19">
        <v>0</v>
      </c>
      <c r="G302" s="20">
        <f t="shared" si="6"/>
        <v>331030.89999999991</v>
      </c>
      <c r="H302" s="19">
        <v>0</v>
      </c>
      <c r="I302" s="19">
        <v>0</v>
      </c>
    </row>
    <row r="303" spans="1:9" ht="15" customHeight="1" x14ac:dyDescent="0.25">
      <c r="A303" s="211" t="s">
        <v>886</v>
      </c>
      <c r="B303" s="78">
        <v>0</v>
      </c>
      <c r="C303" s="131" t="s">
        <v>67</v>
      </c>
      <c r="D303" s="165">
        <v>1251113.7999999996</v>
      </c>
      <c r="E303" s="165">
        <v>919372.96999999986</v>
      </c>
      <c r="F303" s="19">
        <v>0</v>
      </c>
      <c r="G303" s="20">
        <f t="shared" si="6"/>
        <v>331740.82999999973</v>
      </c>
      <c r="H303" s="19">
        <v>0</v>
      </c>
      <c r="I303" s="19">
        <v>0</v>
      </c>
    </row>
    <row r="304" spans="1:9" ht="15" customHeight="1" x14ac:dyDescent="0.25">
      <c r="A304" s="211" t="s">
        <v>887</v>
      </c>
      <c r="B304" s="78">
        <v>0</v>
      </c>
      <c r="C304" s="131" t="s">
        <v>67</v>
      </c>
      <c r="D304" s="165">
        <v>1314708.2</v>
      </c>
      <c r="E304" s="165">
        <v>934654.7899999998</v>
      </c>
      <c r="F304" s="19">
        <v>0</v>
      </c>
      <c r="G304" s="20">
        <f t="shared" si="6"/>
        <v>380053.41000000015</v>
      </c>
      <c r="H304" s="19">
        <v>0</v>
      </c>
      <c r="I304" s="19">
        <v>0</v>
      </c>
    </row>
    <row r="305" spans="1:9" ht="15" customHeight="1" x14ac:dyDescent="0.25">
      <c r="A305" s="211" t="s">
        <v>888</v>
      </c>
      <c r="B305" s="78">
        <v>0</v>
      </c>
      <c r="C305" s="131" t="s">
        <v>67</v>
      </c>
      <c r="D305" s="165">
        <v>1275098.2999999993</v>
      </c>
      <c r="E305" s="165">
        <v>858374.80000000016</v>
      </c>
      <c r="F305" s="19">
        <v>0</v>
      </c>
      <c r="G305" s="20">
        <f t="shared" si="6"/>
        <v>416723.49999999919</v>
      </c>
      <c r="H305" s="19">
        <v>0</v>
      </c>
      <c r="I305" s="19">
        <v>0</v>
      </c>
    </row>
    <row r="306" spans="1:9" ht="15" customHeight="1" x14ac:dyDescent="0.25">
      <c r="A306" s="212" t="s">
        <v>3866</v>
      </c>
      <c r="B306" s="78">
        <v>0</v>
      </c>
      <c r="C306" s="131" t="s">
        <v>67</v>
      </c>
      <c r="D306" s="165">
        <v>2103467.25</v>
      </c>
      <c r="E306" s="165">
        <v>1105077.9199999997</v>
      </c>
      <c r="F306" s="19">
        <v>0</v>
      </c>
      <c r="G306" s="20">
        <f t="shared" si="6"/>
        <v>998389.33000000031</v>
      </c>
      <c r="H306" s="19">
        <v>0</v>
      </c>
      <c r="I306" s="19">
        <v>0</v>
      </c>
    </row>
    <row r="307" spans="1:9" ht="15" customHeight="1" x14ac:dyDescent="0.25">
      <c r="A307" s="211" t="s">
        <v>889</v>
      </c>
      <c r="B307" s="78">
        <v>0</v>
      </c>
      <c r="C307" s="131" t="s">
        <v>67</v>
      </c>
      <c r="D307" s="165">
        <v>2540109.1500000008</v>
      </c>
      <c r="E307" s="165">
        <v>1619234.2500000005</v>
      </c>
      <c r="F307" s="19">
        <v>0</v>
      </c>
      <c r="G307" s="20">
        <f t="shared" si="6"/>
        <v>920874.90000000037</v>
      </c>
      <c r="H307" s="19">
        <v>0</v>
      </c>
      <c r="I307" s="19">
        <v>0</v>
      </c>
    </row>
    <row r="308" spans="1:9" ht="15" customHeight="1" x14ac:dyDescent="0.25">
      <c r="A308" s="211" t="s">
        <v>890</v>
      </c>
      <c r="B308" s="78">
        <v>0</v>
      </c>
      <c r="C308" s="131" t="s">
        <v>67</v>
      </c>
      <c r="D308" s="165">
        <v>2910605.9999999991</v>
      </c>
      <c r="E308" s="165">
        <v>1928668.1199999989</v>
      </c>
      <c r="F308" s="19">
        <v>0</v>
      </c>
      <c r="G308" s="20">
        <f t="shared" si="6"/>
        <v>981937.88000000012</v>
      </c>
      <c r="H308" s="19">
        <v>0</v>
      </c>
      <c r="I308" s="19">
        <v>0</v>
      </c>
    </row>
    <row r="309" spans="1:9" ht="15" customHeight="1" x14ac:dyDescent="0.25">
      <c r="A309" s="211" t="s">
        <v>891</v>
      </c>
      <c r="B309" s="78">
        <v>0</v>
      </c>
      <c r="C309" s="131" t="s">
        <v>67</v>
      </c>
      <c r="D309" s="165">
        <v>2336314.0299999998</v>
      </c>
      <c r="E309" s="165">
        <v>1510506.5199999996</v>
      </c>
      <c r="F309" s="19">
        <v>0</v>
      </c>
      <c r="G309" s="20">
        <f t="shared" si="6"/>
        <v>825807.51000000024</v>
      </c>
      <c r="H309" s="19">
        <v>0</v>
      </c>
      <c r="I309" s="19">
        <v>0</v>
      </c>
    </row>
    <row r="310" spans="1:9" ht="15" customHeight="1" x14ac:dyDescent="0.25">
      <c r="A310" s="211" t="s">
        <v>892</v>
      </c>
      <c r="B310" s="78">
        <v>0</v>
      </c>
      <c r="C310" s="131" t="s">
        <v>67</v>
      </c>
      <c r="D310" s="165">
        <v>2423651.3400000003</v>
      </c>
      <c r="E310" s="165">
        <v>1575768.2000000004</v>
      </c>
      <c r="F310" s="19">
        <v>0</v>
      </c>
      <c r="G310" s="20">
        <f t="shared" si="6"/>
        <v>847883.1399999999</v>
      </c>
      <c r="H310" s="19">
        <v>0</v>
      </c>
      <c r="I310" s="19">
        <v>0</v>
      </c>
    </row>
    <row r="311" spans="1:9" ht="15" customHeight="1" x14ac:dyDescent="0.25">
      <c r="A311" s="211" t="s">
        <v>3568</v>
      </c>
      <c r="B311" s="78">
        <v>0</v>
      </c>
      <c r="C311" s="131" t="s">
        <v>67</v>
      </c>
      <c r="D311" s="165">
        <v>2849084.7499999995</v>
      </c>
      <c r="E311" s="165">
        <v>1618160.48</v>
      </c>
      <c r="F311" s="19">
        <v>0</v>
      </c>
      <c r="G311" s="20">
        <f t="shared" si="6"/>
        <v>1230924.2699999996</v>
      </c>
      <c r="H311" s="19">
        <v>0</v>
      </c>
      <c r="I311" s="19">
        <v>0</v>
      </c>
    </row>
    <row r="312" spans="1:9" ht="15" customHeight="1" x14ac:dyDescent="0.25">
      <c r="A312" s="211" t="s">
        <v>893</v>
      </c>
      <c r="B312" s="78">
        <v>0</v>
      </c>
      <c r="C312" s="131" t="s">
        <v>67</v>
      </c>
      <c r="D312" s="165">
        <v>1372247.3199999991</v>
      </c>
      <c r="E312" s="165">
        <v>1178091.3499999996</v>
      </c>
      <c r="F312" s="19">
        <v>0</v>
      </c>
      <c r="G312" s="20">
        <f t="shared" si="6"/>
        <v>194155.96999999951</v>
      </c>
      <c r="H312" s="19">
        <v>0</v>
      </c>
      <c r="I312" s="19">
        <v>0</v>
      </c>
    </row>
    <row r="313" spans="1:9" ht="15" customHeight="1" x14ac:dyDescent="0.25">
      <c r="A313" s="211" t="s">
        <v>894</v>
      </c>
      <c r="B313" s="78">
        <v>0</v>
      </c>
      <c r="C313" s="131" t="s">
        <v>67</v>
      </c>
      <c r="D313" s="165">
        <v>467215.33</v>
      </c>
      <c r="E313" s="165">
        <v>399776.29</v>
      </c>
      <c r="F313" s="19">
        <v>0</v>
      </c>
      <c r="G313" s="20">
        <f t="shared" si="6"/>
        <v>67439.040000000037</v>
      </c>
      <c r="H313" s="19">
        <v>0</v>
      </c>
      <c r="I313" s="19">
        <v>0</v>
      </c>
    </row>
    <row r="314" spans="1:9" ht="15" customHeight="1" x14ac:dyDescent="0.25">
      <c r="A314" s="211" t="s">
        <v>895</v>
      </c>
      <c r="B314" s="78">
        <v>0</v>
      </c>
      <c r="C314" s="131" t="s">
        <v>67</v>
      </c>
      <c r="D314" s="165">
        <v>444140.55000000005</v>
      </c>
      <c r="E314" s="165">
        <v>348534.01999999996</v>
      </c>
      <c r="F314" s="19">
        <v>0</v>
      </c>
      <c r="G314" s="20">
        <f t="shared" si="6"/>
        <v>95606.530000000086</v>
      </c>
      <c r="H314" s="19">
        <v>0</v>
      </c>
      <c r="I314" s="19">
        <v>0</v>
      </c>
    </row>
    <row r="315" spans="1:9" ht="15" customHeight="1" x14ac:dyDescent="0.25">
      <c r="A315" s="211" t="s">
        <v>896</v>
      </c>
      <c r="B315" s="78">
        <v>0</v>
      </c>
      <c r="C315" s="131" t="s">
        <v>67</v>
      </c>
      <c r="D315" s="165">
        <v>465501.22999999986</v>
      </c>
      <c r="E315" s="165">
        <v>347234.34999999992</v>
      </c>
      <c r="F315" s="19">
        <v>0</v>
      </c>
      <c r="G315" s="20">
        <f t="shared" si="6"/>
        <v>118266.87999999995</v>
      </c>
      <c r="H315" s="19">
        <v>0</v>
      </c>
      <c r="I315" s="19">
        <v>0</v>
      </c>
    </row>
    <row r="316" spans="1:9" ht="15" customHeight="1" x14ac:dyDescent="0.25">
      <c r="A316" s="211" t="s">
        <v>897</v>
      </c>
      <c r="B316" s="78">
        <v>0</v>
      </c>
      <c r="C316" s="131" t="s">
        <v>67</v>
      </c>
      <c r="D316" s="165">
        <v>540187.01000000024</v>
      </c>
      <c r="E316" s="165">
        <v>476526.4</v>
      </c>
      <c r="F316" s="19">
        <v>0</v>
      </c>
      <c r="G316" s="20">
        <f t="shared" si="6"/>
        <v>63660.610000000219</v>
      </c>
      <c r="H316" s="19">
        <v>0</v>
      </c>
      <c r="I316" s="19">
        <v>0</v>
      </c>
    </row>
    <row r="317" spans="1:9" ht="15" customHeight="1" x14ac:dyDescent="0.25">
      <c r="A317" s="211" t="s">
        <v>898</v>
      </c>
      <c r="B317" s="78">
        <v>0</v>
      </c>
      <c r="C317" s="131" t="s">
        <v>67</v>
      </c>
      <c r="D317" s="165">
        <v>214399.50000000003</v>
      </c>
      <c r="E317" s="165">
        <v>143978.20000000004</v>
      </c>
      <c r="F317" s="19">
        <v>0</v>
      </c>
      <c r="G317" s="20">
        <f t="shared" si="6"/>
        <v>70421.299999999988</v>
      </c>
      <c r="H317" s="19">
        <v>0</v>
      </c>
      <c r="I317" s="19">
        <v>0</v>
      </c>
    </row>
    <row r="318" spans="1:9" ht="15" customHeight="1" x14ac:dyDescent="0.25">
      <c r="A318" s="211" t="s">
        <v>899</v>
      </c>
      <c r="B318" s="78">
        <v>0</v>
      </c>
      <c r="C318" s="131" t="s">
        <v>67</v>
      </c>
      <c r="D318" s="165">
        <v>910547.60000000009</v>
      </c>
      <c r="E318" s="165">
        <v>752695.55999999982</v>
      </c>
      <c r="F318" s="19">
        <v>0</v>
      </c>
      <c r="G318" s="20">
        <f t="shared" si="6"/>
        <v>157852.04000000027</v>
      </c>
      <c r="H318" s="19">
        <v>0</v>
      </c>
      <c r="I318" s="19">
        <v>0</v>
      </c>
    </row>
    <row r="319" spans="1:9" ht="15" customHeight="1" x14ac:dyDescent="0.25">
      <c r="A319" s="211" t="s">
        <v>900</v>
      </c>
      <c r="B319" s="78">
        <v>0</v>
      </c>
      <c r="C319" s="131" t="s">
        <v>67</v>
      </c>
      <c r="D319" s="165">
        <v>363090.00000000006</v>
      </c>
      <c r="E319" s="165">
        <v>270228.00000000006</v>
      </c>
      <c r="F319" s="19">
        <v>0</v>
      </c>
      <c r="G319" s="20">
        <f t="shared" si="6"/>
        <v>92862</v>
      </c>
      <c r="H319" s="19">
        <v>0</v>
      </c>
      <c r="I319" s="19">
        <v>0</v>
      </c>
    </row>
    <row r="320" spans="1:9" ht="15" customHeight="1" x14ac:dyDescent="0.25">
      <c r="A320" s="211" t="s">
        <v>901</v>
      </c>
      <c r="B320" s="78">
        <v>0</v>
      </c>
      <c r="C320" s="131" t="s">
        <v>67</v>
      </c>
      <c r="D320" s="165">
        <v>1134699.3800000001</v>
      </c>
      <c r="E320" s="165">
        <v>976186.11000000022</v>
      </c>
      <c r="F320" s="19">
        <v>0</v>
      </c>
      <c r="G320" s="20">
        <f t="shared" ref="G320:G383" si="7">D320-E320</f>
        <v>158513.2699999999</v>
      </c>
      <c r="H320" s="19">
        <v>0</v>
      </c>
      <c r="I320" s="19">
        <v>0</v>
      </c>
    </row>
    <row r="321" spans="1:9" ht="15" customHeight="1" x14ac:dyDescent="0.25">
      <c r="A321" s="211" t="s">
        <v>902</v>
      </c>
      <c r="B321" s="78">
        <v>0</v>
      </c>
      <c r="C321" s="131" t="s">
        <v>67</v>
      </c>
      <c r="D321" s="165">
        <v>689062.50000000012</v>
      </c>
      <c r="E321" s="165">
        <v>658324.44999999995</v>
      </c>
      <c r="F321" s="19">
        <v>0</v>
      </c>
      <c r="G321" s="20">
        <f t="shared" si="7"/>
        <v>30738.050000000163</v>
      </c>
      <c r="H321" s="19">
        <v>0</v>
      </c>
      <c r="I321" s="19">
        <v>0</v>
      </c>
    </row>
    <row r="322" spans="1:9" ht="15" customHeight="1" x14ac:dyDescent="0.25">
      <c r="A322" s="211" t="s">
        <v>903</v>
      </c>
      <c r="B322" s="78">
        <v>0</v>
      </c>
      <c r="C322" s="131" t="s">
        <v>67</v>
      </c>
      <c r="D322" s="165">
        <v>914202.64000000036</v>
      </c>
      <c r="E322" s="165">
        <v>830627.83</v>
      </c>
      <c r="F322" s="19">
        <v>0</v>
      </c>
      <c r="G322" s="20">
        <f t="shared" si="7"/>
        <v>83574.810000000405</v>
      </c>
      <c r="H322" s="19">
        <v>0</v>
      </c>
      <c r="I322" s="19">
        <v>0</v>
      </c>
    </row>
    <row r="323" spans="1:9" ht="15" customHeight="1" x14ac:dyDescent="0.25">
      <c r="A323" s="211" t="s">
        <v>904</v>
      </c>
      <c r="B323" s="78">
        <v>0</v>
      </c>
      <c r="C323" s="131" t="s">
        <v>67</v>
      </c>
      <c r="D323" s="165">
        <v>396348.75000000006</v>
      </c>
      <c r="E323" s="165">
        <v>327700.85000000009</v>
      </c>
      <c r="F323" s="19">
        <v>0</v>
      </c>
      <c r="G323" s="20">
        <f t="shared" si="7"/>
        <v>68647.899999999965</v>
      </c>
      <c r="H323" s="19">
        <v>0</v>
      </c>
      <c r="I323" s="19">
        <v>0</v>
      </c>
    </row>
    <row r="324" spans="1:9" ht="15" customHeight="1" x14ac:dyDescent="0.25">
      <c r="A324" s="211" t="s">
        <v>905</v>
      </c>
      <c r="B324" s="78">
        <v>0</v>
      </c>
      <c r="C324" s="131" t="s">
        <v>67</v>
      </c>
      <c r="D324" s="165">
        <v>718486.80000000016</v>
      </c>
      <c r="E324" s="165">
        <v>609771.19999999995</v>
      </c>
      <c r="F324" s="19">
        <v>0</v>
      </c>
      <c r="G324" s="20">
        <f t="shared" si="7"/>
        <v>108715.60000000021</v>
      </c>
      <c r="H324" s="19">
        <v>0</v>
      </c>
      <c r="I324" s="19">
        <v>0</v>
      </c>
    </row>
    <row r="325" spans="1:9" ht="15" customHeight="1" x14ac:dyDescent="0.25">
      <c r="A325" s="211" t="s">
        <v>906</v>
      </c>
      <c r="B325" s="78">
        <v>0</v>
      </c>
      <c r="C325" s="131" t="s">
        <v>67</v>
      </c>
      <c r="D325" s="165">
        <v>795772.44999999972</v>
      </c>
      <c r="E325" s="165">
        <v>703215.64999999991</v>
      </c>
      <c r="F325" s="19">
        <v>0</v>
      </c>
      <c r="G325" s="20">
        <f t="shared" si="7"/>
        <v>92556.799999999814</v>
      </c>
      <c r="H325" s="19">
        <v>0</v>
      </c>
      <c r="I325" s="19">
        <v>0</v>
      </c>
    </row>
    <row r="326" spans="1:9" ht="15" customHeight="1" x14ac:dyDescent="0.25">
      <c r="A326" s="211" t="s">
        <v>907</v>
      </c>
      <c r="B326" s="78">
        <v>0</v>
      </c>
      <c r="C326" s="131" t="s">
        <v>67</v>
      </c>
      <c r="D326" s="165">
        <v>534297.19999999995</v>
      </c>
      <c r="E326" s="165">
        <v>425768.04000000015</v>
      </c>
      <c r="F326" s="19">
        <v>0</v>
      </c>
      <c r="G326" s="20">
        <f t="shared" si="7"/>
        <v>108529.1599999998</v>
      </c>
      <c r="H326" s="19">
        <v>0</v>
      </c>
      <c r="I326" s="19">
        <v>0</v>
      </c>
    </row>
    <row r="327" spans="1:9" ht="15" customHeight="1" x14ac:dyDescent="0.25">
      <c r="A327" s="211" t="s">
        <v>908</v>
      </c>
      <c r="B327" s="78">
        <v>0</v>
      </c>
      <c r="C327" s="131" t="s">
        <v>67</v>
      </c>
      <c r="D327" s="165">
        <v>491126.99999999971</v>
      </c>
      <c r="E327" s="165">
        <v>399645.49999999994</v>
      </c>
      <c r="F327" s="19">
        <v>0</v>
      </c>
      <c r="G327" s="20">
        <f t="shared" si="7"/>
        <v>91481.499999999767</v>
      </c>
      <c r="H327" s="19">
        <v>0</v>
      </c>
      <c r="I327" s="19">
        <v>0</v>
      </c>
    </row>
    <row r="328" spans="1:9" ht="15" customHeight="1" x14ac:dyDescent="0.25">
      <c r="A328" s="211" t="s">
        <v>909</v>
      </c>
      <c r="B328" s="78">
        <v>0</v>
      </c>
      <c r="C328" s="131" t="s">
        <v>67</v>
      </c>
      <c r="D328" s="165">
        <v>1080403.1999999997</v>
      </c>
      <c r="E328" s="165">
        <v>809163.65000000014</v>
      </c>
      <c r="F328" s="19">
        <v>0</v>
      </c>
      <c r="G328" s="20">
        <f t="shared" si="7"/>
        <v>271239.54999999958</v>
      </c>
      <c r="H328" s="19">
        <v>0</v>
      </c>
      <c r="I328" s="19">
        <v>0</v>
      </c>
    </row>
    <row r="329" spans="1:9" ht="15" customHeight="1" x14ac:dyDescent="0.25">
      <c r="A329" s="211" t="s">
        <v>910</v>
      </c>
      <c r="B329" s="78">
        <v>0</v>
      </c>
      <c r="C329" s="131" t="s">
        <v>67</v>
      </c>
      <c r="D329" s="165">
        <v>913638.50000000058</v>
      </c>
      <c r="E329" s="165">
        <v>746881.30999999982</v>
      </c>
      <c r="F329" s="19">
        <v>0</v>
      </c>
      <c r="G329" s="20">
        <f t="shared" si="7"/>
        <v>166757.19000000076</v>
      </c>
      <c r="H329" s="19">
        <v>0</v>
      </c>
      <c r="I329" s="19">
        <v>0</v>
      </c>
    </row>
    <row r="330" spans="1:9" ht="15" customHeight="1" x14ac:dyDescent="0.25">
      <c r="A330" s="211" t="s">
        <v>911</v>
      </c>
      <c r="B330" s="78">
        <v>0</v>
      </c>
      <c r="C330" s="131" t="s">
        <v>67</v>
      </c>
      <c r="D330" s="165">
        <v>545333.24999999977</v>
      </c>
      <c r="E330" s="165">
        <v>450043.85000000003</v>
      </c>
      <c r="F330" s="19">
        <v>0</v>
      </c>
      <c r="G330" s="20">
        <f t="shared" si="7"/>
        <v>95289.399999999732</v>
      </c>
      <c r="H330" s="19">
        <v>0</v>
      </c>
      <c r="I330" s="19">
        <v>0</v>
      </c>
    </row>
    <row r="331" spans="1:9" ht="15" customHeight="1" x14ac:dyDescent="0.25">
      <c r="A331" s="211" t="s">
        <v>912</v>
      </c>
      <c r="B331" s="78">
        <v>0</v>
      </c>
      <c r="C331" s="131" t="s">
        <v>67</v>
      </c>
      <c r="D331" s="165">
        <v>135864.75</v>
      </c>
      <c r="E331" s="165">
        <v>129835.70000000001</v>
      </c>
      <c r="F331" s="19">
        <v>0</v>
      </c>
      <c r="G331" s="20">
        <f t="shared" si="7"/>
        <v>6029.0499999999884</v>
      </c>
      <c r="H331" s="19">
        <v>0</v>
      </c>
      <c r="I331" s="19">
        <v>0</v>
      </c>
    </row>
    <row r="332" spans="1:9" ht="15" customHeight="1" x14ac:dyDescent="0.25">
      <c r="A332" s="211" t="s">
        <v>913</v>
      </c>
      <c r="B332" s="78">
        <v>0</v>
      </c>
      <c r="C332" s="131" t="s">
        <v>67</v>
      </c>
      <c r="D332" s="165">
        <v>135092.99999999994</v>
      </c>
      <c r="E332" s="165">
        <v>59666.250000000015</v>
      </c>
      <c r="F332" s="19">
        <v>0</v>
      </c>
      <c r="G332" s="20">
        <f t="shared" si="7"/>
        <v>75426.749999999927</v>
      </c>
      <c r="H332" s="19">
        <v>0</v>
      </c>
      <c r="I332" s="19">
        <v>0</v>
      </c>
    </row>
    <row r="333" spans="1:9" ht="15" customHeight="1" x14ac:dyDescent="0.25">
      <c r="A333" s="211" t="s">
        <v>914</v>
      </c>
      <c r="B333" s="78">
        <v>0</v>
      </c>
      <c r="C333" s="131" t="s">
        <v>67</v>
      </c>
      <c r="D333" s="165">
        <v>1983174.48</v>
      </c>
      <c r="E333" s="165">
        <v>1694289.9700000002</v>
      </c>
      <c r="F333" s="19">
        <v>0</v>
      </c>
      <c r="G333" s="20">
        <f t="shared" si="7"/>
        <v>288884.50999999978</v>
      </c>
      <c r="H333" s="19">
        <v>0</v>
      </c>
      <c r="I333" s="19">
        <v>0</v>
      </c>
    </row>
    <row r="334" spans="1:9" ht="15" customHeight="1" x14ac:dyDescent="0.25">
      <c r="A334" s="211" t="s">
        <v>915</v>
      </c>
      <c r="B334" s="78">
        <v>0</v>
      </c>
      <c r="C334" s="131" t="s">
        <v>67</v>
      </c>
      <c r="D334" s="165">
        <v>902541.5499999997</v>
      </c>
      <c r="E334" s="165">
        <v>814591.14999999991</v>
      </c>
      <c r="F334" s="19">
        <v>0</v>
      </c>
      <c r="G334" s="20">
        <f t="shared" si="7"/>
        <v>87950.39999999979</v>
      </c>
      <c r="H334" s="19">
        <v>0</v>
      </c>
      <c r="I334" s="19">
        <v>0</v>
      </c>
    </row>
    <row r="335" spans="1:9" ht="15" customHeight="1" x14ac:dyDescent="0.25">
      <c r="A335" s="211" t="s">
        <v>916</v>
      </c>
      <c r="B335" s="78">
        <v>0</v>
      </c>
      <c r="C335" s="131" t="s">
        <v>67</v>
      </c>
      <c r="D335" s="165">
        <v>1253182.3499999994</v>
      </c>
      <c r="E335" s="165">
        <v>1009904.5000000002</v>
      </c>
      <c r="F335" s="19">
        <v>0</v>
      </c>
      <c r="G335" s="20">
        <f t="shared" si="7"/>
        <v>243277.84999999916</v>
      </c>
      <c r="H335" s="19">
        <v>0</v>
      </c>
      <c r="I335" s="19">
        <v>0</v>
      </c>
    </row>
    <row r="336" spans="1:9" ht="15" customHeight="1" x14ac:dyDescent="0.25">
      <c r="A336" s="211" t="s">
        <v>917</v>
      </c>
      <c r="B336" s="78">
        <v>0</v>
      </c>
      <c r="C336" s="131" t="s">
        <v>67</v>
      </c>
      <c r="D336" s="165">
        <v>1754056.9699999988</v>
      </c>
      <c r="E336" s="165">
        <v>1460217.4900000002</v>
      </c>
      <c r="F336" s="19">
        <v>0</v>
      </c>
      <c r="G336" s="20">
        <f t="shared" si="7"/>
        <v>293839.47999999858</v>
      </c>
      <c r="H336" s="19">
        <v>0</v>
      </c>
      <c r="I336" s="19">
        <v>0</v>
      </c>
    </row>
    <row r="337" spans="1:9" ht="15" customHeight="1" x14ac:dyDescent="0.25">
      <c r="A337" s="211" t="s">
        <v>918</v>
      </c>
      <c r="B337" s="78">
        <v>0</v>
      </c>
      <c r="C337" s="131" t="s">
        <v>67</v>
      </c>
      <c r="D337" s="165">
        <v>688264.20000000054</v>
      </c>
      <c r="E337" s="165">
        <v>611889.14999999979</v>
      </c>
      <c r="F337" s="19">
        <v>0</v>
      </c>
      <c r="G337" s="20">
        <f t="shared" si="7"/>
        <v>76375.050000000745</v>
      </c>
      <c r="H337" s="19">
        <v>0</v>
      </c>
      <c r="I337" s="19">
        <v>0</v>
      </c>
    </row>
    <row r="338" spans="1:9" ht="15" customHeight="1" x14ac:dyDescent="0.25">
      <c r="A338" s="211" t="s">
        <v>919</v>
      </c>
      <c r="B338" s="78">
        <v>0</v>
      </c>
      <c r="C338" s="131" t="s">
        <v>67</v>
      </c>
      <c r="D338" s="165">
        <v>2251602.2700000009</v>
      </c>
      <c r="E338" s="165">
        <v>1967071.9600000011</v>
      </c>
      <c r="F338" s="19">
        <v>0</v>
      </c>
      <c r="G338" s="20">
        <f t="shared" si="7"/>
        <v>284530.30999999982</v>
      </c>
      <c r="H338" s="19">
        <v>0</v>
      </c>
      <c r="I338" s="19">
        <v>0</v>
      </c>
    </row>
    <row r="339" spans="1:9" ht="15" customHeight="1" x14ac:dyDescent="0.25">
      <c r="A339" s="211" t="s">
        <v>920</v>
      </c>
      <c r="B339" s="78">
        <v>0</v>
      </c>
      <c r="C339" s="131" t="s">
        <v>67</v>
      </c>
      <c r="D339" s="165">
        <v>1615249.6699999992</v>
      </c>
      <c r="E339" s="165">
        <v>1345767.04</v>
      </c>
      <c r="F339" s="19">
        <v>0</v>
      </c>
      <c r="G339" s="20">
        <f t="shared" si="7"/>
        <v>269482.62999999919</v>
      </c>
      <c r="H339" s="19">
        <v>0</v>
      </c>
      <c r="I339" s="19">
        <v>0</v>
      </c>
    </row>
    <row r="340" spans="1:9" ht="15" customHeight="1" x14ac:dyDescent="0.25">
      <c r="A340" s="211" t="s">
        <v>921</v>
      </c>
      <c r="B340" s="78">
        <v>0</v>
      </c>
      <c r="C340" s="131" t="s">
        <v>67</v>
      </c>
      <c r="D340" s="165">
        <v>1637881.8899999997</v>
      </c>
      <c r="E340" s="165">
        <v>1396446.39</v>
      </c>
      <c r="F340" s="19">
        <v>0</v>
      </c>
      <c r="G340" s="20">
        <f t="shared" si="7"/>
        <v>241435.49999999977</v>
      </c>
      <c r="H340" s="19">
        <v>0</v>
      </c>
      <c r="I340" s="19">
        <v>0</v>
      </c>
    </row>
    <row r="341" spans="1:9" ht="15" customHeight="1" x14ac:dyDescent="0.25">
      <c r="A341" s="211" t="s">
        <v>922</v>
      </c>
      <c r="B341" s="78">
        <v>0</v>
      </c>
      <c r="C341" s="131" t="s">
        <v>67</v>
      </c>
      <c r="D341" s="165">
        <v>760807.19999999972</v>
      </c>
      <c r="E341" s="165">
        <v>625782.95000000019</v>
      </c>
      <c r="F341" s="19">
        <v>0</v>
      </c>
      <c r="G341" s="20">
        <f t="shared" si="7"/>
        <v>135024.24999999953</v>
      </c>
      <c r="H341" s="19">
        <v>0</v>
      </c>
      <c r="I341" s="19">
        <v>0</v>
      </c>
    </row>
    <row r="342" spans="1:9" ht="15" customHeight="1" x14ac:dyDescent="0.25">
      <c r="A342" s="211" t="s">
        <v>923</v>
      </c>
      <c r="B342" s="78">
        <v>0</v>
      </c>
      <c r="C342" s="131" t="s">
        <v>67</v>
      </c>
      <c r="D342" s="165">
        <v>729951.60000000033</v>
      </c>
      <c r="E342" s="165">
        <v>651952.2699999999</v>
      </c>
      <c r="F342" s="19">
        <v>0</v>
      </c>
      <c r="G342" s="20">
        <f t="shared" si="7"/>
        <v>77999.330000000424</v>
      </c>
      <c r="H342" s="19">
        <v>0</v>
      </c>
      <c r="I342" s="19">
        <v>0</v>
      </c>
    </row>
    <row r="343" spans="1:9" ht="15" customHeight="1" x14ac:dyDescent="0.25">
      <c r="A343" s="211" t="s">
        <v>924</v>
      </c>
      <c r="B343" s="78">
        <v>0</v>
      </c>
      <c r="C343" s="131" t="s">
        <v>67</v>
      </c>
      <c r="D343" s="165">
        <v>1682084.6999999993</v>
      </c>
      <c r="E343" s="165">
        <v>1451686.0399999998</v>
      </c>
      <c r="F343" s="19">
        <v>0</v>
      </c>
      <c r="G343" s="20">
        <f t="shared" si="7"/>
        <v>230398.65999999945</v>
      </c>
      <c r="H343" s="19">
        <v>0</v>
      </c>
      <c r="I343" s="19">
        <v>0</v>
      </c>
    </row>
    <row r="344" spans="1:9" ht="15" customHeight="1" x14ac:dyDescent="0.25">
      <c r="A344" s="211" t="s">
        <v>925</v>
      </c>
      <c r="B344" s="78">
        <v>0</v>
      </c>
      <c r="C344" s="131" t="s">
        <v>67</v>
      </c>
      <c r="D344" s="165">
        <v>738516.60000000033</v>
      </c>
      <c r="E344" s="165">
        <v>660874.25</v>
      </c>
      <c r="F344" s="19">
        <v>0</v>
      </c>
      <c r="G344" s="20">
        <f t="shared" si="7"/>
        <v>77642.350000000326</v>
      </c>
      <c r="H344" s="19">
        <v>0</v>
      </c>
      <c r="I344" s="19">
        <v>0</v>
      </c>
    </row>
    <row r="345" spans="1:9" ht="15" customHeight="1" x14ac:dyDescent="0.25">
      <c r="A345" s="211" t="s">
        <v>926</v>
      </c>
      <c r="B345" s="78">
        <v>0</v>
      </c>
      <c r="C345" s="131" t="s">
        <v>67</v>
      </c>
      <c r="D345" s="165">
        <v>669468.55000000028</v>
      </c>
      <c r="E345" s="165">
        <v>560629.80999999994</v>
      </c>
      <c r="F345" s="19">
        <v>0</v>
      </c>
      <c r="G345" s="20">
        <f t="shared" si="7"/>
        <v>108838.74000000034</v>
      </c>
      <c r="H345" s="19">
        <v>0</v>
      </c>
      <c r="I345" s="19">
        <v>0</v>
      </c>
    </row>
    <row r="346" spans="1:9" ht="15" customHeight="1" x14ac:dyDescent="0.25">
      <c r="A346" s="211" t="s">
        <v>927</v>
      </c>
      <c r="B346" s="78">
        <v>0</v>
      </c>
      <c r="C346" s="131" t="s">
        <v>67</v>
      </c>
      <c r="D346" s="165">
        <v>1878426.0400000007</v>
      </c>
      <c r="E346" s="165">
        <v>1585089.2700000003</v>
      </c>
      <c r="F346" s="19">
        <v>0</v>
      </c>
      <c r="G346" s="20">
        <f t="shared" si="7"/>
        <v>293336.77000000048</v>
      </c>
      <c r="H346" s="19">
        <v>0</v>
      </c>
      <c r="I346" s="19">
        <v>0</v>
      </c>
    </row>
    <row r="347" spans="1:9" ht="15" customHeight="1" x14ac:dyDescent="0.25">
      <c r="A347" s="211" t="s">
        <v>928</v>
      </c>
      <c r="B347" s="78">
        <v>0</v>
      </c>
      <c r="C347" s="131" t="s">
        <v>67</v>
      </c>
      <c r="D347" s="165">
        <v>1302841.7999999993</v>
      </c>
      <c r="E347" s="165">
        <v>1205524.3499999992</v>
      </c>
      <c r="F347" s="19">
        <v>0</v>
      </c>
      <c r="G347" s="20">
        <f t="shared" si="7"/>
        <v>97317.450000000186</v>
      </c>
      <c r="H347" s="19">
        <v>0</v>
      </c>
      <c r="I347" s="19">
        <v>0</v>
      </c>
    </row>
    <row r="348" spans="1:9" ht="15" customHeight="1" x14ac:dyDescent="0.25">
      <c r="A348" s="211" t="s">
        <v>929</v>
      </c>
      <c r="B348" s="78">
        <v>0</v>
      </c>
      <c r="C348" s="131" t="s">
        <v>67</v>
      </c>
      <c r="D348" s="165">
        <v>800114.09999999963</v>
      </c>
      <c r="E348" s="165">
        <v>719409.25000000012</v>
      </c>
      <c r="F348" s="19">
        <v>0</v>
      </c>
      <c r="G348" s="20">
        <f t="shared" si="7"/>
        <v>80704.849999999511</v>
      </c>
      <c r="H348" s="19">
        <v>0</v>
      </c>
      <c r="I348" s="19">
        <v>0</v>
      </c>
    </row>
    <row r="349" spans="1:9" ht="15" customHeight="1" x14ac:dyDescent="0.25">
      <c r="A349" s="211" t="s">
        <v>930</v>
      </c>
      <c r="B349" s="78">
        <v>0</v>
      </c>
      <c r="C349" s="131" t="s">
        <v>67</v>
      </c>
      <c r="D349" s="165">
        <v>1540262.9999999998</v>
      </c>
      <c r="E349" s="165">
        <v>1397378.6500000004</v>
      </c>
      <c r="F349" s="19">
        <v>0</v>
      </c>
      <c r="G349" s="20">
        <f t="shared" si="7"/>
        <v>142884.34999999939</v>
      </c>
      <c r="H349" s="19">
        <v>0</v>
      </c>
      <c r="I349" s="19">
        <v>0</v>
      </c>
    </row>
    <row r="350" spans="1:9" ht="15" customHeight="1" x14ac:dyDescent="0.25">
      <c r="A350" s="211" t="s">
        <v>931</v>
      </c>
      <c r="B350" s="78">
        <v>0</v>
      </c>
      <c r="C350" s="131" t="s">
        <v>67</v>
      </c>
      <c r="D350" s="165">
        <v>775297.20000000054</v>
      </c>
      <c r="E350" s="165">
        <v>670708.03000000026</v>
      </c>
      <c r="F350" s="19">
        <v>0</v>
      </c>
      <c r="G350" s="20">
        <f t="shared" si="7"/>
        <v>104589.17000000027</v>
      </c>
      <c r="H350" s="19">
        <v>0</v>
      </c>
      <c r="I350" s="19">
        <v>0</v>
      </c>
    </row>
    <row r="351" spans="1:9" ht="15" customHeight="1" x14ac:dyDescent="0.25">
      <c r="A351" s="211" t="s">
        <v>932</v>
      </c>
      <c r="B351" s="78">
        <v>0</v>
      </c>
      <c r="C351" s="131" t="s">
        <v>67</v>
      </c>
      <c r="D351" s="165">
        <v>776705.51000000036</v>
      </c>
      <c r="E351" s="165">
        <v>718715.82000000007</v>
      </c>
      <c r="F351" s="19">
        <v>0</v>
      </c>
      <c r="G351" s="20">
        <f t="shared" si="7"/>
        <v>57989.690000000293</v>
      </c>
      <c r="H351" s="19">
        <v>0</v>
      </c>
      <c r="I351" s="19">
        <v>0</v>
      </c>
    </row>
    <row r="352" spans="1:9" ht="15" customHeight="1" x14ac:dyDescent="0.25">
      <c r="A352" s="105" t="s">
        <v>1676</v>
      </c>
      <c r="B352" s="78">
        <v>0</v>
      </c>
      <c r="C352" s="131" t="s">
        <v>67</v>
      </c>
      <c r="D352" s="165">
        <v>96545.500000000029</v>
      </c>
      <c r="E352" s="165">
        <v>16700.849999999999</v>
      </c>
      <c r="F352" s="19">
        <v>0</v>
      </c>
      <c r="G352" s="20">
        <f t="shared" si="7"/>
        <v>79844.650000000023</v>
      </c>
      <c r="H352" s="19">
        <v>0</v>
      </c>
      <c r="I352" s="19">
        <v>0</v>
      </c>
    </row>
    <row r="353" spans="1:9" ht="15" customHeight="1" x14ac:dyDescent="0.25">
      <c r="A353" s="105" t="s">
        <v>1270</v>
      </c>
      <c r="B353" s="78">
        <v>0</v>
      </c>
      <c r="C353" s="131" t="s">
        <v>67</v>
      </c>
      <c r="D353" s="165">
        <v>2039588.2499999993</v>
      </c>
      <c r="E353" s="165">
        <v>1743110.96</v>
      </c>
      <c r="F353" s="19">
        <v>0</v>
      </c>
      <c r="G353" s="20">
        <f t="shared" si="7"/>
        <v>296477.28999999934</v>
      </c>
      <c r="H353" s="19">
        <v>0</v>
      </c>
      <c r="I353" s="19">
        <v>0</v>
      </c>
    </row>
    <row r="354" spans="1:9" ht="15" customHeight="1" x14ac:dyDescent="0.25">
      <c r="A354" s="105" t="s">
        <v>1271</v>
      </c>
      <c r="B354" s="78">
        <v>0</v>
      </c>
      <c r="C354" s="131" t="s">
        <v>67</v>
      </c>
      <c r="D354" s="165">
        <v>1096918.96</v>
      </c>
      <c r="E354" s="165">
        <v>875869.98999999987</v>
      </c>
      <c r="F354" s="19">
        <v>0</v>
      </c>
      <c r="G354" s="20">
        <f t="shared" si="7"/>
        <v>221048.97000000009</v>
      </c>
      <c r="H354" s="19">
        <v>0</v>
      </c>
      <c r="I354" s="19">
        <v>0</v>
      </c>
    </row>
    <row r="355" spans="1:9" ht="15" customHeight="1" x14ac:dyDescent="0.25">
      <c r="A355" s="105" t="s">
        <v>1272</v>
      </c>
      <c r="B355" s="78">
        <v>0</v>
      </c>
      <c r="C355" s="131" t="s">
        <v>67</v>
      </c>
      <c r="D355" s="165">
        <v>1133333.2500000002</v>
      </c>
      <c r="E355" s="165">
        <v>976850.04999999993</v>
      </c>
      <c r="F355" s="19">
        <v>0</v>
      </c>
      <c r="G355" s="20">
        <f t="shared" si="7"/>
        <v>156483.2000000003</v>
      </c>
      <c r="H355" s="19">
        <v>0</v>
      </c>
      <c r="I355" s="19">
        <v>0</v>
      </c>
    </row>
    <row r="356" spans="1:9" ht="15" customHeight="1" x14ac:dyDescent="0.25">
      <c r="A356" s="105" t="s">
        <v>1273</v>
      </c>
      <c r="B356" s="78">
        <v>0</v>
      </c>
      <c r="C356" s="131" t="s">
        <v>67</v>
      </c>
      <c r="D356" s="165">
        <v>1117452.0500000007</v>
      </c>
      <c r="E356" s="165">
        <v>957494.03</v>
      </c>
      <c r="F356" s="19">
        <v>0</v>
      </c>
      <c r="G356" s="20">
        <f t="shared" si="7"/>
        <v>159958.02000000072</v>
      </c>
      <c r="H356" s="19">
        <v>0</v>
      </c>
      <c r="I356" s="19">
        <v>0</v>
      </c>
    </row>
    <row r="357" spans="1:9" ht="15" customHeight="1" x14ac:dyDescent="0.25">
      <c r="A357" s="105" t="s">
        <v>1274</v>
      </c>
      <c r="B357" s="78">
        <v>0</v>
      </c>
      <c r="C357" s="131" t="s">
        <v>67</v>
      </c>
      <c r="D357" s="165">
        <v>1153574.4999999998</v>
      </c>
      <c r="E357" s="165">
        <v>1021808.1300000001</v>
      </c>
      <c r="F357" s="19">
        <v>0</v>
      </c>
      <c r="G357" s="20">
        <f t="shared" si="7"/>
        <v>131766.36999999965</v>
      </c>
      <c r="H357" s="19">
        <v>0</v>
      </c>
      <c r="I357" s="19">
        <v>0</v>
      </c>
    </row>
    <row r="358" spans="1:9" ht="15" customHeight="1" x14ac:dyDescent="0.25">
      <c r="A358" s="211" t="s">
        <v>146</v>
      </c>
      <c r="B358" s="78">
        <v>0</v>
      </c>
      <c r="C358" s="131" t="s">
        <v>67</v>
      </c>
      <c r="D358" s="165">
        <v>2140346.0500000007</v>
      </c>
      <c r="E358" s="165">
        <v>1607065.4</v>
      </c>
      <c r="F358" s="19">
        <v>0</v>
      </c>
      <c r="G358" s="20">
        <f t="shared" si="7"/>
        <v>533280.65000000084</v>
      </c>
      <c r="H358" s="19">
        <v>0</v>
      </c>
      <c r="I358" s="19">
        <v>0</v>
      </c>
    </row>
    <row r="359" spans="1:9" ht="15" customHeight="1" x14ac:dyDescent="0.25">
      <c r="A359" s="105" t="s">
        <v>1275</v>
      </c>
      <c r="B359" s="78">
        <v>0</v>
      </c>
      <c r="C359" s="131" t="s">
        <v>67</v>
      </c>
      <c r="D359" s="165">
        <v>1607664.6000000003</v>
      </c>
      <c r="E359" s="165">
        <v>1299186.8999999999</v>
      </c>
      <c r="F359" s="19">
        <v>0</v>
      </c>
      <c r="G359" s="20">
        <f t="shared" si="7"/>
        <v>308477.70000000042</v>
      </c>
      <c r="H359" s="19">
        <v>0</v>
      </c>
      <c r="I359" s="19">
        <v>0</v>
      </c>
    </row>
    <row r="360" spans="1:9" ht="15" customHeight="1" x14ac:dyDescent="0.25">
      <c r="A360" s="211" t="s">
        <v>147</v>
      </c>
      <c r="B360" s="78">
        <v>0</v>
      </c>
      <c r="C360" s="131" t="s">
        <v>67</v>
      </c>
      <c r="D360" s="165">
        <v>2763415.9599999995</v>
      </c>
      <c r="E360" s="165">
        <v>2068524.14</v>
      </c>
      <c r="F360" s="19">
        <v>0</v>
      </c>
      <c r="G360" s="20">
        <f t="shared" si="7"/>
        <v>694891.8199999996</v>
      </c>
      <c r="H360" s="19">
        <v>0</v>
      </c>
      <c r="I360" s="19">
        <v>0</v>
      </c>
    </row>
    <row r="361" spans="1:9" ht="15" customHeight="1" x14ac:dyDescent="0.25">
      <c r="A361" s="211" t="s">
        <v>148</v>
      </c>
      <c r="B361" s="78">
        <v>0</v>
      </c>
      <c r="C361" s="131" t="s">
        <v>67</v>
      </c>
      <c r="D361" s="165">
        <v>1498748.5200000009</v>
      </c>
      <c r="E361" s="165">
        <v>1035523.0800000002</v>
      </c>
      <c r="F361" s="19">
        <v>0</v>
      </c>
      <c r="G361" s="20">
        <f t="shared" si="7"/>
        <v>463225.44000000076</v>
      </c>
      <c r="H361" s="19">
        <v>0</v>
      </c>
      <c r="I361" s="19">
        <v>0</v>
      </c>
    </row>
    <row r="362" spans="1:9" ht="15" customHeight="1" x14ac:dyDescent="0.25">
      <c r="A362" s="211" t="s">
        <v>149</v>
      </c>
      <c r="B362" s="78">
        <v>0</v>
      </c>
      <c r="C362" s="131" t="s">
        <v>67</v>
      </c>
      <c r="D362" s="165">
        <v>1037314.2000000001</v>
      </c>
      <c r="E362" s="165">
        <v>793819.86000000022</v>
      </c>
      <c r="F362" s="19">
        <v>0</v>
      </c>
      <c r="G362" s="20">
        <f t="shared" si="7"/>
        <v>243494.33999999985</v>
      </c>
      <c r="H362" s="19">
        <v>0</v>
      </c>
      <c r="I362" s="19">
        <v>0</v>
      </c>
    </row>
    <row r="363" spans="1:9" ht="15" customHeight="1" x14ac:dyDescent="0.25">
      <c r="A363" s="211" t="s">
        <v>150</v>
      </c>
      <c r="B363" s="78">
        <v>0</v>
      </c>
      <c r="C363" s="131" t="s">
        <v>67</v>
      </c>
      <c r="D363" s="165">
        <v>873301.7999999997</v>
      </c>
      <c r="E363" s="165">
        <v>670242.36</v>
      </c>
      <c r="F363" s="19">
        <v>0</v>
      </c>
      <c r="G363" s="20">
        <f t="shared" si="7"/>
        <v>203059.43999999971</v>
      </c>
      <c r="H363" s="19">
        <v>0</v>
      </c>
      <c r="I363" s="19">
        <v>0</v>
      </c>
    </row>
    <row r="364" spans="1:9" ht="15" customHeight="1" x14ac:dyDescent="0.25">
      <c r="A364" s="211" t="s">
        <v>151</v>
      </c>
      <c r="B364" s="78">
        <v>0</v>
      </c>
      <c r="C364" s="131" t="s">
        <v>67</v>
      </c>
      <c r="D364" s="165">
        <v>1351640.3800000008</v>
      </c>
      <c r="E364" s="165">
        <v>982654.44</v>
      </c>
      <c r="F364" s="19">
        <v>0</v>
      </c>
      <c r="G364" s="20">
        <f t="shared" si="7"/>
        <v>368985.94000000088</v>
      </c>
      <c r="H364" s="19">
        <v>0</v>
      </c>
      <c r="I364" s="19">
        <v>0</v>
      </c>
    </row>
    <row r="365" spans="1:9" ht="15" customHeight="1" x14ac:dyDescent="0.25">
      <c r="A365" s="211" t="s">
        <v>152</v>
      </c>
      <c r="B365" s="78">
        <v>0</v>
      </c>
      <c r="C365" s="131" t="s">
        <v>67</v>
      </c>
      <c r="D365" s="165">
        <v>1553502.7999999998</v>
      </c>
      <c r="E365" s="165">
        <v>1037437.3200000001</v>
      </c>
      <c r="F365" s="19">
        <v>0</v>
      </c>
      <c r="G365" s="20">
        <f t="shared" si="7"/>
        <v>516065.47999999975</v>
      </c>
      <c r="H365" s="19">
        <v>0</v>
      </c>
      <c r="I365" s="19">
        <v>0</v>
      </c>
    </row>
    <row r="366" spans="1:9" ht="15" customHeight="1" x14ac:dyDescent="0.25">
      <c r="A366" s="105" t="s">
        <v>1276</v>
      </c>
      <c r="B366" s="78">
        <v>0</v>
      </c>
      <c r="C366" s="131" t="s">
        <v>67</v>
      </c>
      <c r="D366" s="165">
        <v>1999964.4999999995</v>
      </c>
      <c r="E366" s="165">
        <v>1587528.3899999997</v>
      </c>
      <c r="F366" s="19">
        <v>0</v>
      </c>
      <c r="G366" s="20">
        <f t="shared" si="7"/>
        <v>412436.10999999987</v>
      </c>
      <c r="H366" s="19">
        <v>0</v>
      </c>
      <c r="I366" s="19">
        <v>0</v>
      </c>
    </row>
    <row r="367" spans="1:9" ht="15" customHeight="1" x14ac:dyDescent="0.25">
      <c r="A367" s="211" t="s">
        <v>153</v>
      </c>
      <c r="B367" s="78">
        <v>0</v>
      </c>
      <c r="C367" s="131" t="s">
        <v>67</v>
      </c>
      <c r="D367" s="165">
        <v>1922108.6999999995</v>
      </c>
      <c r="E367" s="165">
        <v>1721736.1900000002</v>
      </c>
      <c r="F367" s="19">
        <v>0</v>
      </c>
      <c r="G367" s="20">
        <f t="shared" si="7"/>
        <v>200372.50999999931</v>
      </c>
      <c r="H367" s="19">
        <v>0</v>
      </c>
      <c r="I367" s="19">
        <v>0</v>
      </c>
    </row>
    <row r="368" spans="1:9" ht="15" customHeight="1" x14ac:dyDescent="0.25">
      <c r="A368" s="211" t="s">
        <v>154</v>
      </c>
      <c r="B368" s="78">
        <v>0</v>
      </c>
      <c r="C368" s="131" t="s">
        <v>67</v>
      </c>
      <c r="D368" s="165">
        <v>1027835.7999999999</v>
      </c>
      <c r="E368" s="165">
        <v>855475.90999999992</v>
      </c>
      <c r="F368" s="19">
        <v>0</v>
      </c>
      <c r="G368" s="20">
        <f t="shared" si="7"/>
        <v>172359.89</v>
      </c>
      <c r="H368" s="19">
        <v>0</v>
      </c>
      <c r="I368" s="19">
        <v>0</v>
      </c>
    </row>
    <row r="369" spans="1:9" ht="15" customHeight="1" x14ac:dyDescent="0.25">
      <c r="A369" s="105" t="s">
        <v>1277</v>
      </c>
      <c r="B369" s="78">
        <v>0</v>
      </c>
      <c r="C369" s="131" t="s">
        <v>67</v>
      </c>
      <c r="D369" s="165">
        <v>1692568.75</v>
      </c>
      <c r="E369" s="165">
        <v>1349854.0999999999</v>
      </c>
      <c r="F369" s="19">
        <v>0</v>
      </c>
      <c r="G369" s="20">
        <f t="shared" si="7"/>
        <v>342714.65000000014</v>
      </c>
      <c r="H369" s="19">
        <v>0</v>
      </c>
      <c r="I369" s="19">
        <v>0</v>
      </c>
    </row>
    <row r="370" spans="1:9" ht="15" customHeight="1" x14ac:dyDescent="0.25">
      <c r="A370" s="211" t="s">
        <v>155</v>
      </c>
      <c r="B370" s="78">
        <v>0</v>
      </c>
      <c r="C370" s="131" t="s">
        <v>67</v>
      </c>
      <c r="D370" s="165">
        <v>3091546.9500000007</v>
      </c>
      <c r="E370" s="165">
        <v>2455285.9600000004</v>
      </c>
      <c r="F370" s="19">
        <v>0</v>
      </c>
      <c r="G370" s="20">
        <f t="shared" si="7"/>
        <v>636260.99000000022</v>
      </c>
      <c r="H370" s="19">
        <v>0</v>
      </c>
      <c r="I370" s="19">
        <v>0</v>
      </c>
    </row>
    <row r="371" spans="1:9" ht="15" customHeight="1" x14ac:dyDescent="0.25">
      <c r="A371" s="211" t="s">
        <v>156</v>
      </c>
      <c r="B371" s="78">
        <v>0</v>
      </c>
      <c r="C371" s="131" t="s">
        <v>67</v>
      </c>
      <c r="D371" s="165">
        <v>3432372.9000000004</v>
      </c>
      <c r="E371" s="165">
        <v>2961902.4099999978</v>
      </c>
      <c r="F371" s="19">
        <v>0</v>
      </c>
      <c r="G371" s="20">
        <f t="shared" si="7"/>
        <v>470470.49000000255</v>
      </c>
      <c r="H371" s="19">
        <v>0</v>
      </c>
      <c r="I371" s="19">
        <v>0</v>
      </c>
    </row>
    <row r="372" spans="1:9" ht="15" customHeight="1" x14ac:dyDescent="0.25">
      <c r="A372" s="211" t="s">
        <v>157</v>
      </c>
      <c r="B372" s="78">
        <v>0</v>
      </c>
      <c r="C372" s="131" t="s">
        <v>67</v>
      </c>
      <c r="D372" s="165">
        <v>1953749.0999999996</v>
      </c>
      <c r="E372" s="165">
        <v>1737932.8800000004</v>
      </c>
      <c r="F372" s="19">
        <v>0</v>
      </c>
      <c r="G372" s="20">
        <f t="shared" si="7"/>
        <v>215816.21999999927</v>
      </c>
      <c r="H372" s="19">
        <v>0</v>
      </c>
      <c r="I372" s="19">
        <v>0</v>
      </c>
    </row>
    <row r="373" spans="1:9" ht="15" customHeight="1" x14ac:dyDescent="0.25">
      <c r="A373" s="211" t="s">
        <v>158</v>
      </c>
      <c r="B373" s="78">
        <v>0</v>
      </c>
      <c r="C373" s="131" t="s">
        <v>67</v>
      </c>
      <c r="D373" s="165">
        <v>3524922.1999999988</v>
      </c>
      <c r="E373" s="165">
        <v>2786240.4099999988</v>
      </c>
      <c r="F373" s="19">
        <v>0</v>
      </c>
      <c r="G373" s="20">
        <f t="shared" si="7"/>
        <v>738681.79</v>
      </c>
      <c r="H373" s="19">
        <v>0</v>
      </c>
      <c r="I373" s="19">
        <v>0</v>
      </c>
    </row>
    <row r="374" spans="1:9" ht="15" customHeight="1" x14ac:dyDescent="0.25">
      <c r="A374" s="211" t="s">
        <v>159</v>
      </c>
      <c r="B374" s="78">
        <v>0</v>
      </c>
      <c r="C374" s="131" t="s">
        <v>67</v>
      </c>
      <c r="D374" s="165">
        <v>2303781.5999999982</v>
      </c>
      <c r="E374" s="165">
        <v>1867278.2199999993</v>
      </c>
      <c r="F374" s="19">
        <v>0</v>
      </c>
      <c r="G374" s="20">
        <f t="shared" si="7"/>
        <v>436503.37999999896</v>
      </c>
      <c r="H374" s="19">
        <v>0</v>
      </c>
      <c r="I374" s="19">
        <v>0</v>
      </c>
    </row>
    <row r="375" spans="1:9" ht="15" customHeight="1" x14ac:dyDescent="0.25">
      <c r="A375" s="211" t="s">
        <v>160</v>
      </c>
      <c r="B375" s="78">
        <v>0</v>
      </c>
      <c r="C375" s="131" t="s">
        <v>67</v>
      </c>
      <c r="D375" s="165">
        <v>1227323.9999999995</v>
      </c>
      <c r="E375" s="165">
        <v>782144.65</v>
      </c>
      <c r="F375" s="19">
        <v>0</v>
      </c>
      <c r="G375" s="20">
        <f t="shared" si="7"/>
        <v>445179.34999999951</v>
      </c>
      <c r="H375" s="19">
        <v>0</v>
      </c>
      <c r="I375" s="19">
        <v>0</v>
      </c>
    </row>
    <row r="376" spans="1:9" ht="15" customHeight="1" x14ac:dyDescent="0.25">
      <c r="A376" s="211" t="s">
        <v>161</v>
      </c>
      <c r="B376" s="78">
        <v>0</v>
      </c>
      <c r="C376" s="131" t="s">
        <v>67</v>
      </c>
      <c r="D376" s="165">
        <v>3784629.0299999979</v>
      </c>
      <c r="E376" s="165">
        <v>3077050.1299999994</v>
      </c>
      <c r="F376" s="19">
        <v>0</v>
      </c>
      <c r="G376" s="20">
        <f t="shared" si="7"/>
        <v>707578.89999999851</v>
      </c>
      <c r="H376" s="19">
        <v>0</v>
      </c>
      <c r="I376" s="19">
        <v>0</v>
      </c>
    </row>
    <row r="377" spans="1:9" ht="15" customHeight="1" x14ac:dyDescent="0.25">
      <c r="A377" s="211" t="s">
        <v>162</v>
      </c>
      <c r="B377" s="78">
        <v>0</v>
      </c>
      <c r="C377" s="131" t="s">
        <v>67</v>
      </c>
      <c r="D377" s="165">
        <v>2425915.7899999996</v>
      </c>
      <c r="E377" s="165">
        <v>2035070.0899999992</v>
      </c>
      <c r="F377" s="19">
        <v>0</v>
      </c>
      <c r="G377" s="20">
        <f t="shared" si="7"/>
        <v>390845.70000000042</v>
      </c>
      <c r="H377" s="19">
        <v>0</v>
      </c>
      <c r="I377" s="19">
        <v>0</v>
      </c>
    </row>
    <row r="378" spans="1:9" ht="15" customHeight="1" x14ac:dyDescent="0.25">
      <c r="A378" s="211" t="s">
        <v>163</v>
      </c>
      <c r="B378" s="78">
        <v>0</v>
      </c>
      <c r="C378" s="131" t="s">
        <v>67</v>
      </c>
      <c r="D378" s="165">
        <v>998774.40000000037</v>
      </c>
      <c r="E378" s="165">
        <v>629103.69999999995</v>
      </c>
      <c r="F378" s="19">
        <v>0</v>
      </c>
      <c r="G378" s="20">
        <f t="shared" si="7"/>
        <v>369670.70000000042</v>
      </c>
      <c r="H378" s="19">
        <v>0</v>
      </c>
      <c r="I378" s="19">
        <v>0</v>
      </c>
    </row>
    <row r="379" spans="1:9" ht="15" customHeight="1" x14ac:dyDescent="0.25">
      <c r="A379" s="105" t="s">
        <v>1278</v>
      </c>
      <c r="B379" s="78">
        <v>0</v>
      </c>
      <c r="C379" s="131" t="s">
        <v>67</v>
      </c>
      <c r="D379" s="165">
        <v>1354863.2499999993</v>
      </c>
      <c r="E379" s="165">
        <v>1080129.7200000002</v>
      </c>
      <c r="F379" s="19">
        <v>0</v>
      </c>
      <c r="G379" s="20">
        <f t="shared" si="7"/>
        <v>274733.5299999991</v>
      </c>
      <c r="H379" s="19">
        <v>0</v>
      </c>
      <c r="I379" s="19">
        <v>0</v>
      </c>
    </row>
    <row r="380" spans="1:9" ht="15" customHeight="1" x14ac:dyDescent="0.25">
      <c r="A380" s="105" t="s">
        <v>1279</v>
      </c>
      <c r="B380" s="78">
        <v>0</v>
      </c>
      <c r="C380" s="131" t="s">
        <v>67</v>
      </c>
      <c r="D380" s="165">
        <v>1309924.8199999989</v>
      </c>
      <c r="E380" s="165">
        <v>1135934.7199999997</v>
      </c>
      <c r="F380" s="19">
        <v>0</v>
      </c>
      <c r="G380" s="20">
        <f t="shared" si="7"/>
        <v>173990.09999999916</v>
      </c>
      <c r="H380" s="19">
        <v>0</v>
      </c>
      <c r="I380" s="19">
        <v>0</v>
      </c>
    </row>
    <row r="381" spans="1:9" ht="15" customHeight="1" x14ac:dyDescent="0.25">
      <c r="A381" s="105" t="s">
        <v>1280</v>
      </c>
      <c r="B381" s="78">
        <v>0</v>
      </c>
      <c r="C381" s="131" t="s">
        <v>67</v>
      </c>
      <c r="D381" s="165">
        <v>1286346.0000000009</v>
      </c>
      <c r="E381" s="165">
        <v>1067076.7199999997</v>
      </c>
      <c r="F381" s="19">
        <v>0</v>
      </c>
      <c r="G381" s="20">
        <f t="shared" si="7"/>
        <v>219269.28000000119</v>
      </c>
      <c r="H381" s="19">
        <v>0</v>
      </c>
      <c r="I381" s="19">
        <v>0</v>
      </c>
    </row>
    <row r="382" spans="1:9" ht="15" customHeight="1" x14ac:dyDescent="0.25">
      <c r="A382" s="105" t="s">
        <v>1281</v>
      </c>
      <c r="B382" s="78">
        <v>0</v>
      </c>
      <c r="C382" s="131" t="s">
        <v>67</v>
      </c>
      <c r="D382" s="165">
        <v>1253983.5000000005</v>
      </c>
      <c r="E382" s="165">
        <v>1051362.3399999999</v>
      </c>
      <c r="F382" s="19">
        <v>0</v>
      </c>
      <c r="G382" s="20">
        <f t="shared" si="7"/>
        <v>202621.16000000061</v>
      </c>
      <c r="H382" s="19">
        <v>0</v>
      </c>
      <c r="I382" s="19">
        <v>0</v>
      </c>
    </row>
    <row r="383" spans="1:9" ht="15" customHeight="1" x14ac:dyDescent="0.25">
      <c r="A383" s="105" t="s">
        <v>1282</v>
      </c>
      <c r="B383" s="78">
        <v>0</v>
      </c>
      <c r="C383" s="131" t="s">
        <v>67</v>
      </c>
      <c r="D383" s="165">
        <v>376362.75</v>
      </c>
      <c r="E383" s="165">
        <v>168959.62999999998</v>
      </c>
      <c r="F383" s="19">
        <v>0</v>
      </c>
      <c r="G383" s="20">
        <f t="shared" si="7"/>
        <v>207403.12000000002</v>
      </c>
      <c r="H383" s="19">
        <v>0</v>
      </c>
      <c r="I383" s="19">
        <v>0</v>
      </c>
    </row>
    <row r="384" spans="1:9" ht="15" customHeight="1" x14ac:dyDescent="0.25">
      <c r="A384" s="105" t="s">
        <v>1283</v>
      </c>
      <c r="B384" s="78">
        <v>0</v>
      </c>
      <c r="C384" s="131" t="s">
        <v>67</v>
      </c>
      <c r="D384" s="165">
        <v>958146.00000000047</v>
      </c>
      <c r="E384" s="165">
        <v>836819.25</v>
      </c>
      <c r="F384" s="19">
        <v>0</v>
      </c>
      <c r="G384" s="20">
        <f t="shared" ref="G384:G447" si="8">D384-E384</f>
        <v>121326.75000000047</v>
      </c>
      <c r="H384" s="19">
        <v>0</v>
      </c>
      <c r="I384" s="19">
        <v>0</v>
      </c>
    </row>
    <row r="385" spans="1:9" ht="15" customHeight="1" x14ac:dyDescent="0.25">
      <c r="A385" s="105" t="s">
        <v>1284</v>
      </c>
      <c r="B385" s="78">
        <v>0</v>
      </c>
      <c r="C385" s="131" t="s">
        <v>67</v>
      </c>
      <c r="D385" s="165">
        <v>915773.24999999988</v>
      </c>
      <c r="E385" s="165">
        <v>790751.64000000025</v>
      </c>
      <c r="F385" s="19">
        <v>0</v>
      </c>
      <c r="G385" s="20">
        <f t="shared" si="8"/>
        <v>125021.60999999964</v>
      </c>
      <c r="H385" s="19">
        <v>0</v>
      </c>
      <c r="I385" s="19">
        <v>0</v>
      </c>
    </row>
    <row r="386" spans="1:9" ht="15" customHeight="1" x14ac:dyDescent="0.25">
      <c r="A386" s="105" t="s">
        <v>1285</v>
      </c>
      <c r="B386" s="78">
        <v>0</v>
      </c>
      <c r="C386" s="131" t="s">
        <v>67</v>
      </c>
      <c r="D386" s="165">
        <v>954606.00000000035</v>
      </c>
      <c r="E386" s="165">
        <v>812441.52999999991</v>
      </c>
      <c r="F386" s="19">
        <v>0</v>
      </c>
      <c r="G386" s="20">
        <f t="shared" si="8"/>
        <v>142164.47000000044</v>
      </c>
      <c r="H386" s="19">
        <v>0</v>
      </c>
      <c r="I386" s="19">
        <v>0</v>
      </c>
    </row>
    <row r="387" spans="1:9" ht="15" customHeight="1" x14ac:dyDescent="0.25">
      <c r="A387" s="105" t="s">
        <v>1286</v>
      </c>
      <c r="B387" s="78">
        <v>0</v>
      </c>
      <c r="C387" s="131" t="s">
        <v>67</v>
      </c>
      <c r="D387" s="165">
        <v>746206.88999999966</v>
      </c>
      <c r="E387" s="165">
        <v>601276.64000000013</v>
      </c>
      <c r="F387" s="19">
        <v>0</v>
      </c>
      <c r="G387" s="20">
        <f t="shared" si="8"/>
        <v>144930.24999999953</v>
      </c>
      <c r="H387" s="19">
        <v>0</v>
      </c>
      <c r="I387" s="19">
        <v>0</v>
      </c>
    </row>
    <row r="388" spans="1:9" ht="15" customHeight="1" x14ac:dyDescent="0.25">
      <c r="A388" s="105" t="s">
        <v>1287</v>
      </c>
      <c r="B388" s="78">
        <v>0</v>
      </c>
      <c r="C388" s="131" t="s">
        <v>67</v>
      </c>
      <c r="D388" s="165">
        <v>915811.97999999963</v>
      </c>
      <c r="E388" s="165">
        <v>790230.45</v>
      </c>
      <c r="F388" s="19">
        <v>0</v>
      </c>
      <c r="G388" s="20">
        <f t="shared" si="8"/>
        <v>125581.52999999968</v>
      </c>
      <c r="H388" s="19">
        <v>0</v>
      </c>
      <c r="I388" s="19">
        <v>0</v>
      </c>
    </row>
    <row r="389" spans="1:9" ht="15" customHeight="1" x14ac:dyDescent="0.25">
      <c r="A389" s="105" t="s">
        <v>1288</v>
      </c>
      <c r="B389" s="78">
        <v>0</v>
      </c>
      <c r="C389" s="131" t="s">
        <v>67</v>
      </c>
      <c r="D389" s="165">
        <v>1164540.5699999994</v>
      </c>
      <c r="E389" s="165">
        <v>919976.36000000034</v>
      </c>
      <c r="F389" s="19">
        <v>0</v>
      </c>
      <c r="G389" s="20">
        <f t="shared" si="8"/>
        <v>244564.20999999903</v>
      </c>
      <c r="H389" s="19">
        <v>0</v>
      </c>
      <c r="I389" s="19">
        <v>0</v>
      </c>
    </row>
    <row r="390" spans="1:9" ht="15" customHeight="1" x14ac:dyDescent="0.25">
      <c r="A390" s="105" t="s">
        <v>1289</v>
      </c>
      <c r="B390" s="78">
        <v>0</v>
      </c>
      <c r="C390" s="131" t="s">
        <v>67</v>
      </c>
      <c r="D390" s="165">
        <v>973505.5500000004</v>
      </c>
      <c r="E390" s="165">
        <v>616657.16999999993</v>
      </c>
      <c r="F390" s="19">
        <v>0</v>
      </c>
      <c r="G390" s="20">
        <f t="shared" si="8"/>
        <v>356848.38000000047</v>
      </c>
      <c r="H390" s="19">
        <v>0</v>
      </c>
      <c r="I390" s="19">
        <v>0</v>
      </c>
    </row>
    <row r="391" spans="1:9" ht="15" customHeight="1" x14ac:dyDescent="0.25">
      <c r="A391" s="105" t="s">
        <v>1290</v>
      </c>
      <c r="B391" s="78">
        <v>0</v>
      </c>
      <c r="C391" s="131" t="s">
        <v>67</v>
      </c>
      <c r="D391" s="165">
        <v>235604.24999999994</v>
      </c>
      <c r="E391" s="165">
        <v>192951.62000000005</v>
      </c>
      <c r="F391" s="19">
        <v>0</v>
      </c>
      <c r="G391" s="20">
        <f t="shared" si="8"/>
        <v>42652.629999999888</v>
      </c>
      <c r="H391" s="19">
        <v>0</v>
      </c>
      <c r="I391" s="19">
        <v>0</v>
      </c>
    </row>
    <row r="392" spans="1:9" ht="15" customHeight="1" x14ac:dyDescent="0.25">
      <c r="A392" s="105" t="s">
        <v>1291</v>
      </c>
      <c r="B392" s="78">
        <v>0</v>
      </c>
      <c r="C392" s="131" t="s">
        <v>67</v>
      </c>
      <c r="D392" s="165">
        <v>231208.38000000003</v>
      </c>
      <c r="E392" s="165">
        <v>210866.69999999995</v>
      </c>
      <c r="F392" s="19">
        <v>0</v>
      </c>
      <c r="G392" s="20">
        <f t="shared" si="8"/>
        <v>20341.68000000008</v>
      </c>
      <c r="H392" s="19">
        <v>0</v>
      </c>
      <c r="I392" s="19">
        <v>0</v>
      </c>
    </row>
    <row r="393" spans="1:9" ht="15" customHeight="1" x14ac:dyDescent="0.25">
      <c r="A393" s="105" t="s">
        <v>1292</v>
      </c>
      <c r="B393" s="78">
        <v>0</v>
      </c>
      <c r="C393" s="131" t="s">
        <v>67</v>
      </c>
      <c r="D393" s="165">
        <v>135913.70000000001</v>
      </c>
      <c r="E393" s="165">
        <v>102781.69999999994</v>
      </c>
      <c r="F393" s="19">
        <v>0</v>
      </c>
      <c r="G393" s="20">
        <f t="shared" si="8"/>
        <v>33132.000000000073</v>
      </c>
      <c r="H393" s="19">
        <v>0</v>
      </c>
      <c r="I393" s="19">
        <v>0</v>
      </c>
    </row>
    <row r="394" spans="1:9" ht="15" customHeight="1" x14ac:dyDescent="0.25">
      <c r="A394" s="105" t="s">
        <v>1293</v>
      </c>
      <c r="B394" s="78">
        <v>0</v>
      </c>
      <c r="C394" s="131" t="s">
        <v>67</v>
      </c>
      <c r="D394" s="165">
        <v>234170.99999999988</v>
      </c>
      <c r="E394" s="165">
        <v>219992.84999999995</v>
      </c>
      <c r="F394" s="19">
        <v>0</v>
      </c>
      <c r="G394" s="20">
        <f t="shared" si="8"/>
        <v>14178.149999999936</v>
      </c>
      <c r="H394" s="19">
        <v>0</v>
      </c>
      <c r="I394" s="19">
        <v>0</v>
      </c>
    </row>
    <row r="395" spans="1:9" ht="15" customHeight="1" x14ac:dyDescent="0.25">
      <c r="A395" s="105" t="s">
        <v>1294</v>
      </c>
      <c r="B395" s="78">
        <v>0</v>
      </c>
      <c r="C395" s="131" t="s">
        <v>67</v>
      </c>
      <c r="D395" s="165">
        <v>216038.94999999987</v>
      </c>
      <c r="E395" s="165">
        <v>202413.58</v>
      </c>
      <c r="F395" s="19">
        <v>0</v>
      </c>
      <c r="G395" s="20">
        <f t="shared" si="8"/>
        <v>13625.369999999879</v>
      </c>
      <c r="H395" s="19">
        <v>0</v>
      </c>
      <c r="I395" s="19">
        <v>0</v>
      </c>
    </row>
    <row r="396" spans="1:9" ht="15" customHeight="1" x14ac:dyDescent="0.25">
      <c r="A396" s="105" t="s">
        <v>1295</v>
      </c>
      <c r="B396" s="78">
        <v>0</v>
      </c>
      <c r="C396" s="131" t="s">
        <v>67</v>
      </c>
      <c r="D396" s="165">
        <v>546801.95000000019</v>
      </c>
      <c r="E396" s="165">
        <v>460643.68</v>
      </c>
      <c r="F396" s="19">
        <v>0</v>
      </c>
      <c r="G396" s="20">
        <f t="shared" si="8"/>
        <v>86158.270000000193</v>
      </c>
      <c r="H396" s="19">
        <v>0</v>
      </c>
      <c r="I396" s="19">
        <v>0</v>
      </c>
    </row>
    <row r="397" spans="1:9" ht="15" customHeight="1" x14ac:dyDescent="0.25">
      <c r="A397" s="105" t="s">
        <v>1296</v>
      </c>
      <c r="B397" s="78">
        <v>0</v>
      </c>
      <c r="C397" s="131" t="s">
        <v>67</v>
      </c>
      <c r="D397" s="165">
        <v>545351.78999999957</v>
      </c>
      <c r="E397" s="165">
        <v>485933.95000000007</v>
      </c>
      <c r="F397" s="19">
        <v>0</v>
      </c>
      <c r="G397" s="20">
        <f t="shared" si="8"/>
        <v>59417.839999999502</v>
      </c>
      <c r="H397" s="19">
        <v>0</v>
      </c>
      <c r="I397" s="19">
        <v>0</v>
      </c>
    </row>
    <row r="398" spans="1:9" ht="15" customHeight="1" x14ac:dyDescent="0.25">
      <c r="A398" s="105" t="s">
        <v>1297</v>
      </c>
      <c r="B398" s="78">
        <v>0</v>
      </c>
      <c r="C398" s="131" t="s">
        <v>67</v>
      </c>
      <c r="D398" s="165">
        <v>219066.74999999994</v>
      </c>
      <c r="E398" s="165">
        <v>153368.29999999999</v>
      </c>
      <c r="F398" s="19">
        <v>0</v>
      </c>
      <c r="G398" s="20">
        <f t="shared" si="8"/>
        <v>65698.449999999953</v>
      </c>
      <c r="H398" s="19">
        <v>0</v>
      </c>
      <c r="I398" s="19">
        <v>0</v>
      </c>
    </row>
    <row r="399" spans="1:9" ht="15" customHeight="1" x14ac:dyDescent="0.25">
      <c r="A399" s="105" t="s">
        <v>1298</v>
      </c>
      <c r="B399" s="78">
        <v>0</v>
      </c>
      <c r="C399" s="131" t="s">
        <v>67</v>
      </c>
      <c r="D399" s="165">
        <v>205028.25000000009</v>
      </c>
      <c r="E399" s="165">
        <v>116767.6</v>
      </c>
      <c r="F399" s="19">
        <v>0</v>
      </c>
      <c r="G399" s="20">
        <f t="shared" si="8"/>
        <v>88260.650000000081</v>
      </c>
      <c r="H399" s="19">
        <v>0</v>
      </c>
      <c r="I399" s="19">
        <v>0</v>
      </c>
    </row>
    <row r="400" spans="1:9" ht="15" customHeight="1" x14ac:dyDescent="0.25">
      <c r="A400" s="105" t="s">
        <v>1299</v>
      </c>
      <c r="B400" s="78">
        <v>0</v>
      </c>
      <c r="C400" s="131" t="s">
        <v>67</v>
      </c>
      <c r="D400" s="165">
        <v>1159242.0000000007</v>
      </c>
      <c r="E400" s="165">
        <v>1012565.6300000004</v>
      </c>
      <c r="F400" s="19">
        <v>0</v>
      </c>
      <c r="G400" s="20">
        <f t="shared" si="8"/>
        <v>146676.37000000034</v>
      </c>
      <c r="H400" s="19">
        <v>0</v>
      </c>
      <c r="I400" s="19">
        <v>0</v>
      </c>
    </row>
    <row r="401" spans="1:9" ht="15" customHeight="1" x14ac:dyDescent="0.25">
      <c r="A401" s="166" t="s">
        <v>3528</v>
      </c>
      <c r="B401" s="78">
        <v>0</v>
      </c>
      <c r="C401" s="131" t="s">
        <v>67</v>
      </c>
      <c r="D401" s="165">
        <v>201224.5</v>
      </c>
      <c r="E401" s="165">
        <v>58443.25</v>
      </c>
      <c r="F401" s="19">
        <v>0</v>
      </c>
      <c r="G401" s="20">
        <f t="shared" si="8"/>
        <v>142781.25</v>
      </c>
      <c r="H401" s="19">
        <v>0</v>
      </c>
      <c r="I401" s="19">
        <v>0</v>
      </c>
    </row>
    <row r="402" spans="1:9" ht="15" customHeight="1" x14ac:dyDescent="0.25">
      <c r="A402" s="105" t="s">
        <v>1300</v>
      </c>
      <c r="B402" s="78">
        <v>0</v>
      </c>
      <c r="C402" s="131" t="s">
        <v>67</v>
      </c>
      <c r="D402" s="165">
        <v>1178976.7499999995</v>
      </c>
      <c r="E402" s="165">
        <v>924623.7899999998</v>
      </c>
      <c r="F402" s="19">
        <v>0</v>
      </c>
      <c r="G402" s="20">
        <f t="shared" si="8"/>
        <v>254352.95999999973</v>
      </c>
      <c r="H402" s="19">
        <v>0</v>
      </c>
      <c r="I402" s="19">
        <v>0</v>
      </c>
    </row>
    <row r="403" spans="1:9" ht="15" customHeight="1" x14ac:dyDescent="0.25">
      <c r="A403" s="105" t="s">
        <v>1301</v>
      </c>
      <c r="B403" s="78">
        <v>0</v>
      </c>
      <c r="C403" s="131" t="s">
        <v>67</v>
      </c>
      <c r="D403" s="165">
        <v>900705.74999999977</v>
      </c>
      <c r="E403" s="165">
        <v>631736.40999999992</v>
      </c>
      <c r="F403" s="19">
        <v>0</v>
      </c>
      <c r="G403" s="20">
        <f t="shared" si="8"/>
        <v>268969.33999999985</v>
      </c>
      <c r="H403" s="19">
        <v>0</v>
      </c>
      <c r="I403" s="19">
        <v>0</v>
      </c>
    </row>
    <row r="404" spans="1:9" ht="15" customHeight="1" x14ac:dyDescent="0.25">
      <c r="A404" s="105" t="s">
        <v>1302</v>
      </c>
      <c r="B404" s="78">
        <v>0</v>
      </c>
      <c r="C404" s="131" t="s">
        <v>67</v>
      </c>
      <c r="D404" s="165">
        <v>2375020.0299999998</v>
      </c>
      <c r="E404" s="165">
        <v>1518108.5099999998</v>
      </c>
      <c r="F404" s="19">
        <v>0</v>
      </c>
      <c r="G404" s="20">
        <f t="shared" si="8"/>
        <v>856911.52</v>
      </c>
      <c r="H404" s="19">
        <v>0</v>
      </c>
      <c r="I404" s="19">
        <v>0</v>
      </c>
    </row>
    <row r="405" spans="1:9" ht="15" customHeight="1" x14ac:dyDescent="0.25">
      <c r="A405" s="105" t="s">
        <v>1303</v>
      </c>
      <c r="B405" s="78">
        <v>0</v>
      </c>
      <c r="C405" s="131" t="s">
        <v>67</v>
      </c>
      <c r="D405" s="165">
        <v>2297148.5999999992</v>
      </c>
      <c r="E405" s="165">
        <v>1534603.7</v>
      </c>
      <c r="F405" s="19">
        <v>0</v>
      </c>
      <c r="G405" s="20">
        <f t="shared" si="8"/>
        <v>762544.89999999921</v>
      </c>
      <c r="H405" s="19">
        <v>0</v>
      </c>
      <c r="I405" s="19">
        <v>0</v>
      </c>
    </row>
    <row r="406" spans="1:9" ht="15" customHeight="1" x14ac:dyDescent="0.25">
      <c r="A406" s="105" t="s">
        <v>1304</v>
      </c>
      <c r="B406" s="78">
        <v>0</v>
      </c>
      <c r="C406" s="131" t="s">
        <v>67</v>
      </c>
      <c r="D406" s="165">
        <v>2158951.1999999997</v>
      </c>
      <c r="E406" s="165">
        <v>1377378.6500000004</v>
      </c>
      <c r="F406" s="19">
        <v>0</v>
      </c>
      <c r="G406" s="20">
        <f t="shared" si="8"/>
        <v>781572.54999999935</v>
      </c>
      <c r="H406" s="19">
        <v>0</v>
      </c>
      <c r="I406" s="19">
        <v>0</v>
      </c>
    </row>
    <row r="407" spans="1:9" ht="15" customHeight="1" x14ac:dyDescent="0.25">
      <c r="A407" s="105" t="s">
        <v>1305</v>
      </c>
      <c r="B407" s="78">
        <v>0</v>
      </c>
      <c r="C407" s="131" t="s">
        <v>67</v>
      </c>
      <c r="D407" s="165">
        <v>1036553.8500000004</v>
      </c>
      <c r="E407" s="165">
        <v>927748.24999999988</v>
      </c>
      <c r="F407" s="19">
        <v>0</v>
      </c>
      <c r="G407" s="20">
        <f t="shared" si="8"/>
        <v>108805.60000000056</v>
      </c>
      <c r="H407" s="19">
        <v>0</v>
      </c>
      <c r="I407" s="19">
        <v>0</v>
      </c>
    </row>
    <row r="408" spans="1:9" ht="15" customHeight="1" x14ac:dyDescent="0.25">
      <c r="A408" s="105" t="s">
        <v>1306</v>
      </c>
      <c r="B408" s="78">
        <v>0</v>
      </c>
      <c r="C408" s="131" t="s">
        <v>67</v>
      </c>
      <c r="D408" s="165">
        <v>3671682.2400000012</v>
      </c>
      <c r="E408" s="165">
        <v>2610813.3900000006</v>
      </c>
      <c r="F408" s="19">
        <v>0</v>
      </c>
      <c r="G408" s="20">
        <f t="shared" si="8"/>
        <v>1060868.8500000006</v>
      </c>
      <c r="H408" s="19">
        <v>0</v>
      </c>
      <c r="I408" s="19">
        <v>0</v>
      </c>
    </row>
    <row r="409" spans="1:9" ht="15" customHeight="1" x14ac:dyDescent="0.25">
      <c r="A409" s="105" t="s">
        <v>1307</v>
      </c>
      <c r="B409" s="78">
        <v>0</v>
      </c>
      <c r="C409" s="131" t="s">
        <v>67</v>
      </c>
      <c r="D409" s="165">
        <v>1928331.5899999999</v>
      </c>
      <c r="E409" s="165">
        <v>1545860.4899999995</v>
      </c>
      <c r="F409" s="19">
        <v>0</v>
      </c>
      <c r="G409" s="20">
        <f t="shared" si="8"/>
        <v>382471.10000000033</v>
      </c>
      <c r="H409" s="19">
        <v>0</v>
      </c>
      <c r="I409" s="19">
        <v>0</v>
      </c>
    </row>
    <row r="410" spans="1:9" ht="15" customHeight="1" x14ac:dyDescent="0.25">
      <c r="A410" s="105" t="s">
        <v>1308</v>
      </c>
      <c r="B410" s="78">
        <v>0</v>
      </c>
      <c r="C410" s="131" t="s">
        <v>67</v>
      </c>
      <c r="D410" s="165">
        <v>2327144.0500000003</v>
      </c>
      <c r="E410" s="165">
        <v>1839055.32</v>
      </c>
      <c r="F410" s="19">
        <v>0</v>
      </c>
      <c r="G410" s="20">
        <f t="shared" si="8"/>
        <v>488088.73000000021</v>
      </c>
      <c r="H410" s="19">
        <v>0</v>
      </c>
      <c r="I410" s="19">
        <v>0</v>
      </c>
    </row>
    <row r="411" spans="1:9" ht="15" customHeight="1" x14ac:dyDescent="0.25">
      <c r="A411" s="105" t="s">
        <v>1309</v>
      </c>
      <c r="B411" s="78">
        <v>0</v>
      </c>
      <c r="C411" s="131" t="s">
        <v>67</v>
      </c>
      <c r="D411" s="165">
        <v>1907001.5199999986</v>
      </c>
      <c r="E411" s="165">
        <v>1489385.41</v>
      </c>
      <c r="F411" s="19">
        <v>0</v>
      </c>
      <c r="G411" s="20">
        <f t="shared" si="8"/>
        <v>417616.10999999871</v>
      </c>
      <c r="H411" s="19">
        <v>0</v>
      </c>
      <c r="I411" s="19">
        <v>0</v>
      </c>
    </row>
    <row r="412" spans="1:9" ht="15" customHeight="1" x14ac:dyDescent="0.25">
      <c r="A412" s="105" t="s">
        <v>1310</v>
      </c>
      <c r="B412" s="78">
        <v>0</v>
      </c>
      <c r="C412" s="131" t="s">
        <v>67</v>
      </c>
      <c r="D412" s="165">
        <v>3031172.7200000021</v>
      </c>
      <c r="E412" s="165">
        <v>2236731.04</v>
      </c>
      <c r="F412" s="19">
        <v>0</v>
      </c>
      <c r="G412" s="20">
        <f t="shared" si="8"/>
        <v>794441.68000000203</v>
      </c>
      <c r="H412" s="19">
        <v>0</v>
      </c>
      <c r="I412" s="19">
        <v>0</v>
      </c>
    </row>
    <row r="413" spans="1:9" ht="15" customHeight="1" x14ac:dyDescent="0.25">
      <c r="A413" s="105" t="s">
        <v>1311</v>
      </c>
      <c r="B413" s="78">
        <v>0</v>
      </c>
      <c r="C413" s="131" t="s">
        <v>67</v>
      </c>
      <c r="D413" s="165">
        <v>403397.42999999988</v>
      </c>
      <c r="E413" s="165">
        <v>287194.94</v>
      </c>
      <c r="F413" s="19">
        <v>0</v>
      </c>
      <c r="G413" s="20">
        <f t="shared" si="8"/>
        <v>116202.48999999987</v>
      </c>
      <c r="H413" s="19">
        <v>0</v>
      </c>
      <c r="I413" s="19">
        <v>0</v>
      </c>
    </row>
    <row r="414" spans="1:9" ht="15" customHeight="1" x14ac:dyDescent="0.25">
      <c r="A414" s="105" t="s">
        <v>1312</v>
      </c>
      <c r="B414" s="78">
        <v>0</v>
      </c>
      <c r="C414" s="131" t="s">
        <v>67</v>
      </c>
      <c r="D414" s="165">
        <v>1507031.9500000002</v>
      </c>
      <c r="E414" s="165">
        <v>823167.6100000001</v>
      </c>
      <c r="F414" s="19">
        <v>0</v>
      </c>
      <c r="G414" s="20">
        <f t="shared" si="8"/>
        <v>683864.34000000008</v>
      </c>
      <c r="H414" s="19">
        <v>0</v>
      </c>
      <c r="I414" s="19">
        <v>0</v>
      </c>
    </row>
    <row r="415" spans="1:9" ht="15" customHeight="1" x14ac:dyDescent="0.25">
      <c r="A415" s="105" t="s">
        <v>1313</v>
      </c>
      <c r="B415" s="78">
        <v>0</v>
      </c>
      <c r="C415" s="131" t="s">
        <v>67</v>
      </c>
      <c r="D415" s="165">
        <v>3067547.4999999981</v>
      </c>
      <c r="E415" s="165">
        <v>2204899.2900000005</v>
      </c>
      <c r="F415" s="19">
        <v>0</v>
      </c>
      <c r="G415" s="20">
        <f t="shared" si="8"/>
        <v>862648.20999999763</v>
      </c>
      <c r="H415" s="19">
        <v>0</v>
      </c>
      <c r="I415" s="19">
        <v>0</v>
      </c>
    </row>
    <row r="416" spans="1:9" ht="15" customHeight="1" x14ac:dyDescent="0.25">
      <c r="A416" s="105" t="s">
        <v>1314</v>
      </c>
      <c r="B416" s="78">
        <v>0</v>
      </c>
      <c r="C416" s="131" t="s">
        <v>67</v>
      </c>
      <c r="D416" s="165">
        <v>1030211.1999999996</v>
      </c>
      <c r="E416" s="165">
        <v>822864.89999999979</v>
      </c>
      <c r="F416" s="19">
        <v>0</v>
      </c>
      <c r="G416" s="20">
        <f t="shared" si="8"/>
        <v>207346.29999999981</v>
      </c>
      <c r="H416" s="19">
        <v>0</v>
      </c>
      <c r="I416" s="19">
        <v>0</v>
      </c>
    </row>
    <row r="417" spans="1:9" ht="15" customHeight="1" x14ac:dyDescent="0.25">
      <c r="A417" s="105" t="s">
        <v>1315</v>
      </c>
      <c r="B417" s="78">
        <v>0</v>
      </c>
      <c r="C417" s="131" t="s">
        <v>67</v>
      </c>
      <c r="D417" s="165">
        <v>635973.41000000015</v>
      </c>
      <c r="E417" s="165">
        <v>528375.53999999992</v>
      </c>
      <c r="F417" s="19">
        <v>0</v>
      </c>
      <c r="G417" s="20">
        <f t="shared" si="8"/>
        <v>107597.87000000023</v>
      </c>
      <c r="H417" s="19">
        <v>0</v>
      </c>
      <c r="I417" s="19">
        <v>0</v>
      </c>
    </row>
    <row r="418" spans="1:9" ht="15" customHeight="1" x14ac:dyDescent="0.25">
      <c r="A418" s="105" t="s">
        <v>1677</v>
      </c>
      <c r="B418" s="78">
        <v>0</v>
      </c>
      <c r="C418" s="131" t="s">
        <v>67</v>
      </c>
      <c r="D418" s="165">
        <v>927915.04000000015</v>
      </c>
      <c r="E418" s="165">
        <v>700323.29000000027</v>
      </c>
      <c r="F418" s="19">
        <v>0</v>
      </c>
      <c r="G418" s="20">
        <f t="shared" si="8"/>
        <v>227591.74999999988</v>
      </c>
      <c r="H418" s="19">
        <v>0</v>
      </c>
      <c r="I418" s="19">
        <v>0</v>
      </c>
    </row>
    <row r="419" spans="1:9" ht="15" customHeight="1" x14ac:dyDescent="0.25">
      <c r="A419" s="105" t="s">
        <v>1678</v>
      </c>
      <c r="B419" s="78">
        <v>0</v>
      </c>
      <c r="C419" s="131" t="s">
        <v>67</v>
      </c>
      <c r="D419" s="165">
        <v>918816.49999999953</v>
      </c>
      <c r="E419" s="165">
        <v>681922.42999999993</v>
      </c>
      <c r="F419" s="19">
        <v>0</v>
      </c>
      <c r="G419" s="20">
        <f t="shared" si="8"/>
        <v>236894.0699999996</v>
      </c>
      <c r="H419" s="19">
        <v>0</v>
      </c>
      <c r="I419" s="19">
        <v>0</v>
      </c>
    </row>
    <row r="420" spans="1:9" ht="15" customHeight="1" x14ac:dyDescent="0.25">
      <c r="A420" s="105" t="s">
        <v>1679</v>
      </c>
      <c r="B420" s="78">
        <v>0</v>
      </c>
      <c r="C420" s="131" t="s">
        <v>67</v>
      </c>
      <c r="D420" s="165">
        <v>843672.02000000037</v>
      </c>
      <c r="E420" s="165">
        <v>652860.89999999991</v>
      </c>
      <c r="F420" s="19">
        <v>0</v>
      </c>
      <c r="G420" s="20">
        <f t="shared" si="8"/>
        <v>190811.12000000046</v>
      </c>
      <c r="H420" s="19">
        <v>0</v>
      </c>
      <c r="I420" s="19">
        <v>0</v>
      </c>
    </row>
    <row r="421" spans="1:9" ht="15" customHeight="1" x14ac:dyDescent="0.25">
      <c r="A421" s="105" t="s">
        <v>1680</v>
      </c>
      <c r="B421" s="78">
        <v>0</v>
      </c>
      <c r="C421" s="131" t="s">
        <v>67</v>
      </c>
      <c r="D421" s="165">
        <v>1051394.0100000007</v>
      </c>
      <c r="E421" s="165">
        <v>872651.87000000023</v>
      </c>
      <c r="F421" s="19">
        <v>0</v>
      </c>
      <c r="G421" s="20">
        <f t="shared" si="8"/>
        <v>178742.14000000048</v>
      </c>
      <c r="H421" s="19">
        <v>0</v>
      </c>
      <c r="I421" s="19">
        <v>0</v>
      </c>
    </row>
    <row r="422" spans="1:9" ht="15" customHeight="1" x14ac:dyDescent="0.25">
      <c r="A422" s="105" t="s">
        <v>1681</v>
      </c>
      <c r="B422" s="78">
        <v>0</v>
      </c>
      <c r="C422" s="131" t="s">
        <v>67</v>
      </c>
      <c r="D422" s="165">
        <v>1439907.7699999998</v>
      </c>
      <c r="E422" s="165">
        <v>1249402.6500000001</v>
      </c>
      <c r="F422" s="19">
        <v>0</v>
      </c>
      <c r="G422" s="20">
        <f t="shared" si="8"/>
        <v>190505.11999999965</v>
      </c>
      <c r="H422" s="19">
        <v>0</v>
      </c>
      <c r="I422" s="19">
        <v>0</v>
      </c>
    </row>
    <row r="423" spans="1:9" ht="15" customHeight="1" x14ac:dyDescent="0.25">
      <c r="A423" s="105" t="s">
        <v>1682</v>
      </c>
      <c r="B423" s="78">
        <v>0</v>
      </c>
      <c r="C423" s="131" t="s">
        <v>67</v>
      </c>
      <c r="D423" s="165">
        <v>886416.57000000041</v>
      </c>
      <c r="E423" s="165">
        <v>743199.79999999981</v>
      </c>
      <c r="F423" s="19">
        <v>0</v>
      </c>
      <c r="G423" s="20">
        <f t="shared" si="8"/>
        <v>143216.7700000006</v>
      </c>
      <c r="H423" s="19">
        <v>0</v>
      </c>
      <c r="I423" s="19">
        <v>0</v>
      </c>
    </row>
    <row r="424" spans="1:9" ht="15" customHeight="1" x14ac:dyDescent="0.25">
      <c r="A424" s="105" t="s">
        <v>1683</v>
      </c>
      <c r="B424" s="78">
        <v>0</v>
      </c>
      <c r="C424" s="131" t="s">
        <v>67</v>
      </c>
      <c r="D424" s="165">
        <v>3498042.6200000006</v>
      </c>
      <c r="E424" s="165">
        <v>3120736.0000000009</v>
      </c>
      <c r="F424" s="19">
        <v>0</v>
      </c>
      <c r="G424" s="20">
        <f t="shared" si="8"/>
        <v>377306.61999999965</v>
      </c>
      <c r="H424" s="19">
        <v>0</v>
      </c>
      <c r="I424" s="19">
        <v>0</v>
      </c>
    </row>
    <row r="425" spans="1:9" ht="15" customHeight="1" x14ac:dyDescent="0.25">
      <c r="A425" s="105" t="s">
        <v>1684</v>
      </c>
      <c r="B425" s="78">
        <v>0</v>
      </c>
      <c r="C425" s="131" t="s">
        <v>67</v>
      </c>
      <c r="D425" s="165">
        <v>1381447.9500000004</v>
      </c>
      <c r="E425" s="165">
        <v>1133946.0700000005</v>
      </c>
      <c r="F425" s="19">
        <v>0</v>
      </c>
      <c r="G425" s="20">
        <f t="shared" si="8"/>
        <v>247501.87999999989</v>
      </c>
      <c r="H425" s="19">
        <v>0</v>
      </c>
      <c r="I425" s="19">
        <v>0</v>
      </c>
    </row>
    <row r="426" spans="1:9" ht="15" customHeight="1" x14ac:dyDescent="0.25">
      <c r="A426" s="105" t="s">
        <v>1685</v>
      </c>
      <c r="B426" s="78">
        <v>0</v>
      </c>
      <c r="C426" s="131" t="s">
        <v>67</v>
      </c>
      <c r="D426" s="165">
        <v>1448504.1999999986</v>
      </c>
      <c r="E426" s="165">
        <v>1185723.55</v>
      </c>
      <c r="F426" s="19">
        <v>0</v>
      </c>
      <c r="G426" s="20">
        <f t="shared" si="8"/>
        <v>262780.64999999851</v>
      </c>
      <c r="H426" s="19">
        <v>0</v>
      </c>
      <c r="I426" s="19">
        <v>0</v>
      </c>
    </row>
    <row r="427" spans="1:9" ht="15" customHeight="1" x14ac:dyDescent="0.25">
      <c r="A427" s="105" t="s">
        <v>1686</v>
      </c>
      <c r="B427" s="78">
        <v>0</v>
      </c>
      <c r="C427" s="131" t="s">
        <v>67</v>
      </c>
      <c r="D427" s="165">
        <v>747612.60999999964</v>
      </c>
      <c r="E427" s="165">
        <v>517874.77000000008</v>
      </c>
      <c r="F427" s="19">
        <v>0</v>
      </c>
      <c r="G427" s="20">
        <f t="shared" si="8"/>
        <v>229737.83999999956</v>
      </c>
      <c r="H427" s="19">
        <v>0</v>
      </c>
      <c r="I427" s="19">
        <v>0</v>
      </c>
    </row>
    <row r="428" spans="1:9" ht="15" customHeight="1" x14ac:dyDescent="0.25">
      <c r="A428" s="105" t="s">
        <v>1687</v>
      </c>
      <c r="B428" s="78">
        <v>0</v>
      </c>
      <c r="C428" s="131" t="s">
        <v>67</v>
      </c>
      <c r="D428" s="165">
        <v>953030.05</v>
      </c>
      <c r="E428" s="165">
        <v>800775.43999999983</v>
      </c>
      <c r="F428" s="19">
        <v>0</v>
      </c>
      <c r="G428" s="20">
        <f t="shared" si="8"/>
        <v>152254.61000000022</v>
      </c>
      <c r="H428" s="19">
        <v>0</v>
      </c>
      <c r="I428" s="19">
        <v>0</v>
      </c>
    </row>
    <row r="429" spans="1:9" ht="15" customHeight="1" x14ac:dyDescent="0.25">
      <c r="A429" s="105" t="s">
        <v>1688</v>
      </c>
      <c r="B429" s="78">
        <v>0</v>
      </c>
      <c r="C429" s="131" t="s">
        <v>67</v>
      </c>
      <c r="D429" s="165">
        <v>1437006.8500000006</v>
      </c>
      <c r="E429" s="165">
        <v>1223157.4600000002</v>
      </c>
      <c r="F429" s="19">
        <v>0</v>
      </c>
      <c r="G429" s="20">
        <f t="shared" si="8"/>
        <v>213849.39000000036</v>
      </c>
      <c r="H429" s="19">
        <v>0</v>
      </c>
      <c r="I429" s="19">
        <v>0</v>
      </c>
    </row>
    <row r="430" spans="1:9" ht="15" customHeight="1" x14ac:dyDescent="0.25">
      <c r="A430" s="105" t="s">
        <v>3569</v>
      </c>
      <c r="B430" s="78">
        <v>0</v>
      </c>
      <c r="C430" s="131" t="s">
        <v>67</v>
      </c>
      <c r="D430" s="165">
        <v>1129732.9999999998</v>
      </c>
      <c r="E430" s="165">
        <v>989106.73999999976</v>
      </c>
      <c r="F430" s="19">
        <v>0</v>
      </c>
      <c r="G430" s="20">
        <f t="shared" si="8"/>
        <v>140626.26</v>
      </c>
      <c r="H430" s="19">
        <v>0</v>
      </c>
      <c r="I430" s="19">
        <v>0</v>
      </c>
    </row>
    <row r="431" spans="1:9" ht="15" customHeight="1" x14ac:dyDescent="0.25">
      <c r="A431" s="105" t="s">
        <v>1689</v>
      </c>
      <c r="B431" s="78">
        <v>0</v>
      </c>
      <c r="C431" s="131" t="s">
        <v>67</v>
      </c>
      <c r="D431" s="165">
        <v>1254310.8399999994</v>
      </c>
      <c r="E431" s="165">
        <v>1049306.79</v>
      </c>
      <c r="F431" s="19">
        <v>0</v>
      </c>
      <c r="G431" s="20">
        <f t="shared" si="8"/>
        <v>205004.04999999935</v>
      </c>
      <c r="H431" s="19">
        <v>0</v>
      </c>
      <c r="I431" s="19">
        <v>0</v>
      </c>
    </row>
    <row r="432" spans="1:9" ht="15" customHeight="1" x14ac:dyDescent="0.25">
      <c r="A432" s="105" t="s">
        <v>1690</v>
      </c>
      <c r="B432" s="78">
        <v>0</v>
      </c>
      <c r="C432" s="131" t="s">
        <v>67</v>
      </c>
      <c r="D432" s="165">
        <v>882978.97000000055</v>
      </c>
      <c r="E432" s="165">
        <v>641530.46999999974</v>
      </c>
      <c r="F432" s="19">
        <v>0</v>
      </c>
      <c r="G432" s="20">
        <f t="shared" si="8"/>
        <v>241448.50000000081</v>
      </c>
      <c r="H432" s="19">
        <v>0</v>
      </c>
      <c r="I432" s="19">
        <v>0</v>
      </c>
    </row>
    <row r="433" spans="1:9" ht="15" customHeight="1" x14ac:dyDescent="0.25">
      <c r="A433" s="105" t="s">
        <v>4060</v>
      </c>
      <c r="B433" s="78">
        <v>0</v>
      </c>
      <c r="C433" s="131" t="s">
        <v>67</v>
      </c>
      <c r="D433" s="165">
        <v>840215.1</v>
      </c>
      <c r="E433" s="165">
        <v>665147.13</v>
      </c>
      <c r="F433" s="19">
        <v>0</v>
      </c>
      <c r="G433" s="20">
        <f t="shared" si="8"/>
        <v>175067.96999999997</v>
      </c>
      <c r="H433" s="19">
        <v>0</v>
      </c>
      <c r="I433" s="19">
        <v>0</v>
      </c>
    </row>
    <row r="434" spans="1:9" ht="15" customHeight="1" x14ac:dyDescent="0.25">
      <c r="A434" s="105" t="s">
        <v>1691</v>
      </c>
      <c r="B434" s="78">
        <v>0</v>
      </c>
      <c r="C434" s="131" t="s">
        <v>67</v>
      </c>
      <c r="D434" s="165">
        <v>1145420.3999999999</v>
      </c>
      <c r="E434" s="165">
        <v>884988.50000000012</v>
      </c>
      <c r="F434" s="19">
        <v>0</v>
      </c>
      <c r="G434" s="20">
        <f t="shared" si="8"/>
        <v>260431.89999999979</v>
      </c>
      <c r="H434" s="19">
        <v>0</v>
      </c>
      <c r="I434" s="19">
        <v>0</v>
      </c>
    </row>
    <row r="435" spans="1:9" ht="15" customHeight="1" x14ac:dyDescent="0.25">
      <c r="A435" s="105" t="s">
        <v>1692</v>
      </c>
      <c r="B435" s="78">
        <v>0</v>
      </c>
      <c r="C435" s="131" t="s">
        <v>67</v>
      </c>
      <c r="D435" s="165">
        <v>1117267</v>
      </c>
      <c r="E435" s="165">
        <v>742346.08000000007</v>
      </c>
      <c r="F435" s="19">
        <v>0</v>
      </c>
      <c r="G435" s="20">
        <f t="shared" si="8"/>
        <v>374920.91999999993</v>
      </c>
      <c r="H435" s="19">
        <v>0</v>
      </c>
      <c r="I435" s="19">
        <v>0</v>
      </c>
    </row>
    <row r="436" spans="1:9" ht="15" customHeight="1" x14ac:dyDescent="0.25">
      <c r="A436" s="105" t="s">
        <v>1693</v>
      </c>
      <c r="B436" s="78">
        <v>0</v>
      </c>
      <c r="C436" s="131" t="s">
        <v>67</v>
      </c>
      <c r="D436" s="165">
        <v>1103389.8499999996</v>
      </c>
      <c r="E436" s="165">
        <v>878222.99000000034</v>
      </c>
      <c r="F436" s="19">
        <v>0</v>
      </c>
      <c r="G436" s="20">
        <f t="shared" si="8"/>
        <v>225166.85999999929</v>
      </c>
      <c r="H436" s="19">
        <v>0</v>
      </c>
      <c r="I436" s="19">
        <v>0</v>
      </c>
    </row>
    <row r="437" spans="1:9" ht="15" customHeight="1" x14ac:dyDescent="0.25">
      <c r="A437" s="105" t="s">
        <v>1694</v>
      </c>
      <c r="B437" s="78">
        <v>0</v>
      </c>
      <c r="C437" s="131" t="s">
        <v>67</v>
      </c>
      <c r="D437" s="165">
        <v>1099401.3900000001</v>
      </c>
      <c r="E437" s="165">
        <v>762620.61</v>
      </c>
      <c r="F437" s="19">
        <v>0</v>
      </c>
      <c r="G437" s="20">
        <f t="shared" si="8"/>
        <v>336780.78000000014</v>
      </c>
      <c r="H437" s="19">
        <v>0</v>
      </c>
      <c r="I437" s="19">
        <v>0</v>
      </c>
    </row>
    <row r="438" spans="1:9" ht="15" customHeight="1" x14ac:dyDescent="0.25">
      <c r="A438" s="105" t="s">
        <v>1695</v>
      </c>
      <c r="B438" s="78">
        <v>0</v>
      </c>
      <c r="C438" s="131" t="s">
        <v>67</v>
      </c>
      <c r="D438" s="165">
        <v>1079725.4299999997</v>
      </c>
      <c r="E438" s="165">
        <v>744181.50000000012</v>
      </c>
      <c r="F438" s="19">
        <v>0</v>
      </c>
      <c r="G438" s="20">
        <f t="shared" si="8"/>
        <v>335543.92999999959</v>
      </c>
      <c r="H438" s="19">
        <v>0</v>
      </c>
      <c r="I438" s="19">
        <v>0</v>
      </c>
    </row>
    <row r="439" spans="1:9" ht="15" customHeight="1" x14ac:dyDescent="0.25">
      <c r="A439" s="105" t="s">
        <v>1696</v>
      </c>
      <c r="B439" s="78">
        <v>0</v>
      </c>
      <c r="C439" s="131" t="s">
        <v>67</v>
      </c>
      <c r="D439" s="165">
        <v>1136737.7800000003</v>
      </c>
      <c r="E439" s="165">
        <v>1008693.6999999997</v>
      </c>
      <c r="F439" s="19">
        <v>0</v>
      </c>
      <c r="G439" s="20">
        <f t="shared" si="8"/>
        <v>128044.08000000054</v>
      </c>
      <c r="H439" s="19">
        <v>0</v>
      </c>
      <c r="I439" s="19">
        <v>0</v>
      </c>
    </row>
    <row r="440" spans="1:9" ht="15" customHeight="1" x14ac:dyDescent="0.25">
      <c r="A440" s="105" t="s">
        <v>1697</v>
      </c>
      <c r="B440" s="78">
        <v>0</v>
      </c>
      <c r="C440" s="131" t="s">
        <v>67</v>
      </c>
      <c r="D440" s="165">
        <v>4317849.2100000018</v>
      </c>
      <c r="E440" s="165">
        <v>3204772.7500000005</v>
      </c>
      <c r="F440" s="19">
        <v>0</v>
      </c>
      <c r="G440" s="20">
        <f t="shared" si="8"/>
        <v>1113076.4600000014</v>
      </c>
      <c r="H440" s="19">
        <v>0</v>
      </c>
      <c r="I440" s="19">
        <v>0</v>
      </c>
    </row>
    <row r="441" spans="1:9" ht="15" customHeight="1" x14ac:dyDescent="0.25">
      <c r="A441" s="211" t="s">
        <v>164</v>
      </c>
      <c r="B441" s="78">
        <v>0</v>
      </c>
      <c r="C441" s="131" t="s">
        <v>67</v>
      </c>
      <c r="D441" s="165">
        <v>102871.87999999996</v>
      </c>
      <c r="E441" s="165">
        <v>5513.6</v>
      </c>
      <c r="F441" s="19">
        <v>0</v>
      </c>
      <c r="G441" s="20">
        <f t="shared" si="8"/>
        <v>97358.279999999955</v>
      </c>
      <c r="H441" s="19">
        <v>0</v>
      </c>
      <c r="I441" s="19">
        <v>0</v>
      </c>
    </row>
    <row r="442" spans="1:9" ht="15" customHeight="1" x14ac:dyDescent="0.25">
      <c r="A442" s="211" t="s">
        <v>165</v>
      </c>
      <c r="B442" s="78">
        <v>0</v>
      </c>
      <c r="C442" s="131" t="s">
        <v>67</v>
      </c>
      <c r="D442" s="165">
        <v>525120.90000000014</v>
      </c>
      <c r="E442" s="165">
        <v>318873.55999999994</v>
      </c>
      <c r="F442" s="19">
        <v>0</v>
      </c>
      <c r="G442" s="20">
        <f t="shared" si="8"/>
        <v>206247.3400000002</v>
      </c>
      <c r="H442" s="19">
        <v>0</v>
      </c>
      <c r="I442" s="19">
        <v>0</v>
      </c>
    </row>
    <row r="443" spans="1:9" ht="15" customHeight="1" x14ac:dyDescent="0.25">
      <c r="A443" s="211" t="s">
        <v>166</v>
      </c>
      <c r="B443" s="78">
        <v>0</v>
      </c>
      <c r="C443" s="131" t="s">
        <v>67</v>
      </c>
      <c r="D443" s="165">
        <v>593690.10000000021</v>
      </c>
      <c r="E443" s="165">
        <v>495269.30000000005</v>
      </c>
      <c r="F443" s="19">
        <v>0</v>
      </c>
      <c r="G443" s="20">
        <f t="shared" si="8"/>
        <v>98420.800000000163</v>
      </c>
      <c r="H443" s="19">
        <v>0</v>
      </c>
      <c r="I443" s="19">
        <v>0</v>
      </c>
    </row>
    <row r="444" spans="1:9" ht="15" customHeight="1" x14ac:dyDescent="0.25">
      <c r="A444" s="211" t="s">
        <v>167</v>
      </c>
      <c r="B444" s="78">
        <v>0</v>
      </c>
      <c r="C444" s="131" t="s">
        <v>67</v>
      </c>
      <c r="D444" s="165">
        <v>564862.90000000014</v>
      </c>
      <c r="E444" s="165">
        <v>360210.59999999992</v>
      </c>
      <c r="F444" s="19">
        <v>0</v>
      </c>
      <c r="G444" s="20">
        <f t="shared" si="8"/>
        <v>204652.30000000022</v>
      </c>
      <c r="H444" s="19">
        <v>0</v>
      </c>
      <c r="I444" s="19">
        <v>0</v>
      </c>
    </row>
    <row r="445" spans="1:9" x14ac:dyDescent="0.25">
      <c r="A445" s="211" t="s">
        <v>168</v>
      </c>
      <c r="B445" s="78">
        <v>0</v>
      </c>
      <c r="C445" s="131" t="s">
        <v>67</v>
      </c>
      <c r="D445" s="165">
        <v>147523.15000000008</v>
      </c>
      <c r="E445" s="165">
        <v>5546.85</v>
      </c>
      <c r="F445" s="19">
        <v>0</v>
      </c>
      <c r="G445" s="20">
        <f t="shared" si="8"/>
        <v>141976.30000000008</v>
      </c>
      <c r="H445" s="19">
        <v>0</v>
      </c>
      <c r="I445" s="19">
        <v>0</v>
      </c>
    </row>
    <row r="446" spans="1:9" x14ac:dyDescent="0.25">
      <c r="A446" s="211" t="s">
        <v>169</v>
      </c>
      <c r="B446" s="78">
        <v>0</v>
      </c>
      <c r="C446" s="131" t="s">
        <v>67</v>
      </c>
      <c r="D446" s="165">
        <v>107035.65000000004</v>
      </c>
      <c r="E446" s="165">
        <v>78972.75</v>
      </c>
      <c r="F446" s="19">
        <v>0</v>
      </c>
      <c r="G446" s="20">
        <f t="shared" si="8"/>
        <v>28062.900000000038</v>
      </c>
      <c r="H446" s="19">
        <v>0</v>
      </c>
      <c r="I446" s="19">
        <v>0</v>
      </c>
    </row>
    <row r="447" spans="1:9" x14ac:dyDescent="0.25">
      <c r="A447" s="211" t="s">
        <v>170</v>
      </c>
      <c r="B447" s="78">
        <v>0</v>
      </c>
      <c r="C447" s="131" t="s">
        <v>67</v>
      </c>
      <c r="D447" s="165">
        <v>303179.23000000016</v>
      </c>
      <c r="E447" s="165">
        <v>32499.299999999996</v>
      </c>
      <c r="F447" s="19">
        <v>0</v>
      </c>
      <c r="G447" s="20">
        <f t="shared" si="8"/>
        <v>270679.93000000017</v>
      </c>
      <c r="H447" s="19">
        <v>0</v>
      </c>
      <c r="I447" s="19">
        <v>0</v>
      </c>
    </row>
    <row r="448" spans="1:9" ht="15" customHeight="1" x14ac:dyDescent="0.25">
      <c r="A448" s="211" t="s">
        <v>933</v>
      </c>
      <c r="B448" s="78">
        <v>0</v>
      </c>
      <c r="C448" s="131" t="s">
        <v>67</v>
      </c>
      <c r="D448" s="165">
        <v>1732358.2500000012</v>
      </c>
      <c r="E448" s="165">
        <v>1360050.3400000005</v>
      </c>
      <c r="F448" s="19">
        <v>0</v>
      </c>
      <c r="G448" s="20">
        <f t="shared" ref="G448:G465" si="9">D448-E448</f>
        <v>372307.91000000061</v>
      </c>
      <c r="H448" s="19">
        <v>0</v>
      </c>
      <c r="I448" s="19">
        <v>0</v>
      </c>
    </row>
    <row r="449" spans="1:9" ht="15" customHeight="1" x14ac:dyDescent="0.25">
      <c r="A449" s="211" t="s">
        <v>171</v>
      </c>
      <c r="B449" s="78">
        <v>0</v>
      </c>
      <c r="C449" s="131" t="s">
        <v>67</v>
      </c>
      <c r="D449" s="165">
        <v>3726577</v>
      </c>
      <c r="E449" s="165">
        <v>3147227.3699999992</v>
      </c>
      <c r="F449" s="19">
        <v>0</v>
      </c>
      <c r="G449" s="20">
        <f t="shared" si="9"/>
        <v>579349.63000000082</v>
      </c>
      <c r="H449" s="19">
        <v>0</v>
      </c>
      <c r="I449" s="19">
        <v>0</v>
      </c>
    </row>
    <row r="450" spans="1:9" ht="15" customHeight="1" x14ac:dyDescent="0.25">
      <c r="A450" s="211" t="s">
        <v>172</v>
      </c>
      <c r="B450" s="78">
        <v>0</v>
      </c>
      <c r="C450" s="131" t="s">
        <v>67</v>
      </c>
      <c r="D450" s="165">
        <v>2717538.0799999991</v>
      </c>
      <c r="E450" s="165">
        <v>2352711.4900000002</v>
      </c>
      <c r="F450" s="19">
        <v>0</v>
      </c>
      <c r="G450" s="20">
        <f t="shared" si="9"/>
        <v>364826.58999999892</v>
      </c>
      <c r="H450" s="19">
        <v>0</v>
      </c>
      <c r="I450" s="19">
        <v>0</v>
      </c>
    </row>
    <row r="451" spans="1:9" ht="15" customHeight="1" x14ac:dyDescent="0.25">
      <c r="A451" s="211" t="s">
        <v>173</v>
      </c>
      <c r="B451" s="78">
        <v>0</v>
      </c>
      <c r="C451" s="131" t="s">
        <v>67</v>
      </c>
      <c r="D451" s="165">
        <v>1769916.0099999988</v>
      </c>
      <c r="E451" s="165">
        <v>1433209.6199999994</v>
      </c>
      <c r="F451" s="19">
        <v>0</v>
      </c>
      <c r="G451" s="20">
        <f t="shared" si="9"/>
        <v>336706.38999999943</v>
      </c>
      <c r="H451" s="19">
        <v>0</v>
      </c>
      <c r="I451" s="19">
        <v>0</v>
      </c>
    </row>
    <row r="452" spans="1:9" ht="15" customHeight="1" x14ac:dyDescent="0.25">
      <c r="A452" s="211" t="s">
        <v>174</v>
      </c>
      <c r="B452" s="78">
        <v>0</v>
      </c>
      <c r="C452" s="131" t="s">
        <v>67</v>
      </c>
      <c r="D452" s="165">
        <v>2926384.6500000027</v>
      </c>
      <c r="E452" s="165">
        <v>2549316.1500000008</v>
      </c>
      <c r="F452" s="19">
        <v>0</v>
      </c>
      <c r="G452" s="20">
        <f t="shared" si="9"/>
        <v>377068.50000000186</v>
      </c>
      <c r="H452" s="19">
        <v>0</v>
      </c>
      <c r="I452" s="19">
        <v>0</v>
      </c>
    </row>
    <row r="453" spans="1:9" ht="15" customHeight="1" x14ac:dyDescent="0.25">
      <c r="A453" s="211" t="s">
        <v>175</v>
      </c>
      <c r="B453" s="78">
        <v>0</v>
      </c>
      <c r="C453" s="131" t="s">
        <v>67</v>
      </c>
      <c r="D453" s="165">
        <v>3202807.6999999997</v>
      </c>
      <c r="E453" s="165">
        <v>2649024.8200000008</v>
      </c>
      <c r="F453" s="19">
        <v>0</v>
      </c>
      <c r="G453" s="20">
        <f t="shared" si="9"/>
        <v>553782.87999999896</v>
      </c>
      <c r="H453" s="19">
        <v>0</v>
      </c>
      <c r="I453" s="19">
        <v>0</v>
      </c>
    </row>
    <row r="454" spans="1:9" ht="15" customHeight="1" x14ac:dyDescent="0.25">
      <c r="A454" s="211" t="s">
        <v>176</v>
      </c>
      <c r="B454" s="78">
        <v>0</v>
      </c>
      <c r="C454" s="131" t="s">
        <v>67</v>
      </c>
      <c r="D454" s="165">
        <v>4334035.28</v>
      </c>
      <c r="E454" s="165">
        <v>3580436.5900000003</v>
      </c>
      <c r="F454" s="19">
        <v>0</v>
      </c>
      <c r="G454" s="20">
        <f t="shared" si="9"/>
        <v>753598.69</v>
      </c>
      <c r="H454" s="19">
        <v>0</v>
      </c>
      <c r="I454" s="19">
        <v>0</v>
      </c>
    </row>
    <row r="455" spans="1:9" ht="15" customHeight="1" x14ac:dyDescent="0.25">
      <c r="A455" s="211" t="s">
        <v>177</v>
      </c>
      <c r="B455" s="78">
        <v>0</v>
      </c>
      <c r="C455" s="131" t="s">
        <v>67</v>
      </c>
      <c r="D455" s="165">
        <v>2582868.9999999995</v>
      </c>
      <c r="E455" s="165">
        <v>2265132.7199999988</v>
      </c>
      <c r="F455" s="19">
        <v>0</v>
      </c>
      <c r="G455" s="20">
        <f t="shared" si="9"/>
        <v>317736.28000000073</v>
      </c>
      <c r="H455" s="19">
        <v>0</v>
      </c>
      <c r="I455" s="19">
        <v>0</v>
      </c>
    </row>
    <row r="456" spans="1:9" ht="15" customHeight="1" x14ac:dyDescent="0.25">
      <c r="A456" s="211" t="s">
        <v>178</v>
      </c>
      <c r="B456" s="78">
        <v>0</v>
      </c>
      <c r="C456" s="131" t="s">
        <v>67</v>
      </c>
      <c r="D456" s="165">
        <v>416745.00000000006</v>
      </c>
      <c r="E456" s="165">
        <v>0</v>
      </c>
      <c r="F456" s="19">
        <v>0</v>
      </c>
      <c r="G456" s="20">
        <f t="shared" si="9"/>
        <v>416745.00000000006</v>
      </c>
      <c r="H456" s="19">
        <v>0</v>
      </c>
      <c r="I456" s="19">
        <v>0</v>
      </c>
    </row>
    <row r="457" spans="1:9" ht="15" customHeight="1" x14ac:dyDescent="0.25">
      <c r="A457" s="211" t="s">
        <v>179</v>
      </c>
      <c r="B457" s="78">
        <v>0</v>
      </c>
      <c r="C457" s="131" t="s">
        <v>67</v>
      </c>
      <c r="D457" s="165">
        <v>1975178.8400000012</v>
      </c>
      <c r="E457" s="165">
        <v>1570871.7099999997</v>
      </c>
      <c r="F457" s="19">
        <v>0</v>
      </c>
      <c r="G457" s="20">
        <f t="shared" si="9"/>
        <v>404307.13000000152</v>
      </c>
      <c r="H457" s="19">
        <v>0</v>
      </c>
      <c r="I457" s="19">
        <v>0</v>
      </c>
    </row>
    <row r="458" spans="1:9" ht="15" customHeight="1" x14ac:dyDescent="0.25">
      <c r="A458" s="211" t="s">
        <v>180</v>
      </c>
      <c r="B458" s="78">
        <v>0</v>
      </c>
      <c r="C458" s="131" t="s">
        <v>67</v>
      </c>
      <c r="D458" s="165">
        <v>1464459.8999999997</v>
      </c>
      <c r="E458" s="165">
        <v>1246086.8800000001</v>
      </c>
      <c r="F458" s="19">
        <v>0</v>
      </c>
      <c r="G458" s="20">
        <f t="shared" si="9"/>
        <v>218373.01999999955</v>
      </c>
      <c r="H458" s="19">
        <v>0</v>
      </c>
      <c r="I458" s="19">
        <v>0</v>
      </c>
    </row>
    <row r="459" spans="1:9" ht="15" customHeight="1" x14ac:dyDescent="0.25">
      <c r="A459" s="105" t="s">
        <v>1698</v>
      </c>
      <c r="B459" s="78">
        <v>0</v>
      </c>
      <c r="C459" s="131" t="s">
        <v>67</v>
      </c>
      <c r="D459" s="165">
        <v>1581384.0700000008</v>
      </c>
      <c r="E459" s="165">
        <v>1296828.9899999998</v>
      </c>
      <c r="F459" s="19">
        <v>0</v>
      </c>
      <c r="G459" s="20">
        <f t="shared" si="9"/>
        <v>284555.08000000101</v>
      </c>
      <c r="H459" s="19">
        <v>0</v>
      </c>
      <c r="I459" s="19">
        <v>0</v>
      </c>
    </row>
    <row r="460" spans="1:9" ht="15" customHeight="1" x14ac:dyDescent="0.25">
      <c r="A460" s="211" t="s">
        <v>934</v>
      </c>
      <c r="B460" s="78">
        <v>0</v>
      </c>
      <c r="C460" s="131" t="s">
        <v>67</v>
      </c>
      <c r="D460" s="165">
        <v>2234846.52</v>
      </c>
      <c r="E460" s="165">
        <v>1933750.3099999998</v>
      </c>
      <c r="F460" s="19">
        <v>0</v>
      </c>
      <c r="G460" s="20">
        <f t="shared" si="9"/>
        <v>301096.2100000002</v>
      </c>
      <c r="H460" s="19">
        <v>0</v>
      </c>
      <c r="I460" s="19">
        <v>0</v>
      </c>
    </row>
    <row r="461" spans="1:9" ht="15" customHeight="1" x14ac:dyDescent="0.25">
      <c r="A461" s="211" t="s">
        <v>935</v>
      </c>
      <c r="B461" s="78">
        <v>0</v>
      </c>
      <c r="C461" s="131" t="s">
        <v>67</v>
      </c>
      <c r="D461" s="165">
        <v>1578468.2100000002</v>
      </c>
      <c r="E461" s="165">
        <v>1305392.7700000005</v>
      </c>
      <c r="F461" s="19">
        <v>0</v>
      </c>
      <c r="G461" s="20">
        <f t="shared" si="9"/>
        <v>273075.43999999971</v>
      </c>
      <c r="H461" s="19">
        <v>0</v>
      </c>
      <c r="I461" s="19">
        <v>0</v>
      </c>
    </row>
    <row r="462" spans="1:9" ht="15" customHeight="1" x14ac:dyDescent="0.25">
      <c r="A462" s="105" t="s">
        <v>1699</v>
      </c>
      <c r="B462" s="78">
        <v>0</v>
      </c>
      <c r="C462" s="131" t="s">
        <v>67</v>
      </c>
      <c r="D462" s="165">
        <v>178288.25000000006</v>
      </c>
      <c r="E462" s="165">
        <v>70723.35000000002</v>
      </c>
      <c r="F462" s="19">
        <v>0</v>
      </c>
      <c r="G462" s="20">
        <f t="shared" si="9"/>
        <v>107564.90000000004</v>
      </c>
      <c r="H462" s="19">
        <v>0</v>
      </c>
      <c r="I462" s="19">
        <v>0</v>
      </c>
    </row>
    <row r="463" spans="1:9" ht="15" customHeight="1" x14ac:dyDescent="0.25">
      <c r="A463" s="105" t="s">
        <v>1700</v>
      </c>
      <c r="B463" s="78">
        <v>0</v>
      </c>
      <c r="C463" s="131" t="s">
        <v>67</v>
      </c>
      <c r="D463" s="165">
        <v>213333.75</v>
      </c>
      <c r="E463" s="165">
        <v>159743.99999999991</v>
      </c>
      <c r="F463" s="19">
        <v>0</v>
      </c>
      <c r="G463" s="20">
        <f t="shared" si="9"/>
        <v>53589.750000000087</v>
      </c>
      <c r="H463" s="19">
        <v>0</v>
      </c>
      <c r="I463" s="19">
        <v>0</v>
      </c>
    </row>
    <row r="464" spans="1:9" ht="15" customHeight="1" x14ac:dyDescent="0.25">
      <c r="A464" s="105" t="s">
        <v>1701</v>
      </c>
      <c r="B464" s="78">
        <v>0</v>
      </c>
      <c r="C464" s="131" t="s">
        <v>67</v>
      </c>
      <c r="D464" s="165">
        <v>204715.15999999989</v>
      </c>
      <c r="E464" s="165">
        <v>109307.83999999998</v>
      </c>
      <c r="F464" s="19">
        <v>0</v>
      </c>
      <c r="G464" s="20">
        <f t="shared" si="9"/>
        <v>95407.319999999905</v>
      </c>
      <c r="H464" s="19">
        <v>0</v>
      </c>
      <c r="I464" s="19">
        <v>0</v>
      </c>
    </row>
    <row r="465" spans="1:9" ht="15" customHeight="1" x14ac:dyDescent="0.25">
      <c r="A465" s="105" t="s">
        <v>1702</v>
      </c>
      <c r="B465" s="78">
        <v>0</v>
      </c>
      <c r="C465" s="131" t="s">
        <v>67</v>
      </c>
      <c r="D465" s="165">
        <v>490147.8000000001</v>
      </c>
      <c r="E465" s="165">
        <v>318041.45</v>
      </c>
      <c r="F465" s="19">
        <v>0</v>
      </c>
      <c r="G465" s="20">
        <f t="shared" si="9"/>
        <v>172106.35000000009</v>
      </c>
      <c r="H465" s="19">
        <v>0</v>
      </c>
      <c r="I465" s="19">
        <v>0</v>
      </c>
    </row>
    <row r="466" spans="1:9" ht="15" customHeight="1" x14ac:dyDescent="0.25">
      <c r="A466" s="105" t="s">
        <v>1703</v>
      </c>
      <c r="B466" s="78">
        <v>0</v>
      </c>
      <c r="C466" s="131" t="s">
        <v>67</v>
      </c>
      <c r="D466" s="165">
        <v>74943.599999999977</v>
      </c>
      <c r="E466" s="165">
        <v>33907.399999999994</v>
      </c>
      <c r="F466" s="19">
        <v>0</v>
      </c>
      <c r="G466" s="20" t="e">
        <f>#REF!-#REF!</f>
        <v>#REF!</v>
      </c>
      <c r="H466" s="19">
        <v>0</v>
      </c>
      <c r="I466" s="19">
        <v>0</v>
      </c>
    </row>
    <row r="467" spans="1:9" ht="15" customHeight="1" x14ac:dyDescent="0.25">
      <c r="A467" s="105" t="s">
        <v>1704</v>
      </c>
      <c r="B467" s="78">
        <v>0</v>
      </c>
      <c r="C467" s="131" t="s">
        <v>67</v>
      </c>
      <c r="D467" s="165">
        <v>56577.529999999984</v>
      </c>
      <c r="E467" s="165">
        <v>9872.3300000000017</v>
      </c>
      <c r="F467" s="19">
        <v>0</v>
      </c>
      <c r="G467" s="20">
        <f t="shared" ref="G467:G472" si="10">D466-E466</f>
        <v>41036.199999999983</v>
      </c>
      <c r="H467" s="19">
        <v>0</v>
      </c>
      <c r="I467" s="19">
        <v>0</v>
      </c>
    </row>
    <row r="468" spans="1:9" ht="15" customHeight="1" x14ac:dyDescent="0.25">
      <c r="A468" s="105" t="s">
        <v>1705</v>
      </c>
      <c r="B468" s="78">
        <v>0</v>
      </c>
      <c r="C468" s="131" t="s">
        <v>67</v>
      </c>
      <c r="D468" s="165">
        <v>70226.45</v>
      </c>
      <c r="E468" s="165">
        <v>17430.689999999995</v>
      </c>
      <c r="F468" s="19">
        <v>0</v>
      </c>
      <c r="G468" s="20">
        <f t="shared" si="10"/>
        <v>46705.199999999983</v>
      </c>
      <c r="H468" s="19">
        <v>0</v>
      </c>
      <c r="I468" s="19">
        <v>0</v>
      </c>
    </row>
    <row r="469" spans="1:9" ht="15" customHeight="1" x14ac:dyDescent="0.25">
      <c r="A469" s="105" t="s">
        <v>1706</v>
      </c>
      <c r="B469" s="78">
        <v>0</v>
      </c>
      <c r="C469" s="131" t="s">
        <v>67</v>
      </c>
      <c r="D469" s="165">
        <v>132961.49999999997</v>
      </c>
      <c r="E469" s="165">
        <v>46561.150000000023</v>
      </c>
      <c r="F469" s="19">
        <v>0</v>
      </c>
      <c r="G469" s="20">
        <f t="shared" si="10"/>
        <v>52795.76</v>
      </c>
      <c r="H469" s="19">
        <v>0</v>
      </c>
      <c r="I469" s="19">
        <v>0</v>
      </c>
    </row>
    <row r="470" spans="1:9" ht="15" customHeight="1" x14ac:dyDescent="0.25">
      <c r="A470" s="105" t="s">
        <v>1707</v>
      </c>
      <c r="B470" s="78">
        <v>0</v>
      </c>
      <c r="C470" s="131" t="s">
        <v>67</v>
      </c>
      <c r="D470" s="165">
        <v>44761.800000000017</v>
      </c>
      <c r="E470" s="165">
        <v>36040.800000000003</v>
      </c>
      <c r="F470" s="19">
        <v>0</v>
      </c>
      <c r="G470" s="20">
        <f t="shared" si="10"/>
        <v>86400.349999999948</v>
      </c>
      <c r="H470" s="19">
        <v>0</v>
      </c>
      <c r="I470" s="19">
        <v>0</v>
      </c>
    </row>
    <row r="471" spans="1:9" ht="15" customHeight="1" x14ac:dyDescent="0.25">
      <c r="A471" s="211" t="s">
        <v>936</v>
      </c>
      <c r="B471" s="78">
        <v>0</v>
      </c>
      <c r="C471" s="131" t="s">
        <v>67</v>
      </c>
      <c r="D471" s="165">
        <v>3047503.0999999992</v>
      </c>
      <c r="E471" s="165">
        <v>2732918.3299999991</v>
      </c>
      <c r="F471" s="19">
        <v>0</v>
      </c>
      <c r="G471" s="20">
        <f t="shared" si="10"/>
        <v>8721.0000000000146</v>
      </c>
      <c r="H471" s="19">
        <v>0</v>
      </c>
      <c r="I471" s="19">
        <v>0</v>
      </c>
    </row>
    <row r="472" spans="1:9" ht="15" customHeight="1" x14ac:dyDescent="0.25">
      <c r="A472" s="211" t="s">
        <v>3927</v>
      </c>
      <c r="B472" s="78"/>
      <c r="C472" s="131" t="s">
        <v>67</v>
      </c>
      <c r="D472" s="165">
        <v>1907607</v>
      </c>
      <c r="E472" s="165">
        <v>1494104.89</v>
      </c>
      <c r="F472" s="19">
        <v>0</v>
      </c>
      <c r="G472" s="20">
        <f t="shared" si="10"/>
        <v>314584.77</v>
      </c>
      <c r="H472" s="19">
        <v>0</v>
      </c>
      <c r="I472" s="19">
        <v>0</v>
      </c>
    </row>
    <row r="473" spans="1:9" ht="15" customHeight="1" x14ac:dyDescent="0.25">
      <c r="A473" s="211" t="s">
        <v>937</v>
      </c>
      <c r="B473" s="78">
        <v>0</v>
      </c>
      <c r="C473" s="131" t="s">
        <v>67</v>
      </c>
      <c r="D473" s="165">
        <v>2055012.9999999995</v>
      </c>
      <c r="E473" s="165">
        <v>1730162.2500000002</v>
      </c>
      <c r="F473" s="19">
        <v>0</v>
      </c>
      <c r="G473" s="20">
        <f t="shared" ref="G473:G511" si="11">D473-E473</f>
        <v>324850.7499999993</v>
      </c>
      <c r="H473" s="19">
        <v>0</v>
      </c>
      <c r="I473" s="19">
        <v>0</v>
      </c>
    </row>
    <row r="474" spans="1:9" ht="15" customHeight="1" x14ac:dyDescent="0.25">
      <c r="A474" s="211" t="s">
        <v>3570</v>
      </c>
      <c r="B474" s="78">
        <v>0</v>
      </c>
      <c r="C474" s="131" t="s">
        <v>67</v>
      </c>
      <c r="D474" s="165">
        <v>4279301.6999999993</v>
      </c>
      <c r="E474" s="165">
        <v>2861689.72</v>
      </c>
      <c r="F474" s="19">
        <v>0</v>
      </c>
      <c r="G474" s="20">
        <f t="shared" si="11"/>
        <v>1417611.9799999991</v>
      </c>
      <c r="H474" s="19">
        <v>0</v>
      </c>
      <c r="I474" s="19">
        <v>0</v>
      </c>
    </row>
    <row r="475" spans="1:9" ht="15" customHeight="1" x14ac:dyDescent="0.25">
      <c r="A475" s="105" t="s">
        <v>1708</v>
      </c>
      <c r="B475" s="78">
        <v>0</v>
      </c>
      <c r="C475" s="131" t="s">
        <v>67</v>
      </c>
      <c r="D475" s="165">
        <v>411749.34999999969</v>
      </c>
      <c r="E475" s="165">
        <v>304333.07999999996</v>
      </c>
      <c r="F475" s="19">
        <v>0</v>
      </c>
      <c r="G475" s="20">
        <f t="shared" si="11"/>
        <v>107416.26999999973</v>
      </c>
      <c r="H475" s="19">
        <v>0</v>
      </c>
      <c r="I475" s="19">
        <v>0</v>
      </c>
    </row>
    <row r="476" spans="1:9" ht="15" customHeight="1" x14ac:dyDescent="0.25">
      <c r="A476" s="105" t="s">
        <v>1709</v>
      </c>
      <c r="B476" s="78">
        <v>0</v>
      </c>
      <c r="C476" s="131" t="s">
        <v>67</v>
      </c>
      <c r="D476" s="165">
        <v>321984.86</v>
      </c>
      <c r="E476" s="165">
        <v>270631.55999999994</v>
      </c>
      <c r="F476" s="19">
        <v>0</v>
      </c>
      <c r="G476" s="20">
        <f t="shared" si="11"/>
        <v>51353.300000000047</v>
      </c>
      <c r="H476" s="19">
        <v>0</v>
      </c>
      <c r="I476" s="19">
        <v>0</v>
      </c>
    </row>
    <row r="477" spans="1:9" ht="15" customHeight="1" x14ac:dyDescent="0.25">
      <c r="A477" s="105" t="s">
        <v>1710</v>
      </c>
      <c r="B477" s="78">
        <v>0</v>
      </c>
      <c r="C477" s="131" t="s">
        <v>67</v>
      </c>
      <c r="D477" s="165">
        <v>277728.55</v>
      </c>
      <c r="E477" s="165">
        <v>236966.85</v>
      </c>
      <c r="F477" s="19">
        <v>0</v>
      </c>
      <c r="G477" s="20">
        <f t="shared" si="11"/>
        <v>40761.699999999983</v>
      </c>
      <c r="H477" s="19">
        <v>0</v>
      </c>
      <c r="I477" s="19">
        <v>0</v>
      </c>
    </row>
    <row r="478" spans="1:9" ht="15" customHeight="1" x14ac:dyDescent="0.25">
      <c r="A478" s="105" t="s">
        <v>1711</v>
      </c>
      <c r="B478" s="78">
        <v>0</v>
      </c>
      <c r="C478" s="131" t="s">
        <v>67</v>
      </c>
      <c r="D478" s="165">
        <v>277393.62999999989</v>
      </c>
      <c r="E478" s="165">
        <v>153712.88000000003</v>
      </c>
      <c r="F478" s="19">
        <v>0</v>
      </c>
      <c r="G478" s="20">
        <f t="shared" si="11"/>
        <v>123680.74999999985</v>
      </c>
      <c r="H478" s="19">
        <v>0</v>
      </c>
      <c r="I478" s="19">
        <v>0</v>
      </c>
    </row>
    <row r="479" spans="1:9" ht="15" customHeight="1" x14ac:dyDescent="0.25">
      <c r="A479" s="105" t="s">
        <v>1712</v>
      </c>
      <c r="B479" s="78">
        <v>0</v>
      </c>
      <c r="C479" s="131" t="s">
        <v>67</v>
      </c>
      <c r="D479" s="165">
        <v>316481.95000000007</v>
      </c>
      <c r="E479" s="165">
        <v>204115.85</v>
      </c>
      <c r="F479" s="19">
        <v>0</v>
      </c>
      <c r="G479" s="20">
        <f t="shared" si="11"/>
        <v>112366.10000000006</v>
      </c>
      <c r="H479" s="19">
        <v>0</v>
      </c>
      <c r="I479" s="19">
        <v>0</v>
      </c>
    </row>
    <row r="480" spans="1:9" ht="15" customHeight="1" x14ac:dyDescent="0.25">
      <c r="A480" s="105" t="s">
        <v>1713</v>
      </c>
      <c r="B480" s="78">
        <v>0</v>
      </c>
      <c r="C480" s="131" t="s">
        <v>67</v>
      </c>
      <c r="D480" s="165">
        <v>155158.68000000008</v>
      </c>
      <c r="E480" s="165">
        <v>95969.839999999982</v>
      </c>
      <c r="F480" s="19">
        <v>0</v>
      </c>
      <c r="G480" s="20">
        <f t="shared" si="11"/>
        <v>59188.840000000098</v>
      </c>
      <c r="H480" s="19">
        <v>0</v>
      </c>
      <c r="I480" s="19">
        <v>0</v>
      </c>
    </row>
    <row r="481" spans="1:9" ht="15" customHeight="1" x14ac:dyDescent="0.25">
      <c r="A481" s="105" t="s">
        <v>1714</v>
      </c>
      <c r="B481" s="78">
        <v>0</v>
      </c>
      <c r="C481" s="131" t="s">
        <v>67</v>
      </c>
      <c r="D481" s="165">
        <v>252483.55000000013</v>
      </c>
      <c r="E481" s="165">
        <v>225433.50000000006</v>
      </c>
      <c r="F481" s="19">
        <v>0</v>
      </c>
      <c r="G481" s="20">
        <f t="shared" si="11"/>
        <v>27050.050000000076</v>
      </c>
      <c r="H481" s="19">
        <v>0</v>
      </c>
      <c r="I481" s="19">
        <v>0</v>
      </c>
    </row>
    <row r="482" spans="1:9" ht="15" customHeight="1" x14ac:dyDescent="0.25">
      <c r="A482" s="105" t="s">
        <v>1715</v>
      </c>
      <c r="B482" s="78">
        <v>0</v>
      </c>
      <c r="C482" s="131" t="s">
        <v>67</v>
      </c>
      <c r="D482" s="165">
        <v>377940.82000000024</v>
      </c>
      <c r="E482" s="165">
        <v>313935.21999999997</v>
      </c>
      <c r="F482" s="19">
        <v>0</v>
      </c>
      <c r="G482" s="20">
        <f t="shared" si="11"/>
        <v>64005.600000000268</v>
      </c>
      <c r="H482" s="19">
        <v>0</v>
      </c>
      <c r="I482" s="19">
        <v>0</v>
      </c>
    </row>
    <row r="483" spans="1:9" ht="15" customHeight="1" x14ac:dyDescent="0.25">
      <c r="A483" s="105" t="s">
        <v>1716</v>
      </c>
      <c r="B483" s="78">
        <v>0</v>
      </c>
      <c r="C483" s="131" t="s">
        <v>67</v>
      </c>
      <c r="D483" s="165">
        <v>887409.00000000047</v>
      </c>
      <c r="E483" s="165">
        <v>699648.15</v>
      </c>
      <c r="F483" s="19">
        <v>0</v>
      </c>
      <c r="G483" s="20">
        <f t="shared" si="11"/>
        <v>187760.85000000044</v>
      </c>
      <c r="H483" s="19">
        <v>0</v>
      </c>
      <c r="I483" s="19">
        <v>0</v>
      </c>
    </row>
    <row r="484" spans="1:9" ht="15" customHeight="1" x14ac:dyDescent="0.25">
      <c r="A484" s="105" t="s">
        <v>1717</v>
      </c>
      <c r="B484" s="78">
        <v>0</v>
      </c>
      <c r="C484" s="131" t="s">
        <v>67</v>
      </c>
      <c r="D484" s="165">
        <v>970772.05000000051</v>
      </c>
      <c r="E484" s="165">
        <v>748672.9800000001</v>
      </c>
      <c r="F484" s="19">
        <v>0</v>
      </c>
      <c r="G484" s="20">
        <f t="shared" si="11"/>
        <v>222099.07000000041</v>
      </c>
      <c r="H484" s="19">
        <v>0</v>
      </c>
      <c r="I484" s="19">
        <v>0</v>
      </c>
    </row>
    <row r="485" spans="1:9" ht="15" customHeight="1" x14ac:dyDescent="0.25">
      <c r="A485" s="105" t="s">
        <v>1718</v>
      </c>
      <c r="B485" s="78">
        <v>0</v>
      </c>
      <c r="C485" s="131" t="s">
        <v>67</v>
      </c>
      <c r="D485" s="165">
        <v>1181395.0000000007</v>
      </c>
      <c r="E485" s="165">
        <v>1011680.2200000001</v>
      </c>
      <c r="F485" s="19">
        <v>0</v>
      </c>
      <c r="G485" s="20">
        <f t="shared" si="11"/>
        <v>169714.78000000061</v>
      </c>
      <c r="H485" s="19">
        <v>0</v>
      </c>
      <c r="I485" s="19">
        <v>0</v>
      </c>
    </row>
    <row r="486" spans="1:9" ht="15" customHeight="1" x14ac:dyDescent="0.25">
      <c r="A486" s="105" t="s">
        <v>1719</v>
      </c>
      <c r="B486" s="78">
        <v>0</v>
      </c>
      <c r="C486" s="131" t="s">
        <v>67</v>
      </c>
      <c r="D486" s="165">
        <v>276360</v>
      </c>
      <c r="E486" s="165">
        <v>237911.09999999998</v>
      </c>
      <c r="F486" s="19">
        <v>0</v>
      </c>
      <c r="G486" s="20">
        <f t="shared" si="11"/>
        <v>38448.900000000023</v>
      </c>
      <c r="H486" s="19">
        <v>0</v>
      </c>
      <c r="I486" s="19">
        <v>0</v>
      </c>
    </row>
    <row r="487" spans="1:9" ht="15" customHeight="1" x14ac:dyDescent="0.25">
      <c r="A487" s="105" t="s">
        <v>1720</v>
      </c>
      <c r="B487" s="78">
        <v>0</v>
      </c>
      <c r="C487" s="131" t="s">
        <v>67</v>
      </c>
      <c r="D487" s="165">
        <v>302993.99999999988</v>
      </c>
      <c r="E487" s="165">
        <v>202404.3</v>
      </c>
      <c r="F487" s="19">
        <v>0</v>
      </c>
      <c r="G487" s="20">
        <f t="shared" si="11"/>
        <v>100589.6999999999</v>
      </c>
      <c r="H487" s="19">
        <v>0</v>
      </c>
      <c r="I487" s="19">
        <v>0</v>
      </c>
    </row>
    <row r="488" spans="1:9" ht="15" customHeight="1" x14ac:dyDescent="0.25">
      <c r="A488" s="105" t="s">
        <v>1721</v>
      </c>
      <c r="B488" s="78">
        <v>0</v>
      </c>
      <c r="C488" s="131" t="s">
        <v>67</v>
      </c>
      <c r="D488" s="165">
        <v>23960.999999999993</v>
      </c>
      <c r="E488" s="165">
        <v>0</v>
      </c>
      <c r="F488" s="19">
        <v>0</v>
      </c>
      <c r="G488" s="20">
        <f t="shared" si="11"/>
        <v>23960.999999999993</v>
      </c>
      <c r="H488" s="19">
        <v>0</v>
      </c>
      <c r="I488" s="19">
        <v>0</v>
      </c>
    </row>
    <row r="489" spans="1:9" ht="15" customHeight="1" x14ac:dyDescent="0.25">
      <c r="A489" s="105" t="s">
        <v>1722</v>
      </c>
      <c r="B489" s="78">
        <v>0</v>
      </c>
      <c r="C489" s="131" t="s">
        <v>67</v>
      </c>
      <c r="D489" s="165">
        <v>256665.85000000009</v>
      </c>
      <c r="E489" s="165">
        <v>219140.49</v>
      </c>
      <c r="F489" s="19">
        <v>0</v>
      </c>
      <c r="G489" s="20">
        <f t="shared" si="11"/>
        <v>37525.360000000102</v>
      </c>
      <c r="H489" s="19">
        <v>0</v>
      </c>
      <c r="I489" s="19">
        <v>0</v>
      </c>
    </row>
    <row r="490" spans="1:9" ht="15" customHeight="1" x14ac:dyDescent="0.25">
      <c r="A490" s="213" t="s">
        <v>1316</v>
      </c>
      <c r="B490" s="78">
        <v>0</v>
      </c>
      <c r="C490" s="131" t="s">
        <v>67</v>
      </c>
      <c r="D490" s="165">
        <v>1172758.4299999997</v>
      </c>
      <c r="E490" s="165">
        <v>1015917.55</v>
      </c>
      <c r="F490" s="19">
        <v>0</v>
      </c>
      <c r="G490" s="20">
        <f t="shared" si="11"/>
        <v>156840.87999999966</v>
      </c>
      <c r="H490" s="19">
        <v>0</v>
      </c>
      <c r="I490" s="19">
        <v>0</v>
      </c>
    </row>
    <row r="491" spans="1:9" ht="15" customHeight="1" x14ac:dyDescent="0.25">
      <c r="A491" s="105" t="s">
        <v>1317</v>
      </c>
      <c r="B491" s="78">
        <v>0</v>
      </c>
      <c r="C491" s="131" t="s">
        <v>67</v>
      </c>
      <c r="D491" s="165">
        <v>1220317.7099999995</v>
      </c>
      <c r="E491" s="165">
        <v>891856.08000000007</v>
      </c>
      <c r="F491" s="19">
        <v>0</v>
      </c>
      <c r="G491" s="20">
        <f t="shared" si="11"/>
        <v>328461.62999999942</v>
      </c>
      <c r="H491" s="19">
        <v>0</v>
      </c>
      <c r="I491" s="19">
        <v>0</v>
      </c>
    </row>
    <row r="492" spans="1:9" ht="15" customHeight="1" x14ac:dyDescent="0.25">
      <c r="A492" s="105" t="s">
        <v>1318</v>
      </c>
      <c r="B492" s="78">
        <v>0</v>
      </c>
      <c r="C492" s="131" t="s">
        <v>67</v>
      </c>
      <c r="D492" s="165">
        <v>906565.89999999979</v>
      </c>
      <c r="E492" s="165">
        <v>776917.66999999981</v>
      </c>
      <c r="F492" s="19">
        <v>0</v>
      </c>
      <c r="G492" s="20">
        <f t="shared" si="11"/>
        <v>129648.22999999998</v>
      </c>
      <c r="H492" s="19">
        <v>0</v>
      </c>
      <c r="I492" s="19">
        <v>0</v>
      </c>
    </row>
    <row r="493" spans="1:9" ht="15" customHeight="1" x14ac:dyDescent="0.25">
      <c r="A493" s="105" t="s">
        <v>1319</v>
      </c>
      <c r="B493" s="78">
        <v>0</v>
      </c>
      <c r="C493" s="131" t="s">
        <v>67</v>
      </c>
      <c r="D493" s="165">
        <v>942637.49999999977</v>
      </c>
      <c r="E493" s="165">
        <v>740496.02999999991</v>
      </c>
      <c r="F493" s="19">
        <v>0</v>
      </c>
      <c r="G493" s="20">
        <f t="shared" si="11"/>
        <v>202141.46999999986</v>
      </c>
      <c r="H493" s="19">
        <v>0</v>
      </c>
      <c r="I493" s="19">
        <v>0</v>
      </c>
    </row>
    <row r="494" spans="1:9" ht="15" customHeight="1" x14ac:dyDescent="0.25">
      <c r="A494" s="105" t="s">
        <v>1724</v>
      </c>
      <c r="B494" s="78">
        <v>0</v>
      </c>
      <c r="C494" s="131" t="s">
        <v>67</v>
      </c>
      <c r="D494" s="165">
        <v>567750.74999999977</v>
      </c>
      <c r="E494" s="165">
        <v>406831.88</v>
      </c>
      <c r="F494" s="19">
        <v>0</v>
      </c>
      <c r="G494" s="20">
        <f t="shared" si="11"/>
        <v>160918.86999999976</v>
      </c>
      <c r="H494" s="19">
        <v>0</v>
      </c>
      <c r="I494" s="19">
        <v>0</v>
      </c>
    </row>
    <row r="495" spans="1:9" ht="15" customHeight="1" x14ac:dyDescent="0.25">
      <c r="A495" s="105" t="s">
        <v>1725</v>
      </c>
      <c r="B495" s="78">
        <v>0</v>
      </c>
      <c r="C495" s="131" t="s">
        <v>67</v>
      </c>
      <c r="D495" s="165">
        <v>582223.34999999974</v>
      </c>
      <c r="E495" s="165">
        <v>384910.41000000003</v>
      </c>
      <c r="F495" s="19">
        <v>0</v>
      </c>
      <c r="G495" s="20">
        <f t="shared" si="11"/>
        <v>197312.93999999971</v>
      </c>
      <c r="H495" s="19">
        <v>0</v>
      </c>
      <c r="I495" s="19">
        <v>0</v>
      </c>
    </row>
    <row r="496" spans="1:9" ht="15" customHeight="1" x14ac:dyDescent="0.25">
      <c r="A496" s="105" t="s">
        <v>1726</v>
      </c>
      <c r="B496" s="78">
        <v>0</v>
      </c>
      <c r="C496" s="131" t="s">
        <v>67</v>
      </c>
      <c r="D496" s="165">
        <v>555145.50000000023</v>
      </c>
      <c r="E496" s="165">
        <v>455331.85</v>
      </c>
      <c r="F496" s="19">
        <v>0</v>
      </c>
      <c r="G496" s="20">
        <f t="shared" si="11"/>
        <v>99813.650000000256</v>
      </c>
      <c r="H496" s="19">
        <v>0</v>
      </c>
      <c r="I496" s="19">
        <v>0</v>
      </c>
    </row>
    <row r="497" spans="1:9" ht="15" customHeight="1" x14ac:dyDescent="0.25">
      <c r="A497" s="105" t="s">
        <v>1727</v>
      </c>
      <c r="B497" s="78">
        <v>0</v>
      </c>
      <c r="C497" s="131" t="s">
        <v>67</v>
      </c>
      <c r="D497" s="165">
        <v>548714.25000000023</v>
      </c>
      <c r="E497" s="165">
        <v>382787.74</v>
      </c>
      <c r="F497" s="19">
        <v>0</v>
      </c>
      <c r="G497" s="20">
        <f t="shared" si="11"/>
        <v>165926.51000000024</v>
      </c>
      <c r="H497" s="19">
        <v>0</v>
      </c>
      <c r="I497" s="19">
        <v>0</v>
      </c>
    </row>
    <row r="498" spans="1:9" ht="15" customHeight="1" x14ac:dyDescent="0.25">
      <c r="A498" s="105" t="s">
        <v>1728</v>
      </c>
      <c r="B498" s="78">
        <v>0</v>
      </c>
      <c r="C498" s="131" t="s">
        <v>67</v>
      </c>
      <c r="D498" s="165">
        <v>1239904.0100000002</v>
      </c>
      <c r="E498" s="165">
        <v>1115848.21</v>
      </c>
      <c r="F498" s="19">
        <v>0</v>
      </c>
      <c r="G498" s="20">
        <f t="shared" si="11"/>
        <v>124055.80000000028</v>
      </c>
      <c r="H498" s="19">
        <v>0</v>
      </c>
      <c r="I498" s="19">
        <v>0</v>
      </c>
    </row>
    <row r="499" spans="1:9" ht="15" customHeight="1" x14ac:dyDescent="0.25">
      <c r="A499" s="105" t="s">
        <v>1729</v>
      </c>
      <c r="B499" s="78">
        <v>0</v>
      </c>
      <c r="C499" s="131" t="s">
        <v>67</v>
      </c>
      <c r="D499" s="165">
        <v>807287.25000000047</v>
      </c>
      <c r="E499" s="165">
        <v>630211.3899999999</v>
      </c>
      <c r="F499" s="19">
        <v>0</v>
      </c>
      <c r="G499" s="20">
        <f t="shared" si="11"/>
        <v>177075.86000000057</v>
      </c>
      <c r="H499" s="19">
        <v>0</v>
      </c>
      <c r="I499" s="19">
        <v>0</v>
      </c>
    </row>
    <row r="500" spans="1:9" ht="15" customHeight="1" x14ac:dyDescent="0.25">
      <c r="A500" s="211" t="s">
        <v>181</v>
      </c>
      <c r="B500" s="78">
        <v>0</v>
      </c>
      <c r="C500" s="131" t="s">
        <v>67</v>
      </c>
      <c r="D500" s="165">
        <v>32082.750000000011</v>
      </c>
      <c r="E500" s="165">
        <v>397.28</v>
      </c>
      <c r="F500" s="19">
        <v>0</v>
      </c>
      <c r="G500" s="20">
        <f t="shared" si="11"/>
        <v>31685.470000000012</v>
      </c>
      <c r="H500" s="19">
        <v>0</v>
      </c>
      <c r="I500" s="19">
        <v>0</v>
      </c>
    </row>
    <row r="501" spans="1:9" ht="15" customHeight="1" x14ac:dyDescent="0.25">
      <c r="A501" s="211" t="s">
        <v>938</v>
      </c>
      <c r="B501" s="78">
        <v>0</v>
      </c>
      <c r="C501" s="131" t="s">
        <v>67</v>
      </c>
      <c r="D501" s="165">
        <v>501821.24999999994</v>
      </c>
      <c r="E501" s="165">
        <v>414697.37</v>
      </c>
      <c r="F501" s="19">
        <v>0</v>
      </c>
      <c r="G501" s="20">
        <f t="shared" si="11"/>
        <v>87123.879999999946</v>
      </c>
      <c r="H501" s="19">
        <v>0</v>
      </c>
      <c r="I501" s="19">
        <v>0</v>
      </c>
    </row>
    <row r="502" spans="1:9" ht="15" customHeight="1" x14ac:dyDescent="0.25">
      <c r="A502" s="211" t="s">
        <v>939</v>
      </c>
      <c r="B502" s="78">
        <v>0</v>
      </c>
      <c r="C502" s="131" t="s">
        <v>67</v>
      </c>
      <c r="D502" s="165">
        <v>1189303.5000000005</v>
      </c>
      <c r="E502" s="165">
        <v>1016784.1500000004</v>
      </c>
      <c r="F502" s="19">
        <v>0</v>
      </c>
      <c r="G502" s="20">
        <f t="shared" si="11"/>
        <v>172519.35000000009</v>
      </c>
      <c r="H502" s="19">
        <v>0</v>
      </c>
      <c r="I502" s="19">
        <v>0</v>
      </c>
    </row>
    <row r="503" spans="1:9" ht="15" customHeight="1" x14ac:dyDescent="0.25">
      <c r="A503" s="211" t="s">
        <v>940</v>
      </c>
      <c r="B503" s="78">
        <v>0</v>
      </c>
      <c r="C503" s="131" t="s">
        <v>67</v>
      </c>
      <c r="D503" s="165">
        <v>492620.13000000012</v>
      </c>
      <c r="E503" s="165">
        <v>333608.18000000005</v>
      </c>
      <c r="F503" s="19">
        <v>0</v>
      </c>
      <c r="G503" s="20">
        <f t="shared" si="11"/>
        <v>159011.95000000007</v>
      </c>
      <c r="H503" s="19">
        <v>0</v>
      </c>
      <c r="I503" s="19">
        <v>0</v>
      </c>
    </row>
    <row r="504" spans="1:9" ht="15" customHeight="1" x14ac:dyDescent="0.25">
      <c r="A504" s="211" t="s">
        <v>941</v>
      </c>
      <c r="B504" s="78">
        <v>0</v>
      </c>
      <c r="C504" s="131" t="s">
        <v>67</v>
      </c>
      <c r="D504" s="165">
        <v>666925.69000000018</v>
      </c>
      <c r="E504" s="165">
        <v>464056.57000000007</v>
      </c>
      <c r="F504" s="19">
        <v>0</v>
      </c>
      <c r="G504" s="20">
        <f t="shared" si="11"/>
        <v>202869.12000000011</v>
      </c>
      <c r="H504" s="19">
        <v>0</v>
      </c>
      <c r="I504" s="19">
        <v>0</v>
      </c>
    </row>
    <row r="505" spans="1:9" ht="15" customHeight="1" x14ac:dyDescent="0.25">
      <c r="A505" s="211" t="s">
        <v>182</v>
      </c>
      <c r="B505" s="78">
        <v>0</v>
      </c>
      <c r="C505" s="131" t="s">
        <v>67</v>
      </c>
      <c r="D505" s="165">
        <v>147417.64000000007</v>
      </c>
      <c r="E505" s="165">
        <v>35399.749999999993</v>
      </c>
      <c r="F505" s="19">
        <v>0</v>
      </c>
      <c r="G505" s="20">
        <f t="shared" si="11"/>
        <v>112017.89000000007</v>
      </c>
      <c r="H505" s="19">
        <v>0</v>
      </c>
      <c r="I505" s="19">
        <v>0</v>
      </c>
    </row>
    <row r="506" spans="1:9" ht="15" customHeight="1" x14ac:dyDescent="0.25">
      <c r="A506" s="211" t="s">
        <v>183</v>
      </c>
      <c r="B506" s="78">
        <v>0</v>
      </c>
      <c r="C506" s="131" t="s">
        <v>67</v>
      </c>
      <c r="D506" s="165">
        <v>162986.25</v>
      </c>
      <c r="E506" s="165">
        <v>67414.95</v>
      </c>
      <c r="F506" s="19">
        <v>0</v>
      </c>
      <c r="G506" s="20">
        <f t="shared" si="11"/>
        <v>95571.3</v>
      </c>
      <c r="H506" s="19">
        <v>0</v>
      </c>
      <c r="I506" s="19">
        <v>0</v>
      </c>
    </row>
    <row r="507" spans="1:9" ht="15" customHeight="1" x14ac:dyDescent="0.25">
      <c r="A507" s="211" t="s">
        <v>184</v>
      </c>
      <c r="B507" s="78">
        <v>0</v>
      </c>
      <c r="C507" s="131" t="s">
        <v>67</v>
      </c>
      <c r="D507" s="165">
        <v>182932.14999999994</v>
      </c>
      <c r="E507" s="165">
        <v>108668.65999999999</v>
      </c>
      <c r="F507" s="19">
        <v>0</v>
      </c>
      <c r="G507" s="20">
        <f t="shared" si="11"/>
        <v>74263.489999999947</v>
      </c>
      <c r="H507" s="19">
        <v>0</v>
      </c>
      <c r="I507" s="19">
        <v>0</v>
      </c>
    </row>
    <row r="508" spans="1:9" ht="15" customHeight="1" x14ac:dyDescent="0.25">
      <c r="A508" s="211" t="s">
        <v>185</v>
      </c>
      <c r="B508" s="78">
        <v>0</v>
      </c>
      <c r="C508" s="131" t="s">
        <v>67</v>
      </c>
      <c r="D508" s="165">
        <v>350395.26000000013</v>
      </c>
      <c r="E508" s="165">
        <v>173526.45</v>
      </c>
      <c r="F508" s="19">
        <v>0</v>
      </c>
      <c r="G508" s="20">
        <f t="shared" si="11"/>
        <v>176868.81000000011</v>
      </c>
      <c r="H508" s="19">
        <v>0</v>
      </c>
      <c r="I508" s="19">
        <v>0</v>
      </c>
    </row>
    <row r="509" spans="1:9" ht="15" customHeight="1" x14ac:dyDescent="0.25">
      <c r="A509" s="211" t="s">
        <v>186</v>
      </c>
      <c r="B509" s="78">
        <v>0</v>
      </c>
      <c r="C509" s="131" t="s">
        <v>67</v>
      </c>
      <c r="D509" s="165">
        <v>427126.45000000019</v>
      </c>
      <c r="E509" s="165">
        <v>205653.56000000003</v>
      </c>
      <c r="F509" s="19">
        <v>0</v>
      </c>
      <c r="G509" s="20">
        <f t="shared" si="11"/>
        <v>221472.89000000016</v>
      </c>
      <c r="H509" s="19">
        <v>0</v>
      </c>
      <c r="I509" s="19">
        <v>0</v>
      </c>
    </row>
    <row r="510" spans="1:9" ht="15" customHeight="1" x14ac:dyDescent="0.25">
      <c r="A510" s="211" t="s">
        <v>3571</v>
      </c>
      <c r="B510" s="78">
        <v>0</v>
      </c>
      <c r="C510" s="131" t="s">
        <v>67</v>
      </c>
      <c r="D510" s="165">
        <v>882698.08000000042</v>
      </c>
      <c r="E510" s="165">
        <v>678920.25999999978</v>
      </c>
      <c r="F510" s="19">
        <v>0</v>
      </c>
      <c r="G510" s="20">
        <f t="shared" si="11"/>
        <v>203777.82000000065</v>
      </c>
      <c r="H510" s="19">
        <v>0</v>
      </c>
      <c r="I510" s="19">
        <v>0</v>
      </c>
    </row>
    <row r="511" spans="1:9" ht="15" customHeight="1" x14ac:dyDescent="0.25">
      <c r="A511" s="211" t="s">
        <v>187</v>
      </c>
      <c r="B511" s="78">
        <v>0</v>
      </c>
      <c r="C511" s="131" t="s">
        <v>67</v>
      </c>
      <c r="D511" s="165">
        <v>149123.99999999991</v>
      </c>
      <c r="E511" s="165">
        <v>72159.000000000015</v>
      </c>
      <c r="F511" s="19">
        <v>0</v>
      </c>
      <c r="G511" s="20">
        <f t="shared" si="11"/>
        <v>76964.999999999898</v>
      </c>
      <c r="H511" s="19">
        <v>0</v>
      </c>
      <c r="I511" s="19">
        <v>0</v>
      </c>
    </row>
    <row r="512" spans="1:9" ht="15" customHeight="1" x14ac:dyDescent="0.25">
      <c r="A512" s="105" t="s">
        <v>1730</v>
      </c>
      <c r="B512" s="78">
        <v>0</v>
      </c>
      <c r="C512" s="131" t="s">
        <v>67</v>
      </c>
      <c r="D512" s="165">
        <v>1881702.4300000002</v>
      </c>
      <c r="E512" s="165">
        <v>1482097.6800000002</v>
      </c>
      <c r="F512" s="19">
        <v>0</v>
      </c>
      <c r="G512" s="20">
        <f t="shared" ref="G512:G574" si="12">D512-E512</f>
        <v>399604.75</v>
      </c>
      <c r="H512" s="19">
        <v>0</v>
      </c>
      <c r="I512" s="19">
        <v>0</v>
      </c>
    </row>
    <row r="513" spans="1:9" ht="15" customHeight="1" x14ac:dyDescent="0.25">
      <c r="A513" s="211" t="s">
        <v>942</v>
      </c>
      <c r="B513" s="78">
        <v>0</v>
      </c>
      <c r="C513" s="131" t="s">
        <v>67</v>
      </c>
      <c r="D513" s="165">
        <v>1054191.3099999996</v>
      </c>
      <c r="E513" s="165">
        <v>804420.5299999998</v>
      </c>
      <c r="F513" s="19">
        <v>0</v>
      </c>
      <c r="G513" s="20">
        <f t="shared" si="12"/>
        <v>249770.7799999998</v>
      </c>
      <c r="H513" s="19">
        <v>0</v>
      </c>
      <c r="I513" s="19">
        <v>0</v>
      </c>
    </row>
    <row r="514" spans="1:9" ht="15" customHeight="1" x14ac:dyDescent="0.25">
      <c r="A514" s="211" t="s">
        <v>943</v>
      </c>
      <c r="B514" s="78">
        <v>0</v>
      </c>
      <c r="C514" s="131" t="s">
        <v>67</v>
      </c>
      <c r="D514" s="165">
        <v>4806148.370000002</v>
      </c>
      <c r="E514" s="165">
        <v>2445356.3600000003</v>
      </c>
      <c r="F514" s="19">
        <v>0</v>
      </c>
      <c r="G514" s="20">
        <f t="shared" si="12"/>
        <v>2360792.0100000016</v>
      </c>
      <c r="H514" s="19">
        <v>0</v>
      </c>
      <c r="I514" s="19">
        <v>0</v>
      </c>
    </row>
    <row r="515" spans="1:9" ht="15" customHeight="1" x14ac:dyDescent="0.25">
      <c r="A515" s="212" t="s">
        <v>3867</v>
      </c>
      <c r="B515" s="78">
        <v>0</v>
      </c>
      <c r="C515" s="131" t="s">
        <v>67</v>
      </c>
      <c r="D515" s="165">
        <v>1140719.6999999997</v>
      </c>
      <c r="E515" s="165">
        <v>778637.78</v>
      </c>
      <c r="F515" s="19">
        <v>0</v>
      </c>
      <c r="G515" s="20">
        <f t="shared" si="12"/>
        <v>362081.91999999969</v>
      </c>
      <c r="H515" s="19">
        <v>0</v>
      </c>
      <c r="I515" s="19">
        <v>0</v>
      </c>
    </row>
    <row r="516" spans="1:9" ht="15" customHeight="1" x14ac:dyDescent="0.25">
      <c r="A516" s="211" t="s">
        <v>188</v>
      </c>
      <c r="B516" s="78">
        <v>0</v>
      </c>
      <c r="C516" s="131" t="s">
        <v>67</v>
      </c>
      <c r="D516" s="165">
        <v>2863729.209999999</v>
      </c>
      <c r="E516" s="165">
        <v>2367184.9699999993</v>
      </c>
      <c r="F516" s="19">
        <v>0</v>
      </c>
      <c r="G516" s="20">
        <f t="shared" si="12"/>
        <v>496544.23999999976</v>
      </c>
      <c r="H516" s="19">
        <v>0</v>
      </c>
      <c r="I516" s="19">
        <v>0</v>
      </c>
    </row>
    <row r="517" spans="1:9" ht="15" customHeight="1" x14ac:dyDescent="0.25">
      <c r="A517" s="105" t="s">
        <v>1731</v>
      </c>
      <c r="B517" s="78">
        <v>0</v>
      </c>
      <c r="C517" s="131" t="s">
        <v>67</v>
      </c>
      <c r="D517" s="165">
        <v>1135521.4500000007</v>
      </c>
      <c r="E517" s="165">
        <v>955854.28000000014</v>
      </c>
      <c r="F517" s="19">
        <v>0</v>
      </c>
      <c r="G517" s="20">
        <f t="shared" si="12"/>
        <v>179667.17000000051</v>
      </c>
      <c r="H517" s="19">
        <v>0</v>
      </c>
      <c r="I517" s="19">
        <v>0</v>
      </c>
    </row>
    <row r="518" spans="1:9" ht="15" customHeight="1" x14ac:dyDescent="0.25">
      <c r="A518" s="105" t="s">
        <v>1732</v>
      </c>
      <c r="B518" s="78">
        <v>0</v>
      </c>
      <c r="C518" s="131" t="s">
        <v>67</v>
      </c>
      <c r="D518" s="165">
        <v>1156651.5599999991</v>
      </c>
      <c r="E518" s="165">
        <v>853158.25999999989</v>
      </c>
      <c r="F518" s="19">
        <v>0</v>
      </c>
      <c r="G518" s="20">
        <f t="shared" si="12"/>
        <v>303493.29999999923</v>
      </c>
      <c r="H518" s="19">
        <v>0</v>
      </c>
      <c r="I518" s="19">
        <v>0</v>
      </c>
    </row>
    <row r="519" spans="1:9" ht="15" customHeight="1" x14ac:dyDescent="0.25">
      <c r="A519" s="105" t="s">
        <v>1733</v>
      </c>
      <c r="B519" s="78">
        <v>0</v>
      </c>
      <c r="C519" s="131" t="s">
        <v>67</v>
      </c>
      <c r="D519" s="165">
        <v>747512.05000000016</v>
      </c>
      <c r="E519" s="165">
        <v>511014.66</v>
      </c>
      <c r="F519" s="19">
        <v>0</v>
      </c>
      <c r="G519" s="20">
        <f t="shared" si="12"/>
        <v>236497.39000000019</v>
      </c>
      <c r="H519" s="19">
        <v>0</v>
      </c>
      <c r="I519" s="19">
        <v>0</v>
      </c>
    </row>
    <row r="520" spans="1:9" ht="15" customHeight="1" x14ac:dyDescent="0.25">
      <c r="A520" s="105" t="s">
        <v>1734</v>
      </c>
      <c r="B520" s="78">
        <v>0</v>
      </c>
      <c r="C520" s="131" t="s">
        <v>67</v>
      </c>
      <c r="D520" s="165">
        <v>1377343.4000000013</v>
      </c>
      <c r="E520" s="165">
        <v>1062287.27</v>
      </c>
      <c r="F520" s="19">
        <v>0</v>
      </c>
      <c r="G520" s="20">
        <f t="shared" si="12"/>
        <v>315056.13000000129</v>
      </c>
      <c r="H520" s="19">
        <v>0</v>
      </c>
      <c r="I520" s="19">
        <v>0</v>
      </c>
    </row>
    <row r="521" spans="1:9" ht="15" customHeight="1" x14ac:dyDescent="0.25">
      <c r="A521" s="105" t="s">
        <v>1735</v>
      </c>
      <c r="B521" s="78">
        <v>0</v>
      </c>
      <c r="C521" s="131" t="s">
        <v>67</v>
      </c>
      <c r="D521" s="165">
        <v>1379686.9000000006</v>
      </c>
      <c r="E521" s="165">
        <v>1073272.5999999999</v>
      </c>
      <c r="F521" s="19">
        <v>0</v>
      </c>
      <c r="G521" s="20">
        <f t="shared" si="12"/>
        <v>306414.30000000075</v>
      </c>
      <c r="H521" s="19">
        <v>0</v>
      </c>
      <c r="I521" s="19">
        <v>0</v>
      </c>
    </row>
    <row r="522" spans="1:9" ht="15" customHeight="1" x14ac:dyDescent="0.25">
      <c r="A522" s="105" t="s">
        <v>1736</v>
      </c>
      <c r="B522" s="78">
        <v>0</v>
      </c>
      <c r="C522" s="131" t="s">
        <v>67</v>
      </c>
      <c r="D522" s="165">
        <v>1179533.8600000003</v>
      </c>
      <c r="E522" s="165">
        <v>878857.16000000015</v>
      </c>
      <c r="F522" s="19">
        <v>0</v>
      </c>
      <c r="G522" s="20">
        <f t="shared" si="12"/>
        <v>300676.70000000019</v>
      </c>
      <c r="H522" s="19">
        <v>0</v>
      </c>
      <c r="I522" s="19">
        <v>0</v>
      </c>
    </row>
    <row r="523" spans="1:9" ht="15" customHeight="1" x14ac:dyDescent="0.25">
      <c r="A523" s="105" t="s">
        <v>1737</v>
      </c>
      <c r="B523" s="78">
        <v>0</v>
      </c>
      <c r="C523" s="131" t="s">
        <v>67</v>
      </c>
      <c r="D523" s="165">
        <v>1246971.0100000002</v>
      </c>
      <c r="E523" s="165">
        <v>878585.69999999984</v>
      </c>
      <c r="F523" s="19">
        <v>0</v>
      </c>
      <c r="G523" s="20">
        <f t="shared" si="12"/>
        <v>368385.31000000041</v>
      </c>
      <c r="H523" s="19">
        <v>0</v>
      </c>
      <c r="I523" s="19">
        <v>0</v>
      </c>
    </row>
    <row r="524" spans="1:9" ht="15" customHeight="1" x14ac:dyDescent="0.25">
      <c r="A524" s="105" t="s">
        <v>1738</v>
      </c>
      <c r="B524" s="78">
        <v>0</v>
      </c>
      <c r="C524" s="131" t="s">
        <v>67</v>
      </c>
      <c r="D524" s="165">
        <v>1182725.8199999996</v>
      </c>
      <c r="E524" s="165">
        <v>920164.81</v>
      </c>
      <c r="F524" s="19">
        <v>0</v>
      </c>
      <c r="G524" s="20">
        <f t="shared" si="12"/>
        <v>262561.00999999954</v>
      </c>
      <c r="H524" s="19">
        <v>0</v>
      </c>
      <c r="I524" s="19">
        <v>0</v>
      </c>
    </row>
    <row r="525" spans="1:9" ht="15" customHeight="1" x14ac:dyDescent="0.25">
      <c r="A525" s="105" t="s">
        <v>1739</v>
      </c>
      <c r="B525" s="78">
        <v>0</v>
      </c>
      <c r="C525" s="131" t="s">
        <v>67</v>
      </c>
      <c r="D525" s="165">
        <v>1078439.1399999997</v>
      </c>
      <c r="E525" s="165">
        <v>841910.00000000012</v>
      </c>
      <c r="F525" s="19">
        <v>0</v>
      </c>
      <c r="G525" s="20">
        <f t="shared" si="12"/>
        <v>236529.13999999955</v>
      </c>
      <c r="H525" s="19">
        <v>0</v>
      </c>
      <c r="I525" s="19">
        <v>0</v>
      </c>
    </row>
    <row r="526" spans="1:9" ht="15" customHeight="1" x14ac:dyDescent="0.25">
      <c r="A526" s="105" t="s">
        <v>1740</v>
      </c>
      <c r="B526" s="78">
        <v>0</v>
      </c>
      <c r="C526" s="131" t="s">
        <v>67</v>
      </c>
      <c r="D526" s="165">
        <v>1141117.3900000001</v>
      </c>
      <c r="E526" s="165">
        <v>846121.03000000014</v>
      </c>
      <c r="F526" s="19">
        <v>0</v>
      </c>
      <c r="G526" s="20">
        <f t="shared" si="12"/>
        <v>294996.36</v>
      </c>
      <c r="H526" s="19">
        <v>0</v>
      </c>
      <c r="I526" s="19">
        <v>0</v>
      </c>
    </row>
    <row r="527" spans="1:9" ht="15" customHeight="1" x14ac:dyDescent="0.25">
      <c r="A527" s="105" t="s">
        <v>1741</v>
      </c>
      <c r="B527" s="78">
        <v>0</v>
      </c>
      <c r="C527" s="131" t="s">
        <v>67</v>
      </c>
      <c r="D527" s="165">
        <v>934954.95</v>
      </c>
      <c r="E527" s="165">
        <v>611484.4800000001</v>
      </c>
      <c r="F527" s="19">
        <v>0</v>
      </c>
      <c r="G527" s="20">
        <f t="shared" si="12"/>
        <v>323470.46999999986</v>
      </c>
      <c r="H527" s="19">
        <v>0</v>
      </c>
      <c r="I527" s="19">
        <v>0</v>
      </c>
    </row>
    <row r="528" spans="1:9" ht="15" customHeight="1" x14ac:dyDescent="0.25">
      <c r="A528" s="105" t="s">
        <v>1742</v>
      </c>
      <c r="B528" s="78">
        <v>0</v>
      </c>
      <c r="C528" s="131" t="s">
        <v>67</v>
      </c>
      <c r="D528" s="165">
        <v>67376.499999999971</v>
      </c>
      <c r="E528" s="165">
        <v>50480.149999999994</v>
      </c>
      <c r="F528" s="19">
        <v>0</v>
      </c>
      <c r="G528" s="20">
        <f t="shared" si="12"/>
        <v>16896.349999999977</v>
      </c>
      <c r="H528" s="19">
        <v>0</v>
      </c>
      <c r="I528" s="19">
        <v>0</v>
      </c>
    </row>
    <row r="529" spans="1:9" ht="15" customHeight="1" x14ac:dyDescent="0.25">
      <c r="A529" s="105" t="s">
        <v>1743</v>
      </c>
      <c r="B529" s="78">
        <v>0</v>
      </c>
      <c r="C529" s="131" t="s">
        <v>67</v>
      </c>
      <c r="D529" s="165">
        <v>198413.25000000012</v>
      </c>
      <c r="E529" s="165">
        <v>142060.55000000002</v>
      </c>
      <c r="F529" s="19">
        <v>0</v>
      </c>
      <c r="G529" s="20">
        <f t="shared" si="12"/>
        <v>56352.700000000099</v>
      </c>
      <c r="H529" s="19">
        <v>0</v>
      </c>
      <c r="I529" s="19">
        <v>0</v>
      </c>
    </row>
    <row r="530" spans="1:9" ht="15" customHeight="1" x14ac:dyDescent="0.25">
      <c r="A530" s="105" t="s">
        <v>1744</v>
      </c>
      <c r="B530" s="78">
        <v>0</v>
      </c>
      <c r="C530" s="131" t="s">
        <v>67</v>
      </c>
      <c r="D530" s="165">
        <v>184647.13000000009</v>
      </c>
      <c r="E530" s="165">
        <v>107574.46999999999</v>
      </c>
      <c r="F530" s="19">
        <v>0</v>
      </c>
      <c r="G530" s="20">
        <f t="shared" si="12"/>
        <v>77072.660000000105</v>
      </c>
      <c r="H530" s="19">
        <v>0</v>
      </c>
      <c r="I530" s="19">
        <v>0</v>
      </c>
    </row>
    <row r="531" spans="1:9" ht="15" customHeight="1" x14ac:dyDescent="0.25">
      <c r="A531" s="105" t="s">
        <v>1745</v>
      </c>
      <c r="B531" s="78">
        <v>0</v>
      </c>
      <c r="C531" s="131" t="s">
        <v>67</v>
      </c>
      <c r="D531" s="165">
        <v>67295.37</v>
      </c>
      <c r="E531" s="165">
        <v>31315.570000000003</v>
      </c>
      <c r="F531" s="19">
        <v>0</v>
      </c>
      <c r="G531" s="20">
        <f t="shared" si="12"/>
        <v>35979.799999999988</v>
      </c>
      <c r="H531" s="19">
        <v>0</v>
      </c>
      <c r="I531" s="19">
        <v>0</v>
      </c>
    </row>
    <row r="532" spans="1:9" ht="15" customHeight="1" x14ac:dyDescent="0.25">
      <c r="A532" s="105" t="s">
        <v>1746</v>
      </c>
      <c r="B532" s="78">
        <v>0</v>
      </c>
      <c r="C532" s="131" t="s">
        <v>67</v>
      </c>
      <c r="D532" s="165">
        <v>112841.53000000006</v>
      </c>
      <c r="E532" s="165">
        <v>50274.23</v>
      </c>
      <c r="F532" s="19">
        <v>0</v>
      </c>
      <c r="G532" s="20">
        <f t="shared" si="12"/>
        <v>62567.300000000054</v>
      </c>
      <c r="H532" s="19">
        <v>0</v>
      </c>
      <c r="I532" s="19">
        <v>0</v>
      </c>
    </row>
    <row r="533" spans="1:9" ht="15" customHeight="1" x14ac:dyDescent="0.25">
      <c r="A533" s="105" t="s">
        <v>1747</v>
      </c>
      <c r="B533" s="78">
        <v>0</v>
      </c>
      <c r="C533" s="131" t="s">
        <v>67</v>
      </c>
      <c r="D533" s="165">
        <v>418440.75</v>
      </c>
      <c r="E533" s="165">
        <v>357653.4</v>
      </c>
      <c r="F533" s="19">
        <v>0</v>
      </c>
      <c r="G533" s="20">
        <f t="shared" si="12"/>
        <v>60787.349999999977</v>
      </c>
      <c r="H533" s="19">
        <v>0</v>
      </c>
      <c r="I533" s="19">
        <v>0</v>
      </c>
    </row>
    <row r="534" spans="1:9" ht="15" customHeight="1" x14ac:dyDescent="0.25">
      <c r="A534" s="105" t="s">
        <v>1748</v>
      </c>
      <c r="B534" s="78">
        <v>0</v>
      </c>
      <c r="C534" s="131" t="s">
        <v>67</v>
      </c>
      <c r="D534" s="165">
        <v>33082.379999999983</v>
      </c>
      <c r="E534" s="165">
        <v>31539.800000000003</v>
      </c>
      <c r="F534" s="19">
        <v>0</v>
      </c>
      <c r="G534" s="20">
        <f t="shared" si="12"/>
        <v>1542.5799999999799</v>
      </c>
      <c r="H534" s="19">
        <v>0</v>
      </c>
      <c r="I534" s="19">
        <v>0</v>
      </c>
    </row>
    <row r="535" spans="1:9" ht="15" customHeight="1" x14ac:dyDescent="0.25">
      <c r="A535" s="105" t="s">
        <v>1749</v>
      </c>
      <c r="B535" s="78">
        <v>0</v>
      </c>
      <c r="C535" s="131" t="s">
        <v>67</v>
      </c>
      <c r="D535" s="165">
        <v>87409.030000000042</v>
      </c>
      <c r="E535" s="165">
        <v>63198.549999999996</v>
      </c>
      <c r="F535" s="19">
        <v>0</v>
      </c>
      <c r="G535" s="20">
        <f t="shared" si="12"/>
        <v>24210.480000000047</v>
      </c>
      <c r="H535" s="19">
        <v>0</v>
      </c>
      <c r="I535" s="19">
        <v>0</v>
      </c>
    </row>
    <row r="536" spans="1:9" ht="15" customHeight="1" x14ac:dyDescent="0.25">
      <c r="A536" s="105" t="s">
        <v>1750</v>
      </c>
      <c r="B536" s="78">
        <v>0</v>
      </c>
      <c r="C536" s="131" t="s">
        <v>67</v>
      </c>
      <c r="D536" s="165">
        <v>84231.000000000029</v>
      </c>
      <c r="E536" s="165">
        <v>36903.550000000003</v>
      </c>
      <c r="F536" s="19">
        <v>0</v>
      </c>
      <c r="G536" s="20">
        <f t="shared" si="12"/>
        <v>47327.450000000026</v>
      </c>
      <c r="H536" s="19">
        <v>0</v>
      </c>
      <c r="I536" s="19">
        <v>0</v>
      </c>
    </row>
    <row r="537" spans="1:9" ht="15" customHeight="1" x14ac:dyDescent="0.25">
      <c r="A537" s="105" t="s">
        <v>1751</v>
      </c>
      <c r="B537" s="78">
        <v>0</v>
      </c>
      <c r="C537" s="131" t="s">
        <v>67</v>
      </c>
      <c r="D537" s="165">
        <v>114623.25000000006</v>
      </c>
      <c r="E537" s="165">
        <v>86294.159999999989</v>
      </c>
      <c r="F537" s="19">
        <v>0</v>
      </c>
      <c r="G537" s="20">
        <f t="shared" si="12"/>
        <v>28329.090000000069</v>
      </c>
      <c r="H537" s="19">
        <v>0</v>
      </c>
      <c r="I537" s="19">
        <v>0</v>
      </c>
    </row>
    <row r="538" spans="1:9" ht="15" customHeight="1" x14ac:dyDescent="0.25">
      <c r="A538" s="105" t="s">
        <v>1752</v>
      </c>
      <c r="B538" s="78">
        <v>0</v>
      </c>
      <c r="C538" s="131" t="s">
        <v>67</v>
      </c>
      <c r="D538" s="165">
        <v>100549.80999999998</v>
      </c>
      <c r="E538" s="165">
        <v>42281.599999999999</v>
      </c>
      <c r="F538" s="19">
        <v>0</v>
      </c>
      <c r="G538" s="20">
        <f t="shared" si="12"/>
        <v>58268.209999999985</v>
      </c>
      <c r="H538" s="19">
        <v>0</v>
      </c>
      <c r="I538" s="19">
        <v>0</v>
      </c>
    </row>
    <row r="539" spans="1:9" ht="15" customHeight="1" x14ac:dyDescent="0.25">
      <c r="A539" s="105" t="s">
        <v>1753</v>
      </c>
      <c r="B539" s="78">
        <v>0</v>
      </c>
      <c r="C539" s="131" t="s">
        <v>67</v>
      </c>
      <c r="D539" s="165">
        <v>421454.91</v>
      </c>
      <c r="E539" s="165">
        <v>358412.03999999992</v>
      </c>
      <c r="F539" s="19">
        <v>0</v>
      </c>
      <c r="G539" s="20">
        <f t="shared" si="12"/>
        <v>63042.870000000054</v>
      </c>
      <c r="H539" s="19">
        <v>0</v>
      </c>
      <c r="I539" s="19">
        <v>0</v>
      </c>
    </row>
    <row r="540" spans="1:9" ht="15" customHeight="1" x14ac:dyDescent="0.25">
      <c r="A540" s="105" t="s">
        <v>1754</v>
      </c>
      <c r="B540" s="78">
        <v>0</v>
      </c>
      <c r="C540" s="131" t="s">
        <v>67</v>
      </c>
      <c r="D540" s="165">
        <v>39873.75</v>
      </c>
      <c r="E540" s="165">
        <v>25527.110000000004</v>
      </c>
      <c r="F540" s="19">
        <v>0</v>
      </c>
      <c r="G540" s="20">
        <f t="shared" si="12"/>
        <v>14346.639999999996</v>
      </c>
      <c r="H540" s="19">
        <v>0</v>
      </c>
      <c r="I540" s="19">
        <v>0</v>
      </c>
    </row>
    <row r="541" spans="1:9" ht="15" customHeight="1" x14ac:dyDescent="0.25">
      <c r="A541" s="105" t="s">
        <v>1755</v>
      </c>
      <c r="B541" s="78">
        <v>0</v>
      </c>
      <c r="C541" s="131" t="s">
        <v>67</v>
      </c>
      <c r="D541" s="165">
        <v>115578.74999999999</v>
      </c>
      <c r="E541" s="165">
        <v>23523.449999999997</v>
      </c>
      <c r="F541" s="19">
        <v>0</v>
      </c>
      <c r="G541" s="20">
        <f t="shared" si="12"/>
        <v>92055.299999999988</v>
      </c>
      <c r="H541" s="19">
        <v>0</v>
      </c>
      <c r="I541" s="19">
        <v>0</v>
      </c>
    </row>
    <row r="542" spans="1:9" ht="15" customHeight="1" x14ac:dyDescent="0.25">
      <c r="A542" s="105" t="s">
        <v>1756</v>
      </c>
      <c r="B542" s="78">
        <v>0</v>
      </c>
      <c r="C542" s="131" t="s">
        <v>67</v>
      </c>
      <c r="D542" s="165">
        <v>87906.000000000029</v>
      </c>
      <c r="E542" s="165">
        <v>71691.300000000017</v>
      </c>
      <c r="F542" s="19">
        <v>0</v>
      </c>
      <c r="G542" s="20">
        <f t="shared" si="12"/>
        <v>16214.700000000012</v>
      </c>
      <c r="H542" s="19">
        <v>0</v>
      </c>
      <c r="I542" s="19">
        <v>0</v>
      </c>
    </row>
    <row r="543" spans="1:9" ht="15" customHeight="1" x14ac:dyDescent="0.25">
      <c r="A543" s="105" t="s">
        <v>1757</v>
      </c>
      <c r="B543" s="78">
        <v>0</v>
      </c>
      <c r="C543" s="131" t="s">
        <v>67</v>
      </c>
      <c r="D543" s="165">
        <v>88016.250000000015</v>
      </c>
      <c r="E543" s="165">
        <v>42745.919999999998</v>
      </c>
      <c r="F543" s="19">
        <v>0</v>
      </c>
      <c r="G543" s="20">
        <f t="shared" si="12"/>
        <v>45270.330000000016</v>
      </c>
      <c r="H543" s="19">
        <v>0</v>
      </c>
      <c r="I543" s="19">
        <v>0</v>
      </c>
    </row>
    <row r="544" spans="1:9" ht="15" customHeight="1" x14ac:dyDescent="0.25">
      <c r="A544" s="105" t="s">
        <v>1758</v>
      </c>
      <c r="B544" s="78">
        <v>0</v>
      </c>
      <c r="C544" s="131" t="s">
        <v>67</v>
      </c>
      <c r="D544" s="165">
        <v>75411.000000000029</v>
      </c>
      <c r="E544" s="165">
        <v>36704.85</v>
      </c>
      <c r="F544" s="19">
        <v>0</v>
      </c>
      <c r="G544" s="20">
        <f t="shared" si="12"/>
        <v>38706.150000000031</v>
      </c>
      <c r="H544" s="19">
        <v>0</v>
      </c>
      <c r="I544" s="19">
        <v>0</v>
      </c>
    </row>
    <row r="545" spans="1:9" ht="15" customHeight="1" x14ac:dyDescent="0.25">
      <c r="A545" s="105" t="s">
        <v>1759</v>
      </c>
      <c r="B545" s="78">
        <v>0</v>
      </c>
      <c r="C545" s="131" t="s">
        <v>67</v>
      </c>
      <c r="D545" s="165">
        <v>90757.71</v>
      </c>
      <c r="E545" s="165">
        <v>25607.159999999996</v>
      </c>
      <c r="F545" s="19">
        <v>0</v>
      </c>
      <c r="G545" s="20">
        <f t="shared" si="12"/>
        <v>65150.55000000001</v>
      </c>
      <c r="H545" s="19">
        <v>0</v>
      </c>
      <c r="I545" s="19">
        <v>0</v>
      </c>
    </row>
    <row r="546" spans="1:9" ht="15" customHeight="1" x14ac:dyDescent="0.25">
      <c r="A546" s="105" t="s">
        <v>1760</v>
      </c>
      <c r="B546" s="78">
        <v>0</v>
      </c>
      <c r="C546" s="131" t="s">
        <v>67</v>
      </c>
      <c r="D546" s="165">
        <v>462792.45</v>
      </c>
      <c r="E546" s="165">
        <v>374639.89999999991</v>
      </c>
      <c r="F546" s="19">
        <v>0</v>
      </c>
      <c r="G546" s="20">
        <f t="shared" si="12"/>
        <v>88152.550000000105</v>
      </c>
      <c r="H546" s="19">
        <v>0</v>
      </c>
      <c r="I546" s="19">
        <v>0</v>
      </c>
    </row>
    <row r="547" spans="1:9" ht="15" customHeight="1" x14ac:dyDescent="0.25">
      <c r="A547" s="105" t="s">
        <v>1761</v>
      </c>
      <c r="B547" s="78">
        <v>0</v>
      </c>
      <c r="C547" s="131" t="s">
        <v>67</v>
      </c>
      <c r="D547" s="165">
        <v>98783.999999999971</v>
      </c>
      <c r="E547" s="165">
        <v>52736.800000000003</v>
      </c>
      <c r="F547" s="19">
        <v>0</v>
      </c>
      <c r="G547" s="20">
        <f t="shared" si="12"/>
        <v>46047.199999999968</v>
      </c>
      <c r="H547" s="19">
        <v>0</v>
      </c>
      <c r="I547" s="19">
        <v>0</v>
      </c>
    </row>
    <row r="548" spans="1:9" ht="15" customHeight="1" x14ac:dyDescent="0.25">
      <c r="A548" s="105" t="s">
        <v>1762</v>
      </c>
      <c r="B548" s="78">
        <v>0</v>
      </c>
      <c r="C548" s="131" t="s">
        <v>67</v>
      </c>
      <c r="D548" s="165">
        <v>423454.14999999973</v>
      </c>
      <c r="E548" s="165">
        <v>365738.01999999996</v>
      </c>
      <c r="F548" s="19">
        <v>0</v>
      </c>
      <c r="G548" s="20">
        <f t="shared" si="12"/>
        <v>57716.129999999772</v>
      </c>
      <c r="H548" s="19">
        <v>0</v>
      </c>
      <c r="I548" s="19">
        <v>0</v>
      </c>
    </row>
    <row r="549" spans="1:9" ht="15" customHeight="1" x14ac:dyDescent="0.25">
      <c r="A549" s="105" t="s">
        <v>1763</v>
      </c>
      <c r="B549" s="78">
        <v>0</v>
      </c>
      <c r="C549" s="131" t="s">
        <v>67</v>
      </c>
      <c r="D549" s="165">
        <v>96289.350000000035</v>
      </c>
      <c r="E549" s="165">
        <v>74012.399999999994</v>
      </c>
      <c r="F549" s="19">
        <v>0</v>
      </c>
      <c r="G549" s="20">
        <f t="shared" si="12"/>
        <v>22276.950000000041</v>
      </c>
      <c r="H549" s="19">
        <v>0</v>
      </c>
      <c r="I549" s="19">
        <v>0</v>
      </c>
    </row>
    <row r="550" spans="1:9" ht="15" customHeight="1" x14ac:dyDescent="0.25">
      <c r="A550" s="105" t="s">
        <v>1764</v>
      </c>
      <c r="B550" s="78">
        <v>0</v>
      </c>
      <c r="C550" s="131" t="s">
        <v>67</v>
      </c>
      <c r="D550" s="165">
        <v>457414.3499999998</v>
      </c>
      <c r="E550" s="165">
        <v>398094.74999999994</v>
      </c>
      <c r="F550" s="19">
        <v>0</v>
      </c>
      <c r="G550" s="20">
        <f t="shared" si="12"/>
        <v>59319.59999999986</v>
      </c>
      <c r="H550" s="19">
        <v>0</v>
      </c>
      <c r="I550" s="19">
        <v>0</v>
      </c>
    </row>
    <row r="551" spans="1:9" ht="15" customHeight="1" x14ac:dyDescent="0.25">
      <c r="A551" s="105" t="s">
        <v>1765</v>
      </c>
      <c r="B551" s="78">
        <v>0</v>
      </c>
      <c r="C551" s="131" t="s">
        <v>67</v>
      </c>
      <c r="D551" s="165">
        <v>470822.1</v>
      </c>
      <c r="E551" s="165">
        <v>327822.63000000006</v>
      </c>
      <c r="F551" s="19">
        <v>0</v>
      </c>
      <c r="G551" s="20">
        <f t="shared" si="12"/>
        <v>142999.46999999991</v>
      </c>
      <c r="H551" s="19">
        <v>0</v>
      </c>
      <c r="I551" s="19">
        <v>0</v>
      </c>
    </row>
    <row r="552" spans="1:9" ht="15" customHeight="1" x14ac:dyDescent="0.25">
      <c r="A552" s="105" t="s">
        <v>1766</v>
      </c>
      <c r="B552" s="78">
        <v>0</v>
      </c>
      <c r="C552" s="131" t="s">
        <v>67</v>
      </c>
      <c r="D552" s="165">
        <v>120158.45000000007</v>
      </c>
      <c r="E552" s="165">
        <v>95578.37000000001</v>
      </c>
      <c r="F552" s="19">
        <v>0</v>
      </c>
      <c r="G552" s="20">
        <f t="shared" si="12"/>
        <v>24580.08000000006</v>
      </c>
      <c r="H552" s="19">
        <v>0</v>
      </c>
      <c r="I552" s="19">
        <v>0</v>
      </c>
    </row>
    <row r="553" spans="1:9" ht="15" customHeight="1" x14ac:dyDescent="0.25">
      <c r="A553" s="105" t="s">
        <v>1320</v>
      </c>
      <c r="B553" s="78">
        <v>0</v>
      </c>
      <c r="C553" s="131" t="s">
        <v>67</v>
      </c>
      <c r="D553" s="165">
        <v>197633.5499999999</v>
      </c>
      <c r="E553" s="165">
        <v>115265.15000000001</v>
      </c>
      <c r="F553" s="19">
        <v>0</v>
      </c>
      <c r="G553" s="20">
        <f t="shared" si="12"/>
        <v>82368.399999999892</v>
      </c>
      <c r="H553" s="19">
        <v>0</v>
      </c>
      <c r="I553" s="19">
        <v>0</v>
      </c>
    </row>
    <row r="554" spans="1:9" ht="15" customHeight="1" x14ac:dyDescent="0.25">
      <c r="A554" s="105" t="s">
        <v>1321</v>
      </c>
      <c r="B554" s="78">
        <v>0</v>
      </c>
      <c r="C554" s="131" t="s">
        <v>67</v>
      </c>
      <c r="D554" s="165">
        <v>909296.43999999983</v>
      </c>
      <c r="E554" s="165">
        <v>532395.25</v>
      </c>
      <c r="F554" s="19">
        <v>0</v>
      </c>
      <c r="G554" s="20">
        <f t="shared" si="12"/>
        <v>376901.18999999983</v>
      </c>
      <c r="H554" s="19">
        <v>0</v>
      </c>
      <c r="I554" s="19">
        <v>0</v>
      </c>
    </row>
    <row r="555" spans="1:9" ht="15" customHeight="1" x14ac:dyDescent="0.25">
      <c r="A555" s="105" t="s">
        <v>1322</v>
      </c>
      <c r="B555" s="78">
        <v>0</v>
      </c>
      <c r="C555" s="131" t="s">
        <v>67</v>
      </c>
      <c r="D555" s="165">
        <v>1188410.6700000004</v>
      </c>
      <c r="E555" s="165">
        <v>963452.45</v>
      </c>
      <c r="F555" s="19">
        <v>0</v>
      </c>
      <c r="G555" s="20">
        <f t="shared" si="12"/>
        <v>224958.22000000044</v>
      </c>
      <c r="H555" s="19">
        <v>0</v>
      </c>
      <c r="I555" s="19">
        <v>0</v>
      </c>
    </row>
    <row r="556" spans="1:9" ht="15" customHeight="1" x14ac:dyDescent="0.25">
      <c r="A556" s="105" t="s">
        <v>1323</v>
      </c>
      <c r="B556" s="78">
        <v>0</v>
      </c>
      <c r="C556" s="131" t="s">
        <v>67</v>
      </c>
      <c r="D556" s="165">
        <v>1323636.3999999997</v>
      </c>
      <c r="E556" s="165">
        <v>848386.21000000008</v>
      </c>
      <c r="F556" s="19">
        <v>0</v>
      </c>
      <c r="G556" s="20">
        <f t="shared" si="12"/>
        <v>475250.18999999959</v>
      </c>
      <c r="H556" s="19">
        <v>0</v>
      </c>
      <c r="I556" s="19">
        <v>0</v>
      </c>
    </row>
    <row r="557" spans="1:9" ht="15" customHeight="1" x14ac:dyDescent="0.25">
      <c r="A557" s="211" t="s">
        <v>944</v>
      </c>
      <c r="B557" s="78">
        <v>0</v>
      </c>
      <c r="C557" s="131" t="s">
        <v>67</v>
      </c>
      <c r="D557" s="165">
        <v>2547831.5700000003</v>
      </c>
      <c r="E557" s="165">
        <v>2139865.14</v>
      </c>
      <c r="F557" s="19">
        <v>0</v>
      </c>
      <c r="G557" s="20">
        <f t="shared" si="12"/>
        <v>407966.43000000017</v>
      </c>
      <c r="H557" s="19">
        <v>0</v>
      </c>
      <c r="I557" s="19">
        <v>0</v>
      </c>
    </row>
    <row r="558" spans="1:9" ht="15" customHeight="1" x14ac:dyDescent="0.25">
      <c r="A558" s="211" t="s">
        <v>945</v>
      </c>
      <c r="B558" s="78">
        <v>0</v>
      </c>
      <c r="C558" s="131" t="s">
        <v>67</v>
      </c>
      <c r="D558" s="165">
        <v>193472.60000000006</v>
      </c>
      <c r="E558" s="165">
        <v>126307.05</v>
      </c>
      <c r="F558" s="19">
        <v>0</v>
      </c>
      <c r="G558" s="20">
        <f t="shared" si="12"/>
        <v>67165.550000000061</v>
      </c>
      <c r="H558" s="19">
        <v>0</v>
      </c>
      <c r="I558" s="19">
        <v>0</v>
      </c>
    </row>
    <row r="559" spans="1:9" ht="15" customHeight="1" x14ac:dyDescent="0.25">
      <c r="A559" s="211" t="s">
        <v>946</v>
      </c>
      <c r="B559" s="78">
        <v>0</v>
      </c>
      <c r="C559" s="131" t="s">
        <v>67</v>
      </c>
      <c r="D559" s="165">
        <v>186175.49999999997</v>
      </c>
      <c r="E559" s="165">
        <v>64105.699999999983</v>
      </c>
      <c r="F559" s="19">
        <v>0</v>
      </c>
      <c r="G559" s="20">
        <f t="shared" si="12"/>
        <v>122069.79999999999</v>
      </c>
      <c r="H559" s="19">
        <v>0</v>
      </c>
      <c r="I559" s="19">
        <v>0</v>
      </c>
    </row>
    <row r="560" spans="1:9" ht="15" customHeight="1" x14ac:dyDescent="0.25">
      <c r="A560" s="211" t="s">
        <v>947</v>
      </c>
      <c r="B560" s="78">
        <v>0</v>
      </c>
      <c r="C560" s="131" t="s">
        <v>67</v>
      </c>
      <c r="D560" s="165">
        <v>190659.00000000015</v>
      </c>
      <c r="E560" s="165">
        <v>137338.94999999998</v>
      </c>
      <c r="F560" s="19">
        <v>0</v>
      </c>
      <c r="G560" s="20">
        <f t="shared" si="12"/>
        <v>53320.050000000163</v>
      </c>
      <c r="H560" s="19">
        <v>0</v>
      </c>
      <c r="I560" s="19">
        <v>0</v>
      </c>
    </row>
    <row r="561" spans="1:9" ht="15" customHeight="1" x14ac:dyDescent="0.25">
      <c r="A561" s="211" t="s">
        <v>948</v>
      </c>
      <c r="B561" s="78">
        <v>0</v>
      </c>
      <c r="C561" s="131" t="s">
        <v>67</v>
      </c>
      <c r="D561" s="165">
        <v>243836.25</v>
      </c>
      <c r="E561" s="165">
        <v>157491.9</v>
      </c>
      <c r="F561" s="19">
        <v>0</v>
      </c>
      <c r="G561" s="20">
        <f t="shared" si="12"/>
        <v>86344.35</v>
      </c>
      <c r="H561" s="19">
        <v>0</v>
      </c>
      <c r="I561" s="19">
        <v>0</v>
      </c>
    </row>
    <row r="562" spans="1:9" ht="15" customHeight="1" x14ac:dyDescent="0.25">
      <c r="A562" s="211" t="s">
        <v>949</v>
      </c>
      <c r="B562" s="78">
        <v>0</v>
      </c>
      <c r="C562" s="131" t="s">
        <v>67</v>
      </c>
      <c r="D562" s="165">
        <v>2284235.5999999987</v>
      </c>
      <c r="E562" s="165">
        <v>1898388.75</v>
      </c>
      <c r="F562" s="19">
        <v>0</v>
      </c>
      <c r="G562" s="20">
        <f t="shared" si="12"/>
        <v>385846.8499999987</v>
      </c>
      <c r="H562" s="19">
        <v>0</v>
      </c>
      <c r="I562" s="19">
        <v>0</v>
      </c>
    </row>
    <row r="563" spans="1:9" ht="15" customHeight="1" x14ac:dyDescent="0.25">
      <c r="A563" s="211" t="s">
        <v>950</v>
      </c>
      <c r="B563" s="78">
        <v>0</v>
      </c>
      <c r="C563" s="131" t="s">
        <v>67</v>
      </c>
      <c r="D563" s="165">
        <v>201610.49999999991</v>
      </c>
      <c r="E563" s="165">
        <v>148768</v>
      </c>
      <c r="F563" s="19">
        <v>0</v>
      </c>
      <c r="G563" s="20">
        <f t="shared" si="12"/>
        <v>52842.499999999913</v>
      </c>
      <c r="H563" s="19">
        <v>0</v>
      </c>
      <c r="I563" s="19">
        <v>0</v>
      </c>
    </row>
    <row r="564" spans="1:9" ht="15" customHeight="1" x14ac:dyDescent="0.25">
      <c r="A564" s="211" t="s">
        <v>951</v>
      </c>
      <c r="B564" s="78">
        <v>0</v>
      </c>
      <c r="C564" s="131" t="s">
        <v>67</v>
      </c>
      <c r="D564" s="165">
        <v>194811.02999999994</v>
      </c>
      <c r="E564" s="165">
        <v>157242.86000000002</v>
      </c>
      <c r="F564" s="19">
        <v>0</v>
      </c>
      <c r="G564" s="20">
        <f t="shared" si="12"/>
        <v>37568.169999999925</v>
      </c>
      <c r="H564" s="19">
        <v>0</v>
      </c>
      <c r="I564" s="19">
        <v>0</v>
      </c>
    </row>
    <row r="565" spans="1:9" ht="15" customHeight="1" x14ac:dyDescent="0.25">
      <c r="A565" s="211" t="s">
        <v>952</v>
      </c>
      <c r="B565" s="78">
        <v>0</v>
      </c>
      <c r="C565" s="131" t="s">
        <v>67</v>
      </c>
      <c r="D565" s="165">
        <v>302783.24999999983</v>
      </c>
      <c r="E565" s="165">
        <v>228714.7</v>
      </c>
      <c r="F565" s="19">
        <v>0</v>
      </c>
      <c r="G565" s="20">
        <f t="shared" si="12"/>
        <v>74068.549999999814</v>
      </c>
      <c r="H565" s="19">
        <v>0</v>
      </c>
      <c r="I565" s="19">
        <v>0</v>
      </c>
    </row>
    <row r="566" spans="1:9" ht="15" customHeight="1" x14ac:dyDescent="0.25">
      <c r="A566" s="211" t="s">
        <v>953</v>
      </c>
      <c r="B566" s="78">
        <v>0</v>
      </c>
      <c r="C566" s="131" t="s">
        <v>67</v>
      </c>
      <c r="D566" s="165">
        <v>535153.49999999988</v>
      </c>
      <c r="E566" s="165">
        <v>477430.16</v>
      </c>
      <c r="F566" s="19">
        <v>0</v>
      </c>
      <c r="G566" s="20">
        <f t="shared" si="12"/>
        <v>57723.339999999909</v>
      </c>
      <c r="H566" s="19">
        <v>0</v>
      </c>
      <c r="I566" s="19">
        <v>0</v>
      </c>
    </row>
    <row r="567" spans="1:9" ht="15" customHeight="1" x14ac:dyDescent="0.25">
      <c r="A567" s="211" t="s">
        <v>954</v>
      </c>
      <c r="B567" s="78">
        <v>0</v>
      </c>
      <c r="C567" s="131" t="s">
        <v>67</v>
      </c>
      <c r="D567" s="165">
        <v>396297.5999999998</v>
      </c>
      <c r="E567" s="165">
        <v>312396.69999999995</v>
      </c>
      <c r="F567" s="19">
        <v>0</v>
      </c>
      <c r="G567" s="20">
        <f t="shared" si="12"/>
        <v>83900.899999999849</v>
      </c>
      <c r="H567" s="19">
        <v>0</v>
      </c>
      <c r="I567" s="19">
        <v>0</v>
      </c>
    </row>
    <row r="568" spans="1:9" ht="15" customHeight="1" x14ac:dyDescent="0.25">
      <c r="A568" s="211" t="s">
        <v>189</v>
      </c>
      <c r="B568" s="78">
        <v>0</v>
      </c>
      <c r="C568" s="131" t="s">
        <v>67</v>
      </c>
      <c r="D568" s="165">
        <v>2912347.6500000008</v>
      </c>
      <c r="E568" s="165">
        <v>2396267.38</v>
      </c>
      <c r="F568" s="19">
        <v>0</v>
      </c>
      <c r="G568" s="20">
        <f t="shared" si="12"/>
        <v>516080.27000000095</v>
      </c>
      <c r="H568" s="19">
        <v>0</v>
      </c>
      <c r="I568" s="19">
        <v>0</v>
      </c>
    </row>
    <row r="569" spans="1:9" ht="15" customHeight="1" x14ac:dyDescent="0.25">
      <c r="A569" s="211" t="s">
        <v>190</v>
      </c>
      <c r="B569" s="78">
        <v>0</v>
      </c>
      <c r="C569" s="131" t="s">
        <v>67</v>
      </c>
      <c r="D569" s="165">
        <v>4028785.3000000021</v>
      </c>
      <c r="E569" s="165">
        <v>3355105.8100000005</v>
      </c>
      <c r="F569" s="19">
        <v>0</v>
      </c>
      <c r="G569" s="20">
        <f t="shared" si="12"/>
        <v>673679.49000000162</v>
      </c>
      <c r="H569" s="19">
        <v>0</v>
      </c>
      <c r="I569" s="19">
        <v>0</v>
      </c>
    </row>
    <row r="570" spans="1:9" ht="15" customHeight="1" x14ac:dyDescent="0.25">
      <c r="A570" s="211" t="s">
        <v>191</v>
      </c>
      <c r="B570" s="78">
        <v>0</v>
      </c>
      <c r="C570" s="131" t="s">
        <v>67</v>
      </c>
      <c r="D570" s="165">
        <v>2739662.6700000009</v>
      </c>
      <c r="E570" s="165">
        <v>2333589.9200000009</v>
      </c>
      <c r="F570" s="19">
        <v>0</v>
      </c>
      <c r="G570" s="20">
        <f t="shared" si="12"/>
        <v>406072.75</v>
      </c>
      <c r="H570" s="19">
        <v>0</v>
      </c>
      <c r="I570" s="19">
        <v>0</v>
      </c>
    </row>
    <row r="571" spans="1:9" ht="15" customHeight="1" x14ac:dyDescent="0.25">
      <c r="A571" s="211" t="s">
        <v>192</v>
      </c>
      <c r="B571" s="78">
        <v>0</v>
      </c>
      <c r="C571" s="131" t="s">
        <v>67</v>
      </c>
      <c r="D571" s="165">
        <v>1719245.8799999994</v>
      </c>
      <c r="E571" s="165">
        <v>1270348.6600000001</v>
      </c>
      <c r="F571" s="19">
        <v>0</v>
      </c>
      <c r="G571" s="20">
        <f t="shared" si="12"/>
        <v>448897.21999999927</v>
      </c>
      <c r="H571" s="19">
        <v>0</v>
      </c>
      <c r="I571" s="19">
        <v>0</v>
      </c>
    </row>
    <row r="572" spans="1:9" ht="15" customHeight="1" x14ac:dyDescent="0.25">
      <c r="A572" s="211" t="s">
        <v>193</v>
      </c>
      <c r="B572" s="78">
        <v>0</v>
      </c>
      <c r="C572" s="131" t="s">
        <v>67</v>
      </c>
      <c r="D572" s="165">
        <v>3105457.3300000019</v>
      </c>
      <c r="E572" s="165">
        <v>2788893.8900000006</v>
      </c>
      <c r="F572" s="19">
        <v>0</v>
      </c>
      <c r="G572" s="20">
        <f t="shared" si="12"/>
        <v>316563.44000000134</v>
      </c>
      <c r="H572" s="19">
        <v>0</v>
      </c>
      <c r="I572" s="19">
        <v>0</v>
      </c>
    </row>
    <row r="573" spans="1:9" ht="15" customHeight="1" x14ac:dyDescent="0.25">
      <c r="A573" s="211" t="s">
        <v>194</v>
      </c>
      <c r="B573" s="78">
        <v>0</v>
      </c>
      <c r="C573" s="131" t="s">
        <v>67</v>
      </c>
      <c r="D573" s="165">
        <v>2741078.6999999988</v>
      </c>
      <c r="E573" s="165">
        <v>2291129.9000000008</v>
      </c>
      <c r="F573" s="19">
        <v>0</v>
      </c>
      <c r="G573" s="20">
        <f t="shared" si="12"/>
        <v>449948.79999999795</v>
      </c>
      <c r="H573" s="19">
        <v>0</v>
      </c>
      <c r="I573" s="19">
        <v>0</v>
      </c>
    </row>
    <row r="574" spans="1:9" ht="15" customHeight="1" x14ac:dyDescent="0.25">
      <c r="A574" s="105" t="s">
        <v>1767</v>
      </c>
      <c r="B574" s="78">
        <v>0</v>
      </c>
      <c r="C574" s="131" t="s">
        <v>67</v>
      </c>
      <c r="D574" s="165">
        <v>10816.650000000003</v>
      </c>
      <c r="E574" s="165">
        <v>10816.650000000003</v>
      </c>
      <c r="F574" s="19">
        <v>0</v>
      </c>
      <c r="G574" s="20">
        <f t="shared" si="12"/>
        <v>0</v>
      </c>
      <c r="H574" s="19">
        <v>0</v>
      </c>
      <c r="I574" s="19">
        <v>0</v>
      </c>
    </row>
    <row r="575" spans="1:9" ht="15" customHeight="1" x14ac:dyDescent="0.25">
      <c r="A575" s="105" t="s">
        <v>1768</v>
      </c>
      <c r="B575" s="78">
        <v>0</v>
      </c>
      <c r="C575" s="131" t="s">
        <v>67</v>
      </c>
      <c r="D575" s="165">
        <v>14165.950000000004</v>
      </c>
      <c r="E575" s="165">
        <v>2155.6</v>
      </c>
      <c r="F575" s="19">
        <v>0</v>
      </c>
      <c r="G575" s="20">
        <f t="shared" ref="G575:G635" si="13">D575-E575</f>
        <v>12010.350000000004</v>
      </c>
      <c r="H575" s="19">
        <v>0</v>
      </c>
      <c r="I575" s="19">
        <v>0</v>
      </c>
    </row>
    <row r="576" spans="1:9" ht="15" customHeight="1" x14ac:dyDescent="0.25">
      <c r="A576" s="105" t="s">
        <v>1769</v>
      </c>
      <c r="B576" s="78">
        <v>0</v>
      </c>
      <c r="C576" s="131" t="s">
        <v>67</v>
      </c>
      <c r="D576" s="165">
        <v>18154.499999999993</v>
      </c>
      <c r="E576" s="165">
        <v>17512.299999999996</v>
      </c>
      <c r="F576" s="19">
        <v>0</v>
      </c>
      <c r="G576" s="20">
        <f t="shared" si="13"/>
        <v>642.19999999999709</v>
      </c>
      <c r="H576" s="19">
        <v>0</v>
      </c>
      <c r="I576" s="19">
        <v>0</v>
      </c>
    </row>
    <row r="577" spans="1:9" ht="15" customHeight="1" x14ac:dyDescent="0.25">
      <c r="A577" s="105" t="s">
        <v>1770</v>
      </c>
      <c r="B577" s="78">
        <v>0</v>
      </c>
      <c r="C577" s="131" t="s">
        <v>67</v>
      </c>
      <c r="D577" s="165">
        <v>9370.3499999999967</v>
      </c>
      <c r="E577" s="165">
        <v>6471.85</v>
      </c>
      <c r="F577" s="19">
        <v>0</v>
      </c>
      <c r="G577" s="20">
        <f t="shared" si="13"/>
        <v>2898.4999999999964</v>
      </c>
      <c r="H577" s="19">
        <v>0</v>
      </c>
      <c r="I577" s="19">
        <v>0</v>
      </c>
    </row>
    <row r="578" spans="1:9" ht="15" customHeight="1" x14ac:dyDescent="0.25">
      <c r="A578" s="214" t="s">
        <v>1771</v>
      </c>
      <c r="B578" s="78">
        <v>0</v>
      </c>
      <c r="C578" s="131" t="s">
        <v>67</v>
      </c>
      <c r="D578" s="165">
        <v>37724.5</v>
      </c>
      <c r="E578" s="165">
        <v>9635.1499999999978</v>
      </c>
      <c r="F578" s="19">
        <v>0</v>
      </c>
      <c r="G578" s="20">
        <f t="shared" si="13"/>
        <v>28089.350000000002</v>
      </c>
      <c r="H578" s="19">
        <v>0</v>
      </c>
      <c r="I578" s="19">
        <v>0</v>
      </c>
    </row>
    <row r="579" spans="1:9" ht="15" customHeight="1" x14ac:dyDescent="0.25">
      <c r="A579" s="214" t="s">
        <v>1772</v>
      </c>
      <c r="B579" s="78">
        <v>0</v>
      </c>
      <c r="C579" s="131" t="s">
        <v>67</v>
      </c>
      <c r="D579" s="165">
        <v>47035.250000000015</v>
      </c>
      <c r="E579" s="165">
        <v>316</v>
      </c>
      <c r="F579" s="19">
        <v>0</v>
      </c>
      <c r="G579" s="20">
        <f t="shared" si="13"/>
        <v>46719.250000000015</v>
      </c>
      <c r="H579" s="19">
        <v>0</v>
      </c>
      <c r="I579" s="19">
        <v>0</v>
      </c>
    </row>
    <row r="580" spans="1:9" ht="15" customHeight="1" x14ac:dyDescent="0.25">
      <c r="A580" s="211" t="s">
        <v>195</v>
      </c>
      <c r="B580" s="78">
        <v>0</v>
      </c>
      <c r="C580" s="131" t="s">
        <v>67</v>
      </c>
      <c r="D580" s="165">
        <v>184815.75000000006</v>
      </c>
      <c r="E580" s="165">
        <v>94602.91</v>
      </c>
      <c r="F580" s="19">
        <v>0</v>
      </c>
      <c r="G580" s="20">
        <f t="shared" si="13"/>
        <v>90212.840000000055</v>
      </c>
      <c r="H580" s="19">
        <v>0</v>
      </c>
      <c r="I580" s="19">
        <v>0</v>
      </c>
    </row>
    <row r="581" spans="1:9" ht="15" customHeight="1" x14ac:dyDescent="0.25">
      <c r="A581" s="211" t="s">
        <v>196</v>
      </c>
      <c r="B581" s="78">
        <v>0</v>
      </c>
      <c r="C581" s="131" t="s">
        <v>67</v>
      </c>
      <c r="D581" s="165">
        <v>50347.5</v>
      </c>
      <c r="E581" s="165">
        <v>0</v>
      </c>
      <c r="F581" s="19">
        <v>0</v>
      </c>
      <c r="G581" s="20">
        <f t="shared" si="13"/>
        <v>50347.5</v>
      </c>
      <c r="H581" s="19">
        <v>0</v>
      </c>
      <c r="I581" s="19">
        <v>0</v>
      </c>
    </row>
    <row r="582" spans="1:9" ht="15" customHeight="1" x14ac:dyDescent="0.25">
      <c r="A582" s="211" t="s">
        <v>197</v>
      </c>
      <c r="B582" s="78">
        <v>0</v>
      </c>
      <c r="C582" s="131" t="s">
        <v>67</v>
      </c>
      <c r="D582" s="165">
        <v>25725</v>
      </c>
      <c r="E582" s="165">
        <v>0</v>
      </c>
      <c r="F582" s="19">
        <v>0</v>
      </c>
      <c r="G582" s="20">
        <f t="shared" si="13"/>
        <v>25725</v>
      </c>
      <c r="H582" s="19">
        <v>0</v>
      </c>
      <c r="I582" s="19">
        <v>0</v>
      </c>
    </row>
    <row r="583" spans="1:9" ht="15" customHeight="1" x14ac:dyDescent="0.25">
      <c r="A583" s="211" t="s">
        <v>198</v>
      </c>
      <c r="B583" s="78">
        <v>0</v>
      </c>
      <c r="C583" s="131" t="s">
        <v>67</v>
      </c>
      <c r="D583" s="165">
        <v>61115.249999999971</v>
      </c>
      <c r="E583" s="165">
        <v>2397.3000000000002</v>
      </c>
      <c r="F583" s="19">
        <v>0</v>
      </c>
      <c r="G583" s="20">
        <f t="shared" si="13"/>
        <v>58717.949999999968</v>
      </c>
      <c r="H583" s="19">
        <v>0</v>
      </c>
      <c r="I583" s="19">
        <v>0</v>
      </c>
    </row>
    <row r="584" spans="1:9" ht="15" customHeight="1" x14ac:dyDescent="0.25">
      <c r="A584" s="105" t="s">
        <v>1773</v>
      </c>
      <c r="B584" s="78">
        <v>0</v>
      </c>
      <c r="C584" s="131" t="s">
        <v>67</v>
      </c>
      <c r="D584" s="165">
        <v>114917.25000000004</v>
      </c>
      <c r="E584" s="165">
        <v>69599.249999999985</v>
      </c>
      <c r="F584" s="19">
        <v>0</v>
      </c>
      <c r="G584" s="20">
        <f t="shared" si="13"/>
        <v>45318.000000000058</v>
      </c>
      <c r="H584" s="19">
        <v>0</v>
      </c>
      <c r="I584" s="19">
        <v>0</v>
      </c>
    </row>
    <row r="585" spans="1:9" ht="15" customHeight="1" x14ac:dyDescent="0.25">
      <c r="A585" s="105" t="s">
        <v>1774</v>
      </c>
      <c r="B585" s="78">
        <v>0</v>
      </c>
      <c r="C585" s="131" t="s">
        <v>67</v>
      </c>
      <c r="D585" s="165">
        <v>81548.250000000073</v>
      </c>
      <c r="E585" s="165">
        <v>38712.099999999991</v>
      </c>
      <c r="F585" s="19">
        <v>0</v>
      </c>
      <c r="G585" s="20">
        <f t="shared" si="13"/>
        <v>42836.150000000081</v>
      </c>
      <c r="H585" s="19">
        <v>0</v>
      </c>
      <c r="I585" s="19">
        <v>0</v>
      </c>
    </row>
    <row r="586" spans="1:9" ht="15" customHeight="1" x14ac:dyDescent="0.25">
      <c r="A586" s="105" t="s">
        <v>1775</v>
      </c>
      <c r="B586" s="78">
        <v>0</v>
      </c>
      <c r="C586" s="131" t="s">
        <v>67</v>
      </c>
      <c r="D586" s="165">
        <v>82298.550000000032</v>
      </c>
      <c r="E586" s="165">
        <v>26374.85</v>
      </c>
      <c r="F586" s="19">
        <v>0</v>
      </c>
      <c r="G586" s="20">
        <f t="shared" si="13"/>
        <v>55923.700000000033</v>
      </c>
      <c r="H586" s="19">
        <v>0</v>
      </c>
      <c r="I586" s="19">
        <v>0</v>
      </c>
    </row>
    <row r="587" spans="1:9" ht="15" customHeight="1" x14ac:dyDescent="0.25">
      <c r="A587" s="105" t="s">
        <v>1776</v>
      </c>
      <c r="B587" s="78">
        <v>0</v>
      </c>
      <c r="C587" s="131" t="s">
        <v>67</v>
      </c>
      <c r="D587" s="165">
        <v>3415316.5999999987</v>
      </c>
      <c r="E587" s="165">
        <v>2664070.4300000002</v>
      </c>
      <c r="F587" s="19">
        <v>0</v>
      </c>
      <c r="G587" s="20">
        <f t="shared" si="13"/>
        <v>751246.16999999853</v>
      </c>
      <c r="H587" s="19">
        <v>0</v>
      </c>
      <c r="I587" s="19">
        <v>0</v>
      </c>
    </row>
    <row r="588" spans="1:9" x14ac:dyDescent="0.25">
      <c r="A588" s="105" t="s">
        <v>1777</v>
      </c>
      <c r="B588" s="78">
        <v>0</v>
      </c>
      <c r="C588" s="131" t="s">
        <v>67</v>
      </c>
      <c r="D588" s="165">
        <v>3988748.1100000027</v>
      </c>
      <c r="E588" s="165">
        <v>3320464.9300000006</v>
      </c>
      <c r="F588" s="19">
        <v>0</v>
      </c>
      <c r="G588" s="20">
        <f t="shared" si="13"/>
        <v>668283.18000000203</v>
      </c>
      <c r="H588" s="19">
        <v>0</v>
      </c>
      <c r="I588" s="19">
        <v>0</v>
      </c>
    </row>
    <row r="589" spans="1:9" ht="15" customHeight="1" x14ac:dyDescent="0.25">
      <c r="A589" s="105" t="s">
        <v>3530</v>
      </c>
      <c r="B589" s="78">
        <v>0</v>
      </c>
      <c r="C589" s="131" t="s">
        <v>67</v>
      </c>
      <c r="D589" s="165">
        <v>3472337.9799999986</v>
      </c>
      <c r="E589" s="165">
        <v>2660600.669999999</v>
      </c>
      <c r="F589" s="19">
        <v>0</v>
      </c>
      <c r="G589" s="20">
        <f t="shared" si="13"/>
        <v>811737.30999999959</v>
      </c>
      <c r="H589" s="19">
        <v>0</v>
      </c>
      <c r="I589" s="19">
        <v>0</v>
      </c>
    </row>
    <row r="590" spans="1:9" ht="15" customHeight="1" x14ac:dyDescent="0.25">
      <c r="A590" s="105" t="s">
        <v>1778</v>
      </c>
      <c r="B590" s="78">
        <v>0</v>
      </c>
      <c r="C590" s="131" t="s">
        <v>67</v>
      </c>
      <c r="D590" s="165">
        <v>1794547.3999999997</v>
      </c>
      <c r="E590" s="165">
        <v>1162616.45</v>
      </c>
      <c r="F590" s="19">
        <v>0</v>
      </c>
      <c r="G590" s="20">
        <f t="shared" si="13"/>
        <v>631930.94999999972</v>
      </c>
      <c r="H590" s="19">
        <v>0</v>
      </c>
      <c r="I590" s="19">
        <v>0</v>
      </c>
    </row>
    <row r="591" spans="1:9" ht="15" customHeight="1" x14ac:dyDescent="0.25">
      <c r="A591" s="105" t="s">
        <v>1779</v>
      </c>
      <c r="B591" s="78">
        <v>0</v>
      </c>
      <c r="C591" s="131" t="s">
        <v>67</v>
      </c>
      <c r="D591" s="165">
        <v>843886.57000000007</v>
      </c>
      <c r="E591" s="165">
        <v>354579.73</v>
      </c>
      <c r="F591" s="19">
        <v>0</v>
      </c>
      <c r="G591" s="20">
        <f t="shared" si="13"/>
        <v>489306.84000000008</v>
      </c>
      <c r="H591" s="19">
        <v>0</v>
      </c>
      <c r="I591" s="19">
        <v>0</v>
      </c>
    </row>
    <row r="592" spans="1:9" ht="15" customHeight="1" x14ac:dyDescent="0.25">
      <c r="A592" s="105" t="s">
        <v>1780</v>
      </c>
      <c r="B592" s="78">
        <v>0</v>
      </c>
      <c r="C592" s="131" t="s">
        <v>67</v>
      </c>
      <c r="D592" s="165">
        <v>1327819.7699999996</v>
      </c>
      <c r="E592" s="165">
        <v>673294</v>
      </c>
      <c r="F592" s="19">
        <v>0</v>
      </c>
      <c r="G592" s="20">
        <f t="shared" si="13"/>
        <v>654525.76999999955</v>
      </c>
      <c r="H592" s="19">
        <v>0</v>
      </c>
      <c r="I592" s="19">
        <v>0</v>
      </c>
    </row>
    <row r="593" spans="1:9" ht="15" customHeight="1" x14ac:dyDescent="0.25">
      <c r="A593" s="105" t="s">
        <v>1781</v>
      </c>
      <c r="B593" s="78">
        <v>0</v>
      </c>
      <c r="C593" s="131" t="s">
        <v>67</v>
      </c>
      <c r="D593" s="165">
        <v>1418069.2099999997</v>
      </c>
      <c r="E593" s="165">
        <v>986688.53</v>
      </c>
      <c r="F593" s="19">
        <v>0</v>
      </c>
      <c r="G593" s="20">
        <f t="shared" si="13"/>
        <v>431380.6799999997</v>
      </c>
      <c r="H593" s="19">
        <v>0</v>
      </c>
      <c r="I593" s="19">
        <v>0</v>
      </c>
    </row>
    <row r="594" spans="1:9" ht="15" customHeight="1" x14ac:dyDescent="0.25">
      <c r="A594" s="105" t="s">
        <v>1782</v>
      </c>
      <c r="B594" s="78">
        <v>0</v>
      </c>
      <c r="C594" s="131" t="s">
        <v>67</v>
      </c>
      <c r="D594" s="165">
        <v>639954.16999999981</v>
      </c>
      <c r="E594" s="165">
        <v>471780.8600000001</v>
      </c>
      <c r="F594" s="19">
        <v>0</v>
      </c>
      <c r="G594" s="20">
        <f t="shared" si="13"/>
        <v>168173.30999999971</v>
      </c>
      <c r="H594" s="19">
        <v>0</v>
      </c>
      <c r="I594" s="19">
        <v>0</v>
      </c>
    </row>
    <row r="595" spans="1:9" ht="15" customHeight="1" x14ac:dyDescent="0.25">
      <c r="A595" s="105" t="s">
        <v>1783</v>
      </c>
      <c r="B595" s="78">
        <v>0</v>
      </c>
      <c r="C595" s="131" t="s">
        <v>67</v>
      </c>
      <c r="D595" s="165">
        <v>1142424.75</v>
      </c>
      <c r="E595" s="165">
        <v>571946.1</v>
      </c>
      <c r="F595" s="19">
        <v>0</v>
      </c>
      <c r="G595" s="20">
        <f t="shared" si="13"/>
        <v>570478.65</v>
      </c>
      <c r="H595" s="19">
        <v>0</v>
      </c>
      <c r="I595" s="19">
        <v>0</v>
      </c>
    </row>
    <row r="596" spans="1:9" ht="15" customHeight="1" x14ac:dyDescent="0.25">
      <c r="A596" s="105" t="s">
        <v>1784</v>
      </c>
      <c r="B596" s="78">
        <v>0</v>
      </c>
      <c r="C596" s="131" t="s">
        <v>67</v>
      </c>
      <c r="D596" s="165">
        <v>551186.87000000011</v>
      </c>
      <c r="E596" s="165">
        <v>268648.17000000004</v>
      </c>
      <c r="F596" s="19">
        <v>0</v>
      </c>
      <c r="G596" s="20">
        <f t="shared" si="13"/>
        <v>282538.70000000007</v>
      </c>
      <c r="H596" s="19">
        <v>0</v>
      </c>
      <c r="I596" s="19">
        <v>0</v>
      </c>
    </row>
    <row r="597" spans="1:9" ht="15" customHeight="1" x14ac:dyDescent="0.25">
      <c r="A597" s="105" t="s">
        <v>1785</v>
      </c>
      <c r="B597" s="78">
        <v>0</v>
      </c>
      <c r="C597" s="131" t="s">
        <v>67</v>
      </c>
      <c r="D597" s="165">
        <v>1297784.8799999997</v>
      </c>
      <c r="E597" s="165">
        <v>979355.3400000002</v>
      </c>
      <c r="F597" s="19">
        <v>0</v>
      </c>
      <c r="G597" s="20">
        <f t="shared" si="13"/>
        <v>318429.53999999946</v>
      </c>
      <c r="H597" s="19">
        <v>0</v>
      </c>
      <c r="I597" s="19">
        <v>0</v>
      </c>
    </row>
    <row r="598" spans="1:9" ht="15" customHeight="1" x14ac:dyDescent="0.25">
      <c r="A598" s="105" t="s">
        <v>1786</v>
      </c>
      <c r="B598" s="78">
        <v>0</v>
      </c>
      <c r="C598" s="131" t="s">
        <v>67</v>
      </c>
      <c r="D598" s="165">
        <v>1458373.1999999997</v>
      </c>
      <c r="E598" s="165">
        <v>904353.05</v>
      </c>
      <c r="F598" s="19">
        <v>0</v>
      </c>
      <c r="G598" s="20">
        <f t="shared" si="13"/>
        <v>554020.14999999967</v>
      </c>
      <c r="H598" s="19">
        <v>0</v>
      </c>
      <c r="I598" s="19">
        <v>0</v>
      </c>
    </row>
    <row r="599" spans="1:9" ht="15" customHeight="1" x14ac:dyDescent="0.25">
      <c r="A599" s="105" t="s">
        <v>1787</v>
      </c>
      <c r="B599" s="78">
        <v>0</v>
      </c>
      <c r="C599" s="131" t="s">
        <v>67</v>
      </c>
      <c r="D599" s="165">
        <v>779428.35000000021</v>
      </c>
      <c r="E599" s="165">
        <v>506357.61999999988</v>
      </c>
      <c r="F599" s="19">
        <v>0</v>
      </c>
      <c r="G599" s="20">
        <f t="shared" si="13"/>
        <v>273070.73000000033</v>
      </c>
      <c r="H599" s="19">
        <v>0</v>
      </c>
      <c r="I599" s="19">
        <v>0</v>
      </c>
    </row>
    <row r="600" spans="1:9" ht="15" customHeight="1" x14ac:dyDescent="0.25">
      <c r="A600" s="105" t="s">
        <v>1788</v>
      </c>
      <c r="B600" s="78">
        <v>0</v>
      </c>
      <c r="C600" s="131" t="s">
        <v>67</v>
      </c>
      <c r="D600" s="165">
        <v>1577751.2900000007</v>
      </c>
      <c r="E600" s="165">
        <v>1272888.98</v>
      </c>
      <c r="F600" s="19">
        <v>0</v>
      </c>
      <c r="G600" s="20">
        <f t="shared" si="13"/>
        <v>304862.31000000075</v>
      </c>
      <c r="H600" s="19">
        <v>0</v>
      </c>
      <c r="I600" s="19">
        <v>0</v>
      </c>
    </row>
    <row r="601" spans="1:9" ht="15" customHeight="1" x14ac:dyDescent="0.25">
      <c r="A601" s="105" t="s">
        <v>1789</v>
      </c>
      <c r="B601" s="78">
        <v>0</v>
      </c>
      <c r="C601" s="131" t="s">
        <v>67</v>
      </c>
      <c r="D601" s="165">
        <v>1376493.1000000008</v>
      </c>
      <c r="E601" s="165">
        <v>1065263.5100000002</v>
      </c>
      <c r="F601" s="19">
        <v>0</v>
      </c>
      <c r="G601" s="20">
        <f t="shared" si="13"/>
        <v>311229.59000000055</v>
      </c>
      <c r="H601" s="19">
        <v>0</v>
      </c>
      <c r="I601" s="19">
        <v>0</v>
      </c>
    </row>
    <row r="602" spans="1:9" ht="15" customHeight="1" x14ac:dyDescent="0.25">
      <c r="A602" s="105" t="s">
        <v>1790</v>
      </c>
      <c r="B602" s="78">
        <v>0</v>
      </c>
      <c r="C602" s="131" t="s">
        <v>67</v>
      </c>
      <c r="D602" s="165">
        <v>4479910.24</v>
      </c>
      <c r="E602" s="165">
        <v>3076418.9000000004</v>
      </c>
      <c r="F602" s="19">
        <v>0</v>
      </c>
      <c r="G602" s="20">
        <f t="shared" si="13"/>
        <v>1403491.3399999999</v>
      </c>
      <c r="H602" s="19">
        <v>0</v>
      </c>
      <c r="I602" s="19">
        <v>0</v>
      </c>
    </row>
    <row r="603" spans="1:9" ht="15" customHeight="1" x14ac:dyDescent="0.25">
      <c r="A603" s="105" t="s">
        <v>4061</v>
      </c>
      <c r="B603" s="78">
        <v>0</v>
      </c>
      <c r="C603" s="131" t="s">
        <v>67</v>
      </c>
      <c r="D603" s="165">
        <v>652387.77</v>
      </c>
      <c r="E603" s="165">
        <v>625603.5</v>
      </c>
      <c r="F603" s="19">
        <v>0</v>
      </c>
      <c r="G603" s="20">
        <f t="shared" si="13"/>
        <v>26784.270000000019</v>
      </c>
      <c r="H603" s="19">
        <v>0</v>
      </c>
      <c r="I603" s="19">
        <v>0</v>
      </c>
    </row>
    <row r="604" spans="1:9" ht="15" customHeight="1" x14ac:dyDescent="0.25">
      <c r="A604" s="105" t="s">
        <v>1791</v>
      </c>
      <c r="B604" s="78">
        <v>0</v>
      </c>
      <c r="C604" s="131" t="s">
        <v>67</v>
      </c>
      <c r="D604" s="165">
        <v>1290016.4499999993</v>
      </c>
      <c r="E604" s="165">
        <v>898932.32000000007</v>
      </c>
      <c r="F604" s="19">
        <v>0</v>
      </c>
      <c r="G604" s="20">
        <f t="shared" si="13"/>
        <v>391084.12999999919</v>
      </c>
      <c r="H604" s="19">
        <v>0</v>
      </c>
      <c r="I604" s="19">
        <v>0</v>
      </c>
    </row>
    <row r="605" spans="1:9" ht="15" customHeight="1" x14ac:dyDescent="0.25">
      <c r="A605" s="105" t="s">
        <v>1792</v>
      </c>
      <c r="B605" s="78">
        <v>0</v>
      </c>
      <c r="C605" s="131" t="s">
        <v>67</v>
      </c>
      <c r="D605" s="165">
        <v>14757.740000000002</v>
      </c>
      <c r="E605" s="165">
        <v>0</v>
      </c>
      <c r="F605" s="19">
        <v>0</v>
      </c>
      <c r="G605" s="20">
        <f t="shared" si="13"/>
        <v>14757.740000000002</v>
      </c>
      <c r="H605" s="19">
        <v>0</v>
      </c>
      <c r="I605" s="19">
        <v>0</v>
      </c>
    </row>
    <row r="606" spans="1:9" ht="15" customHeight="1" x14ac:dyDescent="0.25">
      <c r="A606" s="105" t="s">
        <v>1793</v>
      </c>
      <c r="B606" s="78">
        <v>0</v>
      </c>
      <c r="C606" s="131" t="s">
        <v>67</v>
      </c>
      <c r="D606" s="165">
        <v>1135187.27</v>
      </c>
      <c r="E606" s="165">
        <v>631029.82000000007</v>
      </c>
      <c r="F606" s="19">
        <v>0</v>
      </c>
      <c r="G606" s="20">
        <f t="shared" si="13"/>
        <v>504157.44999999995</v>
      </c>
      <c r="H606" s="19">
        <v>0</v>
      </c>
      <c r="I606" s="19">
        <v>0</v>
      </c>
    </row>
    <row r="607" spans="1:9" ht="15" customHeight="1" x14ac:dyDescent="0.25">
      <c r="A607" s="211" t="s">
        <v>199</v>
      </c>
      <c r="B607" s="78">
        <v>0</v>
      </c>
      <c r="C607" s="131" t="s">
        <v>67</v>
      </c>
      <c r="D607" s="165">
        <v>75594.750000000029</v>
      </c>
      <c r="E607" s="165">
        <v>24903.399999999994</v>
      </c>
      <c r="F607" s="19">
        <v>0</v>
      </c>
      <c r="G607" s="20">
        <f t="shared" si="13"/>
        <v>50691.350000000035</v>
      </c>
      <c r="H607" s="19">
        <v>0</v>
      </c>
      <c r="I607" s="19">
        <v>0</v>
      </c>
    </row>
    <row r="608" spans="1:9" ht="15" customHeight="1" x14ac:dyDescent="0.25">
      <c r="A608" s="211" t="s">
        <v>200</v>
      </c>
      <c r="B608" s="78">
        <v>0</v>
      </c>
      <c r="C608" s="131" t="s">
        <v>67</v>
      </c>
      <c r="D608" s="165">
        <v>16353.75</v>
      </c>
      <c r="E608" s="165">
        <v>0</v>
      </c>
      <c r="F608" s="19">
        <v>0</v>
      </c>
      <c r="G608" s="20">
        <f t="shared" si="13"/>
        <v>16353.75</v>
      </c>
      <c r="H608" s="19">
        <v>0</v>
      </c>
      <c r="I608" s="19">
        <v>0</v>
      </c>
    </row>
    <row r="609" spans="1:9" ht="15" customHeight="1" x14ac:dyDescent="0.25">
      <c r="A609" s="211" t="s">
        <v>955</v>
      </c>
      <c r="B609" s="78">
        <v>0</v>
      </c>
      <c r="C609" s="131" t="s">
        <v>67</v>
      </c>
      <c r="D609" s="165">
        <v>136893.75</v>
      </c>
      <c r="E609" s="165">
        <v>44883.049999999996</v>
      </c>
      <c r="F609" s="19">
        <v>0</v>
      </c>
      <c r="G609" s="20">
        <f t="shared" si="13"/>
        <v>92010.700000000012</v>
      </c>
      <c r="H609" s="19">
        <v>0</v>
      </c>
      <c r="I609" s="19">
        <v>0</v>
      </c>
    </row>
    <row r="610" spans="1:9" ht="15" customHeight="1" x14ac:dyDescent="0.25">
      <c r="A610" s="105" t="s">
        <v>1324</v>
      </c>
      <c r="B610" s="78">
        <v>0</v>
      </c>
      <c r="C610" s="131" t="s">
        <v>67</v>
      </c>
      <c r="D610" s="165">
        <v>1758267.5999999992</v>
      </c>
      <c r="E610" s="165">
        <v>1382296.0499999998</v>
      </c>
      <c r="F610" s="19">
        <v>0</v>
      </c>
      <c r="G610" s="20">
        <f t="shared" si="13"/>
        <v>375971.54999999935</v>
      </c>
      <c r="H610" s="19">
        <v>0</v>
      </c>
      <c r="I610" s="19">
        <v>0</v>
      </c>
    </row>
    <row r="611" spans="1:9" ht="15" customHeight="1" x14ac:dyDescent="0.25">
      <c r="A611" s="105" t="s">
        <v>1325</v>
      </c>
      <c r="B611" s="78">
        <v>0</v>
      </c>
      <c r="C611" s="131" t="s">
        <v>67</v>
      </c>
      <c r="D611" s="165">
        <v>1988378.3999999992</v>
      </c>
      <c r="E611" s="165">
        <v>1348562.1</v>
      </c>
      <c r="F611" s="19">
        <v>0</v>
      </c>
      <c r="G611" s="20">
        <f t="shared" si="13"/>
        <v>639816.29999999912</v>
      </c>
      <c r="H611" s="19">
        <v>0</v>
      </c>
      <c r="I611" s="19">
        <v>0</v>
      </c>
    </row>
    <row r="612" spans="1:9" ht="15" customHeight="1" x14ac:dyDescent="0.25">
      <c r="A612" s="105" t="s">
        <v>4062</v>
      </c>
      <c r="B612" s="78">
        <v>0</v>
      </c>
      <c r="C612" s="131" t="s">
        <v>67</v>
      </c>
      <c r="D612" s="165">
        <v>2839948.2500000009</v>
      </c>
      <c r="E612" s="165">
        <v>2216425.0999999992</v>
      </c>
      <c r="F612" s="19">
        <v>0</v>
      </c>
      <c r="G612" s="20">
        <f t="shared" si="13"/>
        <v>623523.15000000177</v>
      </c>
      <c r="H612" s="19">
        <v>0</v>
      </c>
      <c r="I612" s="19">
        <v>0</v>
      </c>
    </row>
    <row r="613" spans="1:9" ht="15" customHeight="1" x14ac:dyDescent="0.25">
      <c r="A613" s="105" t="s">
        <v>1326</v>
      </c>
      <c r="B613" s="78">
        <v>0</v>
      </c>
      <c r="C613" s="131" t="s">
        <v>67</v>
      </c>
      <c r="D613" s="165">
        <v>302525.99999999988</v>
      </c>
      <c r="E613" s="165">
        <v>278679.40000000002</v>
      </c>
      <c r="F613" s="19">
        <v>0</v>
      </c>
      <c r="G613" s="20">
        <f t="shared" si="13"/>
        <v>23846.59999999986</v>
      </c>
      <c r="H613" s="19">
        <v>0</v>
      </c>
      <c r="I613" s="19">
        <v>0</v>
      </c>
    </row>
    <row r="614" spans="1:9" ht="15" customHeight="1" x14ac:dyDescent="0.25">
      <c r="A614" s="105" t="s">
        <v>1327</v>
      </c>
      <c r="B614" s="78">
        <v>0</v>
      </c>
      <c r="C614" s="131" t="s">
        <v>67</v>
      </c>
      <c r="D614" s="165">
        <v>301864.49999999983</v>
      </c>
      <c r="E614" s="165">
        <v>184116.45</v>
      </c>
      <c r="F614" s="19">
        <v>0</v>
      </c>
      <c r="G614" s="20">
        <f t="shared" si="13"/>
        <v>117748.04999999981</v>
      </c>
      <c r="H614" s="19">
        <v>0</v>
      </c>
      <c r="I614" s="19">
        <v>0</v>
      </c>
    </row>
    <row r="615" spans="1:9" ht="15" customHeight="1" x14ac:dyDescent="0.25">
      <c r="A615" s="105" t="s">
        <v>1328</v>
      </c>
      <c r="B615" s="78">
        <v>0</v>
      </c>
      <c r="C615" s="131" t="s">
        <v>67</v>
      </c>
      <c r="D615" s="165">
        <v>294367.49999999977</v>
      </c>
      <c r="E615" s="165">
        <v>199724.99999999994</v>
      </c>
      <c r="F615" s="19">
        <v>0</v>
      </c>
      <c r="G615" s="20">
        <f t="shared" si="13"/>
        <v>94642.499999999825</v>
      </c>
      <c r="H615" s="19">
        <v>0</v>
      </c>
      <c r="I615" s="19">
        <v>0</v>
      </c>
    </row>
    <row r="616" spans="1:9" ht="15" customHeight="1" x14ac:dyDescent="0.25">
      <c r="A616" s="105" t="s">
        <v>1329</v>
      </c>
      <c r="B616" s="78">
        <v>0</v>
      </c>
      <c r="C616" s="131" t="s">
        <v>67</v>
      </c>
      <c r="D616" s="165">
        <v>270080.29999999987</v>
      </c>
      <c r="E616" s="165">
        <v>255005.25000000006</v>
      </c>
      <c r="F616" s="19">
        <v>0</v>
      </c>
      <c r="G616" s="20">
        <f t="shared" si="13"/>
        <v>15075.049999999814</v>
      </c>
      <c r="H616" s="19">
        <v>0</v>
      </c>
      <c r="I616" s="19">
        <v>0</v>
      </c>
    </row>
    <row r="617" spans="1:9" ht="15" customHeight="1" x14ac:dyDescent="0.25">
      <c r="A617" s="211" t="s">
        <v>201</v>
      </c>
      <c r="B617" s="78">
        <v>0</v>
      </c>
      <c r="C617" s="131" t="s">
        <v>67</v>
      </c>
      <c r="D617" s="165">
        <v>114476.25</v>
      </c>
      <c r="E617" s="165">
        <v>78067.900000000023</v>
      </c>
      <c r="F617" s="19">
        <v>0</v>
      </c>
      <c r="G617" s="20">
        <f t="shared" si="13"/>
        <v>36408.349999999977</v>
      </c>
      <c r="H617" s="19">
        <v>0</v>
      </c>
      <c r="I617" s="19">
        <v>0</v>
      </c>
    </row>
    <row r="618" spans="1:9" ht="15" customHeight="1" x14ac:dyDescent="0.25">
      <c r="A618" s="211" t="s">
        <v>202</v>
      </c>
      <c r="B618" s="78">
        <v>0</v>
      </c>
      <c r="C618" s="131" t="s">
        <v>67</v>
      </c>
      <c r="D618" s="165">
        <v>90552.000000000058</v>
      </c>
      <c r="E618" s="165">
        <v>42798.5</v>
      </c>
      <c r="F618" s="19">
        <v>0</v>
      </c>
      <c r="G618" s="20">
        <f t="shared" si="13"/>
        <v>47753.500000000058</v>
      </c>
      <c r="H618" s="19">
        <v>0</v>
      </c>
      <c r="I618" s="19">
        <v>0</v>
      </c>
    </row>
    <row r="619" spans="1:9" ht="15" customHeight="1" x14ac:dyDescent="0.25">
      <c r="A619" s="211" t="s">
        <v>203</v>
      </c>
      <c r="B619" s="78">
        <v>0</v>
      </c>
      <c r="C619" s="131" t="s">
        <v>67</v>
      </c>
      <c r="D619" s="165">
        <v>135895.09999999992</v>
      </c>
      <c r="E619" s="165">
        <v>84688.95</v>
      </c>
      <c r="F619" s="19">
        <v>0</v>
      </c>
      <c r="G619" s="20">
        <f t="shared" si="13"/>
        <v>51206.149999999921</v>
      </c>
      <c r="H619" s="19">
        <v>0</v>
      </c>
      <c r="I619" s="19">
        <v>0</v>
      </c>
    </row>
    <row r="620" spans="1:9" ht="15" customHeight="1" x14ac:dyDescent="0.25">
      <c r="A620" s="211" t="s">
        <v>204</v>
      </c>
      <c r="B620" s="78">
        <v>0</v>
      </c>
      <c r="C620" s="131" t="s">
        <v>67</v>
      </c>
      <c r="D620" s="165">
        <v>128716.24999999994</v>
      </c>
      <c r="E620" s="165">
        <v>51274.799999999981</v>
      </c>
      <c r="F620" s="19">
        <v>0</v>
      </c>
      <c r="G620" s="20">
        <f t="shared" si="13"/>
        <v>77441.449999999953</v>
      </c>
      <c r="H620" s="19">
        <v>0</v>
      </c>
      <c r="I620" s="19">
        <v>0</v>
      </c>
    </row>
    <row r="621" spans="1:9" ht="15" customHeight="1" x14ac:dyDescent="0.25">
      <c r="A621" s="211" t="s">
        <v>205</v>
      </c>
      <c r="B621" s="78">
        <v>0</v>
      </c>
      <c r="C621" s="131" t="s">
        <v>67</v>
      </c>
      <c r="D621" s="165">
        <v>200863.14999999997</v>
      </c>
      <c r="E621" s="165">
        <v>43175.1</v>
      </c>
      <c r="F621" s="19">
        <v>0</v>
      </c>
      <c r="G621" s="20">
        <f t="shared" si="13"/>
        <v>157688.04999999996</v>
      </c>
      <c r="H621" s="19">
        <v>0</v>
      </c>
      <c r="I621" s="19">
        <v>0</v>
      </c>
    </row>
    <row r="622" spans="1:9" ht="15" customHeight="1" x14ac:dyDescent="0.25">
      <c r="A622" s="211" t="s">
        <v>206</v>
      </c>
      <c r="B622" s="78">
        <v>0</v>
      </c>
      <c r="C622" s="131" t="s">
        <v>67</v>
      </c>
      <c r="D622" s="165">
        <v>132557.25000000003</v>
      </c>
      <c r="E622" s="165">
        <v>48120.93</v>
      </c>
      <c r="F622" s="19">
        <v>0</v>
      </c>
      <c r="G622" s="20">
        <f t="shared" si="13"/>
        <v>84436.320000000036</v>
      </c>
      <c r="H622" s="19">
        <v>0</v>
      </c>
      <c r="I622" s="19">
        <v>0</v>
      </c>
    </row>
    <row r="623" spans="1:9" ht="15" customHeight="1" x14ac:dyDescent="0.25">
      <c r="A623" s="211" t="s">
        <v>207</v>
      </c>
      <c r="B623" s="78">
        <v>0</v>
      </c>
      <c r="C623" s="131" t="s">
        <v>67</v>
      </c>
      <c r="D623" s="165">
        <v>263905.94999999995</v>
      </c>
      <c r="E623" s="165">
        <v>156147.01999999999</v>
      </c>
      <c r="F623" s="19">
        <v>0</v>
      </c>
      <c r="G623" s="20">
        <f t="shared" si="13"/>
        <v>107758.92999999996</v>
      </c>
      <c r="H623" s="19">
        <v>0</v>
      </c>
      <c r="I623" s="19">
        <v>0</v>
      </c>
    </row>
    <row r="624" spans="1:9" ht="15" customHeight="1" x14ac:dyDescent="0.25">
      <c r="A624" s="211" t="s">
        <v>208</v>
      </c>
      <c r="B624" s="78">
        <v>0</v>
      </c>
      <c r="C624" s="131" t="s">
        <v>67</v>
      </c>
      <c r="D624" s="165">
        <v>253905.75000000009</v>
      </c>
      <c r="E624" s="165">
        <v>25574.200000000008</v>
      </c>
      <c r="F624" s="19">
        <v>0</v>
      </c>
      <c r="G624" s="20">
        <f t="shared" si="13"/>
        <v>228331.55000000008</v>
      </c>
      <c r="H624" s="19">
        <v>0</v>
      </c>
      <c r="I624" s="19">
        <v>0</v>
      </c>
    </row>
    <row r="625" spans="1:9" ht="15" customHeight="1" x14ac:dyDescent="0.25">
      <c r="A625" s="211" t="s">
        <v>209</v>
      </c>
      <c r="B625" s="78">
        <v>0</v>
      </c>
      <c r="C625" s="131" t="s">
        <v>67</v>
      </c>
      <c r="D625" s="165">
        <v>109143.75000000004</v>
      </c>
      <c r="E625" s="165">
        <v>45784.52</v>
      </c>
      <c r="F625" s="19">
        <v>0</v>
      </c>
      <c r="G625" s="20">
        <f t="shared" si="13"/>
        <v>63359.230000000047</v>
      </c>
      <c r="H625" s="19">
        <v>0</v>
      </c>
      <c r="I625" s="19">
        <v>0</v>
      </c>
    </row>
    <row r="626" spans="1:9" ht="15" customHeight="1" x14ac:dyDescent="0.25">
      <c r="A626" s="211" t="s">
        <v>210</v>
      </c>
      <c r="B626" s="78">
        <v>0</v>
      </c>
      <c r="C626" s="131" t="s">
        <v>67</v>
      </c>
      <c r="D626" s="165">
        <v>49245</v>
      </c>
      <c r="E626" s="165">
        <v>10371.6</v>
      </c>
      <c r="F626" s="19">
        <v>0</v>
      </c>
      <c r="G626" s="20">
        <f t="shared" si="13"/>
        <v>38873.4</v>
      </c>
      <c r="H626" s="19">
        <v>0</v>
      </c>
      <c r="I626" s="19">
        <v>0</v>
      </c>
    </row>
    <row r="627" spans="1:9" ht="15" customHeight="1" x14ac:dyDescent="0.25">
      <c r="A627" s="105" t="s">
        <v>1794</v>
      </c>
      <c r="B627" s="78">
        <v>0</v>
      </c>
      <c r="C627" s="131" t="s">
        <v>67</v>
      </c>
      <c r="D627" s="165">
        <v>125478.2</v>
      </c>
      <c r="E627" s="165">
        <v>66302.10000000002</v>
      </c>
      <c r="F627" s="19">
        <v>0</v>
      </c>
      <c r="G627" s="20">
        <f t="shared" si="13"/>
        <v>59176.099999999977</v>
      </c>
      <c r="H627" s="19">
        <v>0</v>
      </c>
      <c r="I627" s="19">
        <v>0</v>
      </c>
    </row>
    <row r="628" spans="1:9" ht="15" customHeight="1" x14ac:dyDescent="0.25">
      <c r="A628" s="105" t="s">
        <v>1795</v>
      </c>
      <c r="B628" s="78">
        <v>0</v>
      </c>
      <c r="C628" s="131" t="s">
        <v>67</v>
      </c>
      <c r="D628" s="165">
        <v>175297.5</v>
      </c>
      <c r="E628" s="165">
        <v>131372.04999999996</v>
      </c>
      <c r="F628" s="19">
        <v>0</v>
      </c>
      <c r="G628" s="20">
        <f t="shared" si="13"/>
        <v>43925.450000000041</v>
      </c>
      <c r="H628" s="19">
        <v>0</v>
      </c>
      <c r="I628" s="19">
        <v>0</v>
      </c>
    </row>
    <row r="629" spans="1:9" ht="15" customHeight="1" x14ac:dyDescent="0.25">
      <c r="A629" s="105" t="s">
        <v>1796</v>
      </c>
      <c r="B629" s="78">
        <v>0</v>
      </c>
      <c r="C629" s="131" t="s">
        <v>67</v>
      </c>
      <c r="D629" s="165">
        <v>154656.24999999991</v>
      </c>
      <c r="E629" s="165">
        <v>93586.799999999988</v>
      </c>
      <c r="F629" s="19">
        <v>0</v>
      </c>
      <c r="G629" s="20">
        <f t="shared" si="13"/>
        <v>61069.449999999924</v>
      </c>
      <c r="H629" s="19">
        <v>0</v>
      </c>
      <c r="I629" s="19">
        <v>0</v>
      </c>
    </row>
    <row r="630" spans="1:9" ht="15" customHeight="1" x14ac:dyDescent="0.25">
      <c r="A630" s="105" t="s">
        <v>1797</v>
      </c>
      <c r="B630" s="78">
        <v>0</v>
      </c>
      <c r="C630" s="131" t="s">
        <v>67</v>
      </c>
      <c r="D630" s="165">
        <v>175554.74999999985</v>
      </c>
      <c r="E630" s="165">
        <v>106599.70000000003</v>
      </c>
      <c r="F630" s="19">
        <v>0</v>
      </c>
      <c r="G630" s="20">
        <f t="shared" si="13"/>
        <v>68955.049999999828</v>
      </c>
      <c r="H630" s="19">
        <v>0</v>
      </c>
      <c r="I630" s="19">
        <v>0</v>
      </c>
    </row>
    <row r="631" spans="1:9" ht="15" customHeight="1" x14ac:dyDescent="0.25">
      <c r="A631" s="211" t="s">
        <v>956</v>
      </c>
      <c r="B631" s="78">
        <v>0</v>
      </c>
      <c r="C631" s="131" t="s">
        <v>67</v>
      </c>
      <c r="D631" s="165">
        <v>231672.00000000006</v>
      </c>
      <c r="E631" s="165">
        <v>173327.94999999992</v>
      </c>
      <c r="F631" s="19">
        <v>0</v>
      </c>
      <c r="G631" s="20">
        <f t="shared" si="13"/>
        <v>58344.050000000134</v>
      </c>
      <c r="H631" s="19">
        <v>0</v>
      </c>
      <c r="I631" s="19">
        <v>0</v>
      </c>
    </row>
    <row r="632" spans="1:9" ht="15" customHeight="1" x14ac:dyDescent="0.25">
      <c r="A632" s="211" t="s">
        <v>957</v>
      </c>
      <c r="B632" s="78">
        <v>0</v>
      </c>
      <c r="C632" s="131" t="s">
        <v>67</v>
      </c>
      <c r="D632" s="165">
        <v>152181.74999999994</v>
      </c>
      <c r="E632" s="165">
        <v>140458.80000000002</v>
      </c>
      <c r="F632" s="19">
        <v>0</v>
      </c>
      <c r="G632" s="20">
        <f t="shared" si="13"/>
        <v>11722.949999999924</v>
      </c>
      <c r="H632" s="19">
        <v>0</v>
      </c>
      <c r="I632" s="19">
        <v>0</v>
      </c>
    </row>
    <row r="633" spans="1:9" ht="15" customHeight="1" x14ac:dyDescent="0.25">
      <c r="A633" s="105" t="s">
        <v>1798</v>
      </c>
      <c r="B633" s="78">
        <v>0</v>
      </c>
      <c r="C633" s="131" t="s">
        <v>67</v>
      </c>
      <c r="D633" s="165">
        <v>2335866.2600000007</v>
      </c>
      <c r="E633" s="165">
        <v>1967847.83</v>
      </c>
      <c r="F633" s="19">
        <v>0</v>
      </c>
      <c r="G633" s="20">
        <f t="shared" si="13"/>
        <v>368018.43000000063</v>
      </c>
      <c r="H633" s="19">
        <v>0</v>
      </c>
      <c r="I633" s="19">
        <v>0</v>
      </c>
    </row>
    <row r="634" spans="1:9" ht="15" customHeight="1" x14ac:dyDescent="0.25">
      <c r="A634" s="105" t="s">
        <v>1799</v>
      </c>
      <c r="B634" s="78">
        <v>0</v>
      </c>
      <c r="C634" s="131" t="s">
        <v>67</v>
      </c>
      <c r="D634" s="165">
        <v>620249.91999999981</v>
      </c>
      <c r="E634" s="165">
        <v>371130.28</v>
      </c>
      <c r="F634" s="19">
        <v>0</v>
      </c>
      <c r="G634" s="20">
        <f t="shared" si="13"/>
        <v>249119.63999999978</v>
      </c>
      <c r="H634" s="19">
        <v>0</v>
      </c>
      <c r="I634" s="19">
        <v>0</v>
      </c>
    </row>
    <row r="635" spans="1:9" ht="15" customHeight="1" x14ac:dyDescent="0.25">
      <c r="A635" s="105" t="s">
        <v>1800</v>
      </c>
      <c r="B635" s="78">
        <v>0</v>
      </c>
      <c r="C635" s="131" t="s">
        <v>67</v>
      </c>
      <c r="D635" s="165">
        <v>1586225.9000000006</v>
      </c>
      <c r="E635" s="165">
        <v>834030.45</v>
      </c>
      <c r="F635" s="19">
        <v>0</v>
      </c>
      <c r="G635" s="20">
        <f t="shared" si="13"/>
        <v>752195.45000000065</v>
      </c>
      <c r="H635" s="19">
        <v>0</v>
      </c>
      <c r="I635" s="19">
        <v>0</v>
      </c>
    </row>
    <row r="636" spans="1:9" ht="15" customHeight="1" x14ac:dyDescent="0.25">
      <c r="A636" s="105" t="s">
        <v>1801</v>
      </c>
      <c r="B636" s="78">
        <v>0</v>
      </c>
      <c r="C636" s="131" t="s">
        <v>67</v>
      </c>
      <c r="D636" s="165">
        <v>1532745.4000000001</v>
      </c>
      <c r="E636" s="165">
        <v>1022732.8999999998</v>
      </c>
      <c r="F636" s="19">
        <v>0</v>
      </c>
      <c r="G636" s="20">
        <f t="shared" ref="G636:G683" si="14">D636-E636</f>
        <v>510012.50000000035</v>
      </c>
      <c r="H636" s="19">
        <v>0</v>
      </c>
      <c r="I636" s="19">
        <v>0</v>
      </c>
    </row>
    <row r="637" spans="1:9" ht="15" customHeight="1" x14ac:dyDescent="0.25">
      <c r="A637" s="105" t="s">
        <v>3572</v>
      </c>
      <c r="B637" s="78">
        <v>0</v>
      </c>
      <c r="C637" s="131" t="s">
        <v>67</v>
      </c>
      <c r="D637" s="165">
        <v>1395259.26</v>
      </c>
      <c r="E637" s="165">
        <v>674419.88</v>
      </c>
      <c r="F637" s="19">
        <v>0</v>
      </c>
      <c r="G637" s="20">
        <f t="shared" si="14"/>
        <v>720839.38</v>
      </c>
      <c r="H637" s="19">
        <v>0</v>
      </c>
      <c r="I637" s="19">
        <v>0</v>
      </c>
    </row>
    <row r="638" spans="1:9" ht="15" customHeight="1" x14ac:dyDescent="0.25">
      <c r="A638" s="105" t="s">
        <v>1802</v>
      </c>
      <c r="B638" s="78">
        <v>0</v>
      </c>
      <c r="C638" s="131" t="s">
        <v>67</v>
      </c>
      <c r="D638" s="165">
        <v>962533.44</v>
      </c>
      <c r="E638" s="165">
        <v>624524.4</v>
      </c>
      <c r="F638" s="19">
        <v>0</v>
      </c>
      <c r="G638" s="20">
        <f t="shared" si="14"/>
        <v>338009.03999999992</v>
      </c>
      <c r="H638" s="19">
        <v>0</v>
      </c>
      <c r="I638" s="19">
        <v>0</v>
      </c>
    </row>
    <row r="639" spans="1:9" ht="15" customHeight="1" x14ac:dyDescent="0.25">
      <c r="A639" s="211" t="s">
        <v>958</v>
      </c>
      <c r="B639" s="78">
        <v>0</v>
      </c>
      <c r="C639" s="131" t="s">
        <v>67</v>
      </c>
      <c r="D639" s="165">
        <v>3851250.2500000009</v>
      </c>
      <c r="E639" s="165">
        <v>3066971.6500000004</v>
      </c>
      <c r="F639" s="19">
        <v>0</v>
      </c>
      <c r="G639" s="20">
        <f t="shared" si="14"/>
        <v>784278.60000000056</v>
      </c>
      <c r="H639" s="19">
        <v>0</v>
      </c>
      <c r="I639" s="19">
        <v>0</v>
      </c>
    </row>
    <row r="640" spans="1:9" ht="15" customHeight="1" x14ac:dyDescent="0.25">
      <c r="A640" s="105" t="s">
        <v>1803</v>
      </c>
      <c r="B640" s="78">
        <v>0</v>
      </c>
      <c r="C640" s="131" t="s">
        <v>67</v>
      </c>
      <c r="D640" s="165">
        <v>73571.370000000024</v>
      </c>
      <c r="E640" s="165">
        <v>45392.65</v>
      </c>
      <c r="F640" s="19">
        <v>0</v>
      </c>
      <c r="G640" s="20">
        <f t="shared" si="14"/>
        <v>28178.720000000023</v>
      </c>
      <c r="H640" s="19">
        <v>0</v>
      </c>
      <c r="I640" s="19">
        <v>0</v>
      </c>
    </row>
    <row r="641" spans="1:9" ht="15" customHeight="1" x14ac:dyDescent="0.25">
      <c r="A641" s="105" t="s">
        <v>1804</v>
      </c>
      <c r="B641" s="78">
        <v>0</v>
      </c>
      <c r="C641" s="131" t="s">
        <v>67</v>
      </c>
      <c r="D641" s="165">
        <v>13340.250000000007</v>
      </c>
      <c r="E641" s="165">
        <v>13104.300000000007</v>
      </c>
      <c r="F641" s="19">
        <v>0</v>
      </c>
      <c r="G641" s="20">
        <f t="shared" si="14"/>
        <v>235.95000000000073</v>
      </c>
      <c r="H641" s="19">
        <v>0</v>
      </c>
      <c r="I641" s="19">
        <v>0</v>
      </c>
    </row>
    <row r="642" spans="1:9" ht="15" customHeight="1" x14ac:dyDescent="0.25">
      <c r="A642" s="105" t="s">
        <v>1805</v>
      </c>
      <c r="B642" s="78">
        <v>0</v>
      </c>
      <c r="C642" s="131" t="s">
        <v>67</v>
      </c>
      <c r="D642" s="165">
        <v>85995</v>
      </c>
      <c r="E642" s="165">
        <v>61641.700000000012</v>
      </c>
      <c r="F642" s="19">
        <v>0</v>
      </c>
      <c r="G642" s="20">
        <f t="shared" si="14"/>
        <v>24353.299999999988</v>
      </c>
      <c r="H642" s="19">
        <v>0</v>
      </c>
      <c r="I642" s="19">
        <v>0</v>
      </c>
    </row>
    <row r="643" spans="1:9" ht="15" customHeight="1" x14ac:dyDescent="0.25">
      <c r="A643" s="105" t="s">
        <v>1806</v>
      </c>
      <c r="B643" s="78">
        <v>0</v>
      </c>
      <c r="C643" s="131" t="s">
        <v>67</v>
      </c>
      <c r="D643" s="165">
        <v>103363.74000000002</v>
      </c>
      <c r="E643" s="165">
        <v>90035.39</v>
      </c>
      <c r="F643" s="19">
        <v>0</v>
      </c>
      <c r="G643" s="20">
        <f t="shared" si="14"/>
        <v>13328.35000000002</v>
      </c>
      <c r="H643" s="19">
        <v>0</v>
      </c>
      <c r="I643" s="19">
        <v>0</v>
      </c>
    </row>
    <row r="644" spans="1:9" ht="15" customHeight="1" x14ac:dyDescent="0.25">
      <c r="A644" s="105" t="s">
        <v>1807</v>
      </c>
      <c r="B644" s="78">
        <v>0</v>
      </c>
      <c r="C644" s="131" t="s">
        <v>67</v>
      </c>
      <c r="D644" s="165">
        <v>61119.149999999972</v>
      </c>
      <c r="E644" s="165">
        <v>41703.699999999997</v>
      </c>
      <c r="F644" s="19">
        <v>0</v>
      </c>
      <c r="G644" s="20">
        <f t="shared" si="14"/>
        <v>19415.449999999975</v>
      </c>
      <c r="H644" s="19">
        <v>0</v>
      </c>
      <c r="I644" s="19">
        <v>0</v>
      </c>
    </row>
    <row r="645" spans="1:9" ht="15" customHeight="1" x14ac:dyDescent="0.25">
      <c r="A645" s="105" t="s">
        <v>1808</v>
      </c>
      <c r="B645" s="78">
        <v>0</v>
      </c>
      <c r="C645" s="131" t="s">
        <v>67</v>
      </c>
      <c r="D645" s="165">
        <v>72691.499999999971</v>
      </c>
      <c r="E645" s="165">
        <v>46779.500000000007</v>
      </c>
      <c r="F645" s="19">
        <v>0</v>
      </c>
      <c r="G645" s="20">
        <f t="shared" si="14"/>
        <v>25911.999999999964</v>
      </c>
      <c r="H645" s="19">
        <v>0</v>
      </c>
      <c r="I645" s="19">
        <v>0</v>
      </c>
    </row>
    <row r="646" spans="1:9" ht="15" customHeight="1" x14ac:dyDescent="0.25">
      <c r="A646" s="105" t="s">
        <v>1809</v>
      </c>
      <c r="B646" s="78">
        <v>0</v>
      </c>
      <c r="C646" s="131" t="s">
        <v>67</v>
      </c>
      <c r="D646" s="165">
        <v>99298.500000000029</v>
      </c>
      <c r="E646" s="165">
        <v>63045.749999999993</v>
      </c>
      <c r="F646" s="19">
        <v>0</v>
      </c>
      <c r="G646" s="20">
        <f t="shared" si="14"/>
        <v>36252.750000000036</v>
      </c>
      <c r="H646" s="19">
        <v>0</v>
      </c>
      <c r="I646" s="19">
        <v>0</v>
      </c>
    </row>
    <row r="647" spans="1:9" ht="15" customHeight="1" x14ac:dyDescent="0.25">
      <c r="A647" s="105" t="s">
        <v>1810</v>
      </c>
      <c r="B647" s="78">
        <v>0</v>
      </c>
      <c r="C647" s="131" t="s">
        <v>67</v>
      </c>
      <c r="D647" s="165">
        <v>73381.8</v>
      </c>
      <c r="E647" s="165">
        <v>22767.169999999995</v>
      </c>
      <c r="F647" s="19">
        <v>0</v>
      </c>
      <c r="G647" s="20">
        <f t="shared" si="14"/>
        <v>50614.630000000005</v>
      </c>
      <c r="H647" s="19">
        <v>0</v>
      </c>
      <c r="I647" s="19">
        <v>0</v>
      </c>
    </row>
    <row r="648" spans="1:9" ht="15" customHeight="1" x14ac:dyDescent="0.25">
      <c r="A648" s="105" t="s">
        <v>1811</v>
      </c>
      <c r="B648" s="78">
        <v>0</v>
      </c>
      <c r="C648" s="131" t="s">
        <v>67</v>
      </c>
      <c r="D648" s="165">
        <v>142994.24999999994</v>
      </c>
      <c r="E648" s="165">
        <v>108085.19999999998</v>
      </c>
      <c r="F648" s="19">
        <v>0</v>
      </c>
      <c r="G648" s="20">
        <f t="shared" si="14"/>
        <v>34909.049999999959</v>
      </c>
      <c r="H648" s="19">
        <v>0</v>
      </c>
      <c r="I648" s="19">
        <v>0</v>
      </c>
    </row>
    <row r="649" spans="1:9" ht="15" customHeight="1" x14ac:dyDescent="0.25">
      <c r="A649" s="105" t="s">
        <v>1812</v>
      </c>
      <c r="B649" s="78">
        <v>0</v>
      </c>
      <c r="C649" s="131" t="s">
        <v>67</v>
      </c>
      <c r="D649" s="165">
        <v>121826.25</v>
      </c>
      <c r="E649" s="165">
        <v>68373.750000000015</v>
      </c>
      <c r="F649" s="19">
        <v>0</v>
      </c>
      <c r="G649" s="20">
        <f t="shared" si="14"/>
        <v>53452.499999999985</v>
      </c>
      <c r="H649" s="19">
        <v>0</v>
      </c>
      <c r="I649" s="19">
        <v>0</v>
      </c>
    </row>
    <row r="650" spans="1:9" ht="15" customHeight="1" x14ac:dyDescent="0.25">
      <c r="A650" s="211" t="s">
        <v>959</v>
      </c>
      <c r="B650" s="78">
        <v>0</v>
      </c>
      <c r="C650" s="131" t="s">
        <v>67</v>
      </c>
      <c r="D650" s="165">
        <v>3399030.5999999982</v>
      </c>
      <c r="E650" s="165">
        <v>2519386.15</v>
      </c>
      <c r="F650" s="19">
        <v>0</v>
      </c>
      <c r="G650" s="20">
        <f t="shared" si="14"/>
        <v>879644.44999999832</v>
      </c>
      <c r="H650" s="19">
        <v>0</v>
      </c>
      <c r="I650" s="19">
        <v>0</v>
      </c>
    </row>
    <row r="651" spans="1:9" ht="15" customHeight="1" x14ac:dyDescent="0.25">
      <c r="A651" s="211" t="s">
        <v>960</v>
      </c>
      <c r="B651" s="78">
        <v>0</v>
      </c>
      <c r="C651" s="131" t="s">
        <v>67</v>
      </c>
      <c r="D651" s="165">
        <v>182539.05999999991</v>
      </c>
      <c r="E651" s="165">
        <v>109274.14000000001</v>
      </c>
      <c r="F651" s="19">
        <v>0</v>
      </c>
      <c r="G651" s="20">
        <f t="shared" si="14"/>
        <v>73264.919999999896</v>
      </c>
      <c r="H651" s="19">
        <v>0</v>
      </c>
      <c r="I651" s="19">
        <v>0</v>
      </c>
    </row>
    <row r="652" spans="1:9" ht="15" customHeight="1" x14ac:dyDescent="0.25">
      <c r="A652" s="211" t="s">
        <v>961</v>
      </c>
      <c r="B652" s="78">
        <v>0</v>
      </c>
      <c r="C652" s="131" t="s">
        <v>67</v>
      </c>
      <c r="D652" s="165">
        <v>1427881.1000000003</v>
      </c>
      <c r="E652" s="165">
        <v>1174137.9700000004</v>
      </c>
      <c r="F652" s="19">
        <v>0</v>
      </c>
      <c r="G652" s="20">
        <f t="shared" si="14"/>
        <v>253743.12999999989</v>
      </c>
      <c r="H652" s="19">
        <v>0</v>
      </c>
      <c r="I652" s="19">
        <v>0</v>
      </c>
    </row>
    <row r="653" spans="1:9" ht="15" customHeight="1" x14ac:dyDescent="0.25">
      <c r="A653" s="211" t="s">
        <v>962</v>
      </c>
      <c r="B653" s="78">
        <v>0</v>
      </c>
      <c r="C653" s="131" t="s">
        <v>67</v>
      </c>
      <c r="D653" s="165">
        <v>1768393.6700000002</v>
      </c>
      <c r="E653" s="165">
        <v>989770.29</v>
      </c>
      <c r="F653" s="19">
        <v>0</v>
      </c>
      <c r="G653" s="20">
        <f t="shared" si="14"/>
        <v>778623.38000000012</v>
      </c>
      <c r="H653" s="19">
        <v>0</v>
      </c>
      <c r="I653" s="19">
        <v>0</v>
      </c>
    </row>
    <row r="654" spans="1:9" ht="15" customHeight="1" x14ac:dyDescent="0.25">
      <c r="A654" s="211" t="s">
        <v>963</v>
      </c>
      <c r="B654" s="78">
        <v>0</v>
      </c>
      <c r="C654" s="131" t="s">
        <v>67</v>
      </c>
      <c r="D654" s="165">
        <v>1721128.7999999996</v>
      </c>
      <c r="E654" s="165">
        <v>1255989.4899999998</v>
      </c>
      <c r="F654" s="19">
        <v>0</v>
      </c>
      <c r="G654" s="20">
        <f t="shared" si="14"/>
        <v>465139.30999999982</v>
      </c>
      <c r="H654" s="19">
        <v>0</v>
      </c>
      <c r="I654" s="19">
        <v>0</v>
      </c>
    </row>
    <row r="655" spans="1:9" ht="15" customHeight="1" x14ac:dyDescent="0.25">
      <c r="A655" s="211" t="s">
        <v>964</v>
      </c>
      <c r="B655" s="78">
        <v>0</v>
      </c>
      <c r="C655" s="131" t="s">
        <v>67</v>
      </c>
      <c r="D655" s="165">
        <v>1089218.1499999999</v>
      </c>
      <c r="E655" s="165">
        <v>680805.48</v>
      </c>
      <c r="F655" s="19">
        <v>0</v>
      </c>
      <c r="G655" s="20">
        <f t="shared" si="14"/>
        <v>408412.66999999993</v>
      </c>
      <c r="H655" s="19">
        <v>0</v>
      </c>
      <c r="I655" s="19">
        <v>0</v>
      </c>
    </row>
    <row r="656" spans="1:9" ht="15" customHeight="1" x14ac:dyDescent="0.25">
      <c r="A656" s="105" t="s">
        <v>1813</v>
      </c>
      <c r="B656" s="78">
        <v>0</v>
      </c>
      <c r="C656" s="131" t="s">
        <v>67</v>
      </c>
      <c r="D656" s="165">
        <v>1503237.2299999997</v>
      </c>
      <c r="E656" s="165">
        <v>1325295.8700000003</v>
      </c>
      <c r="F656" s="19">
        <v>0</v>
      </c>
      <c r="G656" s="20">
        <f t="shared" si="14"/>
        <v>177941.3599999994</v>
      </c>
      <c r="H656" s="19">
        <v>0</v>
      </c>
      <c r="I656" s="19">
        <v>0</v>
      </c>
    </row>
    <row r="657" spans="1:9" ht="15" customHeight="1" x14ac:dyDescent="0.25">
      <c r="A657" s="105" t="s">
        <v>1814</v>
      </c>
      <c r="B657" s="78">
        <v>0</v>
      </c>
      <c r="C657" s="131" t="s">
        <v>67</v>
      </c>
      <c r="D657" s="165">
        <v>446576.96</v>
      </c>
      <c r="E657" s="165">
        <v>370107.82999999996</v>
      </c>
      <c r="F657" s="19">
        <v>0</v>
      </c>
      <c r="G657" s="20">
        <f t="shared" si="14"/>
        <v>76469.130000000063</v>
      </c>
      <c r="H657" s="19">
        <v>0</v>
      </c>
      <c r="I657" s="19">
        <v>0</v>
      </c>
    </row>
    <row r="658" spans="1:9" ht="15" customHeight="1" x14ac:dyDescent="0.25">
      <c r="A658" s="105" t="s">
        <v>1815</v>
      </c>
      <c r="B658" s="78">
        <v>0</v>
      </c>
      <c r="C658" s="131" t="s">
        <v>67</v>
      </c>
      <c r="D658" s="165">
        <v>1782573.68</v>
      </c>
      <c r="E658" s="165">
        <v>1499131.09</v>
      </c>
      <c r="F658" s="19">
        <v>0</v>
      </c>
      <c r="G658" s="20">
        <f t="shared" si="14"/>
        <v>283442.58999999985</v>
      </c>
      <c r="H658" s="19">
        <v>0</v>
      </c>
      <c r="I658" s="19">
        <v>0</v>
      </c>
    </row>
    <row r="659" spans="1:9" ht="15" customHeight="1" x14ac:dyDescent="0.25">
      <c r="A659" s="105" t="s">
        <v>1816</v>
      </c>
      <c r="B659" s="78">
        <v>0</v>
      </c>
      <c r="C659" s="131" t="s">
        <v>67</v>
      </c>
      <c r="D659" s="165">
        <v>664131.16999999993</v>
      </c>
      <c r="E659" s="165">
        <v>442540.05000000005</v>
      </c>
      <c r="F659" s="19">
        <v>0</v>
      </c>
      <c r="G659" s="20">
        <f t="shared" si="14"/>
        <v>221591.11999999988</v>
      </c>
      <c r="H659" s="19">
        <v>0</v>
      </c>
      <c r="I659" s="19">
        <v>0</v>
      </c>
    </row>
    <row r="660" spans="1:9" ht="15" customHeight="1" x14ac:dyDescent="0.25">
      <c r="A660" s="105" t="s">
        <v>1817</v>
      </c>
      <c r="B660" s="78">
        <v>0</v>
      </c>
      <c r="C660" s="131" t="s">
        <v>67</v>
      </c>
      <c r="D660" s="165">
        <v>1154676.3099999996</v>
      </c>
      <c r="E660" s="165">
        <v>930196.49999999988</v>
      </c>
      <c r="F660" s="19">
        <v>0</v>
      </c>
      <c r="G660" s="20">
        <f t="shared" si="14"/>
        <v>224479.80999999971</v>
      </c>
      <c r="H660" s="19">
        <v>0</v>
      </c>
      <c r="I660" s="19">
        <v>0</v>
      </c>
    </row>
    <row r="661" spans="1:9" ht="15" customHeight="1" x14ac:dyDescent="0.25">
      <c r="A661" s="105" t="s">
        <v>1818</v>
      </c>
      <c r="B661" s="78">
        <v>0</v>
      </c>
      <c r="C661" s="131" t="s">
        <v>67</v>
      </c>
      <c r="D661" s="165">
        <v>941378.25000000012</v>
      </c>
      <c r="E661" s="165">
        <v>707448.82</v>
      </c>
      <c r="F661" s="19">
        <v>0</v>
      </c>
      <c r="G661" s="20">
        <f t="shared" si="14"/>
        <v>233929.43000000017</v>
      </c>
      <c r="H661" s="19">
        <v>0</v>
      </c>
      <c r="I661" s="19">
        <v>0</v>
      </c>
    </row>
    <row r="662" spans="1:9" ht="15" customHeight="1" x14ac:dyDescent="0.25">
      <c r="A662" s="105" t="s">
        <v>1819</v>
      </c>
      <c r="B662" s="78">
        <v>0</v>
      </c>
      <c r="C662" s="131" t="s">
        <v>67</v>
      </c>
      <c r="D662" s="165">
        <v>1138147.2700000003</v>
      </c>
      <c r="E662" s="165">
        <v>962102.18000000017</v>
      </c>
      <c r="F662" s="19">
        <v>0</v>
      </c>
      <c r="G662" s="20">
        <f t="shared" si="14"/>
        <v>176045.09000000008</v>
      </c>
      <c r="H662" s="19">
        <v>0</v>
      </c>
      <c r="I662" s="19">
        <v>0</v>
      </c>
    </row>
    <row r="663" spans="1:9" ht="15" customHeight="1" x14ac:dyDescent="0.25">
      <c r="A663" s="105" t="s">
        <v>1820</v>
      </c>
      <c r="B663" s="78">
        <v>0</v>
      </c>
      <c r="C663" s="131" t="s">
        <v>67</v>
      </c>
      <c r="D663" s="165">
        <v>1117577.7500000007</v>
      </c>
      <c r="E663" s="165">
        <v>864265.45999999985</v>
      </c>
      <c r="F663" s="19">
        <v>0</v>
      </c>
      <c r="G663" s="20">
        <f t="shared" si="14"/>
        <v>253312.29000000085</v>
      </c>
      <c r="H663" s="19">
        <v>0</v>
      </c>
      <c r="I663" s="19">
        <v>0</v>
      </c>
    </row>
    <row r="664" spans="1:9" ht="15" customHeight="1" x14ac:dyDescent="0.25">
      <c r="A664" s="105" t="s">
        <v>1821</v>
      </c>
      <c r="B664" s="78">
        <v>0</v>
      </c>
      <c r="C664" s="131" t="s">
        <v>67</v>
      </c>
      <c r="D664" s="165">
        <v>1100784.0800000005</v>
      </c>
      <c r="E664" s="165">
        <v>808873.41</v>
      </c>
      <c r="F664" s="19">
        <v>0</v>
      </c>
      <c r="G664" s="20">
        <f t="shared" si="14"/>
        <v>291910.67000000051</v>
      </c>
      <c r="H664" s="19">
        <v>0</v>
      </c>
      <c r="I664" s="19">
        <v>0</v>
      </c>
    </row>
    <row r="665" spans="1:9" ht="15" customHeight="1" x14ac:dyDescent="0.25">
      <c r="A665" s="105" t="s">
        <v>1822</v>
      </c>
      <c r="B665" s="78">
        <v>0</v>
      </c>
      <c r="C665" s="131" t="s">
        <v>67</v>
      </c>
      <c r="D665" s="165">
        <v>1555847.6300000006</v>
      </c>
      <c r="E665" s="165">
        <v>1292046.92</v>
      </c>
      <c r="F665" s="19">
        <v>0</v>
      </c>
      <c r="G665" s="20">
        <f t="shared" si="14"/>
        <v>263800.71000000066</v>
      </c>
      <c r="H665" s="19">
        <v>0</v>
      </c>
      <c r="I665" s="19">
        <v>0</v>
      </c>
    </row>
    <row r="666" spans="1:9" ht="15" customHeight="1" x14ac:dyDescent="0.25">
      <c r="A666" s="105" t="s">
        <v>1823</v>
      </c>
      <c r="B666" s="78">
        <v>0</v>
      </c>
      <c r="C666" s="131" t="s">
        <v>67</v>
      </c>
      <c r="D666" s="165">
        <v>1483338.6600000008</v>
      </c>
      <c r="E666" s="165">
        <v>1128337.9000000001</v>
      </c>
      <c r="F666" s="19">
        <v>0</v>
      </c>
      <c r="G666" s="20">
        <f t="shared" si="14"/>
        <v>355000.76000000071</v>
      </c>
      <c r="H666" s="19">
        <v>0</v>
      </c>
      <c r="I666" s="19">
        <v>0</v>
      </c>
    </row>
    <row r="667" spans="1:9" ht="15" customHeight="1" x14ac:dyDescent="0.25">
      <c r="A667" s="105" t="s">
        <v>1824</v>
      </c>
      <c r="B667" s="78">
        <v>0</v>
      </c>
      <c r="C667" s="131" t="s">
        <v>67</v>
      </c>
      <c r="D667" s="165">
        <v>864350.30000000016</v>
      </c>
      <c r="E667" s="165">
        <v>705293.69</v>
      </c>
      <c r="F667" s="19">
        <v>0</v>
      </c>
      <c r="G667" s="20">
        <f t="shared" si="14"/>
        <v>159056.61000000022</v>
      </c>
      <c r="H667" s="19">
        <v>0</v>
      </c>
      <c r="I667" s="19">
        <v>0</v>
      </c>
    </row>
    <row r="668" spans="1:9" ht="15" customHeight="1" x14ac:dyDescent="0.25">
      <c r="A668" s="211" t="s">
        <v>211</v>
      </c>
      <c r="B668" s="78">
        <v>0</v>
      </c>
      <c r="C668" s="131" t="s">
        <v>67</v>
      </c>
      <c r="D668" s="165">
        <v>69420.750000000015</v>
      </c>
      <c r="E668" s="165">
        <v>8685.3999999999978</v>
      </c>
      <c r="F668" s="19">
        <v>0</v>
      </c>
      <c r="G668" s="20">
        <f t="shared" si="14"/>
        <v>60735.35000000002</v>
      </c>
      <c r="H668" s="19">
        <v>0</v>
      </c>
      <c r="I668" s="19">
        <v>0</v>
      </c>
    </row>
    <row r="669" spans="1:9" ht="15" customHeight="1" x14ac:dyDescent="0.25">
      <c r="A669" s="211" t="s">
        <v>212</v>
      </c>
      <c r="B669" s="78">
        <v>0</v>
      </c>
      <c r="C669" s="131" t="s">
        <v>67</v>
      </c>
      <c r="D669" s="165">
        <v>134027.25</v>
      </c>
      <c r="E669" s="165">
        <v>1529.8000000000002</v>
      </c>
      <c r="F669" s="19">
        <v>0</v>
      </c>
      <c r="G669" s="20">
        <f t="shared" si="14"/>
        <v>132497.45000000001</v>
      </c>
      <c r="H669" s="19">
        <v>0</v>
      </c>
      <c r="I669" s="19">
        <v>0</v>
      </c>
    </row>
    <row r="670" spans="1:9" ht="15" customHeight="1" x14ac:dyDescent="0.25">
      <c r="A670" s="211" t="s">
        <v>213</v>
      </c>
      <c r="B670" s="78">
        <v>0</v>
      </c>
      <c r="C670" s="131" t="s">
        <v>67</v>
      </c>
      <c r="D670" s="165">
        <v>100364.24999999994</v>
      </c>
      <c r="E670" s="165">
        <v>257.01</v>
      </c>
      <c r="F670" s="19">
        <v>0</v>
      </c>
      <c r="G670" s="20">
        <f t="shared" si="14"/>
        <v>100107.23999999995</v>
      </c>
      <c r="H670" s="19">
        <v>0</v>
      </c>
      <c r="I670" s="19">
        <v>0</v>
      </c>
    </row>
    <row r="671" spans="1:9" ht="15" customHeight="1" x14ac:dyDescent="0.25">
      <c r="A671" s="211" t="s">
        <v>214</v>
      </c>
      <c r="B671" s="78">
        <v>0</v>
      </c>
      <c r="C671" s="131" t="s">
        <v>67</v>
      </c>
      <c r="D671" s="165">
        <v>86418.1</v>
      </c>
      <c r="E671" s="165">
        <v>70456.300000000017</v>
      </c>
      <c r="F671" s="19">
        <v>0</v>
      </c>
      <c r="G671" s="20">
        <f t="shared" si="14"/>
        <v>15961.799999999988</v>
      </c>
      <c r="H671" s="19">
        <v>0</v>
      </c>
      <c r="I671" s="19">
        <v>0</v>
      </c>
    </row>
    <row r="672" spans="1:9" ht="15" customHeight="1" x14ac:dyDescent="0.25">
      <c r="A672" s="211" t="s">
        <v>215</v>
      </c>
      <c r="B672" s="78">
        <v>0</v>
      </c>
      <c r="C672" s="131" t="s">
        <v>67</v>
      </c>
      <c r="D672" s="165">
        <v>113851.49999999997</v>
      </c>
      <c r="E672" s="165">
        <v>0</v>
      </c>
      <c r="F672" s="19">
        <v>0</v>
      </c>
      <c r="G672" s="20">
        <f t="shared" si="14"/>
        <v>113851.49999999997</v>
      </c>
      <c r="H672" s="19">
        <v>0</v>
      </c>
      <c r="I672" s="19">
        <v>0</v>
      </c>
    </row>
    <row r="673" spans="1:9" ht="15" customHeight="1" x14ac:dyDescent="0.25">
      <c r="A673" s="211" t="s">
        <v>216</v>
      </c>
      <c r="B673" s="78">
        <v>0</v>
      </c>
      <c r="C673" s="131" t="s">
        <v>67</v>
      </c>
      <c r="D673" s="165">
        <v>59424.750000000036</v>
      </c>
      <c r="E673" s="165">
        <v>279.5</v>
      </c>
      <c r="F673" s="19">
        <v>0</v>
      </c>
      <c r="G673" s="20">
        <f t="shared" si="14"/>
        <v>59145.250000000036</v>
      </c>
      <c r="H673" s="19">
        <v>0</v>
      </c>
      <c r="I673" s="19">
        <v>0</v>
      </c>
    </row>
    <row r="674" spans="1:9" ht="15" customHeight="1" x14ac:dyDescent="0.25">
      <c r="A674" s="211" t="s">
        <v>217</v>
      </c>
      <c r="B674" s="78">
        <v>0</v>
      </c>
      <c r="C674" s="131" t="s">
        <v>67</v>
      </c>
      <c r="D674" s="165">
        <v>90221.25</v>
      </c>
      <c r="E674" s="165">
        <v>1353.95</v>
      </c>
      <c r="F674" s="19">
        <v>0</v>
      </c>
      <c r="G674" s="20">
        <f t="shared" si="14"/>
        <v>88867.3</v>
      </c>
      <c r="H674" s="19">
        <v>0</v>
      </c>
      <c r="I674" s="19">
        <v>0</v>
      </c>
    </row>
    <row r="675" spans="1:9" ht="15" customHeight="1" x14ac:dyDescent="0.25">
      <c r="A675" s="211" t="s">
        <v>965</v>
      </c>
      <c r="B675" s="78">
        <v>0</v>
      </c>
      <c r="C675" s="131" t="s">
        <v>67</v>
      </c>
      <c r="D675" s="165">
        <v>138985</v>
      </c>
      <c r="E675" s="165">
        <v>19102.550000000007</v>
      </c>
      <c r="F675" s="19">
        <v>0</v>
      </c>
      <c r="G675" s="20">
        <f t="shared" si="14"/>
        <v>119882.45</v>
      </c>
      <c r="H675" s="19">
        <v>0</v>
      </c>
      <c r="I675" s="19">
        <v>0</v>
      </c>
    </row>
    <row r="676" spans="1:9" ht="15" customHeight="1" x14ac:dyDescent="0.25">
      <c r="A676" s="211" t="s">
        <v>966</v>
      </c>
      <c r="B676" s="78">
        <v>0</v>
      </c>
      <c r="C676" s="131" t="s">
        <v>67</v>
      </c>
      <c r="D676" s="165">
        <v>136721.55000000005</v>
      </c>
      <c r="E676" s="165">
        <v>26996.599999999995</v>
      </c>
      <c r="F676" s="19">
        <v>0</v>
      </c>
      <c r="G676" s="20">
        <f t="shared" si="14"/>
        <v>109724.95000000006</v>
      </c>
      <c r="H676" s="19">
        <v>0</v>
      </c>
      <c r="I676" s="19">
        <v>0</v>
      </c>
    </row>
    <row r="677" spans="1:9" ht="15" customHeight="1" x14ac:dyDescent="0.25">
      <c r="A677" s="211" t="s">
        <v>967</v>
      </c>
      <c r="B677" s="78">
        <v>0</v>
      </c>
      <c r="C677" s="131" t="s">
        <v>67</v>
      </c>
      <c r="D677" s="165">
        <v>916986.00000000081</v>
      </c>
      <c r="E677" s="165">
        <v>823518.37999999989</v>
      </c>
      <c r="F677" s="19">
        <v>0</v>
      </c>
      <c r="G677" s="20">
        <f t="shared" si="14"/>
        <v>93467.620000000927</v>
      </c>
      <c r="H677" s="19">
        <v>0</v>
      </c>
      <c r="I677" s="19">
        <v>0</v>
      </c>
    </row>
    <row r="678" spans="1:9" ht="15" customHeight="1" x14ac:dyDescent="0.25">
      <c r="A678" s="211" t="s">
        <v>968</v>
      </c>
      <c r="B678" s="78">
        <v>0</v>
      </c>
      <c r="C678" s="131" t="s">
        <v>67</v>
      </c>
      <c r="D678" s="165">
        <v>914156.25000000012</v>
      </c>
      <c r="E678" s="165">
        <v>754298.1</v>
      </c>
      <c r="F678" s="19">
        <v>0</v>
      </c>
      <c r="G678" s="20">
        <f t="shared" si="14"/>
        <v>159858.15000000014</v>
      </c>
      <c r="H678" s="19">
        <v>0</v>
      </c>
      <c r="I678" s="19">
        <v>0</v>
      </c>
    </row>
    <row r="679" spans="1:9" ht="15" customHeight="1" x14ac:dyDescent="0.25">
      <c r="A679" s="211" t="s">
        <v>969</v>
      </c>
      <c r="B679" s="78">
        <v>0</v>
      </c>
      <c r="C679" s="131" t="s">
        <v>67</v>
      </c>
      <c r="D679" s="165">
        <v>1260067.4000000008</v>
      </c>
      <c r="E679" s="165">
        <v>1020709.3499999999</v>
      </c>
      <c r="F679" s="19">
        <v>0</v>
      </c>
      <c r="G679" s="20">
        <f t="shared" si="14"/>
        <v>239358.05000000098</v>
      </c>
      <c r="H679" s="19">
        <v>0</v>
      </c>
      <c r="I679" s="19">
        <v>0</v>
      </c>
    </row>
    <row r="680" spans="1:9" ht="15" customHeight="1" x14ac:dyDescent="0.25">
      <c r="A680" s="211" t="s">
        <v>970</v>
      </c>
      <c r="B680" s="78">
        <v>0</v>
      </c>
      <c r="C680" s="131" t="s">
        <v>67</v>
      </c>
      <c r="D680" s="165">
        <v>1244415.6999999997</v>
      </c>
      <c r="E680" s="165">
        <v>997916.55</v>
      </c>
      <c r="F680" s="19">
        <v>0</v>
      </c>
      <c r="G680" s="20">
        <f t="shared" si="14"/>
        <v>246499.14999999967</v>
      </c>
      <c r="H680" s="19">
        <v>0</v>
      </c>
      <c r="I680" s="19">
        <v>0</v>
      </c>
    </row>
    <row r="681" spans="1:9" ht="15" customHeight="1" x14ac:dyDescent="0.25">
      <c r="A681" s="211" t="s">
        <v>971</v>
      </c>
      <c r="B681" s="78">
        <v>0</v>
      </c>
      <c r="C681" s="131" t="s">
        <v>67</v>
      </c>
      <c r="D681" s="165">
        <v>1936910.4000000004</v>
      </c>
      <c r="E681" s="165">
        <v>1711123.27</v>
      </c>
      <c r="F681" s="19">
        <v>0</v>
      </c>
      <c r="G681" s="20">
        <f t="shared" si="14"/>
        <v>225787.13000000035</v>
      </c>
      <c r="H681" s="19">
        <v>0</v>
      </c>
      <c r="I681" s="19">
        <v>0</v>
      </c>
    </row>
    <row r="682" spans="1:9" ht="15" customHeight="1" x14ac:dyDescent="0.25">
      <c r="A682" s="211" t="s">
        <v>972</v>
      </c>
      <c r="B682" s="78">
        <v>0</v>
      </c>
      <c r="C682" s="131" t="s">
        <v>67</v>
      </c>
      <c r="D682" s="165">
        <v>1229624.4499999997</v>
      </c>
      <c r="E682" s="165">
        <v>1109822.0500000003</v>
      </c>
      <c r="F682" s="19">
        <v>0</v>
      </c>
      <c r="G682" s="20">
        <f t="shared" si="14"/>
        <v>119802.39999999944</v>
      </c>
      <c r="H682" s="19">
        <v>0</v>
      </c>
      <c r="I682" s="19">
        <v>0</v>
      </c>
    </row>
    <row r="683" spans="1:9" ht="15" customHeight="1" x14ac:dyDescent="0.25">
      <c r="A683" s="211" t="s">
        <v>4063</v>
      </c>
      <c r="B683" s="78">
        <v>0</v>
      </c>
      <c r="C683" s="131" t="s">
        <v>67</v>
      </c>
      <c r="D683" s="165">
        <v>99943.449999999953</v>
      </c>
      <c r="E683" s="165">
        <v>24805.550000000003</v>
      </c>
      <c r="F683" s="19">
        <v>0</v>
      </c>
      <c r="G683" s="20">
        <f t="shared" si="14"/>
        <v>75137.899999999951</v>
      </c>
      <c r="H683" s="19">
        <v>0</v>
      </c>
      <c r="I683" s="19">
        <v>0</v>
      </c>
    </row>
    <row r="684" spans="1:9" ht="15" customHeight="1" x14ac:dyDescent="0.25">
      <c r="A684" s="211" t="s">
        <v>218</v>
      </c>
      <c r="B684" s="78">
        <v>0</v>
      </c>
      <c r="C684" s="131" t="s">
        <v>67</v>
      </c>
      <c r="D684" s="165">
        <v>186285.75000000003</v>
      </c>
      <c r="E684" s="165">
        <v>17226.999999999996</v>
      </c>
      <c r="F684" s="19">
        <v>0</v>
      </c>
      <c r="G684" s="20" t="e">
        <f>#REF!-#REF!</f>
        <v>#REF!</v>
      </c>
      <c r="H684" s="19">
        <v>0</v>
      </c>
      <c r="I684" s="19">
        <v>0</v>
      </c>
    </row>
    <row r="685" spans="1:9" ht="15" customHeight="1" x14ac:dyDescent="0.25">
      <c r="A685" s="211" t="s">
        <v>219</v>
      </c>
      <c r="B685" s="78">
        <v>0</v>
      </c>
      <c r="C685" s="131" t="s">
        <v>67</v>
      </c>
      <c r="D685" s="165">
        <v>218919.74999999988</v>
      </c>
      <c r="E685" s="165">
        <v>117873.3</v>
      </c>
      <c r="F685" s="19">
        <v>0</v>
      </c>
      <c r="G685" s="20">
        <f t="shared" ref="G685:G699" si="15">D684-E684</f>
        <v>169058.75000000003</v>
      </c>
      <c r="H685" s="19">
        <v>0</v>
      </c>
      <c r="I685" s="19">
        <v>0</v>
      </c>
    </row>
    <row r="686" spans="1:9" ht="15" customHeight="1" x14ac:dyDescent="0.25">
      <c r="A686" s="211" t="s">
        <v>220</v>
      </c>
      <c r="B686" s="78">
        <v>0</v>
      </c>
      <c r="C686" s="131" t="s">
        <v>67</v>
      </c>
      <c r="D686" s="165">
        <v>180440.5</v>
      </c>
      <c r="E686" s="165">
        <v>18799.699999999997</v>
      </c>
      <c r="F686" s="19">
        <v>0</v>
      </c>
      <c r="G686" s="20">
        <f t="shared" si="15"/>
        <v>101046.44999999988</v>
      </c>
      <c r="H686" s="19">
        <v>0</v>
      </c>
      <c r="I686" s="19">
        <v>0</v>
      </c>
    </row>
    <row r="687" spans="1:9" ht="15" customHeight="1" x14ac:dyDescent="0.25">
      <c r="A687" s="211" t="s">
        <v>221</v>
      </c>
      <c r="B687" s="78">
        <v>0</v>
      </c>
      <c r="C687" s="131" t="s">
        <v>67</v>
      </c>
      <c r="D687" s="165">
        <v>17676.750000000004</v>
      </c>
      <c r="E687" s="165">
        <v>0</v>
      </c>
      <c r="F687" s="19">
        <v>0</v>
      </c>
      <c r="G687" s="20">
        <f t="shared" si="15"/>
        <v>161640.79999999999</v>
      </c>
      <c r="H687" s="19">
        <v>0</v>
      </c>
      <c r="I687" s="19">
        <v>0</v>
      </c>
    </row>
    <row r="688" spans="1:9" ht="15" customHeight="1" x14ac:dyDescent="0.25">
      <c r="A688" s="211" t="s">
        <v>222</v>
      </c>
      <c r="B688" s="78">
        <v>0</v>
      </c>
      <c r="C688" s="131" t="s">
        <v>67</v>
      </c>
      <c r="D688" s="165">
        <v>99467.149999999936</v>
      </c>
      <c r="E688" s="165">
        <v>106.8</v>
      </c>
      <c r="F688" s="19">
        <v>0</v>
      </c>
      <c r="G688" s="20">
        <f t="shared" si="15"/>
        <v>17676.750000000004</v>
      </c>
      <c r="H688" s="19">
        <v>0</v>
      </c>
      <c r="I688" s="19">
        <v>0</v>
      </c>
    </row>
    <row r="689" spans="1:9" ht="15" customHeight="1" x14ac:dyDescent="0.25">
      <c r="A689" s="211" t="s">
        <v>223</v>
      </c>
      <c r="B689" s="78">
        <v>0</v>
      </c>
      <c r="C689" s="131" t="s">
        <v>67</v>
      </c>
      <c r="D689" s="165">
        <v>56448.000000000015</v>
      </c>
      <c r="E689" s="165">
        <v>15314.399999999994</v>
      </c>
      <c r="F689" s="19">
        <v>0</v>
      </c>
      <c r="G689" s="20">
        <f t="shared" si="15"/>
        <v>99360.349999999933</v>
      </c>
      <c r="H689" s="19">
        <v>0</v>
      </c>
      <c r="I689" s="19">
        <v>0</v>
      </c>
    </row>
    <row r="690" spans="1:9" ht="15" customHeight="1" x14ac:dyDescent="0.25">
      <c r="A690" s="105" t="s">
        <v>1330</v>
      </c>
      <c r="B690" s="78">
        <v>0</v>
      </c>
      <c r="C690" s="131" t="s">
        <v>67</v>
      </c>
      <c r="D690" s="165">
        <v>77756.529999999955</v>
      </c>
      <c r="E690" s="165">
        <v>36142.85</v>
      </c>
      <c r="F690" s="19">
        <v>0</v>
      </c>
      <c r="G690" s="20">
        <f t="shared" si="15"/>
        <v>41133.60000000002</v>
      </c>
      <c r="H690" s="19">
        <v>0</v>
      </c>
      <c r="I690" s="19">
        <v>0</v>
      </c>
    </row>
    <row r="691" spans="1:9" ht="15" customHeight="1" x14ac:dyDescent="0.25">
      <c r="A691" s="105" t="s">
        <v>1331</v>
      </c>
      <c r="B691" s="78">
        <v>0</v>
      </c>
      <c r="C691" s="131" t="s">
        <v>67</v>
      </c>
      <c r="D691" s="165">
        <v>103818.74999999999</v>
      </c>
      <c r="E691" s="165">
        <v>49805.950000000004</v>
      </c>
      <c r="F691" s="19">
        <v>0</v>
      </c>
      <c r="G691" s="20">
        <f t="shared" si="15"/>
        <v>41613.679999999957</v>
      </c>
      <c r="H691" s="19">
        <v>0</v>
      </c>
      <c r="I691" s="19">
        <v>0</v>
      </c>
    </row>
    <row r="692" spans="1:9" ht="15" customHeight="1" x14ac:dyDescent="0.25">
      <c r="A692" s="105" t="s">
        <v>1332</v>
      </c>
      <c r="B692" s="78">
        <v>0</v>
      </c>
      <c r="C692" s="131" t="s">
        <v>67</v>
      </c>
      <c r="D692" s="165">
        <v>83422.5</v>
      </c>
      <c r="E692" s="165">
        <v>44604.100000000006</v>
      </c>
      <c r="F692" s="19">
        <v>0</v>
      </c>
      <c r="G692" s="20">
        <f t="shared" si="15"/>
        <v>54012.799999999981</v>
      </c>
      <c r="H692" s="19">
        <v>0</v>
      </c>
      <c r="I692" s="19">
        <v>0</v>
      </c>
    </row>
    <row r="693" spans="1:9" ht="15" customHeight="1" x14ac:dyDescent="0.25">
      <c r="A693" s="215" t="s">
        <v>224</v>
      </c>
      <c r="B693" s="78">
        <v>0</v>
      </c>
      <c r="C693" s="131" t="s">
        <v>67</v>
      </c>
      <c r="D693" s="165">
        <v>75593.400000000038</v>
      </c>
      <c r="E693" s="165">
        <v>7895.2</v>
      </c>
      <c r="F693" s="19">
        <v>0</v>
      </c>
      <c r="G693" s="20">
        <f t="shared" si="15"/>
        <v>38818.399999999994</v>
      </c>
      <c r="H693" s="19">
        <v>0</v>
      </c>
      <c r="I693" s="19">
        <v>0</v>
      </c>
    </row>
    <row r="694" spans="1:9" ht="15" customHeight="1" x14ac:dyDescent="0.25">
      <c r="A694" s="105" t="s">
        <v>1333</v>
      </c>
      <c r="B694" s="78">
        <v>0</v>
      </c>
      <c r="C694" s="131" t="s">
        <v>67</v>
      </c>
      <c r="D694" s="165">
        <v>453700.34999999986</v>
      </c>
      <c r="E694" s="165">
        <v>271415.44999999995</v>
      </c>
      <c r="F694" s="19">
        <v>0</v>
      </c>
      <c r="G694" s="20">
        <f t="shared" si="15"/>
        <v>67698.200000000041</v>
      </c>
      <c r="H694" s="19">
        <v>0</v>
      </c>
      <c r="I694" s="19">
        <v>0</v>
      </c>
    </row>
    <row r="695" spans="1:9" ht="15" customHeight="1" x14ac:dyDescent="0.25">
      <c r="A695" s="105" t="s">
        <v>1334</v>
      </c>
      <c r="B695" s="78">
        <v>0</v>
      </c>
      <c r="C695" s="131" t="s">
        <v>67</v>
      </c>
      <c r="D695" s="165">
        <v>527314.72999999986</v>
      </c>
      <c r="E695" s="165">
        <v>247021.02000000002</v>
      </c>
      <c r="F695" s="19">
        <v>0</v>
      </c>
      <c r="G695" s="20">
        <f t="shared" si="15"/>
        <v>182284.89999999991</v>
      </c>
      <c r="H695" s="19">
        <v>0</v>
      </c>
      <c r="I695" s="19">
        <v>0</v>
      </c>
    </row>
    <row r="696" spans="1:9" ht="15" customHeight="1" x14ac:dyDescent="0.25">
      <c r="A696" s="105" t="s">
        <v>1335</v>
      </c>
      <c r="B696" s="78">
        <v>0</v>
      </c>
      <c r="C696" s="131" t="s">
        <v>67</v>
      </c>
      <c r="D696" s="165">
        <v>527468.25000000012</v>
      </c>
      <c r="E696" s="165">
        <v>408890.27</v>
      </c>
      <c r="F696" s="19">
        <v>0</v>
      </c>
      <c r="G696" s="20">
        <f t="shared" si="15"/>
        <v>280293.70999999985</v>
      </c>
      <c r="H696" s="19">
        <v>0</v>
      </c>
      <c r="I696" s="19">
        <v>0</v>
      </c>
    </row>
    <row r="697" spans="1:9" ht="15" customHeight="1" x14ac:dyDescent="0.25">
      <c r="A697" s="105" t="s">
        <v>1336</v>
      </c>
      <c r="B697" s="78">
        <v>0</v>
      </c>
      <c r="C697" s="131" t="s">
        <v>67</v>
      </c>
      <c r="D697" s="165">
        <v>1400904.2800000003</v>
      </c>
      <c r="E697" s="165">
        <v>998111.01000000013</v>
      </c>
      <c r="F697" s="19">
        <v>0</v>
      </c>
      <c r="G697" s="20">
        <f t="shared" si="15"/>
        <v>118577.9800000001</v>
      </c>
      <c r="H697" s="19">
        <v>0</v>
      </c>
      <c r="I697" s="19">
        <v>0</v>
      </c>
    </row>
    <row r="698" spans="1:9" ht="15" customHeight="1" x14ac:dyDescent="0.25">
      <c r="A698" s="105" t="s">
        <v>1337</v>
      </c>
      <c r="B698" s="78">
        <v>0</v>
      </c>
      <c r="C698" s="131" t="s">
        <v>67</v>
      </c>
      <c r="D698" s="165">
        <v>1339436.1399999994</v>
      </c>
      <c r="E698" s="165">
        <v>907901.01</v>
      </c>
      <c r="F698" s="19">
        <v>0</v>
      </c>
      <c r="G698" s="20">
        <f t="shared" si="15"/>
        <v>402793.27000000014</v>
      </c>
      <c r="H698" s="19">
        <v>0</v>
      </c>
      <c r="I698" s="19">
        <v>0</v>
      </c>
    </row>
    <row r="699" spans="1:9" ht="15" customHeight="1" x14ac:dyDescent="0.25">
      <c r="A699" s="105" t="s">
        <v>1338</v>
      </c>
      <c r="B699" s="78">
        <v>0</v>
      </c>
      <c r="C699" s="131" t="s">
        <v>67</v>
      </c>
      <c r="D699" s="165">
        <v>538177.25</v>
      </c>
      <c r="E699" s="165">
        <v>441448.66999999993</v>
      </c>
      <c r="F699" s="19">
        <v>0</v>
      </c>
      <c r="G699" s="20">
        <f t="shared" si="15"/>
        <v>431535.12999999942</v>
      </c>
      <c r="H699" s="19">
        <v>0</v>
      </c>
      <c r="I699" s="19">
        <v>0</v>
      </c>
    </row>
    <row r="700" spans="1:9" ht="15" customHeight="1" x14ac:dyDescent="0.25">
      <c r="A700" s="105" t="s">
        <v>1339</v>
      </c>
      <c r="B700" s="78">
        <v>0</v>
      </c>
      <c r="C700" s="131" t="s">
        <v>67</v>
      </c>
      <c r="D700" s="165">
        <v>250855.50000000006</v>
      </c>
      <c r="E700" s="165">
        <v>163763.04999999999</v>
      </c>
      <c r="F700" s="19">
        <v>0</v>
      </c>
      <c r="G700" s="20">
        <f t="shared" ref="G700:G763" si="16">D699-E699</f>
        <v>96728.580000000075</v>
      </c>
      <c r="H700" s="19">
        <v>0</v>
      </c>
      <c r="I700" s="19">
        <v>0</v>
      </c>
    </row>
    <row r="701" spans="1:9" ht="15" customHeight="1" x14ac:dyDescent="0.25">
      <c r="A701" s="105" t="s">
        <v>1340</v>
      </c>
      <c r="B701" s="78">
        <v>0</v>
      </c>
      <c r="C701" s="131" t="s">
        <v>67</v>
      </c>
      <c r="D701" s="165">
        <v>218258.25000000009</v>
      </c>
      <c r="E701" s="165">
        <v>184974.84</v>
      </c>
      <c r="F701" s="19">
        <v>0</v>
      </c>
      <c r="G701" s="20">
        <f t="shared" si="16"/>
        <v>87092.45000000007</v>
      </c>
      <c r="H701" s="19">
        <v>0</v>
      </c>
      <c r="I701" s="19">
        <v>0</v>
      </c>
    </row>
    <row r="702" spans="1:9" ht="15" customHeight="1" x14ac:dyDescent="0.25">
      <c r="A702" s="105" t="s">
        <v>1341</v>
      </c>
      <c r="B702" s="78">
        <v>0</v>
      </c>
      <c r="C702" s="131" t="s">
        <v>67</v>
      </c>
      <c r="D702" s="165">
        <v>234024.00000000012</v>
      </c>
      <c r="E702" s="165">
        <v>175345.22</v>
      </c>
      <c r="F702" s="19">
        <v>0</v>
      </c>
      <c r="G702" s="20">
        <f t="shared" si="16"/>
        <v>33283.410000000091</v>
      </c>
      <c r="H702" s="19">
        <v>0</v>
      </c>
      <c r="I702" s="19">
        <v>0</v>
      </c>
    </row>
    <row r="703" spans="1:9" ht="15" customHeight="1" x14ac:dyDescent="0.25">
      <c r="A703" s="105" t="s">
        <v>1342</v>
      </c>
      <c r="B703" s="78">
        <v>0</v>
      </c>
      <c r="C703" s="131" t="s">
        <v>67</v>
      </c>
      <c r="D703" s="165">
        <v>232817.09999999995</v>
      </c>
      <c r="E703" s="165">
        <v>91450.12000000001</v>
      </c>
      <c r="F703" s="19">
        <v>0</v>
      </c>
      <c r="G703" s="20">
        <f t="shared" si="16"/>
        <v>58678.780000000115</v>
      </c>
      <c r="H703" s="19">
        <v>0</v>
      </c>
      <c r="I703" s="19">
        <v>0</v>
      </c>
    </row>
    <row r="704" spans="1:9" ht="15" customHeight="1" x14ac:dyDescent="0.25">
      <c r="A704" s="105" t="s">
        <v>1343</v>
      </c>
      <c r="B704" s="78">
        <v>0</v>
      </c>
      <c r="C704" s="131" t="s">
        <v>67</v>
      </c>
      <c r="D704" s="165">
        <v>227776.50000000015</v>
      </c>
      <c r="E704" s="165">
        <v>130561.13</v>
      </c>
      <c r="F704" s="19">
        <v>0</v>
      </c>
      <c r="G704" s="20">
        <f t="shared" si="16"/>
        <v>141366.97999999992</v>
      </c>
      <c r="H704" s="19">
        <v>0</v>
      </c>
      <c r="I704" s="19">
        <v>0</v>
      </c>
    </row>
    <row r="705" spans="1:9" ht="15" customHeight="1" x14ac:dyDescent="0.25">
      <c r="A705" s="105" t="s">
        <v>1344</v>
      </c>
      <c r="B705" s="78">
        <v>0</v>
      </c>
      <c r="C705" s="131" t="s">
        <v>67</v>
      </c>
      <c r="D705" s="165">
        <v>265340.32999999996</v>
      </c>
      <c r="E705" s="165">
        <v>162448.15</v>
      </c>
      <c r="F705" s="19">
        <v>0</v>
      </c>
      <c r="G705" s="20">
        <f t="shared" si="16"/>
        <v>97215.370000000141</v>
      </c>
      <c r="H705" s="19">
        <v>0</v>
      </c>
      <c r="I705" s="19">
        <v>0</v>
      </c>
    </row>
    <row r="706" spans="1:9" ht="15" customHeight="1" x14ac:dyDescent="0.25">
      <c r="A706" s="105" t="s">
        <v>1345</v>
      </c>
      <c r="B706" s="78">
        <v>0</v>
      </c>
      <c r="C706" s="131" t="s">
        <v>67</v>
      </c>
      <c r="D706" s="165">
        <v>191291.69000000015</v>
      </c>
      <c r="E706" s="165">
        <v>102771.85000000003</v>
      </c>
      <c r="F706" s="19">
        <v>0</v>
      </c>
      <c r="G706" s="20">
        <f t="shared" si="16"/>
        <v>102892.17999999996</v>
      </c>
      <c r="H706" s="19">
        <v>0</v>
      </c>
      <c r="I706" s="19">
        <v>0</v>
      </c>
    </row>
    <row r="707" spans="1:9" ht="15" customHeight="1" x14ac:dyDescent="0.25">
      <c r="A707" s="105" t="s">
        <v>1346</v>
      </c>
      <c r="B707" s="78">
        <v>0</v>
      </c>
      <c r="C707" s="131" t="s">
        <v>67</v>
      </c>
      <c r="D707" s="165">
        <v>195950.8000000001</v>
      </c>
      <c r="E707" s="165">
        <v>163045.81000000003</v>
      </c>
      <c r="F707" s="19">
        <v>0</v>
      </c>
      <c r="G707" s="20">
        <f t="shared" si="16"/>
        <v>88519.840000000113</v>
      </c>
      <c r="H707" s="19">
        <v>0</v>
      </c>
      <c r="I707" s="19">
        <v>0</v>
      </c>
    </row>
    <row r="708" spans="1:9" ht="15" customHeight="1" x14ac:dyDescent="0.25">
      <c r="A708" s="105" t="s">
        <v>1347</v>
      </c>
      <c r="B708" s="78">
        <v>0</v>
      </c>
      <c r="C708" s="131" t="s">
        <v>67</v>
      </c>
      <c r="D708" s="165">
        <v>213413.60000000006</v>
      </c>
      <c r="E708" s="165">
        <v>147163.59999999995</v>
      </c>
      <c r="F708" s="19">
        <v>0</v>
      </c>
      <c r="G708" s="20">
        <f t="shared" si="16"/>
        <v>32904.990000000078</v>
      </c>
      <c r="H708" s="19">
        <v>0</v>
      </c>
      <c r="I708" s="19">
        <v>0</v>
      </c>
    </row>
    <row r="709" spans="1:9" ht="15" customHeight="1" x14ac:dyDescent="0.25">
      <c r="A709" s="105" t="s">
        <v>1348</v>
      </c>
      <c r="B709" s="78">
        <v>0</v>
      </c>
      <c r="C709" s="131" t="s">
        <v>67</v>
      </c>
      <c r="D709" s="165">
        <v>221208.04000000012</v>
      </c>
      <c r="E709" s="165">
        <v>166894.27999999997</v>
      </c>
      <c r="F709" s="19">
        <v>0</v>
      </c>
      <c r="G709" s="20">
        <f t="shared" si="16"/>
        <v>66250.000000000116</v>
      </c>
      <c r="H709" s="19">
        <v>0</v>
      </c>
      <c r="I709" s="19">
        <v>0</v>
      </c>
    </row>
    <row r="710" spans="1:9" ht="15" customHeight="1" x14ac:dyDescent="0.25">
      <c r="A710" s="105" t="s">
        <v>1349</v>
      </c>
      <c r="B710" s="78">
        <v>0</v>
      </c>
      <c r="C710" s="131" t="s">
        <v>67</v>
      </c>
      <c r="D710" s="165">
        <v>231684.41000000009</v>
      </c>
      <c r="E710" s="165">
        <v>169319.75999999998</v>
      </c>
      <c r="F710" s="19">
        <v>0</v>
      </c>
      <c r="G710" s="20">
        <f t="shared" si="16"/>
        <v>54313.760000000155</v>
      </c>
      <c r="H710" s="19">
        <v>0</v>
      </c>
      <c r="I710" s="19">
        <v>0</v>
      </c>
    </row>
    <row r="711" spans="1:9" ht="15" customHeight="1" x14ac:dyDescent="0.25">
      <c r="A711" s="105" t="s">
        <v>1350</v>
      </c>
      <c r="B711" s="78">
        <v>0</v>
      </c>
      <c r="C711" s="131" t="s">
        <v>67</v>
      </c>
      <c r="D711" s="165">
        <v>250981.53000000006</v>
      </c>
      <c r="E711" s="165">
        <v>133241.24999999997</v>
      </c>
      <c r="F711" s="19">
        <v>0</v>
      </c>
      <c r="G711" s="20">
        <f t="shared" si="16"/>
        <v>62364.650000000111</v>
      </c>
      <c r="H711" s="19">
        <v>0</v>
      </c>
      <c r="I711" s="19">
        <v>0</v>
      </c>
    </row>
    <row r="712" spans="1:9" ht="15" customHeight="1" x14ac:dyDescent="0.25">
      <c r="A712" s="105" t="s">
        <v>1351</v>
      </c>
      <c r="B712" s="78">
        <v>0</v>
      </c>
      <c r="C712" s="131" t="s">
        <v>67</v>
      </c>
      <c r="D712" s="165">
        <v>200504.31999999992</v>
      </c>
      <c r="E712" s="165">
        <v>171168.35</v>
      </c>
      <c r="F712" s="19">
        <v>0</v>
      </c>
      <c r="G712" s="20">
        <f t="shared" si="16"/>
        <v>117740.28000000009</v>
      </c>
      <c r="H712" s="19">
        <v>0</v>
      </c>
      <c r="I712" s="19">
        <v>0</v>
      </c>
    </row>
    <row r="713" spans="1:9" ht="15" customHeight="1" x14ac:dyDescent="0.25">
      <c r="A713" s="105" t="s">
        <v>1352</v>
      </c>
      <c r="B713" s="78">
        <v>0</v>
      </c>
      <c r="C713" s="131" t="s">
        <v>67</v>
      </c>
      <c r="D713" s="165">
        <v>238793.84999999986</v>
      </c>
      <c r="E713" s="165">
        <v>194370.14999999994</v>
      </c>
      <c r="F713" s="19">
        <v>0</v>
      </c>
      <c r="G713" s="20">
        <f t="shared" si="16"/>
        <v>29335.969999999914</v>
      </c>
      <c r="H713" s="19">
        <v>0</v>
      </c>
      <c r="I713" s="19">
        <v>0</v>
      </c>
    </row>
    <row r="714" spans="1:9" ht="15" customHeight="1" x14ac:dyDescent="0.25">
      <c r="A714" s="105" t="s">
        <v>1353</v>
      </c>
      <c r="B714" s="78">
        <v>0</v>
      </c>
      <c r="C714" s="131" t="s">
        <v>67</v>
      </c>
      <c r="D714" s="165">
        <v>253308.04999999987</v>
      </c>
      <c r="E714" s="165">
        <v>177432.01999999996</v>
      </c>
      <c r="F714" s="19">
        <v>0</v>
      </c>
      <c r="G714" s="20">
        <f t="shared" si="16"/>
        <v>44423.699999999924</v>
      </c>
      <c r="H714" s="19">
        <v>0</v>
      </c>
      <c r="I714" s="19">
        <v>0</v>
      </c>
    </row>
    <row r="715" spans="1:9" ht="15" customHeight="1" x14ac:dyDescent="0.25">
      <c r="A715" s="105" t="s">
        <v>1354</v>
      </c>
      <c r="B715" s="78">
        <v>0</v>
      </c>
      <c r="C715" s="131" t="s">
        <v>67</v>
      </c>
      <c r="D715" s="165">
        <v>229480.20000000013</v>
      </c>
      <c r="E715" s="165">
        <v>152235.30000000002</v>
      </c>
      <c r="F715" s="19">
        <v>0</v>
      </c>
      <c r="G715" s="20">
        <f t="shared" si="16"/>
        <v>75876.029999999912</v>
      </c>
      <c r="H715" s="19">
        <v>0</v>
      </c>
      <c r="I715" s="19">
        <v>0</v>
      </c>
    </row>
    <row r="716" spans="1:9" ht="15" customHeight="1" x14ac:dyDescent="0.25">
      <c r="A716" s="105" t="s">
        <v>1355</v>
      </c>
      <c r="B716" s="78">
        <v>0</v>
      </c>
      <c r="C716" s="131" t="s">
        <v>67</v>
      </c>
      <c r="D716" s="165">
        <v>217486.50000000017</v>
      </c>
      <c r="E716" s="165">
        <v>133015.15</v>
      </c>
      <c r="F716" s="19">
        <v>0</v>
      </c>
      <c r="G716" s="20">
        <f t="shared" si="16"/>
        <v>77244.900000000111</v>
      </c>
      <c r="H716" s="19">
        <v>0</v>
      </c>
      <c r="I716" s="19">
        <v>0</v>
      </c>
    </row>
    <row r="717" spans="1:9" ht="15" customHeight="1" x14ac:dyDescent="0.25">
      <c r="A717" s="105" t="s">
        <v>1356</v>
      </c>
      <c r="B717" s="78">
        <v>0</v>
      </c>
      <c r="C717" s="131" t="s">
        <v>67</v>
      </c>
      <c r="D717" s="165">
        <v>1580887.0699999991</v>
      </c>
      <c r="E717" s="165">
        <v>1064511.7700000003</v>
      </c>
      <c r="F717" s="19">
        <v>0</v>
      </c>
      <c r="G717" s="20">
        <f t="shared" si="16"/>
        <v>84471.35000000018</v>
      </c>
      <c r="H717" s="19">
        <v>0</v>
      </c>
      <c r="I717" s="19">
        <v>0</v>
      </c>
    </row>
    <row r="718" spans="1:9" ht="15" customHeight="1" x14ac:dyDescent="0.25">
      <c r="A718" s="105" t="s">
        <v>1357</v>
      </c>
      <c r="B718" s="78">
        <v>0</v>
      </c>
      <c r="C718" s="131" t="s">
        <v>67</v>
      </c>
      <c r="D718" s="165">
        <v>1032518.0499999997</v>
      </c>
      <c r="E718" s="165">
        <v>849835.68999999983</v>
      </c>
      <c r="F718" s="19">
        <v>0</v>
      </c>
      <c r="G718" s="20">
        <f t="shared" si="16"/>
        <v>516375.29999999888</v>
      </c>
      <c r="H718" s="19">
        <v>0</v>
      </c>
      <c r="I718" s="19">
        <v>0</v>
      </c>
    </row>
    <row r="719" spans="1:9" ht="15" customHeight="1" x14ac:dyDescent="0.25">
      <c r="A719" s="105" t="s">
        <v>1358</v>
      </c>
      <c r="B719" s="78">
        <v>0</v>
      </c>
      <c r="C719" s="131" t="s">
        <v>67</v>
      </c>
      <c r="D719" s="165">
        <v>1528145.7599999988</v>
      </c>
      <c r="E719" s="165">
        <v>1208893.67</v>
      </c>
      <c r="F719" s="19">
        <v>0</v>
      </c>
      <c r="G719" s="20">
        <f t="shared" si="16"/>
        <v>182682.35999999987</v>
      </c>
      <c r="H719" s="19">
        <v>0</v>
      </c>
      <c r="I719" s="19">
        <v>0</v>
      </c>
    </row>
    <row r="720" spans="1:9" ht="15" customHeight="1" x14ac:dyDescent="0.25">
      <c r="A720" s="105" t="s">
        <v>1359</v>
      </c>
      <c r="B720" s="78">
        <v>0</v>
      </c>
      <c r="C720" s="131" t="s">
        <v>67</v>
      </c>
      <c r="D720" s="165">
        <v>1545510.5200000005</v>
      </c>
      <c r="E720" s="165">
        <v>1153510.3199999998</v>
      </c>
      <c r="F720" s="19">
        <v>0</v>
      </c>
      <c r="G720" s="20">
        <f t="shared" si="16"/>
        <v>319252.08999999892</v>
      </c>
      <c r="H720" s="19">
        <v>0</v>
      </c>
      <c r="I720" s="19">
        <v>0</v>
      </c>
    </row>
    <row r="721" spans="1:9" ht="15" customHeight="1" x14ac:dyDescent="0.25">
      <c r="A721" s="105" t="s">
        <v>1360</v>
      </c>
      <c r="B721" s="78">
        <v>0</v>
      </c>
      <c r="C721" s="131" t="s">
        <v>67</v>
      </c>
      <c r="D721" s="165">
        <v>1560245.4499999995</v>
      </c>
      <c r="E721" s="165">
        <v>1152672.3</v>
      </c>
      <c r="F721" s="19">
        <v>0</v>
      </c>
      <c r="G721" s="20">
        <f t="shared" si="16"/>
        <v>392000.20000000065</v>
      </c>
      <c r="H721" s="19">
        <v>0</v>
      </c>
      <c r="I721" s="19">
        <v>0</v>
      </c>
    </row>
    <row r="722" spans="1:9" ht="15" customHeight="1" x14ac:dyDescent="0.25">
      <c r="A722" s="105" t="s">
        <v>1361</v>
      </c>
      <c r="B722" s="78">
        <v>0</v>
      </c>
      <c r="C722" s="131" t="s">
        <v>67</v>
      </c>
      <c r="D722" s="165">
        <v>1378443.1000000006</v>
      </c>
      <c r="E722" s="165">
        <v>1172915.1600000001</v>
      </c>
      <c r="F722" s="19">
        <v>0</v>
      </c>
      <c r="G722" s="20">
        <f t="shared" si="16"/>
        <v>407573.14999999944</v>
      </c>
      <c r="H722" s="19">
        <v>0</v>
      </c>
      <c r="I722" s="19">
        <v>0</v>
      </c>
    </row>
    <row r="723" spans="1:9" ht="15" customHeight="1" x14ac:dyDescent="0.25">
      <c r="A723" s="105" t="s">
        <v>1362</v>
      </c>
      <c r="B723" s="78">
        <v>0</v>
      </c>
      <c r="C723" s="131" t="s">
        <v>67</v>
      </c>
      <c r="D723" s="165">
        <v>2395395.8199999984</v>
      </c>
      <c r="E723" s="165">
        <v>2023717.6799999997</v>
      </c>
      <c r="F723" s="19">
        <v>0</v>
      </c>
      <c r="G723" s="20">
        <f t="shared" si="16"/>
        <v>205527.94000000041</v>
      </c>
      <c r="H723" s="19">
        <v>0</v>
      </c>
      <c r="I723" s="19">
        <v>0</v>
      </c>
    </row>
    <row r="724" spans="1:9" ht="15" customHeight="1" x14ac:dyDescent="0.25">
      <c r="A724" s="105" t="s">
        <v>1363</v>
      </c>
      <c r="B724" s="78">
        <v>0</v>
      </c>
      <c r="C724" s="131" t="s">
        <v>67</v>
      </c>
      <c r="D724" s="165">
        <v>1984821.4700000009</v>
      </c>
      <c r="E724" s="165">
        <v>1301512.1400000001</v>
      </c>
      <c r="F724" s="19">
        <v>0</v>
      </c>
      <c r="G724" s="20">
        <f t="shared" si="16"/>
        <v>371678.13999999873</v>
      </c>
      <c r="H724" s="19">
        <v>0</v>
      </c>
      <c r="I724" s="19">
        <v>0</v>
      </c>
    </row>
    <row r="725" spans="1:9" ht="15" customHeight="1" x14ac:dyDescent="0.25">
      <c r="A725" s="105" t="s">
        <v>1364</v>
      </c>
      <c r="B725" s="78">
        <v>0</v>
      </c>
      <c r="C725" s="131" t="s">
        <v>67</v>
      </c>
      <c r="D725" s="165">
        <v>1037297.3700000007</v>
      </c>
      <c r="E725" s="165">
        <v>875021.00000000012</v>
      </c>
      <c r="F725" s="19">
        <v>0</v>
      </c>
      <c r="G725" s="20">
        <f t="shared" si="16"/>
        <v>683309.33000000077</v>
      </c>
      <c r="H725" s="19">
        <v>0</v>
      </c>
      <c r="I725" s="19">
        <v>0</v>
      </c>
    </row>
    <row r="726" spans="1:9" ht="15" customHeight="1" x14ac:dyDescent="0.25">
      <c r="A726" s="105" t="s">
        <v>1365</v>
      </c>
      <c r="B726" s="78">
        <v>0</v>
      </c>
      <c r="C726" s="131" t="s">
        <v>67</v>
      </c>
      <c r="D726" s="165">
        <v>1403261.4000000015</v>
      </c>
      <c r="E726" s="165">
        <v>1132869.9600000002</v>
      </c>
      <c r="F726" s="19">
        <v>0</v>
      </c>
      <c r="G726" s="20">
        <f t="shared" si="16"/>
        <v>162276.37000000058</v>
      </c>
      <c r="H726" s="19">
        <v>0</v>
      </c>
      <c r="I726" s="19">
        <v>0</v>
      </c>
    </row>
    <row r="727" spans="1:9" ht="15" customHeight="1" x14ac:dyDescent="0.25">
      <c r="A727" s="105" t="s">
        <v>1366</v>
      </c>
      <c r="B727" s="78">
        <v>0</v>
      </c>
      <c r="C727" s="131" t="s">
        <v>67</v>
      </c>
      <c r="D727" s="165">
        <v>1461705.280000001</v>
      </c>
      <c r="E727" s="165">
        <v>1164894.58</v>
      </c>
      <c r="F727" s="19">
        <v>0</v>
      </c>
      <c r="G727" s="20">
        <f t="shared" si="16"/>
        <v>270391.44000000134</v>
      </c>
      <c r="H727" s="19">
        <v>0</v>
      </c>
      <c r="I727" s="19">
        <v>0</v>
      </c>
    </row>
    <row r="728" spans="1:9" ht="15" customHeight="1" x14ac:dyDescent="0.25">
      <c r="A728" s="105" t="s">
        <v>1367</v>
      </c>
      <c r="B728" s="78">
        <v>0</v>
      </c>
      <c r="C728" s="131" t="s">
        <v>67</v>
      </c>
      <c r="D728" s="165">
        <v>1870347.3000000007</v>
      </c>
      <c r="E728" s="165">
        <v>1403154.21</v>
      </c>
      <c r="F728" s="19">
        <v>0</v>
      </c>
      <c r="G728" s="20">
        <f t="shared" si="16"/>
        <v>296810.70000000088</v>
      </c>
      <c r="H728" s="19">
        <v>0</v>
      </c>
      <c r="I728" s="19">
        <v>0</v>
      </c>
    </row>
    <row r="729" spans="1:9" ht="15" customHeight="1" x14ac:dyDescent="0.25">
      <c r="A729" s="105" t="s">
        <v>1368</v>
      </c>
      <c r="B729" s="78">
        <v>0</v>
      </c>
      <c r="C729" s="131" t="s">
        <v>67</v>
      </c>
      <c r="D729" s="165">
        <v>1224210.5999999994</v>
      </c>
      <c r="E729" s="165">
        <v>989224.55000000016</v>
      </c>
      <c r="F729" s="19">
        <v>0</v>
      </c>
      <c r="G729" s="20">
        <f t="shared" si="16"/>
        <v>467193.09000000078</v>
      </c>
      <c r="H729" s="19">
        <v>0</v>
      </c>
      <c r="I729" s="19">
        <v>0</v>
      </c>
    </row>
    <row r="730" spans="1:9" ht="15" customHeight="1" x14ac:dyDescent="0.25">
      <c r="A730" s="105" t="s">
        <v>1369</v>
      </c>
      <c r="B730" s="78">
        <v>0</v>
      </c>
      <c r="C730" s="131" t="s">
        <v>67</v>
      </c>
      <c r="D730" s="165">
        <v>1070611.73</v>
      </c>
      <c r="E730" s="165">
        <v>708607.72999999986</v>
      </c>
      <c r="F730" s="19">
        <v>0</v>
      </c>
      <c r="G730" s="20">
        <f t="shared" si="16"/>
        <v>234986.04999999923</v>
      </c>
      <c r="H730" s="19">
        <v>0</v>
      </c>
      <c r="I730" s="19">
        <v>0</v>
      </c>
    </row>
    <row r="731" spans="1:9" ht="15" customHeight="1" x14ac:dyDescent="0.25">
      <c r="A731" s="105" t="s">
        <v>1370</v>
      </c>
      <c r="B731" s="78">
        <v>0</v>
      </c>
      <c r="C731" s="131" t="s">
        <v>67</v>
      </c>
      <c r="D731" s="165">
        <v>2378159.5099999993</v>
      </c>
      <c r="E731" s="165">
        <v>1974170.85</v>
      </c>
      <c r="F731" s="19">
        <v>0</v>
      </c>
      <c r="G731" s="20">
        <f t="shared" si="16"/>
        <v>362004.00000000012</v>
      </c>
      <c r="H731" s="19">
        <v>0</v>
      </c>
      <c r="I731" s="19">
        <v>0</v>
      </c>
    </row>
    <row r="732" spans="1:9" ht="15" customHeight="1" x14ac:dyDescent="0.25">
      <c r="A732" s="105" t="s">
        <v>1371</v>
      </c>
      <c r="B732" s="78">
        <v>0</v>
      </c>
      <c r="C732" s="131" t="s">
        <v>67</v>
      </c>
      <c r="D732" s="165">
        <v>1204566.1999999993</v>
      </c>
      <c r="E732" s="165">
        <v>967987.54999999993</v>
      </c>
      <c r="F732" s="19">
        <v>0</v>
      </c>
      <c r="G732" s="20">
        <f t="shared" si="16"/>
        <v>403988.65999999922</v>
      </c>
      <c r="H732" s="19">
        <v>0</v>
      </c>
      <c r="I732" s="19">
        <v>0</v>
      </c>
    </row>
    <row r="733" spans="1:9" ht="15" customHeight="1" x14ac:dyDescent="0.25">
      <c r="A733" s="105" t="s">
        <v>1372</v>
      </c>
      <c r="B733" s="78">
        <v>0</v>
      </c>
      <c r="C733" s="131" t="s">
        <v>67</v>
      </c>
      <c r="D733" s="165">
        <v>2829834.8000000017</v>
      </c>
      <c r="E733" s="165">
        <v>1836508.0699999998</v>
      </c>
      <c r="F733" s="19">
        <v>0</v>
      </c>
      <c r="G733" s="20">
        <f t="shared" si="16"/>
        <v>236578.64999999932</v>
      </c>
      <c r="H733" s="19">
        <v>0</v>
      </c>
      <c r="I733" s="19">
        <v>0</v>
      </c>
    </row>
    <row r="734" spans="1:9" ht="15" customHeight="1" x14ac:dyDescent="0.25">
      <c r="A734" s="105" t="s">
        <v>1373</v>
      </c>
      <c r="B734" s="78">
        <v>0</v>
      </c>
      <c r="C734" s="131" t="s">
        <v>67</v>
      </c>
      <c r="D734" s="165">
        <v>2882610.8200000003</v>
      </c>
      <c r="E734" s="165">
        <v>1805527.7599999991</v>
      </c>
      <c r="F734" s="19">
        <v>0</v>
      </c>
      <c r="G734" s="20">
        <f t="shared" si="16"/>
        <v>993326.73000000184</v>
      </c>
      <c r="H734" s="19">
        <v>0</v>
      </c>
      <c r="I734" s="19">
        <v>0</v>
      </c>
    </row>
    <row r="735" spans="1:9" ht="15" customHeight="1" x14ac:dyDescent="0.25">
      <c r="A735" s="105" t="s">
        <v>1374</v>
      </c>
      <c r="B735" s="78">
        <v>0</v>
      </c>
      <c r="C735" s="131" t="s">
        <v>67</v>
      </c>
      <c r="D735" s="165">
        <v>47183.950000000012</v>
      </c>
      <c r="E735" s="165">
        <v>5038.0999999999995</v>
      </c>
      <c r="F735" s="19">
        <v>0</v>
      </c>
      <c r="G735" s="20">
        <f t="shared" si="16"/>
        <v>1077083.0600000012</v>
      </c>
      <c r="H735" s="19">
        <v>0</v>
      </c>
      <c r="I735" s="19">
        <v>0</v>
      </c>
    </row>
    <row r="736" spans="1:9" ht="15" customHeight="1" x14ac:dyDescent="0.25">
      <c r="A736" s="105" t="s">
        <v>1375</v>
      </c>
      <c r="B736" s="78">
        <v>0</v>
      </c>
      <c r="C736" s="131" t="s">
        <v>67</v>
      </c>
      <c r="D736" s="165">
        <v>1384680.0899999999</v>
      </c>
      <c r="E736" s="165">
        <v>1111452.42</v>
      </c>
      <c r="F736" s="19">
        <v>0</v>
      </c>
      <c r="G736" s="20">
        <f t="shared" si="16"/>
        <v>42145.850000000013</v>
      </c>
      <c r="H736" s="19">
        <v>0</v>
      </c>
      <c r="I736" s="19">
        <v>0</v>
      </c>
    </row>
    <row r="737" spans="1:9" ht="15" customHeight="1" x14ac:dyDescent="0.25">
      <c r="A737" s="105" t="s">
        <v>1376</v>
      </c>
      <c r="B737" s="78">
        <v>0</v>
      </c>
      <c r="C737" s="131" t="s">
        <v>67</v>
      </c>
      <c r="D737" s="165">
        <v>1761788.0599999996</v>
      </c>
      <c r="E737" s="165">
        <v>996643.53</v>
      </c>
      <c r="F737" s="19">
        <v>0</v>
      </c>
      <c r="G737" s="20">
        <f t="shared" si="16"/>
        <v>273227.66999999993</v>
      </c>
      <c r="H737" s="19">
        <v>0</v>
      </c>
      <c r="I737" s="19">
        <v>0</v>
      </c>
    </row>
    <row r="738" spans="1:9" ht="15" customHeight="1" x14ac:dyDescent="0.25">
      <c r="A738" s="105" t="s">
        <v>1377</v>
      </c>
      <c r="B738" s="78">
        <v>0</v>
      </c>
      <c r="C738" s="131" t="s">
        <v>67</v>
      </c>
      <c r="D738" s="165">
        <v>971951.10000000021</v>
      </c>
      <c r="E738" s="165">
        <v>780951.15000000014</v>
      </c>
      <c r="F738" s="19">
        <v>0</v>
      </c>
      <c r="G738" s="20">
        <f t="shared" si="16"/>
        <v>765144.52999999956</v>
      </c>
      <c r="H738" s="19">
        <v>0</v>
      </c>
      <c r="I738" s="19">
        <v>0</v>
      </c>
    </row>
    <row r="739" spans="1:9" ht="15" customHeight="1" x14ac:dyDescent="0.25">
      <c r="A739" s="105" t="s">
        <v>1378</v>
      </c>
      <c r="B739" s="78">
        <v>0</v>
      </c>
      <c r="C739" s="131" t="s">
        <v>67</v>
      </c>
      <c r="D739" s="165">
        <v>2803352.6300000004</v>
      </c>
      <c r="E739" s="165">
        <v>1870290.1900000004</v>
      </c>
      <c r="F739" s="19">
        <v>0</v>
      </c>
      <c r="G739" s="20">
        <f t="shared" si="16"/>
        <v>190999.95000000007</v>
      </c>
      <c r="H739" s="19">
        <v>0</v>
      </c>
      <c r="I739" s="19">
        <v>0</v>
      </c>
    </row>
    <row r="740" spans="1:9" ht="15" customHeight="1" x14ac:dyDescent="0.25">
      <c r="A740" s="105" t="s">
        <v>1379</v>
      </c>
      <c r="B740" s="78">
        <v>0</v>
      </c>
      <c r="C740" s="131" t="s">
        <v>67</v>
      </c>
      <c r="D740" s="165">
        <v>1006124.07</v>
      </c>
      <c r="E740" s="165">
        <v>761861.25000000012</v>
      </c>
      <c r="F740" s="19">
        <v>0</v>
      </c>
      <c r="G740" s="20">
        <f t="shared" si="16"/>
        <v>933062.44</v>
      </c>
      <c r="H740" s="19">
        <v>0</v>
      </c>
      <c r="I740" s="19">
        <v>0</v>
      </c>
    </row>
    <row r="741" spans="1:9" ht="15" customHeight="1" x14ac:dyDescent="0.25">
      <c r="A741" s="105" t="s">
        <v>1825</v>
      </c>
      <c r="B741" s="78">
        <v>0</v>
      </c>
      <c r="C741" s="131" t="s">
        <v>67</v>
      </c>
      <c r="D741" s="165">
        <v>209805.75000000006</v>
      </c>
      <c r="E741" s="165">
        <v>169257.80000000002</v>
      </c>
      <c r="F741" s="19">
        <v>0</v>
      </c>
      <c r="G741" s="20">
        <f t="shared" si="16"/>
        <v>244262.81999999983</v>
      </c>
      <c r="H741" s="19">
        <v>0</v>
      </c>
      <c r="I741" s="19">
        <v>0</v>
      </c>
    </row>
    <row r="742" spans="1:9" ht="15" customHeight="1" x14ac:dyDescent="0.25">
      <c r="A742" s="105" t="s">
        <v>1826</v>
      </c>
      <c r="B742" s="78">
        <v>0</v>
      </c>
      <c r="C742" s="131" t="s">
        <v>67</v>
      </c>
      <c r="D742" s="165">
        <v>229633.20000000004</v>
      </c>
      <c r="E742" s="165">
        <v>168662.3</v>
      </c>
      <c r="F742" s="19">
        <v>0</v>
      </c>
      <c r="G742" s="20">
        <f t="shared" si="16"/>
        <v>40547.950000000041</v>
      </c>
      <c r="H742" s="19">
        <v>0</v>
      </c>
      <c r="I742" s="19">
        <v>0</v>
      </c>
    </row>
    <row r="743" spans="1:9" ht="15" customHeight="1" x14ac:dyDescent="0.25">
      <c r="A743" s="105" t="s">
        <v>1827</v>
      </c>
      <c r="B743" s="78">
        <v>0</v>
      </c>
      <c r="C743" s="131" t="s">
        <v>67</v>
      </c>
      <c r="D743" s="165">
        <v>418386.83000000019</v>
      </c>
      <c r="E743" s="165">
        <v>350874.13999999996</v>
      </c>
      <c r="F743" s="19">
        <v>0</v>
      </c>
      <c r="G743" s="20">
        <f t="shared" si="16"/>
        <v>60970.900000000052</v>
      </c>
      <c r="H743" s="19">
        <v>0</v>
      </c>
      <c r="I743" s="19">
        <v>0</v>
      </c>
    </row>
    <row r="744" spans="1:9" ht="15" customHeight="1" x14ac:dyDescent="0.25">
      <c r="A744" s="105" t="s">
        <v>1828</v>
      </c>
      <c r="B744" s="78">
        <v>0</v>
      </c>
      <c r="C744" s="131" t="s">
        <v>67</v>
      </c>
      <c r="D744" s="165">
        <v>412886.25000000006</v>
      </c>
      <c r="E744" s="165">
        <v>308981.96000000008</v>
      </c>
      <c r="F744" s="19">
        <v>0</v>
      </c>
      <c r="G744" s="20">
        <f t="shared" si="16"/>
        <v>67512.690000000235</v>
      </c>
      <c r="H744" s="19">
        <v>0</v>
      </c>
      <c r="I744" s="19">
        <v>0</v>
      </c>
    </row>
    <row r="745" spans="1:9" ht="15" customHeight="1" x14ac:dyDescent="0.25">
      <c r="A745" s="105" t="s">
        <v>1829</v>
      </c>
      <c r="B745" s="78">
        <v>0</v>
      </c>
      <c r="C745" s="131" t="s">
        <v>67</v>
      </c>
      <c r="D745" s="165">
        <v>437680.23</v>
      </c>
      <c r="E745" s="165">
        <v>261887.98</v>
      </c>
      <c r="F745" s="19">
        <v>0</v>
      </c>
      <c r="G745" s="20">
        <f t="shared" si="16"/>
        <v>103904.28999999998</v>
      </c>
      <c r="H745" s="19">
        <v>0</v>
      </c>
      <c r="I745" s="19">
        <v>0</v>
      </c>
    </row>
    <row r="746" spans="1:9" ht="15" customHeight="1" x14ac:dyDescent="0.25">
      <c r="A746" s="105" t="s">
        <v>1830</v>
      </c>
      <c r="B746" s="78">
        <v>0</v>
      </c>
      <c r="C746" s="131" t="s">
        <v>67</v>
      </c>
      <c r="D746" s="165">
        <v>382852.30000000028</v>
      </c>
      <c r="E746" s="165">
        <v>311890.73000000004</v>
      </c>
      <c r="F746" s="19">
        <v>0</v>
      </c>
      <c r="G746" s="20">
        <f t="shared" si="16"/>
        <v>175792.24999999997</v>
      </c>
      <c r="H746" s="19">
        <v>0</v>
      </c>
      <c r="I746" s="19">
        <v>0</v>
      </c>
    </row>
    <row r="747" spans="1:9" ht="15" customHeight="1" x14ac:dyDescent="0.25">
      <c r="A747" s="105" t="s">
        <v>1831</v>
      </c>
      <c r="B747" s="78">
        <v>0</v>
      </c>
      <c r="C747" s="131" t="s">
        <v>67</v>
      </c>
      <c r="D747" s="165">
        <v>218735.99999999991</v>
      </c>
      <c r="E747" s="165">
        <v>176641.50000000003</v>
      </c>
      <c r="F747" s="19">
        <v>0</v>
      </c>
      <c r="G747" s="20">
        <f t="shared" si="16"/>
        <v>70961.57000000024</v>
      </c>
      <c r="H747" s="19">
        <v>0</v>
      </c>
      <c r="I747" s="19">
        <v>0</v>
      </c>
    </row>
    <row r="748" spans="1:9" ht="15" customHeight="1" x14ac:dyDescent="0.25">
      <c r="A748" s="105" t="s">
        <v>1832</v>
      </c>
      <c r="B748" s="78">
        <v>0</v>
      </c>
      <c r="C748" s="131" t="s">
        <v>67</v>
      </c>
      <c r="D748" s="165">
        <v>215700.49999999991</v>
      </c>
      <c r="E748" s="165">
        <v>182296.00000000006</v>
      </c>
      <c r="F748" s="19">
        <v>0</v>
      </c>
      <c r="G748" s="20">
        <f t="shared" si="16"/>
        <v>42094.499999999884</v>
      </c>
      <c r="H748" s="19">
        <v>0</v>
      </c>
      <c r="I748" s="19">
        <v>0</v>
      </c>
    </row>
    <row r="749" spans="1:9" ht="15" customHeight="1" x14ac:dyDescent="0.25">
      <c r="A749" s="105" t="s">
        <v>1833</v>
      </c>
      <c r="B749" s="78">
        <v>0</v>
      </c>
      <c r="C749" s="131" t="s">
        <v>67</v>
      </c>
      <c r="D749" s="165">
        <v>53838.75</v>
      </c>
      <c r="E749" s="165">
        <v>23055.100000000017</v>
      </c>
      <c r="F749" s="19">
        <v>0</v>
      </c>
      <c r="G749" s="20">
        <f t="shared" si="16"/>
        <v>33404.499999999854</v>
      </c>
      <c r="H749" s="19">
        <v>0</v>
      </c>
      <c r="I749" s="19">
        <v>0</v>
      </c>
    </row>
    <row r="750" spans="1:9" ht="15" customHeight="1" x14ac:dyDescent="0.25">
      <c r="A750" s="105" t="s">
        <v>1834</v>
      </c>
      <c r="B750" s="78">
        <v>0</v>
      </c>
      <c r="C750" s="131" t="s">
        <v>67</v>
      </c>
      <c r="D750" s="165">
        <v>215906.89999999991</v>
      </c>
      <c r="E750" s="165">
        <v>135895.35000000003</v>
      </c>
      <c r="F750" s="19">
        <v>0</v>
      </c>
      <c r="G750" s="20">
        <f t="shared" si="16"/>
        <v>30783.649999999983</v>
      </c>
      <c r="H750" s="19">
        <v>0</v>
      </c>
      <c r="I750" s="19">
        <v>0</v>
      </c>
    </row>
    <row r="751" spans="1:9" ht="15" customHeight="1" x14ac:dyDescent="0.25">
      <c r="A751" s="105" t="s">
        <v>1835</v>
      </c>
      <c r="B751" s="78">
        <v>0</v>
      </c>
      <c r="C751" s="131" t="s">
        <v>67</v>
      </c>
      <c r="D751" s="165">
        <v>379581.50999999995</v>
      </c>
      <c r="E751" s="165">
        <v>266240.87</v>
      </c>
      <c r="F751" s="19">
        <v>0</v>
      </c>
      <c r="G751" s="20">
        <f t="shared" si="16"/>
        <v>80011.549999999872</v>
      </c>
      <c r="H751" s="19">
        <v>0</v>
      </c>
      <c r="I751" s="19">
        <v>0</v>
      </c>
    </row>
    <row r="752" spans="1:9" ht="15" customHeight="1" x14ac:dyDescent="0.25">
      <c r="A752" s="105" t="s">
        <v>1836</v>
      </c>
      <c r="B752" s="78">
        <v>0</v>
      </c>
      <c r="C752" s="131" t="s">
        <v>67</v>
      </c>
      <c r="D752" s="165">
        <v>183125.25000000012</v>
      </c>
      <c r="E752" s="165">
        <v>130963.5</v>
      </c>
      <c r="F752" s="19">
        <v>0</v>
      </c>
      <c r="G752" s="20">
        <f t="shared" si="16"/>
        <v>113340.63999999996</v>
      </c>
      <c r="H752" s="19">
        <v>0</v>
      </c>
      <c r="I752" s="19">
        <v>0</v>
      </c>
    </row>
    <row r="753" spans="1:9" ht="15" customHeight="1" x14ac:dyDescent="0.25">
      <c r="A753" s="105" t="s">
        <v>1837</v>
      </c>
      <c r="B753" s="78">
        <v>0</v>
      </c>
      <c r="C753" s="131" t="s">
        <v>67</v>
      </c>
      <c r="D753" s="165">
        <v>235236.74999999994</v>
      </c>
      <c r="E753" s="165">
        <v>209142.80000000005</v>
      </c>
      <c r="F753" s="19">
        <v>0</v>
      </c>
      <c r="G753" s="20">
        <f t="shared" si="16"/>
        <v>52161.750000000116</v>
      </c>
      <c r="H753" s="19">
        <v>0</v>
      </c>
      <c r="I753" s="19">
        <v>0</v>
      </c>
    </row>
    <row r="754" spans="1:9" ht="15" customHeight="1" x14ac:dyDescent="0.25">
      <c r="A754" s="105" t="s">
        <v>1838</v>
      </c>
      <c r="B754" s="78">
        <v>0</v>
      </c>
      <c r="C754" s="131" t="s">
        <v>67</v>
      </c>
      <c r="D754" s="165">
        <v>1306582.4999999995</v>
      </c>
      <c r="E754" s="165">
        <v>1041154.7999999999</v>
      </c>
      <c r="F754" s="19">
        <v>0</v>
      </c>
      <c r="G754" s="20">
        <f t="shared" si="16"/>
        <v>26093.949999999895</v>
      </c>
      <c r="H754" s="19">
        <v>0</v>
      </c>
      <c r="I754" s="19">
        <v>0</v>
      </c>
    </row>
    <row r="755" spans="1:9" ht="15" customHeight="1" x14ac:dyDescent="0.25">
      <c r="A755" s="105" t="s">
        <v>1839</v>
      </c>
      <c r="B755" s="78">
        <v>0</v>
      </c>
      <c r="C755" s="131" t="s">
        <v>67</v>
      </c>
      <c r="D755" s="165">
        <v>1099339.5000000002</v>
      </c>
      <c r="E755" s="165">
        <v>945613.25000000012</v>
      </c>
      <c r="F755" s="19">
        <v>0</v>
      </c>
      <c r="G755" s="20">
        <f t="shared" si="16"/>
        <v>265427.6999999996</v>
      </c>
      <c r="H755" s="19">
        <v>0</v>
      </c>
      <c r="I755" s="19">
        <v>0</v>
      </c>
    </row>
    <row r="756" spans="1:9" ht="15" customHeight="1" x14ac:dyDescent="0.25">
      <c r="A756" s="105" t="s">
        <v>1840</v>
      </c>
      <c r="B756" s="78">
        <v>0</v>
      </c>
      <c r="C756" s="131" t="s">
        <v>67</v>
      </c>
      <c r="D756" s="165">
        <v>79967.999999999942</v>
      </c>
      <c r="E756" s="165">
        <v>6924.55</v>
      </c>
      <c r="F756" s="19">
        <v>0</v>
      </c>
      <c r="G756" s="20">
        <f t="shared" si="16"/>
        <v>153726.25000000012</v>
      </c>
      <c r="H756" s="19">
        <v>0</v>
      </c>
      <c r="I756" s="19">
        <v>0</v>
      </c>
    </row>
    <row r="757" spans="1:9" ht="15" customHeight="1" x14ac:dyDescent="0.25">
      <c r="A757" s="105" t="s">
        <v>1841</v>
      </c>
      <c r="B757" s="78">
        <v>0</v>
      </c>
      <c r="C757" s="131" t="s">
        <v>67</v>
      </c>
      <c r="D757" s="165">
        <v>921052.04999999935</v>
      </c>
      <c r="E757" s="165">
        <v>789334.13</v>
      </c>
      <c r="F757" s="19">
        <v>0</v>
      </c>
      <c r="G757" s="20">
        <f t="shared" si="16"/>
        <v>73043.449999999939</v>
      </c>
      <c r="H757" s="19">
        <v>0</v>
      </c>
      <c r="I757" s="19">
        <v>0</v>
      </c>
    </row>
    <row r="758" spans="1:9" ht="15" customHeight="1" x14ac:dyDescent="0.25">
      <c r="A758" s="105" t="s">
        <v>1842</v>
      </c>
      <c r="B758" s="78">
        <v>0</v>
      </c>
      <c r="C758" s="131" t="s">
        <v>67</v>
      </c>
      <c r="D758" s="165">
        <v>870901.49999999942</v>
      </c>
      <c r="E758" s="165">
        <v>658182.6</v>
      </c>
      <c r="F758" s="19">
        <v>0</v>
      </c>
      <c r="G758" s="20">
        <f t="shared" si="16"/>
        <v>131717.91999999934</v>
      </c>
      <c r="H758" s="19">
        <v>0</v>
      </c>
      <c r="I758" s="19">
        <v>0</v>
      </c>
    </row>
    <row r="759" spans="1:9" ht="15" customHeight="1" x14ac:dyDescent="0.25">
      <c r="A759" s="105" t="s">
        <v>1843</v>
      </c>
      <c r="B759" s="78">
        <v>0</v>
      </c>
      <c r="C759" s="131" t="s">
        <v>67</v>
      </c>
      <c r="D759" s="165">
        <v>1152810.7500000005</v>
      </c>
      <c r="E759" s="165">
        <v>905914.65000000026</v>
      </c>
      <c r="F759" s="19">
        <v>0</v>
      </c>
      <c r="G759" s="20">
        <f t="shared" si="16"/>
        <v>212718.89999999944</v>
      </c>
      <c r="H759" s="19">
        <v>0</v>
      </c>
      <c r="I759" s="19">
        <v>0</v>
      </c>
    </row>
    <row r="760" spans="1:9" ht="15" customHeight="1" x14ac:dyDescent="0.25">
      <c r="A760" s="105" t="s">
        <v>1844</v>
      </c>
      <c r="B760" s="78">
        <v>0</v>
      </c>
      <c r="C760" s="131" t="s">
        <v>67</v>
      </c>
      <c r="D760" s="165">
        <v>581788.94999999995</v>
      </c>
      <c r="E760" s="165">
        <v>388804.52999999991</v>
      </c>
      <c r="F760" s="19">
        <v>0</v>
      </c>
      <c r="G760" s="20">
        <f t="shared" si="16"/>
        <v>246896.10000000021</v>
      </c>
      <c r="H760" s="19">
        <v>0</v>
      </c>
      <c r="I760" s="19">
        <v>0</v>
      </c>
    </row>
    <row r="761" spans="1:9" ht="15" customHeight="1" x14ac:dyDescent="0.25">
      <c r="A761" s="105" t="s">
        <v>1845</v>
      </c>
      <c r="B761" s="78">
        <v>0</v>
      </c>
      <c r="C761" s="131" t="s">
        <v>67</v>
      </c>
      <c r="D761" s="165">
        <v>527215.50000000023</v>
      </c>
      <c r="E761" s="165">
        <v>445128.75</v>
      </c>
      <c r="F761" s="19">
        <v>0</v>
      </c>
      <c r="G761" s="20">
        <f t="shared" si="16"/>
        <v>192984.42000000004</v>
      </c>
      <c r="H761" s="19">
        <v>0</v>
      </c>
      <c r="I761" s="19">
        <v>0</v>
      </c>
    </row>
    <row r="762" spans="1:9" ht="15" customHeight="1" x14ac:dyDescent="0.25">
      <c r="A762" s="105" t="s">
        <v>1846</v>
      </c>
      <c r="B762" s="78">
        <v>0</v>
      </c>
      <c r="C762" s="131" t="s">
        <v>67</v>
      </c>
      <c r="D762" s="165">
        <v>518727.24999999965</v>
      </c>
      <c r="E762" s="165">
        <v>420973.3</v>
      </c>
      <c r="F762" s="19">
        <v>0</v>
      </c>
      <c r="G762" s="20">
        <f t="shared" si="16"/>
        <v>82086.750000000233</v>
      </c>
      <c r="H762" s="19">
        <v>0</v>
      </c>
      <c r="I762" s="19">
        <v>0</v>
      </c>
    </row>
    <row r="763" spans="1:9" ht="15" customHeight="1" x14ac:dyDescent="0.25">
      <c r="A763" s="105" t="s">
        <v>1847</v>
      </c>
      <c r="B763" s="78">
        <v>0</v>
      </c>
      <c r="C763" s="131" t="s">
        <v>67</v>
      </c>
      <c r="D763" s="165">
        <v>351351.25999999983</v>
      </c>
      <c r="E763" s="165">
        <v>254597.51</v>
      </c>
      <c r="F763" s="19">
        <v>0</v>
      </c>
      <c r="G763" s="20">
        <f t="shared" si="16"/>
        <v>97753.949999999662</v>
      </c>
      <c r="H763" s="19">
        <v>0</v>
      </c>
      <c r="I763" s="19">
        <v>0</v>
      </c>
    </row>
    <row r="764" spans="1:9" ht="15" customHeight="1" x14ac:dyDescent="0.25">
      <c r="A764" s="105" t="s">
        <v>1848</v>
      </c>
      <c r="B764" s="78">
        <v>0</v>
      </c>
      <c r="C764" s="131" t="s">
        <v>67</v>
      </c>
      <c r="D764" s="165">
        <v>301146.99999999988</v>
      </c>
      <c r="E764" s="165">
        <v>66603.899999999994</v>
      </c>
      <c r="F764" s="19">
        <v>0</v>
      </c>
      <c r="G764" s="20">
        <f t="shared" ref="G764:G810" si="17">D763-E763</f>
        <v>96753.749999999825</v>
      </c>
      <c r="H764" s="19">
        <v>0</v>
      </c>
      <c r="I764" s="19">
        <v>0</v>
      </c>
    </row>
    <row r="765" spans="1:9" ht="15" customHeight="1" x14ac:dyDescent="0.25">
      <c r="A765" s="213" t="s">
        <v>1849</v>
      </c>
      <c r="B765" s="78">
        <v>0</v>
      </c>
      <c r="C765" s="131" t="s">
        <v>67</v>
      </c>
      <c r="D765" s="165">
        <v>457082.85</v>
      </c>
      <c r="E765" s="165">
        <v>307535.55</v>
      </c>
      <c r="F765" s="19">
        <v>0</v>
      </c>
      <c r="G765" s="20">
        <f t="shared" si="17"/>
        <v>234543.09999999989</v>
      </c>
      <c r="H765" s="19">
        <v>0</v>
      </c>
      <c r="I765" s="19">
        <v>0</v>
      </c>
    </row>
    <row r="766" spans="1:9" ht="15" customHeight="1" x14ac:dyDescent="0.25">
      <c r="A766" s="105" t="s">
        <v>1850</v>
      </c>
      <c r="B766" s="78">
        <v>0</v>
      </c>
      <c r="C766" s="131" t="s">
        <v>67</v>
      </c>
      <c r="D766" s="165">
        <v>2147008.5000000005</v>
      </c>
      <c r="E766" s="165">
        <v>1831724.18</v>
      </c>
      <c r="F766" s="19">
        <v>0</v>
      </c>
      <c r="G766" s="20">
        <f t="shared" si="17"/>
        <v>149547.29999999999</v>
      </c>
      <c r="H766" s="19">
        <v>0</v>
      </c>
      <c r="I766" s="19">
        <v>0</v>
      </c>
    </row>
    <row r="767" spans="1:9" ht="15" customHeight="1" x14ac:dyDescent="0.25">
      <c r="A767" s="105" t="s">
        <v>1851</v>
      </c>
      <c r="B767" s="78">
        <v>0</v>
      </c>
      <c r="C767" s="131" t="s">
        <v>67</v>
      </c>
      <c r="D767" s="165">
        <v>2188485.6900000004</v>
      </c>
      <c r="E767" s="165">
        <v>1773094.51</v>
      </c>
      <c r="F767" s="19">
        <v>0</v>
      </c>
      <c r="G767" s="20">
        <f t="shared" si="17"/>
        <v>315284.32000000053</v>
      </c>
      <c r="H767" s="19">
        <v>0</v>
      </c>
      <c r="I767" s="19">
        <v>0</v>
      </c>
    </row>
    <row r="768" spans="1:9" ht="15" customHeight="1" x14ac:dyDescent="0.25">
      <c r="A768" s="105" t="s">
        <v>1852</v>
      </c>
      <c r="B768" s="78">
        <v>0</v>
      </c>
      <c r="C768" s="131" t="s">
        <v>67</v>
      </c>
      <c r="D768" s="165">
        <v>1513243.3900000001</v>
      </c>
      <c r="E768" s="165">
        <v>1148314.8899999999</v>
      </c>
      <c r="F768" s="19">
        <v>0</v>
      </c>
      <c r="G768" s="20">
        <f t="shared" si="17"/>
        <v>415391.1800000004</v>
      </c>
      <c r="H768" s="19">
        <v>0</v>
      </c>
      <c r="I768" s="19">
        <v>0</v>
      </c>
    </row>
    <row r="769" spans="1:9" ht="15" customHeight="1" x14ac:dyDescent="0.25">
      <c r="A769" s="105" t="s">
        <v>1853</v>
      </c>
      <c r="B769" s="78">
        <v>0</v>
      </c>
      <c r="C769" s="131" t="s">
        <v>67</v>
      </c>
      <c r="D769" s="165">
        <v>732333.57999999961</v>
      </c>
      <c r="E769" s="165">
        <v>599891.94999999995</v>
      </c>
      <c r="F769" s="19">
        <v>0</v>
      </c>
      <c r="G769" s="20">
        <f t="shared" si="17"/>
        <v>364928.50000000023</v>
      </c>
      <c r="H769" s="19">
        <v>0</v>
      </c>
      <c r="I769" s="19">
        <v>0</v>
      </c>
    </row>
    <row r="770" spans="1:9" ht="15" customHeight="1" x14ac:dyDescent="0.25">
      <c r="A770" s="105" t="s">
        <v>1854</v>
      </c>
      <c r="B770" s="78">
        <v>0</v>
      </c>
      <c r="C770" s="131" t="s">
        <v>67</v>
      </c>
      <c r="D770" s="165">
        <v>1562053.6000000008</v>
      </c>
      <c r="E770" s="165">
        <v>1316420.6300000004</v>
      </c>
      <c r="F770" s="19">
        <v>0</v>
      </c>
      <c r="G770" s="20">
        <f t="shared" si="17"/>
        <v>132441.62999999966</v>
      </c>
      <c r="H770" s="19">
        <v>0</v>
      </c>
      <c r="I770" s="19">
        <v>0</v>
      </c>
    </row>
    <row r="771" spans="1:9" ht="15" customHeight="1" x14ac:dyDescent="0.25">
      <c r="A771" s="105" t="s">
        <v>1855</v>
      </c>
      <c r="B771" s="78">
        <v>0</v>
      </c>
      <c r="C771" s="131" t="s">
        <v>67</v>
      </c>
      <c r="D771" s="165">
        <v>1924088.4000000001</v>
      </c>
      <c r="E771" s="165">
        <v>1685904.0599999998</v>
      </c>
      <c r="F771" s="19">
        <v>0</v>
      </c>
      <c r="G771" s="20">
        <f t="shared" si="17"/>
        <v>245632.97000000044</v>
      </c>
      <c r="H771" s="19">
        <v>0</v>
      </c>
      <c r="I771" s="19">
        <v>0</v>
      </c>
    </row>
    <row r="772" spans="1:9" ht="15" customHeight="1" x14ac:dyDescent="0.25">
      <c r="A772" s="105" t="s">
        <v>3573</v>
      </c>
      <c r="B772" s="78">
        <v>0</v>
      </c>
      <c r="C772" s="131" t="s">
        <v>67</v>
      </c>
      <c r="D772" s="165">
        <v>2150692.4099999997</v>
      </c>
      <c r="E772" s="165">
        <v>1815736.8199999998</v>
      </c>
      <c r="F772" s="19">
        <v>0</v>
      </c>
      <c r="G772" s="20">
        <f t="shared" si="17"/>
        <v>238184.34000000032</v>
      </c>
      <c r="H772" s="19">
        <v>0</v>
      </c>
      <c r="I772" s="19">
        <v>0</v>
      </c>
    </row>
    <row r="773" spans="1:9" ht="15" customHeight="1" x14ac:dyDescent="0.25">
      <c r="A773" s="105" t="s">
        <v>1856</v>
      </c>
      <c r="B773" s="78">
        <v>0</v>
      </c>
      <c r="C773" s="131" t="s">
        <v>67</v>
      </c>
      <c r="D773" s="165">
        <v>2522262.7500000019</v>
      </c>
      <c r="E773" s="165">
        <v>2023158.6399999997</v>
      </c>
      <c r="F773" s="19">
        <v>0</v>
      </c>
      <c r="G773" s="20">
        <f t="shared" si="17"/>
        <v>334955.58999999985</v>
      </c>
      <c r="H773" s="19">
        <v>0</v>
      </c>
      <c r="I773" s="19">
        <v>0</v>
      </c>
    </row>
    <row r="774" spans="1:9" ht="15" customHeight="1" x14ac:dyDescent="0.25">
      <c r="A774" s="105" t="s">
        <v>1857</v>
      </c>
      <c r="B774" s="78">
        <v>0</v>
      </c>
      <c r="C774" s="131" t="s">
        <v>67</v>
      </c>
      <c r="D774" s="165">
        <v>152659.50000000006</v>
      </c>
      <c r="E774" s="165">
        <v>89418.409999999989</v>
      </c>
      <c r="F774" s="19">
        <v>0</v>
      </c>
      <c r="G774" s="20">
        <f t="shared" si="17"/>
        <v>499104.1100000022</v>
      </c>
      <c r="H774" s="19">
        <v>0</v>
      </c>
      <c r="I774" s="19">
        <v>0</v>
      </c>
    </row>
    <row r="775" spans="1:9" ht="15" customHeight="1" x14ac:dyDescent="0.25">
      <c r="A775" s="105" t="s">
        <v>1858</v>
      </c>
      <c r="B775" s="78">
        <v>0</v>
      </c>
      <c r="C775" s="131" t="s">
        <v>67</v>
      </c>
      <c r="D775" s="165">
        <v>149866.50000000006</v>
      </c>
      <c r="E775" s="165">
        <v>104558.79999999999</v>
      </c>
      <c r="F775" s="19">
        <v>0</v>
      </c>
      <c r="G775" s="20">
        <f t="shared" si="17"/>
        <v>63241.090000000069</v>
      </c>
      <c r="H775" s="19">
        <v>0</v>
      </c>
      <c r="I775" s="19">
        <v>0</v>
      </c>
    </row>
    <row r="776" spans="1:9" ht="15" customHeight="1" x14ac:dyDescent="0.25">
      <c r="A776" s="105" t="s">
        <v>1859</v>
      </c>
      <c r="B776" s="78">
        <v>0</v>
      </c>
      <c r="C776" s="131" t="s">
        <v>67</v>
      </c>
      <c r="D776" s="165">
        <v>141562.19999999995</v>
      </c>
      <c r="E776" s="165">
        <v>57516.799999999988</v>
      </c>
      <c r="F776" s="19">
        <v>0</v>
      </c>
      <c r="G776" s="20">
        <f t="shared" si="17"/>
        <v>45307.70000000007</v>
      </c>
      <c r="H776" s="19">
        <v>0</v>
      </c>
      <c r="I776" s="19">
        <v>0</v>
      </c>
    </row>
    <row r="777" spans="1:9" ht="15" customHeight="1" x14ac:dyDescent="0.25">
      <c r="A777" s="105" t="s">
        <v>1860</v>
      </c>
      <c r="B777" s="78">
        <v>0</v>
      </c>
      <c r="C777" s="131" t="s">
        <v>67</v>
      </c>
      <c r="D777" s="165">
        <v>147761.01000000007</v>
      </c>
      <c r="E777" s="165">
        <v>73942.95</v>
      </c>
      <c r="F777" s="19">
        <v>0</v>
      </c>
      <c r="G777" s="20">
        <f t="shared" si="17"/>
        <v>84045.399999999965</v>
      </c>
      <c r="H777" s="19">
        <v>0</v>
      </c>
      <c r="I777" s="19">
        <v>0</v>
      </c>
    </row>
    <row r="778" spans="1:9" ht="15" customHeight="1" x14ac:dyDescent="0.25">
      <c r="A778" s="105" t="s">
        <v>1861</v>
      </c>
      <c r="B778" s="78">
        <v>0</v>
      </c>
      <c r="C778" s="131" t="s">
        <v>67</v>
      </c>
      <c r="D778" s="165">
        <v>130261.8</v>
      </c>
      <c r="E778" s="165">
        <v>77149.300000000017</v>
      </c>
      <c r="F778" s="19">
        <v>0</v>
      </c>
      <c r="G778" s="20" t="e">
        <f>#REF!-#REF!</f>
        <v>#REF!</v>
      </c>
      <c r="H778" s="19">
        <v>0</v>
      </c>
      <c r="I778" s="19">
        <v>0</v>
      </c>
    </row>
    <row r="779" spans="1:9" ht="15" customHeight="1" x14ac:dyDescent="0.25">
      <c r="A779" s="105" t="s">
        <v>1862</v>
      </c>
      <c r="B779" s="78">
        <v>0</v>
      </c>
      <c r="C779" s="131" t="s">
        <v>67</v>
      </c>
      <c r="D779" s="165">
        <v>123425.90000000007</v>
      </c>
      <c r="E779" s="165">
        <v>98534.64999999998</v>
      </c>
      <c r="F779" s="19">
        <v>0</v>
      </c>
      <c r="G779" s="20">
        <f t="shared" si="17"/>
        <v>53112.499999999985</v>
      </c>
      <c r="H779" s="19">
        <v>0</v>
      </c>
      <c r="I779" s="19">
        <v>0</v>
      </c>
    </row>
    <row r="780" spans="1:9" ht="15" customHeight="1" x14ac:dyDescent="0.25">
      <c r="A780" s="105" t="s">
        <v>1863</v>
      </c>
      <c r="B780" s="78">
        <v>0</v>
      </c>
      <c r="C780" s="131" t="s">
        <v>67</v>
      </c>
      <c r="D780" s="165">
        <v>153394.50000000006</v>
      </c>
      <c r="E780" s="165">
        <v>24535.45</v>
      </c>
      <c r="F780" s="19">
        <v>0</v>
      </c>
      <c r="G780" s="20">
        <f t="shared" si="17"/>
        <v>24891.250000000087</v>
      </c>
      <c r="H780" s="19">
        <v>0</v>
      </c>
      <c r="I780" s="19">
        <v>0</v>
      </c>
    </row>
    <row r="781" spans="1:9" ht="15" customHeight="1" x14ac:dyDescent="0.25">
      <c r="A781" s="105" t="s">
        <v>1864</v>
      </c>
      <c r="B781" s="78">
        <v>0</v>
      </c>
      <c r="C781" s="131" t="s">
        <v>67</v>
      </c>
      <c r="D781" s="165">
        <v>136102.01</v>
      </c>
      <c r="E781" s="165">
        <v>45213.96</v>
      </c>
      <c r="F781" s="19">
        <v>0</v>
      </c>
      <c r="G781" s="20">
        <f t="shared" si="17"/>
        <v>128859.05000000006</v>
      </c>
      <c r="H781" s="19">
        <v>0</v>
      </c>
      <c r="I781" s="19">
        <v>0</v>
      </c>
    </row>
    <row r="782" spans="1:9" ht="15" customHeight="1" x14ac:dyDescent="0.25">
      <c r="A782" s="105" t="s">
        <v>1865</v>
      </c>
      <c r="B782" s="78">
        <v>0</v>
      </c>
      <c r="C782" s="131" t="s">
        <v>67</v>
      </c>
      <c r="D782" s="165">
        <v>137592.00000000006</v>
      </c>
      <c r="E782" s="165">
        <v>68210.2</v>
      </c>
      <c r="F782" s="19">
        <v>0</v>
      </c>
      <c r="G782" s="20">
        <f t="shared" si="17"/>
        <v>90888.050000000017</v>
      </c>
      <c r="H782" s="19">
        <v>0</v>
      </c>
      <c r="I782" s="19">
        <v>0</v>
      </c>
    </row>
    <row r="783" spans="1:9" ht="15" customHeight="1" x14ac:dyDescent="0.25">
      <c r="A783" s="211" t="s">
        <v>973</v>
      </c>
      <c r="B783" s="78">
        <v>0</v>
      </c>
      <c r="C783" s="131" t="s">
        <v>67</v>
      </c>
      <c r="D783" s="165">
        <v>1008346.4999999995</v>
      </c>
      <c r="E783" s="165">
        <v>881126.24000000011</v>
      </c>
      <c r="F783" s="19">
        <v>0</v>
      </c>
      <c r="G783" s="20">
        <f t="shared" si="17"/>
        <v>69381.800000000061</v>
      </c>
      <c r="H783" s="19">
        <v>0</v>
      </c>
      <c r="I783" s="19">
        <v>0</v>
      </c>
    </row>
    <row r="784" spans="1:9" ht="15" customHeight="1" x14ac:dyDescent="0.25">
      <c r="A784" s="211" t="s">
        <v>974</v>
      </c>
      <c r="B784" s="78">
        <v>0</v>
      </c>
      <c r="C784" s="131" t="s">
        <v>67</v>
      </c>
      <c r="D784" s="165">
        <v>4246382.95</v>
      </c>
      <c r="E784" s="165">
        <v>3594138.310000001</v>
      </c>
      <c r="F784" s="19">
        <v>0</v>
      </c>
      <c r="G784" s="20">
        <f t="shared" si="17"/>
        <v>127220.25999999943</v>
      </c>
      <c r="H784" s="19">
        <v>0</v>
      </c>
      <c r="I784" s="19">
        <v>0</v>
      </c>
    </row>
    <row r="785" spans="1:9" ht="15" customHeight="1" x14ac:dyDescent="0.25">
      <c r="A785" s="211" t="s">
        <v>975</v>
      </c>
      <c r="B785" s="78">
        <v>0</v>
      </c>
      <c r="C785" s="131" t="s">
        <v>67</v>
      </c>
      <c r="D785" s="165">
        <v>1548558.4</v>
      </c>
      <c r="E785" s="165">
        <v>1287780.1499999999</v>
      </c>
      <c r="F785" s="19">
        <v>0</v>
      </c>
      <c r="G785" s="20">
        <f t="shared" si="17"/>
        <v>652244.6399999992</v>
      </c>
      <c r="H785" s="19">
        <v>0</v>
      </c>
      <c r="I785" s="19">
        <v>0</v>
      </c>
    </row>
    <row r="786" spans="1:9" ht="15" customHeight="1" x14ac:dyDescent="0.25">
      <c r="A786" s="211" t="s">
        <v>976</v>
      </c>
      <c r="B786" s="78">
        <v>0</v>
      </c>
      <c r="C786" s="131" t="s">
        <v>67</v>
      </c>
      <c r="D786" s="165">
        <v>1672023.4899999988</v>
      </c>
      <c r="E786" s="165">
        <v>1471761.23</v>
      </c>
      <c r="F786" s="19">
        <v>0</v>
      </c>
      <c r="G786" s="20">
        <f t="shared" si="17"/>
        <v>260778.25</v>
      </c>
      <c r="H786" s="19">
        <v>0</v>
      </c>
      <c r="I786" s="19">
        <v>0</v>
      </c>
    </row>
    <row r="787" spans="1:9" ht="15" customHeight="1" x14ac:dyDescent="0.25">
      <c r="A787" s="211" t="s">
        <v>977</v>
      </c>
      <c r="B787" s="78">
        <v>0</v>
      </c>
      <c r="C787" s="131" t="s">
        <v>67</v>
      </c>
      <c r="D787" s="165">
        <v>2602761.0500000012</v>
      </c>
      <c r="E787" s="165">
        <v>2220796.9500000007</v>
      </c>
      <c r="F787" s="19">
        <v>0</v>
      </c>
      <c r="G787" s="20">
        <f t="shared" si="17"/>
        <v>200262.25999999885</v>
      </c>
      <c r="H787" s="19">
        <v>0</v>
      </c>
      <c r="I787" s="19">
        <v>0</v>
      </c>
    </row>
    <row r="788" spans="1:9" ht="15" customHeight="1" x14ac:dyDescent="0.25">
      <c r="A788" s="211" t="s">
        <v>978</v>
      </c>
      <c r="B788" s="78">
        <v>0</v>
      </c>
      <c r="C788" s="131" t="s">
        <v>67</v>
      </c>
      <c r="D788" s="165">
        <v>2234832.5999999996</v>
      </c>
      <c r="E788" s="165">
        <v>1863722.4999999998</v>
      </c>
      <c r="F788" s="19">
        <v>0</v>
      </c>
      <c r="G788" s="20">
        <f t="shared" si="17"/>
        <v>381964.10000000056</v>
      </c>
      <c r="H788" s="19">
        <v>0</v>
      </c>
      <c r="I788" s="19">
        <v>0</v>
      </c>
    </row>
    <row r="789" spans="1:9" ht="15" customHeight="1" x14ac:dyDescent="0.25">
      <c r="A789" s="211" t="s">
        <v>979</v>
      </c>
      <c r="B789" s="78">
        <v>0</v>
      </c>
      <c r="C789" s="131" t="s">
        <v>67</v>
      </c>
      <c r="D789" s="165">
        <v>2199219.1</v>
      </c>
      <c r="E789" s="165">
        <v>1845514.2</v>
      </c>
      <c r="F789" s="19">
        <v>0</v>
      </c>
      <c r="G789" s="20">
        <f t="shared" si="17"/>
        <v>371110.09999999986</v>
      </c>
      <c r="H789" s="19">
        <v>0</v>
      </c>
      <c r="I789" s="19">
        <v>0</v>
      </c>
    </row>
    <row r="790" spans="1:9" ht="15" customHeight="1" x14ac:dyDescent="0.25">
      <c r="A790" s="211" t="s">
        <v>980</v>
      </c>
      <c r="B790" s="78">
        <v>0</v>
      </c>
      <c r="C790" s="131" t="s">
        <v>67</v>
      </c>
      <c r="D790" s="165">
        <v>2168329.2199999997</v>
      </c>
      <c r="E790" s="165">
        <v>1849738.9899999995</v>
      </c>
      <c r="F790" s="19">
        <v>0</v>
      </c>
      <c r="G790" s="20">
        <f t="shared" si="17"/>
        <v>353704.90000000014</v>
      </c>
      <c r="H790" s="19">
        <v>0</v>
      </c>
      <c r="I790" s="19">
        <v>0</v>
      </c>
    </row>
    <row r="791" spans="1:9" ht="15" customHeight="1" x14ac:dyDescent="0.25">
      <c r="A791" s="211" t="s">
        <v>981</v>
      </c>
      <c r="B791" s="78">
        <v>0</v>
      </c>
      <c r="C791" s="131" t="s">
        <v>67</v>
      </c>
      <c r="D791" s="165">
        <v>2539370.1799999992</v>
      </c>
      <c r="E791" s="165">
        <v>2099903.4499999997</v>
      </c>
      <c r="F791" s="19">
        <v>0</v>
      </c>
      <c r="G791" s="20">
        <f t="shared" si="17"/>
        <v>318590.23000000021</v>
      </c>
      <c r="H791" s="19">
        <v>0</v>
      </c>
      <c r="I791" s="19">
        <v>0</v>
      </c>
    </row>
    <row r="792" spans="1:9" ht="15" customHeight="1" x14ac:dyDescent="0.25">
      <c r="A792" s="211" t="s">
        <v>982</v>
      </c>
      <c r="B792" s="78">
        <v>0</v>
      </c>
      <c r="C792" s="131" t="s">
        <v>67</v>
      </c>
      <c r="D792" s="165">
        <v>3014725.4300000011</v>
      </c>
      <c r="E792" s="165">
        <v>2573801.66</v>
      </c>
      <c r="F792" s="19">
        <v>0</v>
      </c>
      <c r="G792" s="20">
        <f t="shared" si="17"/>
        <v>439466.72999999952</v>
      </c>
      <c r="H792" s="19">
        <v>0</v>
      </c>
      <c r="I792" s="19">
        <v>0</v>
      </c>
    </row>
    <row r="793" spans="1:9" ht="15" customHeight="1" x14ac:dyDescent="0.25">
      <c r="A793" s="211" t="s">
        <v>983</v>
      </c>
      <c r="B793" s="78">
        <v>0</v>
      </c>
      <c r="C793" s="131" t="s">
        <v>67</v>
      </c>
      <c r="D793" s="165">
        <v>2170590.5500000003</v>
      </c>
      <c r="E793" s="165">
        <v>1890542.91</v>
      </c>
      <c r="F793" s="19">
        <v>0</v>
      </c>
      <c r="G793" s="20">
        <f t="shared" si="17"/>
        <v>440923.77000000095</v>
      </c>
      <c r="H793" s="19">
        <v>0</v>
      </c>
      <c r="I793" s="19">
        <v>0</v>
      </c>
    </row>
    <row r="794" spans="1:9" ht="15" customHeight="1" x14ac:dyDescent="0.25">
      <c r="A794" s="211" t="s">
        <v>984</v>
      </c>
      <c r="B794" s="78">
        <v>0</v>
      </c>
      <c r="C794" s="131" t="s">
        <v>67</v>
      </c>
      <c r="D794" s="165">
        <v>2919286.0999999982</v>
      </c>
      <c r="E794" s="165">
        <v>2453915.5499999998</v>
      </c>
      <c r="F794" s="19">
        <v>0</v>
      </c>
      <c r="G794" s="20">
        <f t="shared" si="17"/>
        <v>280047.64000000036</v>
      </c>
      <c r="H794" s="19">
        <v>0</v>
      </c>
      <c r="I794" s="19">
        <v>0</v>
      </c>
    </row>
    <row r="795" spans="1:9" ht="15" customHeight="1" x14ac:dyDescent="0.25">
      <c r="A795" s="211" t="s">
        <v>985</v>
      </c>
      <c r="B795" s="78">
        <v>0</v>
      </c>
      <c r="C795" s="131" t="s">
        <v>67</v>
      </c>
      <c r="D795" s="165">
        <v>1443673.0499999998</v>
      </c>
      <c r="E795" s="165">
        <v>1149568.4000000001</v>
      </c>
      <c r="F795" s="19">
        <v>0</v>
      </c>
      <c r="G795" s="20">
        <f t="shared" si="17"/>
        <v>465370.54999999842</v>
      </c>
      <c r="H795" s="19">
        <v>0</v>
      </c>
      <c r="I795" s="19">
        <v>0</v>
      </c>
    </row>
    <row r="796" spans="1:9" ht="15" customHeight="1" x14ac:dyDescent="0.25">
      <c r="A796" s="211" t="s">
        <v>986</v>
      </c>
      <c r="B796" s="78">
        <v>0</v>
      </c>
      <c r="C796" s="131" t="s">
        <v>67</v>
      </c>
      <c r="D796" s="165">
        <v>1385298.0099999995</v>
      </c>
      <c r="E796" s="165">
        <v>1195952.8199999998</v>
      </c>
      <c r="F796" s="19">
        <v>0</v>
      </c>
      <c r="G796" s="20">
        <f t="shared" si="17"/>
        <v>294104.64999999967</v>
      </c>
      <c r="H796" s="19">
        <v>0</v>
      </c>
      <c r="I796" s="19">
        <v>0</v>
      </c>
    </row>
    <row r="797" spans="1:9" ht="15" customHeight="1" x14ac:dyDescent="0.25">
      <c r="A797" s="211" t="s">
        <v>987</v>
      </c>
      <c r="B797" s="78">
        <v>0</v>
      </c>
      <c r="C797" s="131" t="s">
        <v>67</v>
      </c>
      <c r="D797" s="165">
        <v>2190219.1999999997</v>
      </c>
      <c r="E797" s="165">
        <v>1878275.8500000003</v>
      </c>
      <c r="F797" s="19">
        <v>0</v>
      </c>
      <c r="G797" s="20">
        <f t="shared" si="17"/>
        <v>189345.18999999971</v>
      </c>
      <c r="H797" s="19">
        <v>0</v>
      </c>
      <c r="I797" s="19">
        <v>0</v>
      </c>
    </row>
    <row r="798" spans="1:9" ht="15" customHeight="1" x14ac:dyDescent="0.25">
      <c r="A798" s="211" t="s">
        <v>988</v>
      </c>
      <c r="B798" s="78">
        <v>0</v>
      </c>
      <c r="C798" s="131" t="s">
        <v>67</v>
      </c>
      <c r="D798" s="165">
        <v>1325193</v>
      </c>
      <c r="E798" s="165">
        <v>1086599.2300000002</v>
      </c>
      <c r="F798" s="19">
        <v>0</v>
      </c>
      <c r="G798" s="20">
        <f t="shared" si="17"/>
        <v>311943.34999999939</v>
      </c>
      <c r="H798" s="19">
        <v>0</v>
      </c>
      <c r="I798" s="19">
        <v>0</v>
      </c>
    </row>
    <row r="799" spans="1:9" ht="15" customHeight="1" x14ac:dyDescent="0.25">
      <c r="A799" s="211" t="s">
        <v>989</v>
      </c>
      <c r="B799" s="78">
        <v>0</v>
      </c>
      <c r="C799" s="131" t="s">
        <v>67</v>
      </c>
      <c r="D799" s="165">
        <v>3104008.8899999992</v>
      </c>
      <c r="E799" s="165">
        <v>2547028.629999999</v>
      </c>
      <c r="F799" s="19">
        <v>0</v>
      </c>
      <c r="G799" s="20">
        <f t="shared" si="17"/>
        <v>238593.76999999979</v>
      </c>
      <c r="H799" s="19">
        <v>0</v>
      </c>
      <c r="I799" s="19">
        <v>0</v>
      </c>
    </row>
    <row r="800" spans="1:9" ht="15" customHeight="1" x14ac:dyDescent="0.25">
      <c r="A800" s="211" t="s">
        <v>990</v>
      </c>
      <c r="B800" s="78">
        <v>0</v>
      </c>
      <c r="C800" s="131" t="s">
        <v>67</v>
      </c>
      <c r="D800" s="165">
        <v>3052196.629999999</v>
      </c>
      <c r="E800" s="165">
        <v>2650607.2500000014</v>
      </c>
      <c r="F800" s="19">
        <v>0</v>
      </c>
      <c r="G800" s="20">
        <f t="shared" si="17"/>
        <v>556980.26000000024</v>
      </c>
      <c r="H800" s="19">
        <v>0</v>
      </c>
      <c r="I800" s="19">
        <v>0</v>
      </c>
    </row>
    <row r="801" spans="1:9" ht="15" customHeight="1" x14ac:dyDescent="0.25">
      <c r="A801" s="211" t="s">
        <v>991</v>
      </c>
      <c r="B801" s="78">
        <v>0</v>
      </c>
      <c r="C801" s="131" t="s">
        <v>67</v>
      </c>
      <c r="D801" s="165">
        <v>107484.80000000006</v>
      </c>
      <c r="E801" s="165">
        <v>97858.200000000026</v>
      </c>
      <c r="F801" s="19">
        <v>0</v>
      </c>
      <c r="G801" s="20">
        <f t="shared" si="17"/>
        <v>401589.37999999756</v>
      </c>
      <c r="H801" s="19">
        <v>0</v>
      </c>
      <c r="I801" s="19">
        <v>0</v>
      </c>
    </row>
    <row r="802" spans="1:9" ht="15" customHeight="1" x14ac:dyDescent="0.25">
      <c r="A802" s="211" t="s">
        <v>992</v>
      </c>
      <c r="B802" s="78">
        <v>0</v>
      </c>
      <c r="C802" s="131" t="s">
        <v>67</v>
      </c>
      <c r="D802" s="165">
        <v>2133405.3400000012</v>
      </c>
      <c r="E802" s="165">
        <v>1867703.6400000006</v>
      </c>
      <c r="F802" s="19">
        <v>0</v>
      </c>
      <c r="G802" s="20">
        <f t="shared" si="17"/>
        <v>9626.6000000000349</v>
      </c>
      <c r="H802" s="19">
        <v>0</v>
      </c>
      <c r="I802" s="19">
        <v>0</v>
      </c>
    </row>
    <row r="803" spans="1:9" ht="15" customHeight="1" x14ac:dyDescent="0.25">
      <c r="A803" s="211" t="s">
        <v>993</v>
      </c>
      <c r="B803" s="78">
        <v>0</v>
      </c>
      <c r="C803" s="131" t="s">
        <v>67</v>
      </c>
      <c r="D803" s="165">
        <v>5407886.5500000007</v>
      </c>
      <c r="E803" s="165">
        <v>4581854.6600000011</v>
      </c>
      <c r="F803" s="19">
        <v>0</v>
      </c>
      <c r="G803" s="20">
        <f t="shared" si="17"/>
        <v>265701.70000000065</v>
      </c>
      <c r="H803" s="19">
        <v>0</v>
      </c>
      <c r="I803" s="19">
        <v>0</v>
      </c>
    </row>
    <row r="804" spans="1:9" ht="15" customHeight="1" x14ac:dyDescent="0.25">
      <c r="A804" s="211" t="s">
        <v>994</v>
      </c>
      <c r="B804" s="78">
        <v>0</v>
      </c>
      <c r="C804" s="131" t="s">
        <v>67</v>
      </c>
      <c r="D804" s="165">
        <v>2334555.7600000007</v>
      </c>
      <c r="E804" s="165">
        <v>1985587.9200000006</v>
      </c>
      <c r="F804" s="19">
        <v>0</v>
      </c>
      <c r="G804" s="20">
        <f t="shared" si="17"/>
        <v>826031.88999999966</v>
      </c>
      <c r="H804" s="19">
        <v>0</v>
      </c>
      <c r="I804" s="19">
        <v>0</v>
      </c>
    </row>
    <row r="805" spans="1:9" ht="15" customHeight="1" x14ac:dyDescent="0.25">
      <c r="A805" s="211" t="s">
        <v>995</v>
      </c>
      <c r="B805" s="78">
        <v>0</v>
      </c>
      <c r="C805" s="131" t="s">
        <v>67</v>
      </c>
      <c r="D805" s="165">
        <v>3018568.399999999</v>
      </c>
      <c r="E805" s="165">
        <v>2552046.8099999996</v>
      </c>
      <c r="F805" s="19">
        <v>0</v>
      </c>
      <c r="G805" s="20">
        <f t="shared" si="17"/>
        <v>348967.84000000008</v>
      </c>
      <c r="H805" s="19">
        <v>0</v>
      </c>
      <c r="I805" s="19">
        <v>0</v>
      </c>
    </row>
    <row r="806" spans="1:9" ht="15" customHeight="1" x14ac:dyDescent="0.25">
      <c r="A806" s="211" t="s">
        <v>996</v>
      </c>
      <c r="B806" s="78">
        <v>0</v>
      </c>
      <c r="C806" s="131" t="s">
        <v>67</v>
      </c>
      <c r="D806" s="165">
        <v>2876053.0799999982</v>
      </c>
      <c r="E806" s="165">
        <v>2294569.9300000006</v>
      </c>
      <c r="F806" s="19">
        <v>0</v>
      </c>
      <c r="G806" s="20">
        <f t="shared" si="17"/>
        <v>466521.58999999939</v>
      </c>
      <c r="H806" s="19">
        <v>0</v>
      </c>
      <c r="I806" s="19">
        <v>0</v>
      </c>
    </row>
    <row r="807" spans="1:9" ht="15" customHeight="1" x14ac:dyDescent="0.25">
      <c r="A807" s="211" t="s">
        <v>997</v>
      </c>
      <c r="B807" s="78">
        <v>0</v>
      </c>
      <c r="C807" s="131" t="s">
        <v>67</v>
      </c>
      <c r="D807" s="165">
        <v>1236056.9499999997</v>
      </c>
      <c r="E807" s="165">
        <v>1010881.7100000001</v>
      </c>
      <c r="F807" s="19">
        <v>0</v>
      </c>
      <c r="G807" s="20">
        <f t="shared" si="17"/>
        <v>581483.14999999758</v>
      </c>
      <c r="H807" s="19">
        <v>0</v>
      </c>
      <c r="I807" s="19">
        <v>0</v>
      </c>
    </row>
    <row r="808" spans="1:9" ht="15" customHeight="1" x14ac:dyDescent="0.25">
      <c r="A808" s="211" t="s">
        <v>998</v>
      </c>
      <c r="B808" s="78">
        <v>0</v>
      </c>
      <c r="C808" s="131" t="s">
        <v>67</v>
      </c>
      <c r="D808" s="165">
        <v>4861089.0000000019</v>
      </c>
      <c r="E808" s="165">
        <v>3968397.2699999991</v>
      </c>
      <c r="F808" s="19">
        <v>0</v>
      </c>
      <c r="G808" s="20">
        <f t="shared" si="17"/>
        <v>225175.23999999964</v>
      </c>
      <c r="H808" s="19">
        <v>0</v>
      </c>
      <c r="I808" s="19">
        <v>0</v>
      </c>
    </row>
    <row r="809" spans="1:9" ht="15" customHeight="1" x14ac:dyDescent="0.25">
      <c r="A809" s="211" t="s">
        <v>999</v>
      </c>
      <c r="B809" s="78">
        <v>0</v>
      </c>
      <c r="C809" s="131" t="s">
        <v>67</v>
      </c>
      <c r="D809" s="165">
        <v>3651866.9999999991</v>
      </c>
      <c r="E809" s="165">
        <v>3170358.0799999996</v>
      </c>
      <c r="F809" s="19">
        <v>0</v>
      </c>
      <c r="G809" s="20">
        <f t="shared" si="17"/>
        <v>892691.73000000278</v>
      </c>
      <c r="H809" s="19">
        <v>0</v>
      </c>
      <c r="I809" s="19">
        <v>0</v>
      </c>
    </row>
    <row r="810" spans="1:9" ht="15" customHeight="1" x14ac:dyDescent="0.25">
      <c r="A810" s="211" t="s">
        <v>3928</v>
      </c>
      <c r="B810" s="78"/>
      <c r="C810" s="131" t="s">
        <v>67</v>
      </c>
      <c r="D810" s="165">
        <v>4000682.2</v>
      </c>
      <c r="E810" s="165">
        <v>3463901.7</v>
      </c>
      <c r="F810" s="19">
        <v>0</v>
      </c>
      <c r="G810" s="20">
        <f t="shared" si="17"/>
        <v>481508.91999999946</v>
      </c>
      <c r="H810" s="19">
        <v>0</v>
      </c>
      <c r="I810" s="19">
        <v>0</v>
      </c>
    </row>
    <row r="811" spans="1:9" ht="15" customHeight="1" x14ac:dyDescent="0.25">
      <c r="A811" s="211" t="s">
        <v>1000</v>
      </c>
      <c r="B811" s="78">
        <v>0</v>
      </c>
      <c r="C811" s="131" t="s">
        <v>67</v>
      </c>
      <c r="D811" s="165">
        <v>3015112.1999999988</v>
      </c>
      <c r="E811" s="165">
        <v>2578572.6399999997</v>
      </c>
      <c r="F811" s="19">
        <v>0</v>
      </c>
      <c r="G811" s="20">
        <f t="shared" ref="G811:G826" si="18">D811-E811</f>
        <v>436539.55999999912</v>
      </c>
      <c r="H811" s="19">
        <v>0</v>
      </c>
      <c r="I811" s="19">
        <v>0</v>
      </c>
    </row>
    <row r="812" spans="1:9" ht="15" customHeight="1" x14ac:dyDescent="0.25">
      <c r="A812" s="211" t="s">
        <v>1001</v>
      </c>
      <c r="B812" s="78">
        <v>0</v>
      </c>
      <c r="C812" s="131" t="s">
        <v>67</v>
      </c>
      <c r="D812" s="165">
        <v>2129113.1999999993</v>
      </c>
      <c r="E812" s="165">
        <v>1800417.5000000005</v>
      </c>
      <c r="F812" s="19">
        <v>0</v>
      </c>
      <c r="G812" s="20">
        <f t="shared" si="18"/>
        <v>328695.69999999879</v>
      </c>
      <c r="H812" s="19">
        <v>0</v>
      </c>
      <c r="I812" s="19">
        <v>0</v>
      </c>
    </row>
    <row r="813" spans="1:9" ht="15" customHeight="1" x14ac:dyDescent="0.25">
      <c r="A813" s="211" t="s">
        <v>1002</v>
      </c>
      <c r="B813" s="78">
        <v>0</v>
      </c>
      <c r="C813" s="131" t="s">
        <v>67</v>
      </c>
      <c r="D813" s="165">
        <v>2131039.6700000018</v>
      </c>
      <c r="E813" s="165">
        <v>1824580.2200000007</v>
      </c>
      <c r="F813" s="19">
        <v>0</v>
      </c>
      <c r="G813" s="20">
        <f t="shared" si="18"/>
        <v>306459.45000000112</v>
      </c>
      <c r="H813" s="19">
        <v>0</v>
      </c>
      <c r="I813" s="19">
        <v>0</v>
      </c>
    </row>
    <row r="814" spans="1:9" ht="15" customHeight="1" x14ac:dyDescent="0.25">
      <c r="A814" s="211" t="s">
        <v>1003</v>
      </c>
      <c r="B814" s="78">
        <v>0</v>
      </c>
      <c r="C814" s="131" t="s">
        <v>67</v>
      </c>
      <c r="D814" s="165">
        <v>2701635.2999999984</v>
      </c>
      <c r="E814" s="165">
        <v>2339394.7500000005</v>
      </c>
      <c r="F814" s="19">
        <v>0</v>
      </c>
      <c r="G814" s="20">
        <f t="shared" si="18"/>
        <v>362240.54999999795</v>
      </c>
      <c r="H814" s="19">
        <v>0</v>
      </c>
      <c r="I814" s="19">
        <v>0</v>
      </c>
    </row>
    <row r="815" spans="1:9" ht="15" customHeight="1" x14ac:dyDescent="0.25">
      <c r="A815" s="211" t="s">
        <v>225</v>
      </c>
      <c r="B815" s="78">
        <v>0</v>
      </c>
      <c r="C815" s="131" t="s">
        <v>67</v>
      </c>
      <c r="D815" s="165">
        <v>2797741.6400000025</v>
      </c>
      <c r="E815" s="165">
        <v>1957432.449999999</v>
      </c>
      <c r="F815" s="19">
        <v>0</v>
      </c>
      <c r="G815" s="20">
        <f t="shared" si="18"/>
        <v>840309.19000000344</v>
      </c>
      <c r="H815" s="19">
        <v>0</v>
      </c>
      <c r="I815" s="19">
        <v>0</v>
      </c>
    </row>
    <row r="816" spans="1:9" ht="15" customHeight="1" x14ac:dyDescent="0.25">
      <c r="A816" s="211" t="s">
        <v>226</v>
      </c>
      <c r="B816" s="78">
        <v>0</v>
      </c>
      <c r="C816" s="131" t="s">
        <v>67</v>
      </c>
      <c r="D816" s="165">
        <v>1958912.9100000004</v>
      </c>
      <c r="E816" s="165">
        <v>1374356.9300000002</v>
      </c>
      <c r="F816" s="19">
        <v>0</v>
      </c>
      <c r="G816" s="20">
        <f t="shared" si="18"/>
        <v>584555.98000000021</v>
      </c>
      <c r="H816" s="19">
        <v>0</v>
      </c>
      <c r="I816" s="19">
        <v>0</v>
      </c>
    </row>
    <row r="817" spans="1:9" ht="15" customHeight="1" x14ac:dyDescent="0.25">
      <c r="A817" s="211" t="s">
        <v>227</v>
      </c>
      <c r="B817" s="78">
        <v>0</v>
      </c>
      <c r="C817" s="131" t="s">
        <v>67</v>
      </c>
      <c r="D817" s="165">
        <v>1992865.97</v>
      </c>
      <c r="E817" s="165">
        <v>1226770.4099999999</v>
      </c>
      <c r="F817" s="19">
        <v>0</v>
      </c>
      <c r="G817" s="20">
        <f t="shared" si="18"/>
        <v>766095.56</v>
      </c>
      <c r="H817" s="19">
        <v>0</v>
      </c>
      <c r="I817" s="19">
        <v>0</v>
      </c>
    </row>
    <row r="818" spans="1:9" ht="15" customHeight="1" x14ac:dyDescent="0.25">
      <c r="A818" s="211" t="s">
        <v>228</v>
      </c>
      <c r="B818" s="78">
        <v>0</v>
      </c>
      <c r="C818" s="131" t="s">
        <v>67</v>
      </c>
      <c r="D818" s="165">
        <v>2021218.0500000007</v>
      </c>
      <c r="E818" s="165">
        <v>1412508.4999999998</v>
      </c>
      <c r="F818" s="19">
        <v>0</v>
      </c>
      <c r="G818" s="20">
        <f t="shared" si="18"/>
        <v>608709.55000000098</v>
      </c>
      <c r="H818" s="19">
        <v>0</v>
      </c>
      <c r="I818" s="19">
        <v>0</v>
      </c>
    </row>
    <row r="819" spans="1:9" ht="15" customHeight="1" x14ac:dyDescent="0.25">
      <c r="A819" s="211" t="s">
        <v>229</v>
      </c>
      <c r="B819" s="78">
        <v>0</v>
      </c>
      <c r="C819" s="131" t="s">
        <v>67</v>
      </c>
      <c r="D819" s="165">
        <v>911098.09999999974</v>
      </c>
      <c r="E819" s="165">
        <v>645995.36</v>
      </c>
      <c r="F819" s="19">
        <v>0</v>
      </c>
      <c r="G819" s="20">
        <f t="shared" si="18"/>
        <v>265102.73999999976</v>
      </c>
      <c r="H819" s="19">
        <v>0</v>
      </c>
      <c r="I819" s="19">
        <v>0</v>
      </c>
    </row>
    <row r="820" spans="1:9" ht="15" customHeight="1" x14ac:dyDescent="0.25">
      <c r="A820" s="105" t="s">
        <v>1380</v>
      </c>
      <c r="B820" s="78">
        <v>0</v>
      </c>
      <c r="C820" s="131" t="s">
        <v>67</v>
      </c>
      <c r="D820" s="165">
        <v>1461748.9100000001</v>
      </c>
      <c r="E820" s="165">
        <v>1181501.1499999999</v>
      </c>
      <c r="F820" s="19">
        <v>0</v>
      </c>
      <c r="G820" s="20">
        <f t="shared" si="18"/>
        <v>280247.76000000024</v>
      </c>
      <c r="H820" s="19">
        <v>0</v>
      </c>
      <c r="I820" s="19">
        <v>0</v>
      </c>
    </row>
    <row r="821" spans="1:9" ht="15" customHeight="1" x14ac:dyDescent="0.25">
      <c r="A821" s="105" t="s">
        <v>1381</v>
      </c>
      <c r="B821" s="78">
        <v>0</v>
      </c>
      <c r="C821" s="131" t="s">
        <v>67</v>
      </c>
      <c r="D821" s="165">
        <v>662767.78000000049</v>
      </c>
      <c r="E821" s="165">
        <v>496802.5400000001</v>
      </c>
      <c r="F821" s="19">
        <v>0</v>
      </c>
      <c r="G821" s="20">
        <f t="shared" si="18"/>
        <v>165965.2400000004</v>
      </c>
      <c r="H821" s="19">
        <v>0</v>
      </c>
      <c r="I821" s="19">
        <v>0</v>
      </c>
    </row>
    <row r="822" spans="1:9" ht="15" customHeight="1" x14ac:dyDescent="0.25">
      <c r="A822" s="211" t="s">
        <v>230</v>
      </c>
      <c r="B822" s="78">
        <v>0</v>
      </c>
      <c r="C822" s="131" t="s">
        <v>67</v>
      </c>
      <c r="D822" s="165">
        <v>3644686.839999998</v>
      </c>
      <c r="E822" s="165">
        <v>3121053.6499999985</v>
      </c>
      <c r="F822" s="19">
        <v>0</v>
      </c>
      <c r="G822" s="20">
        <f t="shared" si="18"/>
        <v>523633.18999999948</v>
      </c>
      <c r="H822" s="19">
        <v>0</v>
      </c>
      <c r="I822" s="19">
        <v>0</v>
      </c>
    </row>
    <row r="823" spans="1:9" ht="15" customHeight="1" x14ac:dyDescent="0.25">
      <c r="A823" s="211" t="s">
        <v>231</v>
      </c>
      <c r="B823" s="78">
        <v>0</v>
      </c>
      <c r="C823" s="131" t="s">
        <v>67</v>
      </c>
      <c r="D823" s="165">
        <v>2203038.2000000002</v>
      </c>
      <c r="E823" s="165">
        <v>1703362.3599999992</v>
      </c>
      <c r="F823" s="19">
        <v>0</v>
      </c>
      <c r="G823" s="20">
        <f t="shared" si="18"/>
        <v>499675.84000000102</v>
      </c>
      <c r="H823" s="19">
        <v>0</v>
      </c>
      <c r="I823" s="19">
        <v>0</v>
      </c>
    </row>
    <row r="824" spans="1:9" ht="15" customHeight="1" x14ac:dyDescent="0.25">
      <c r="A824" s="211" t="s">
        <v>232</v>
      </c>
      <c r="B824" s="78">
        <v>0</v>
      </c>
      <c r="C824" s="131" t="s">
        <v>67</v>
      </c>
      <c r="D824" s="165">
        <v>2786452.5600000005</v>
      </c>
      <c r="E824" s="165">
        <v>2145927.350000001</v>
      </c>
      <c r="F824" s="19">
        <v>0</v>
      </c>
      <c r="G824" s="20">
        <f t="shared" si="18"/>
        <v>640525.2099999995</v>
      </c>
      <c r="H824" s="19">
        <v>0</v>
      </c>
      <c r="I824" s="19">
        <v>0</v>
      </c>
    </row>
    <row r="825" spans="1:9" ht="15" customHeight="1" x14ac:dyDescent="0.25">
      <c r="A825" s="211" t="s">
        <v>233</v>
      </c>
      <c r="B825" s="78">
        <v>0</v>
      </c>
      <c r="C825" s="131" t="s">
        <v>67</v>
      </c>
      <c r="D825" s="165">
        <v>1324395.0499999998</v>
      </c>
      <c r="E825" s="165">
        <v>809383.48999999976</v>
      </c>
      <c r="F825" s="19">
        <v>0</v>
      </c>
      <c r="G825" s="20">
        <f t="shared" si="18"/>
        <v>515011.56000000006</v>
      </c>
      <c r="H825" s="19">
        <v>0</v>
      </c>
      <c r="I825" s="19">
        <v>0</v>
      </c>
    </row>
    <row r="826" spans="1:9" ht="15" customHeight="1" x14ac:dyDescent="0.25">
      <c r="A826" s="211" t="s">
        <v>234</v>
      </c>
      <c r="B826" s="78">
        <v>0</v>
      </c>
      <c r="C826" s="131" t="s">
        <v>67</v>
      </c>
      <c r="D826" s="165">
        <v>2809181.3200000003</v>
      </c>
      <c r="E826" s="165">
        <v>2261286.2800000003</v>
      </c>
      <c r="F826" s="19">
        <v>0</v>
      </c>
      <c r="G826" s="20">
        <f t="shared" si="18"/>
        <v>547895.04000000004</v>
      </c>
      <c r="H826" s="19">
        <v>0</v>
      </c>
      <c r="I826" s="19">
        <v>0</v>
      </c>
    </row>
    <row r="827" spans="1:9" ht="15" customHeight="1" x14ac:dyDescent="0.25">
      <c r="A827" s="211" t="s">
        <v>235</v>
      </c>
      <c r="B827" s="78">
        <v>0</v>
      </c>
      <c r="C827" s="131" t="s">
        <v>67</v>
      </c>
      <c r="D827" s="165">
        <v>5131796.0100000007</v>
      </c>
      <c r="E827" s="165">
        <v>874670.94999999984</v>
      </c>
      <c r="F827" s="19">
        <v>0</v>
      </c>
      <c r="G827" s="20">
        <f t="shared" ref="G827:G888" si="19">D827-E827</f>
        <v>4257125.0600000005</v>
      </c>
      <c r="H827" s="19">
        <v>0</v>
      </c>
      <c r="I827" s="19">
        <v>0</v>
      </c>
    </row>
    <row r="828" spans="1:9" ht="15" customHeight="1" x14ac:dyDescent="0.25">
      <c r="A828" s="211" t="s">
        <v>236</v>
      </c>
      <c r="B828" s="78">
        <v>0</v>
      </c>
      <c r="C828" s="131" t="s">
        <v>67</v>
      </c>
      <c r="D828" s="165">
        <v>628801.06999999983</v>
      </c>
      <c r="E828" s="165">
        <v>534358.6</v>
      </c>
      <c r="F828" s="19">
        <v>0</v>
      </c>
      <c r="G828" s="20">
        <f t="shared" si="19"/>
        <v>94442.469999999856</v>
      </c>
      <c r="H828" s="19">
        <v>0</v>
      </c>
      <c r="I828" s="19">
        <v>0</v>
      </c>
    </row>
    <row r="829" spans="1:9" ht="15" customHeight="1" x14ac:dyDescent="0.25">
      <c r="A829" s="211" t="s">
        <v>237</v>
      </c>
      <c r="B829" s="78">
        <v>0</v>
      </c>
      <c r="C829" s="131" t="s">
        <v>67</v>
      </c>
      <c r="D829" s="165">
        <v>2363975.5700000012</v>
      </c>
      <c r="E829" s="165">
        <v>1891747.9299999997</v>
      </c>
      <c r="F829" s="19">
        <v>0</v>
      </c>
      <c r="G829" s="20">
        <f t="shared" si="19"/>
        <v>472227.64000000153</v>
      </c>
      <c r="H829" s="19">
        <v>0</v>
      </c>
      <c r="I829" s="19">
        <v>0</v>
      </c>
    </row>
    <row r="830" spans="1:9" ht="15" customHeight="1" x14ac:dyDescent="0.25">
      <c r="A830" s="211" t="s">
        <v>238</v>
      </c>
      <c r="B830" s="78">
        <v>0</v>
      </c>
      <c r="C830" s="131" t="s">
        <v>67</v>
      </c>
      <c r="D830" s="165">
        <v>1539235.9999999998</v>
      </c>
      <c r="E830" s="165">
        <v>1270969.1399999994</v>
      </c>
      <c r="F830" s="19">
        <v>0</v>
      </c>
      <c r="G830" s="20">
        <f t="shared" si="19"/>
        <v>268266.86000000034</v>
      </c>
      <c r="H830" s="19">
        <v>0</v>
      </c>
      <c r="I830" s="19">
        <v>0</v>
      </c>
    </row>
    <row r="831" spans="1:9" ht="15" customHeight="1" x14ac:dyDescent="0.25">
      <c r="A831" s="211" t="s">
        <v>239</v>
      </c>
      <c r="B831" s="78">
        <v>0</v>
      </c>
      <c r="C831" s="131" t="s">
        <v>67</v>
      </c>
      <c r="D831" s="165">
        <v>446302.8000000001</v>
      </c>
      <c r="E831" s="165">
        <v>402472.94999999995</v>
      </c>
      <c r="F831" s="19">
        <v>0</v>
      </c>
      <c r="G831" s="20">
        <f t="shared" si="19"/>
        <v>43829.850000000151</v>
      </c>
      <c r="H831" s="19">
        <v>0</v>
      </c>
      <c r="I831" s="19">
        <v>0</v>
      </c>
    </row>
    <row r="832" spans="1:9" ht="15" customHeight="1" x14ac:dyDescent="0.25">
      <c r="A832" s="211" t="s">
        <v>240</v>
      </c>
      <c r="B832" s="78">
        <v>0</v>
      </c>
      <c r="C832" s="131" t="s">
        <v>67</v>
      </c>
      <c r="D832" s="165">
        <v>1679897.9299999992</v>
      </c>
      <c r="E832" s="165">
        <v>1390834.8399999999</v>
      </c>
      <c r="F832" s="19">
        <v>0</v>
      </c>
      <c r="G832" s="20">
        <f t="shared" si="19"/>
        <v>289063.08999999939</v>
      </c>
      <c r="H832" s="19">
        <v>0</v>
      </c>
      <c r="I832" s="19">
        <v>0</v>
      </c>
    </row>
    <row r="833" spans="1:9" ht="15" customHeight="1" x14ac:dyDescent="0.25">
      <c r="A833" s="211" t="s">
        <v>241</v>
      </c>
      <c r="B833" s="78">
        <v>0</v>
      </c>
      <c r="C833" s="131" t="s">
        <v>67</v>
      </c>
      <c r="D833" s="165">
        <v>1784600.2500000009</v>
      </c>
      <c r="E833" s="165">
        <v>1074183.9899999998</v>
      </c>
      <c r="F833" s="19">
        <v>0</v>
      </c>
      <c r="G833" s="20">
        <f t="shared" si="19"/>
        <v>710416.26000000117</v>
      </c>
      <c r="H833" s="19">
        <v>0</v>
      </c>
      <c r="I833" s="19">
        <v>0</v>
      </c>
    </row>
    <row r="834" spans="1:9" ht="15" customHeight="1" x14ac:dyDescent="0.25">
      <c r="A834" s="211" t="s">
        <v>242</v>
      </c>
      <c r="B834" s="78">
        <v>0</v>
      </c>
      <c r="C834" s="131" t="s">
        <v>67</v>
      </c>
      <c r="D834" s="165">
        <v>116398.45</v>
      </c>
      <c r="E834" s="165">
        <v>0</v>
      </c>
      <c r="F834" s="19">
        <v>0</v>
      </c>
      <c r="G834" s="20">
        <f t="shared" si="19"/>
        <v>116398.45</v>
      </c>
      <c r="H834" s="19">
        <v>0</v>
      </c>
      <c r="I834" s="19">
        <v>0</v>
      </c>
    </row>
    <row r="835" spans="1:9" ht="15" customHeight="1" x14ac:dyDescent="0.25">
      <c r="A835" s="211" t="s">
        <v>243</v>
      </c>
      <c r="B835" s="78">
        <v>0</v>
      </c>
      <c r="C835" s="131" t="s">
        <v>67</v>
      </c>
      <c r="D835" s="165">
        <v>117795.89999999998</v>
      </c>
      <c r="E835" s="165">
        <v>64498.649999999987</v>
      </c>
      <c r="F835" s="19">
        <v>0</v>
      </c>
      <c r="G835" s="20">
        <f t="shared" si="19"/>
        <v>53297.249999999993</v>
      </c>
      <c r="H835" s="19">
        <v>0</v>
      </c>
      <c r="I835" s="19">
        <v>0</v>
      </c>
    </row>
    <row r="836" spans="1:9" ht="15" customHeight="1" x14ac:dyDescent="0.25">
      <c r="A836" s="211" t="s">
        <v>244</v>
      </c>
      <c r="B836" s="78">
        <v>0</v>
      </c>
      <c r="C836" s="131" t="s">
        <v>67</v>
      </c>
      <c r="D836" s="165">
        <v>163681.49999999994</v>
      </c>
      <c r="E836" s="165">
        <v>40997.35</v>
      </c>
      <c r="F836" s="19">
        <v>0</v>
      </c>
      <c r="G836" s="20">
        <f t="shared" si="19"/>
        <v>122684.14999999994</v>
      </c>
      <c r="H836" s="19">
        <v>0</v>
      </c>
      <c r="I836" s="19">
        <v>0</v>
      </c>
    </row>
    <row r="837" spans="1:9" ht="15" customHeight="1" x14ac:dyDescent="0.25">
      <c r="A837" s="211" t="s">
        <v>245</v>
      </c>
      <c r="B837" s="78">
        <v>0</v>
      </c>
      <c r="C837" s="131" t="s">
        <v>67</v>
      </c>
      <c r="D837" s="165">
        <v>31494.749999999993</v>
      </c>
      <c r="E837" s="165">
        <v>8741.4</v>
      </c>
      <c r="F837" s="19">
        <v>0</v>
      </c>
      <c r="G837" s="20">
        <f t="shared" si="19"/>
        <v>22753.349999999991</v>
      </c>
      <c r="H837" s="19">
        <v>0</v>
      </c>
      <c r="I837" s="19">
        <v>0</v>
      </c>
    </row>
    <row r="838" spans="1:9" ht="15" customHeight="1" x14ac:dyDescent="0.25">
      <c r="A838" s="211" t="s">
        <v>246</v>
      </c>
      <c r="B838" s="78">
        <v>0</v>
      </c>
      <c r="C838" s="131" t="s">
        <v>67</v>
      </c>
      <c r="D838" s="165">
        <v>430258.49999999965</v>
      </c>
      <c r="E838" s="165">
        <v>389916.35</v>
      </c>
      <c r="F838" s="19">
        <v>0</v>
      </c>
      <c r="G838" s="20">
        <f t="shared" si="19"/>
        <v>40342.149999999674</v>
      </c>
      <c r="H838" s="19">
        <v>0</v>
      </c>
      <c r="I838" s="19">
        <v>0</v>
      </c>
    </row>
    <row r="839" spans="1:9" ht="15" customHeight="1" x14ac:dyDescent="0.25">
      <c r="A839" s="211" t="s">
        <v>1004</v>
      </c>
      <c r="B839" s="78">
        <v>0</v>
      </c>
      <c r="C839" s="131" t="s">
        <v>67</v>
      </c>
      <c r="D839" s="165">
        <v>1854146.2499999993</v>
      </c>
      <c r="E839" s="165">
        <v>1634054.12</v>
      </c>
      <c r="F839" s="19">
        <v>0</v>
      </c>
      <c r="G839" s="20">
        <f t="shared" si="19"/>
        <v>220092.12999999919</v>
      </c>
      <c r="H839" s="19">
        <v>0</v>
      </c>
      <c r="I839" s="19">
        <v>0</v>
      </c>
    </row>
    <row r="840" spans="1:9" ht="15" customHeight="1" x14ac:dyDescent="0.25">
      <c r="A840" s="211" t="s">
        <v>1005</v>
      </c>
      <c r="B840" s="78">
        <v>0</v>
      </c>
      <c r="C840" s="131" t="s">
        <v>67</v>
      </c>
      <c r="D840" s="165">
        <v>1163439.8499999994</v>
      </c>
      <c r="E840" s="165">
        <v>859119.20000000007</v>
      </c>
      <c r="F840" s="19">
        <v>0</v>
      </c>
      <c r="G840" s="20">
        <f t="shared" si="19"/>
        <v>304320.64999999932</v>
      </c>
      <c r="H840" s="19">
        <v>0</v>
      </c>
      <c r="I840" s="19">
        <v>0</v>
      </c>
    </row>
    <row r="841" spans="1:9" ht="15" customHeight="1" x14ac:dyDescent="0.25">
      <c r="A841" s="211" t="s">
        <v>1006</v>
      </c>
      <c r="B841" s="78">
        <v>0</v>
      </c>
      <c r="C841" s="131" t="s">
        <v>67</v>
      </c>
      <c r="D841" s="165">
        <v>1227928.8000000005</v>
      </c>
      <c r="E841" s="165">
        <v>1040677.7100000003</v>
      </c>
      <c r="F841" s="19">
        <v>0</v>
      </c>
      <c r="G841" s="20">
        <f t="shared" si="19"/>
        <v>187251.0900000002</v>
      </c>
      <c r="H841" s="19">
        <v>0</v>
      </c>
      <c r="I841" s="19">
        <v>0</v>
      </c>
    </row>
    <row r="842" spans="1:9" ht="15" customHeight="1" x14ac:dyDescent="0.25">
      <c r="A842" s="105" t="s">
        <v>1866</v>
      </c>
      <c r="B842" s="78">
        <v>0</v>
      </c>
      <c r="C842" s="131" t="s">
        <v>67</v>
      </c>
      <c r="D842" s="165">
        <v>61225.500000000015</v>
      </c>
      <c r="E842" s="165">
        <v>45265.799999999996</v>
      </c>
      <c r="F842" s="19">
        <v>0</v>
      </c>
      <c r="G842" s="20">
        <f t="shared" si="19"/>
        <v>15959.700000000019</v>
      </c>
      <c r="H842" s="19">
        <v>0</v>
      </c>
      <c r="I842" s="19">
        <v>0</v>
      </c>
    </row>
    <row r="843" spans="1:9" ht="15" customHeight="1" x14ac:dyDescent="0.25">
      <c r="A843" s="105" t="s">
        <v>1867</v>
      </c>
      <c r="B843" s="78">
        <v>0</v>
      </c>
      <c r="C843" s="131" t="s">
        <v>67</v>
      </c>
      <c r="D843" s="165">
        <v>121532.24999999997</v>
      </c>
      <c r="E843" s="165">
        <v>40250.950000000004</v>
      </c>
      <c r="F843" s="19">
        <v>0</v>
      </c>
      <c r="G843" s="20">
        <f t="shared" si="19"/>
        <v>81281.299999999959</v>
      </c>
      <c r="H843" s="19">
        <v>0</v>
      </c>
      <c r="I843" s="19">
        <v>0</v>
      </c>
    </row>
    <row r="844" spans="1:9" ht="15" customHeight="1" x14ac:dyDescent="0.25">
      <c r="A844" s="105" t="s">
        <v>1868</v>
      </c>
      <c r="B844" s="78">
        <v>0</v>
      </c>
      <c r="C844" s="131" t="s">
        <v>67</v>
      </c>
      <c r="D844" s="165">
        <v>96064.500000000058</v>
      </c>
      <c r="E844" s="165">
        <v>74063.3</v>
      </c>
      <c r="F844" s="19">
        <v>0</v>
      </c>
      <c r="G844" s="20">
        <f t="shared" si="19"/>
        <v>22001.200000000055</v>
      </c>
      <c r="H844" s="19">
        <v>0</v>
      </c>
      <c r="I844" s="19">
        <v>0</v>
      </c>
    </row>
    <row r="845" spans="1:9" ht="15" customHeight="1" x14ac:dyDescent="0.25">
      <c r="A845" s="211" t="s">
        <v>247</v>
      </c>
      <c r="B845" s="78">
        <v>0</v>
      </c>
      <c r="C845" s="131" t="s">
        <v>67</v>
      </c>
      <c r="D845" s="165">
        <v>240602.24999999985</v>
      </c>
      <c r="E845" s="165">
        <v>66094.899999999994</v>
      </c>
      <c r="F845" s="19">
        <v>0</v>
      </c>
      <c r="G845" s="20">
        <f t="shared" si="19"/>
        <v>174507.34999999986</v>
      </c>
      <c r="H845" s="19">
        <v>0</v>
      </c>
      <c r="I845" s="19">
        <v>0</v>
      </c>
    </row>
    <row r="846" spans="1:9" ht="15" customHeight="1" x14ac:dyDescent="0.25">
      <c r="A846" s="211" t="s">
        <v>248</v>
      </c>
      <c r="B846" s="78">
        <v>0</v>
      </c>
      <c r="C846" s="131" t="s">
        <v>67</v>
      </c>
      <c r="D846" s="165">
        <v>202349.69999999987</v>
      </c>
      <c r="E846" s="165">
        <v>20946.000000000004</v>
      </c>
      <c r="F846" s="19">
        <v>0</v>
      </c>
      <c r="G846" s="20">
        <f t="shared" si="19"/>
        <v>181403.69999999987</v>
      </c>
      <c r="H846" s="19">
        <v>0</v>
      </c>
      <c r="I846" s="19">
        <v>0</v>
      </c>
    </row>
    <row r="847" spans="1:9" ht="15" customHeight="1" x14ac:dyDescent="0.25">
      <c r="A847" s="211" t="s">
        <v>249</v>
      </c>
      <c r="B847" s="78">
        <v>0</v>
      </c>
      <c r="C847" s="131" t="s">
        <v>67</v>
      </c>
      <c r="D847" s="165">
        <v>183566.25</v>
      </c>
      <c r="E847" s="165">
        <v>466.8</v>
      </c>
      <c r="F847" s="19">
        <v>0</v>
      </c>
      <c r="G847" s="20">
        <f t="shared" si="19"/>
        <v>183099.45</v>
      </c>
      <c r="H847" s="19">
        <v>0</v>
      </c>
      <c r="I847" s="19">
        <v>0</v>
      </c>
    </row>
    <row r="848" spans="1:9" ht="15" customHeight="1" x14ac:dyDescent="0.25">
      <c r="A848" s="211" t="s">
        <v>250</v>
      </c>
      <c r="B848" s="78">
        <v>0</v>
      </c>
      <c r="C848" s="131" t="s">
        <v>67</v>
      </c>
      <c r="D848" s="165">
        <v>135460.49999999994</v>
      </c>
      <c r="E848" s="165">
        <v>29883.25</v>
      </c>
      <c r="F848" s="19">
        <v>0</v>
      </c>
      <c r="G848" s="20">
        <f t="shared" si="19"/>
        <v>105577.24999999994</v>
      </c>
      <c r="H848" s="19">
        <v>0</v>
      </c>
      <c r="I848" s="19">
        <v>0</v>
      </c>
    </row>
    <row r="849" spans="1:9" ht="15" customHeight="1" x14ac:dyDescent="0.25">
      <c r="A849" s="211" t="s">
        <v>251</v>
      </c>
      <c r="B849" s="78">
        <v>0</v>
      </c>
      <c r="C849" s="131" t="s">
        <v>67</v>
      </c>
      <c r="D849" s="165">
        <v>15692.249999999993</v>
      </c>
      <c r="E849" s="165">
        <v>15414.699999999995</v>
      </c>
      <c r="F849" s="19">
        <v>0</v>
      </c>
      <c r="G849" s="20">
        <f t="shared" si="19"/>
        <v>277.54999999999745</v>
      </c>
      <c r="H849" s="19">
        <v>0</v>
      </c>
      <c r="I849" s="19">
        <v>0</v>
      </c>
    </row>
    <row r="850" spans="1:9" ht="15" customHeight="1" x14ac:dyDescent="0.25">
      <c r="A850" s="211" t="s">
        <v>252</v>
      </c>
      <c r="B850" s="78">
        <v>0</v>
      </c>
      <c r="C850" s="131" t="s">
        <v>67</v>
      </c>
      <c r="D850" s="165">
        <v>288290.55</v>
      </c>
      <c r="E850" s="165">
        <v>193145.60000000001</v>
      </c>
      <c r="F850" s="19">
        <v>0</v>
      </c>
      <c r="G850" s="20">
        <f t="shared" si="19"/>
        <v>95144.949999999983</v>
      </c>
      <c r="H850" s="19">
        <v>0</v>
      </c>
      <c r="I850" s="19">
        <v>0</v>
      </c>
    </row>
    <row r="851" spans="1:9" ht="15" customHeight="1" x14ac:dyDescent="0.25">
      <c r="A851" s="211" t="s">
        <v>253</v>
      </c>
      <c r="B851" s="78">
        <v>0</v>
      </c>
      <c r="C851" s="131" t="s">
        <v>67</v>
      </c>
      <c r="D851" s="165">
        <v>90000.750000000058</v>
      </c>
      <c r="E851" s="165">
        <v>11628.900000000001</v>
      </c>
      <c r="F851" s="19">
        <v>0</v>
      </c>
      <c r="G851" s="20">
        <f t="shared" si="19"/>
        <v>78371.850000000064</v>
      </c>
      <c r="H851" s="19">
        <v>0</v>
      </c>
      <c r="I851" s="19">
        <v>0</v>
      </c>
    </row>
    <row r="852" spans="1:9" ht="15" customHeight="1" x14ac:dyDescent="0.25">
      <c r="A852" s="211" t="s">
        <v>254</v>
      </c>
      <c r="B852" s="78">
        <v>0</v>
      </c>
      <c r="C852" s="131" t="s">
        <v>67</v>
      </c>
      <c r="D852" s="165">
        <v>80629.500000000058</v>
      </c>
      <c r="E852" s="165">
        <v>305</v>
      </c>
      <c r="F852" s="19">
        <v>0</v>
      </c>
      <c r="G852" s="20">
        <f t="shared" si="19"/>
        <v>80324.500000000058</v>
      </c>
      <c r="H852" s="19">
        <v>0</v>
      </c>
      <c r="I852" s="19">
        <v>0</v>
      </c>
    </row>
    <row r="853" spans="1:9" ht="15" customHeight="1" x14ac:dyDescent="0.25">
      <c r="A853" s="211" t="s">
        <v>255</v>
      </c>
      <c r="B853" s="78">
        <v>0</v>
      </c>
      <c r="C853" s="131" t="s">
        <v>67</v>
      </c>
      <c r="D853" s="165">
        <v>102202.55000000005</v>
      </c>
      <c r="E853" s="165">
        <v>6857.78</v>
      </c>
      <c r="F853" s="19">
        <v>0</v>
      </c>
      <c r="G853" s="20">
        <f t="shared" si="19"/>
        <v>95344.770000000048</v>
      </c>
      <c r="H853" s="19">
        <v>0</v>
      </c>
      <c r="I853" s="19">
        <v>0</v>
      </c>
    </row>
    <row r="854" spans="1:9" ht="15" customHeight="1" x14ac:dyDescent="0.25">
      <c r="A854" s="211" t="s">
        <v>256</v>
      </c>
      <c r="B854" s="78">
        <v>0</v>
      </c>
      <c r="C854" s="131" t="s">
        <v>67</v>
      </c>
      <c r="D854" s="165">
        <v>290349.29999999987</v>
      </c>
      <c r="E854" s="165">
        <v>89935.1</v>
      </c>
      <c r="F854" s="19">
        <v>0</v>
      </c>
      <c r="G854" s="20">
        <f t="shared" si="19"/>
        <v>200414.19999999987</v>
      </c>
      <c r="H854" s="19">
        <v>0</v>
      </c>
      <c r="I854" s="19">
        <v>0</v>
      </c>
    </row>
    <row r="855" spans="1:9" ht="15" customHeight="1" x14ac:dyDescent="0.25">
      <c r="A855" s="211" t="s">
        <v>257</v>
      </c>
      <c r="B855" s="78">
        <v>0</v>
      </c>
      <c r="C855" s="131" t="s">
        <v>67</v>
      </c>
      <c r="D855" s="165">
        <v>75484.500000000029</v>
      </c>
      <c r="E855" s="165">
        <v>16908.800000000003</v>
      </c>
      <c r="F855" s="19">
        <v>0</v>
      </c>
      <c r="G855" s="20">
        <f t="shared" si="19"/>
        <v>58575.700000000026</v>
      </c>
      <c r="H855" s="19">
        <v>0</v>
      </c>
      <c r="I855" s="19">
        <v>0</v>
      </c>
    </row>
    <row r="856" spans="1:9" ht="15" customHeight="1" x14ac:dyDescent="0.25">
      <c r="A856" s="211" t="s">
        <v>258</v>
      </c>
      <c r="B856" s="78">
        <v>0</v>
      </c>
      <c r="C856" s="131" t="s">
        <v>67</v>
      </c>
      <c r="D856" s="165">
        <v>57293.249999999978</v>
      </c>
      <c r="E856" s="165">
        <v>23271.8</v>
      </c>
      <c r="F856" s="19">
        <v>0</v>
      </c>
      <c r="G856" s="20">
        <f t="shared" si="19"/>
        <v>34021.449999999983</v>
      </c>
      <c r="H856" s="19">
        <v>0</v>
      </c>
      <c r="I856" s="19">
        <v>0</v>
      </c>
    </row>
    <row r="857" spans="1:9" ht="15" customHeight="1" x14ac:dyDescent="0.25">
      <c r="A857" s="211" t="s">
        <v>259</v>
      </c>
      <c r="B857" s="78">
        <v>0</v>
      </c>
      <c r="C857" s="131" t="s">
        <v>67</v>
      </c>
      <c r="D857" s="165">
        <v>226196.25000000003</v>
      </c>
      <c r="E857" s="165">
        <v>13186.400000000003</v>
      </c>
      <c r="F857" s="19">
        <v>0</v>
      </c>
      <c r="G857" s="20">
        <f t="shared" si="19"/>
        <v>213009.85000000003</v>
      </c>
      <c r="H857" s="19">
        <v>0</v>
      </c>
      <c r="I857" s="19">
        <v>0</v>
      </c>
    </row>
    <row r="858" spans="1:9" ht="15" customHeight="1" x14ac:dyDescent="0.25">
      <c r="A858" s="211" t="s">
        <v>260</v>
      </c>
      <c r="B858" s="78">
        <v>0</v>
      </c>
      <c r="C858" s="131" t="s">
        <v>67</v>
      </c>
      <c r="D858" s="165">
        <v>98710.499999999927</v>
      </c>
      <c r="E858" s="165">
        <v>36178</v>
      </c>
      <c r="F858" s="19">
        <v>0</v>
      </c>
      <c r="G858" s="20">
        <f t="shared" si="19"/>
        <v>62532.499999999927</v>
      </c>
      <c r="H858" s="19">
        <v>0</v>
      </c>
      <c r="I858" s="19">
        <v>0</v>
      </c>
    </row>
    <row r="859" spans="1:9" ht="15" customHeight="1" x14ac:dyDescent="0.25">
      <c r="A859" s="211" t="s">
        <v>261</v>
      </c>
      <c r="B859" s="78">
        <v>0</v>
      </c>
      <c r="C859" s="131" t="s">
        <v>67</v>
      </c>
      <c r="D859" s="165">
        <v>72471.000000000029</v>
      </c>
      <c r="E859" s="165">
        <v>0</v>
      </c>
      <c r="F859" s="19">
        <v>0</v>
      </c>
      <c r="G859" s="20">
        <f t="shared" si="19"/>
        <v>72471.000000000029</v>
      </c>
      <c r="H859" s="19">
        <v>0</v>
      </c>
      <c r="I859" s="19">
        <v>0</v>
      </c>
    </row>
    <row r="860" spans="1:9" ht="15" customHeight="1" x14ac:dyDescent="0.25">
      <c r="A860" s="211" t="s">
        <v>262</v>
      </c>
      <c r="B860" s="78">
        <v>0</v>
      </c>
      <c r="C860" s="131" t="s">
        <v>67</v>
      </c>
      <c r="D860" s="165">
        <v>80445.750000000058</v>
      </c>
      <c r="E860" s="165">
        <v>13299.5</v>
      </c>
      <c r="F860" s="19">
        <v>0</v>
      </c>
      <c r="G860" s="20">
        <f t="shared" si="19"/>
        <v>67146.250000000058</v>
      </c>
      <c r="H860" s="19">
        <v>0</v>
      </c>
      <c r="I860" s="19">
        <v>0</v>
      </c>
    </row>
    <row r="861" spans="1:9" ht="15" customHeight="1" x14ac:dyDescent="0.25">
      <c r="A861" s="211" t="s">
        <v>263</v>
      </c>
      <c r="B861" s="78">
        <v>0</v>
      </c>
      <c r="C861" s="131" t="s">
        <v>67</v>
      </c>
      <c r="D861" s="165">
        <v>1001075.13</v>
      </c>
      <c r="E861" s="165">
        <v>873012.55999999982</v>
      </c>
      <c r="F861" s="19">
        <v>0</v>
      </c>
      <c r="G861" s="20">
        <f t="shared" si="19"/>
        <v>128062.57000000018</v>
      </c>
      <c r="H861" s="19">
        <v>0</v>
      </c>
      <c r="I861" s="19">
        <v>0</v>
      </c>
    </row>
    <row r="862" spans="1:9" ht="15" customHeight="1" x14ac:dyDescent="0.25">
      <c r="A862" s="211" t="s">
        <v>264</v>
      </c>
      <c r="B862" s="78">
        <v>0</v>
      </c>
      <c r="C862" s="131" t="s">
        <v>67</v>
      </c>
      <c r="D862" s="165">
        <v>45606.750000000015</v>
      </c>
      <c r="E862" s="165">
        <v>1272.8</v>
      </c>
      <c r="F862" s="19">
        <v>0</v>
      </c>
      <c r="G862" s="20">
        <f t="shared" si="19"/>
        <v>44333.950000000012</v>
      </c>
      <c r="H862" s="19">
        <v>0</v>
      </c>
      <c r="I862" s="19">
        <v>0</v>
      </c>
    </row>
    <row r="863" spans="1:9" ht="15" customHeight="1" x14ac:dyDescent="0.25">
      <c r="A863" s="211" t="s">
        <v>265</v>
      </c>
      <c r="B863" s="78">
        <v>0</v>
      </c>
      <c r="C863" s="131" t="s">
        <v>67</v>
      </c>
      <c r="D863" s="165">
        <v>83459.249999999927</v>
      </c>
      <c r="E863" s="165">
        <v>7514</v>
      </c>
      <c r="F863" s="19">
        <v>0</v>
      </c>
      <c r="G863" s="20">
        <f t="shared" si="19"/>
        <v>75945.249999999927</v>
      </c>
      <c r="H863" s="19">
        <v>0</v>
      </c>
      <c r="I863" s="19">
        <v>0</v>
      </c>
    </row>
    <row r="864" spans="1:9" ht="15" customHeight="1" x14ac:dyDescent="0.25">
      <c r="A864" s="211" t="s">
        <v>266</v>
      </c>
      <c r="B864" s="78">
        <v>0</v>
      </c>
      <c r="C864" s="131" t="s">
        <v>67</v>
      </c>
      <c r="D864" s="165">
        <v>17934.000000000007</v>
      </c>
      <c r="E864" s="165">
        <v>0</v>
      </c>
      <c r="F864" s="19">
        <v>0</v>
      </c>
      <c r="G864" s="20">
        <f t="shared" si="19"/>
        <v>17934.000000000007</v>
      </c>
      <c r="H864" s="19">
        <v>0</v>
      </c>
      <c r="I864" s="19">
        <v>0</v>
      </c>
    </row>
    <row r="865" spans="1:9" ht="15" customHeight="1" x14ac:dyDescent="0.25">
      <c r="A865" s="211" t="s">
        <v>267</v>
      </c>
      <c r="B865" s="78">
        <v>0</v>
      </c>
      <c r="C865" s="131" t="s">
        <v>67</v>
      </c>
      <c r="D865" s="165">
        <v>136195.49999999994</v>
      </c>
      <c r="E865" s="165">
        <v>0</v>
      </c>
      <c r="F865" s="19">
        <v>0</v>
      </c>
      <c r="G865" s="20">
        <f t="shared" si="19"/>
        <v>136195.49999999994</v>
      </c>
      <c r="H865" s="19">
        <v>0</v>
      </c>
      <c r="I865" s="19">
        <v>0</v>
      </c>
    </row>
    <row r="866" spans="1:9" ht="15" customHeight="1" x14ac:dyDescent="0.25">
      <c r="A866" s="211" t="s">
        <v>268</v>
      </c>
      <c r="B866" s="78">
        <v>0</v>
      </c>
      <c r="C866" s="131" t="s">
        <v>67</v>
      </c>
      <c r="D866" s="165">
        <v>100247.39999999998</v>
      </c>
      <c r="E866" s="165">
        <v>11323.8</v>
      </c>
      <c r="F866" s="19">
        <v>0</v>
      </c>
      <c r="G866" s="20">
        <f t="shared" si="19"/>
        <v>88923.599999999977</v>
      </c>
      <c r="H866" s="19">
        <v>0</v>
      </c>
      <c r="I866" s="19">
        <v>0</v>
      </c>
    </row>
    <row r="867" spans="1:9" ht="15" customHeight="1" x14ac:dyDescent="0.25">
      <c r="A867" s="105" t="s">
        <v>1869</v>
      </c>
      <c r="B867" s="78">
        <v>0</v>
      </c>
      <c r="C867" s="131" t="s">
        <v>67</v>
      </c>
      <c r="D867" s="165">
        <v>208052.15000000005</v>
      </c>
      <c r="E867" s="165">
        <v>178847.86999999997</v>
      </c>
      <c r="F867" s="19">
        <v>0</v>
      </c>
      <c r="G867" s="20">
        <f t="shared" si="19"/>
        <v>29204.280000000086</v>
      </c>
      <c r="H867" s="19">
        <v>0</v>
      </c>
      <c r="I867" s="19">
        <v>0</v>
      </c>
    </row>
    <row r="868" spans="1:9" ht="15" customHeight="1" x14ac:dyDescent="0.25">
      <c r="A868" s="105" t="s">
        <v>1870</v>
      </c>
      <c r="B868" s="78">
        <v>0</v>
      </c>
      <c r="C868" s="131" t="s">
        <v>67</v>
      </c>
      <c r="D868" s="165">
        <v>158562.14999999994</v>
      </c>
      <c r="E868" s="165">
        <v>134807.6</v>
      </c>
      <c r="F868" s="19">
        <v>0</v>
      </c>
      <c r="G868" s="20">
        <f t="shared" si="19"/>
        <v>23754.54999999993</v>
      </c>
      <c r="H868" s="19">
        <v>0</v>
      </c>
      <c r="I868" s="19">
        <v>0</v>
      </c>
    </row>
    <row r="869" spans="1:9" ht="15" customHeight="1" x14ac:dyDescent="0.25">
      <c r="A869" s="105" t="s">
        <v>1871</v>
      </c>
      <c r="B869" s="78">
        <v>0</v>
      </c>
      <c r="C869" s="131" t="s">
        <v>67</v>
      </c>
      <c r="D869" s="165">
        <v>201139.65</v>
      </c>
      <c r="E869" s="165">
        <v>163740.89999999997</v>
      </c>
      <c r="F869" s="19">
        <v>0</v>
      </c>
      <c r="G869" s="20">
        <f t="shared" si="19"/>
        <v>37398.750000000029</v>
      </c>
      <c r="H869" s="19">
        <v>0</v>
      </c>
      <c r="I869" s="19">
        <v>0</v>
      </c>
    </row>
    <row r="870" spans="1:9" ht="15" customHeight="1" x14ac:dyDescent="0.25">
      <c r="A870" s="105" t="s">
        <v>1872</v>
      </c>
      <c r="B870" s="78">
        <v>0</v>
      </c>
      <c r="C870" s="131" t="s">
        <v>67</v>
      </c>
      <c r="D870" s="165">
        <v>63949.619999999988</v>
      </c>
      <c r="E870" s="165">
        <v>44859.150000000009</v>
      </c>
      <c r="F870" s="19">
        <v>0</v>
      </c>
      <c r="G870" s="20">
        <f t="shared" si="19"/>
        <v>19090.469999999979</v>
      </c>
      <c r="H870" s="19">
        <v>0</v>
      </c>
      <c r="I870" s="19">
        <v>0</v>
      </c>
    </row>
    <row r="871" spans="1:9" ht="15" customHeight="1" x14ac:dyDescent="0.25">
      <c r="A871" s="105" t="s">
        <v>1873</v>
      </c>
      <c r="B871" s="78">
        <v>0</v>
      </c>
      <c r="C871" s="131" t="s">
        <v>67</v>
      </c>
      <c r="D871" s="165">
        <v>268923.3299999999</v>
      </c>
      <c r="E871" s="165">
        <v>161698.02000000002</v>
      </c>
      <c r="F871" s="19">
        <v>0</v>
      </c>
      <c r="G871" s="20">
        <f t="shared" si="19"/>
        <v>107225.30999999988</v>
      </c>
      <c r="H871" s="19">
        <v>0</v>
      </c>
      <c r="I871" s="19">
        <v>0</v>
      </c>
    </row>
    <row r="872" spans="1:9" ht="15" customHeight="1" x14ac:dyDescent="0.25">
      <c r="A872" s="105" t="s">
        <v>1874</v>
      </c>
      <c r="B872" s="78">
        <v>0</v>
      </c>
      <c r="C872" s="131" t="s">
        <v>67</v>
      </c>
      <c r="D872" s="165">
        <v>174305.25000000012</v>
      </c>
      <c r="E872" s="165">
        <v>122241.3</v>
      </c>
      <c r="F872" s="19">
        <v>0</v>
      </c>
      <c r="G872" s="20">
        <f t="shared" si="19"/>
        <v>52063.950000000114</v>
      </c>
      <c r="H872" s="19">
        <v>0</v>
      </c>
      <c r="I872" s="19">
        <v>0</v>
      </c>
    </row>
    <row r="873" spans="1:9" ht="15" customHeight="1" x14ac:dyDescent="0.25">
      <c r="A873" s="105" t="s">
        <v>1875</v>
      </c>
      <c r="B873" s="78">
        <v>0</v>
      </c>
      <c r="C873" s="131" t="s">
        <v>67</v>
      </c>
      <c r="D873" s="165">
        <v>503845.20999999996</v>
      </c>
      <c r="E873" s="165">
        <v>240490.97</v>
      </c>
      <c r="F873" s="19">
        <v>0</v>
      </c>
      <c r="G873" s="20">
        <f t="shared" si="19"/>
        <v>263354.23999999999</v>
      </c>
      <c r="H873" s="19">
        <v>0</v>
      </c>
      <c r="I873" s="19">
        <v>0</v>
      </c>
    </row>
    <row r="874" spans="1:9" ht="15" customHeight="1" x14ac:dyDescent="0.25">
      <c r="A874" s="105" t="s">
        <v>1876</v>
      </c>
      <c r="B874" s="78">
        <v>0</v>
      </c>
      <c r="C874" s="131" t="s">
        <v>67</v>
      </c>
      <c r="D874" s="165">
        <v>1029802.3999999997</v>
      </c>
      <c r="E874" s="165">
        <v>847643.67</v>
      </c>
      <c r="F874" s="19">
        <v>0</v>
      </c>
      <c r="G874" s="20">
        <f t="shared" si="19"/>
        <v>182158.72999999963</v>
      </c>
      <c r="H874" s="19">
        <v>0</v>
      </c>
      <c r="I874" s="19">
        <v>0</v>
      </c>
    </row>
    <row r="875" spans="1:9" ht="15" customHeight="1" x14ac:dyDescent="0.25">
      <c r="A875" s="105" t="s">
        <v>1877</v>
      </c>
      <c r="B875" s="78">
        <v>0</v>
      </c>
      <c r="C875" s="131" t="s">
        <v>67</v>
      </c>
      <c r="D875" s="165">
        <v>1423454.280000001</v>
      </c>
      <c r="E875" s="165">
        <v>1107995.0300000003</v>
      </c>
      <c r="F875" s="19">
        <v>0</v>
      </c>
      <c r="G875" s="20">
        <f t="shared" si="19"/>
        <v>315459.2500000007</v>
      </c>
      <c r="H875" s="19">
        <v>0</v>
      </c>
      <c r="I875" s="19">
        <v>0</v>
      </c>
    </row>
    <row r="876" spans="1:9" ht="15" customHeight="1" x14ac:dyDescent="0.25">
      <c r="A876" s="105" t="s">
        <v>1878</v>
      </c>
      <c r="B876" s="78">
        <v>0</v>
      </c>
      <c r="C876" s="131" t="s">
        <v>67</v>
      </c>
      <c r="D876" s="165">
        <v>266660.25</v>
      </c>
      <c r="E876" s="165">
        <v>78550.900000000009</v>
      </c>
      <c r="F876" s="19">
        <v>0</v>
      </c>
      <c r="G876" s="20">
        <f t="shared" si="19"/>
        <v>188109.34999999998</v>
      </c>
      <c r="H876" s="19">
        <v>0</v>
      </c>
      <c r="I876" s="19">
        <v>0</v>
      </c>
    </row>
    <row r="877" spans="1:9" ht="15" customHeight="1" x14ac:dyDescent="0.25">
      <c r="A877" s="105" t="s">
        <v>1879</v>
      </c>
      <c r="B877" s="78">
        <v>0</v>
      </c>
      <c r="C877" s="131" t="s">
        <v>67</v>
      </c>
      <c r="D877" s="165">
        <v>1133313.2999999996</v>
      </c>
      <c r="E877" s="165">
        <v>949072.99999999965</v>
      </c>
      <c r="F877" s="19">
        <v>0</v>
      </c>
      <c r="G877" s="20">
        <f t="shared" si="19"/>
        <v>184240.29999999993</v>
      </c>
      <c r="H877" s="19">
        <v>0</v>
      </c>
      <c r="I877" s="19">
        <v>0</v>
      </c>
    </row>
    <row r="878" spans="1:9" ht="15" customHeight="1" x14ac:dyDescent="0.25">
      <c r="A878" s="105" t="s">
        <v>1880</v>
      </c>
      <c r="B878" s="78">
        <v>0</v>
      </c>
      <c r="C878" s="131" t="s">
        <v>67</v>
      </c>
      <c r="D878" s="165">
        <v>178853.09999999995</v>
      </c>
      <c r="E878" s="165">
        <v>104223.65000000002</v>
      </c>
      <c r="F878" s="19">
        <v>0</v>
      </c>
      <c r="G878" s="20">
        <f t="shared" si="19"/>
        <v>74629.449999999924</v>
      </c>
      <c r="H878" s="19">
        <v>0</v>
      </c>
      <c r="I878" s="19">
        <v>0</v>
      </c>
    </row>
    <row r="879" spans="1:9" ht="15" customHeight="1" x14ac:dyDescent="0.25">
      <c r="A879" s="211" t="s">
        <v>269</v>
      </c>
      <c r="B879" s="78">
        <v>0</v>
      </c>
      <c r="C879" s="131" t="s">
        <v>67</v>
      </c>
      <c r="D879" s="165">
        <v>89192.250000000029</v>
      </c>
      <c r="E879" s="165">
        <v>0</v>
      </c>
      <c r="F879" s="19">
        <v>0</v>
      </c>
      <c r="G879" s="20">
        <f t="shared" si="19"/>
        <v>89192.250000000029</v>
      </c>
      <c r="H879" s="19">
        <v>0</v>
      </c>
      <c r="I879" s="19">
        <v>0</v>
      </c>
    </row>
    <row r="880" spans="1:9" ht="15" customHeight="1" x14ac:dyDescent="0.25">
      <c r="A880" s="211" t="s">
        <v>270</v>
      </c>
      <c r="B880" s="78">
        <v>0</v>
      </c>
      <c r="C880" s="131" t="s">
        <v>67</v>
      </c>
      <c r="D880" s="165">
        <v>2276330.7500000005</v>
      </c>
      <c r="E880" s="165">
        <v>1927467.1300000006</v>
      </c>
      <c r="F880" s="19">
        <v>0</v>
      </c>
      <c r="G880" s="20">
        <f t="shared" si="19"/>
        <v>348863.61999999988</v>
      </c>
      <c r="H880" s="19">
        <v>0</v>
      </c>
      <c r="I880" s="19">
        <v>0</v>
      </c>
    </row>
    <row r="881" spans="1:9" ht="15" customHeight="1" x14ac:dyDescent="0.25">
      <c r="A881" s="211" t="s">
        <v>271</v>
      </c>
      <c r="B881" s="78">
        <v>0</v>
      </c>
      <c r="C881" s="131" t="s">
        <v>67</v>
      </c>
      <c r="D881" s="165">
        <v>1380543.8800000008</v>
      </c>
      <c r="E881" s="165">
        <v>1213799.2999999996</v>
      </c>
      <c r="F881" s="19">
        <v>0</v>
      </c>
      <c r="G881" s="20">
        <f t="shared" si="19"/>
        <v>166744.58000000124</v>
      </c>
      <c r="H881" s="19">
        <v>0</v>
      </c>
      <c r="I881" s="19">
        <v>0</v>
      </c>
    </row>
    <row r="882" spans="1:9" ht="15" customHeight="1" x14ac:dyDescent="0.25">
      <c r="A882" s="211" t="s">
        <v>272</v>
      </c>
      <c r="B882" s="78">
        <v>0</v>
      </c>
      <c r="C882" s="131" t="s">
        <v>67</v>
      </c>
      <c r="D882" s="165">
        <v>2289320.5299999998</v>
      </c>
      <c r="E882" s="165">
        <v>2073956.9599999993</v>
      </c>
      <c r="F882" s="19">
        <v>0</v>
      </c>
      <c r="G882" s="20">
        <f t="shared" si="19"/>
        <v>215363.57000000053</v>
      </c>
      <c r="H882" s="19">
        <v>0</v>
      </c>
      <c r="I882" s="19">
        <v>0</v>
      </c>
    </row>
    <row r="883" spans="1:9" ht="15" customHeight="1" x14ac:dyDescent="0.25">
      <c r="A883" s="211" t="s">
        <v>273</v>
      </c>
      <c r="B883" s="78">
        <v>0</v>
      </c>
      <c r="C883" s="131" t="s">
        <v>67</v>
      </c>
      <c r="D883" s="165">
        <v>2577314.0500000017</v>
      </c>
      <c r="E883" s="165">
        <v>2071278.9</v>
      </c>
      <c r="F883" s="19">
        <v>0</v>
      </c>
      <c r="G883" s="20">
        <f t="shared" si="19"/>
        <v>506035.15000000177</v>
      </c>
      <c r="H883" s="19">
        <v>0</v>
      </c>
      <c r="I883" s="19">
        <v>0</v>
      </c>
    </row>
    <row r="884" spans="1:9" ht="15" customHeight="1" x14ac:dyDescent="0.25">
      <c r="A884" s="211" t="s">
        <v>274</v>
      </c>
      <c r="B884" s="78">
        <v>0</v>
      </c>
      <c r="C884" s="131" t="s">
        <v>67</v>
      </c>
      <c r="D884" s="165">
        <v>2907870.3999999994</v>
      </c>
      <c r="E884" s="165">
        <v>2530841.9000000004</v>
      </c>
      <c r="F884" s="19">
        <v>0</v>
      </c>
      <c r="G884" s="20">
        <f t="shared" si="19"/>
        <v>377028.49999999907</v>
      </c>
      <c r="H884" s="19">
        <v>0</v>
      </c>
      <c r="I884" s="19">
        <v>0</v>
      </c>
    </row>
    <row r="885" spans="1:9" ht="15" customHeight="1" x14ac:dyDescent="0.25">
      <c r="A885" s="211" t="s">
        <v>1007</v>
      </c>
      <c r="B885" s="78">
        <v>0</v>
      </c>
      <c r="C885" s="131" t="s">
        <v>67</v>
      </c>
      <c r="D885" s="165">
        <v>190327.46999999994</v>
      </c>
      <c r="E885" s="165">
        <v>138874.85</v>
      </c>
      <c r="F885" s="19">
        <v>0</v>
      </c>
      <c r="G885" s="20">
        <f t="shared" si="19"/>
        <v>51452.619999999937</v>
      </c>
      <c r="H885" s="19">
        <v>0</v>
      </c>
      <c r="I885" s="19">
        <v>0</v>
      </c>
    </row>
    <row r="886" spans="1:9" ht="15" customHeight="1" x14ac:dyDescent="0.25">
      <c r="A886" s="105" t="s">
        <v>1881</v>
      </c>
      <c r="B886" s="78">
        <v>0</v>
      </c>
      <c r="C886" s="131" t="s">
        <v>67</v>
      </c>
      <c r="D886" s="165">
        <v>1300424</v>
      </c>
      <c r="E886" s="165">
        <v>1087458.83</v>
      </c>
      <c r="F886" s="19">
        <v>0</v>
      </c>
      <c r="G886" s="20">
        <f t="shared" si="19"/>
        <v>212965.16999999993</v>
      </c>
      <c r="H886" s="19">
        <v>0</v>
      </c>
      <c r="I886" s="19">
        <v>0</v>
      </c>
    </row>
    <row r="887" spans="1:9" ht="15" customHeight="1" x14ac:dyDescent="0.25">
      <c r="A887" s="105" t="s">
        <v>1882</v>
      </c>
      <c r="B887" s="78">
        <v>0</v>
      </c>
      <c r="C887" s="131" t="s">
        <v>67</v>
      </c>
      <c r="D887" s="165">
        <v>1518957.0800000003</v>
      </c>
      <c r="E887" s="165">
        <v>1139559.4100000001</v>
      </c>
      <c r="F887" s="19">
        <v>0</v>
      </c>
      <c r="G887" s="20">
        <f t="shared" si="19"/>
        <v>379397.67000000016</v>
      </c>
      <c r="H887" s="19">
        <v>0</v>
      </c>
      <c r="I887" s="19">
        <v>0</v>
      </c>
    </row>
    <row r="888" spans="1:9" ht="15" customHeight="1" x14ac:dyDescent="0.25">
      <c r="A888" s="105" t="s">
        <v>1883</v>
      </c>
      <c r="B888" s="78">
        <v>0</v>
      </c>
      <c r="C888" s="131" t="s">
        <v>67</v>
      </c>
      <c r="D888" s="165">
        <v>1328893.2000000009</v>
      </c>
      <c r="E888" s="165">
        <v>1025862.6900000003</v>
      </c>
      <c r="F888" s="19">
        <v>0</v>
      </c>
      <c r="G888" s="20">
        <f t="shared" si="19"/>
        <v>303030.51000000059</v>
      </c>
      <c r="H888" s="19">
        <v>0</v>
      </c>
      <c r="I888" s="19">
        <v>0</v>
      </c>
    </row>
    <row r="889" spans="1:9" ht="15" customHeight="1" x14ac:dyDescent="0.25">
      <c r="A889" s="105" t="s">
        <v>1884</v>
      </c>
      <c r="B889" s="78">
        <v>0</v>
      </c>
      <c r="C889" s="131" t="s">
        <v>67</v>
      </c>
      <c r="D889" s="165">
        <v>2042666.4000000004</v>
      </c>
      <c r="E889" s="165">
        <v>1508581.8900000006</v>
      </c>
      <c r="F889" s="19">
        <v>0</v>
      </c>
      <c r="G889" s="20">
        <f t="shared" ref="G889:G951" si="20">D889-E889</f>
        <v>534084.50999999978</v>
      </c>
      <c r="H889" s="19">
        <v>0</v>
      </c>
      <c r="I889" s="19">
        <v>0</v>
      </c>
    </row>
    <row r="890" spans="1:9" ht="15" customHeight="1" x14ac:dyDescent="0.25">
      <c r="A890" s="105" t="s">
        <v>1885</v>
      </c>
      <c r="B890" s="78">
        <v>0</v>
      </c>
      <c r="C890" s="131" t="s">
        <v>67</v>
      </c>
      <c r="D890" s="165">
        <v>2432796.1000000015</v>
      </c>
      <c r="E890" s="165">
        <v>2068539.0899999996</v>
      </c>
      <c r="F890" s="19">
        <v>0</v>
      </c>
      <c r="G890" s="20">
        <f t="shared" si="20"/>
        <v>364257.01000000187</v>
      </c>
      <c r="H890" s="19">
        <v>0</v>
      </c>
      <c r="I890" s="19">
        <v>0</v>
      </c>
    </row>
    <row r="891" spans="1:9" ht="15" customHeight="1" x14ac:dyDescent="0.25">
      <c r="A891" s="211" t="s">
        <v>275</v>
      </c>
      <c r="B891" s="78">
        <v>0</v>
      </c>
      <c r="C891" s="131" t="s">
        <v>67</v>
      </c>
      <c r="D891" s="165">
        <v>107052.74999999997</v>
      </c>
      <c r="E891" s="165">
        <v>1165.2</v>
      </c>
      <c r="F891" s="19">
        <v>0</v>
      </c>
      <c r="G891" s="20">
        <f t="shared" si="20"/>
        <v>105887.54999999997</v>
      </c>
      <c r="H891" s="19">
        <v>0</v>
      </c>
      <c r="I891" s="19">
        <v>0</v>
      </c>
    </row>
    <row r="892" spans="1:9" ht="15" customHeight="1" x14ac:dyDescent="0.25">
      <c r="A892" s="105" t="s">
        <v>1886</v>
      </c>
      <c r="B892" s="78">
        <v>0</v>
      </c>
      <c r="C892" s="131" t="s">
        <v>67</v>
      </c>
      <c r="D892" s="165">
        <v>1397671.2000000004</v>
      </c>
      <c r="E892" s="165">
        <v>1017962.3500000001</v>
      </c>
      <c r="F892" s="19">
        <v>0</v>
      </c>
      <c r="G892" s="20">
        <f t="shared" si="20"/>
        <v>379708.85000000033</v>
      </c>
      <c r="H892" s="19">
        <v>0</v>
      </c>
      <c r="I892" s="19">
        <v>0</v>
      </c>
    </row>
    <row r="893" spans="1:9" ht="15" customHeight="1" x14ac:dyDescent="0.25">
      <c r="A893" s="105" t="s">
        <v>1887</v>
      </c>
      <c r="B893" s="78">
        <v>0</v>
      </c>
      <c r="C893" s="131" t="s">
        <v>67</v>
      </c>
      <c r="D893" s="165">
        <v>1135013.0200000003</v>
      </c>
      <c r="E893" s="165">
        <v>774059.75000000012</v>
      </c>
      <c r="F893" s="19">
        <v>0</v>
      </c>
      <c r="G893" s="20">
        <f t="shared" si="20"/>
        <v>360953.27000000014</v>
      </c>
      <c r="H893" s="19">
        <v>0</v>
      </c>
      <c r="I893" s="19">
        <v>0</v>
      </c>
    </row>
    <row r="894" spans="1:9" ht="15" customHeight="1" x14ac:dyDescent="0.25">
      <c r="A894" s="105" t="s">
        <v>1888</v>
      </c>
      <c r="B894" s="78">
        <v>0</v>
      </c>
      <c r="C894" s="131" t="s">
        <v>67</v>
      </c>
      <c r="D894" s="165">
        <v>819474.16</v>
      </c>
      <c r="E894" s="165">
        <v>645516.25000000012</v>
      </c>
      <c r="F894" s="19">
        <v>0</v>
      </c>
      <c r="G894" s="20">
        <f t="shared" si="20"/>
        <v>173957.90999999992</v>
      </c>
      <c r="H894" s="19">
        <v>0</v>
      </c>
      <c r="I894" s="19">
        <v>0</v>
      </c>
    </row>
    <row r="895" spans="1:9" ht="15" customHeight="1" x14ac:dyDescent="0.25">
      <c r="A895" s="105" t="s">
        <v>1889</v>
      </c>
      <c r="B895" s="78">
        <v>0</v>
      </c>
      <c r="C895" s="131" t="s">
        <v>67</v>
      </c>
      <c r="D895" s="165">
        <v>289001.99999999988</v>
      </c>
      <c r="E895" s="165">
        <v>172983.02</v>
      </c>
      <c r="F895" s="19">
        <v>0</v>
      </c>
      <c r="G895" s="20">
        <f t="shared" si="20"/>
        <v>116018.97999999989</v>
      </c>
      <c r="H895" s="19">
        <v>0</v>
      </c>
      <c r="I895" s="19">
        <v>0</v>
      </c>
    </row>
    <row r="896" spans="1:9" ht="15" customHeight="1" x14ac:dyDescent="0.25">
      <c r="A896" s="105" t="s">
        <v>1890</v>
      </c>
      <c r="B896" s="78">
        <v>0</v>
      </c>
      <c r="C896" s="131" t="s">
        <v>67</v>
      </c>
      <c r="D896" s="165">
        <v>377066.89999999985</v>
      </c>
      <c r="E896" s="165">
        <v>158039.22</v>
      </c>
      <c r="F896" s="19">
        <v>0</v>
      </c>
      <c r="G896" s="20">
        <f t="shared" si="20"/>
        <v>219027.67999999985</v>
      </c>
      <c r="H896" s="19">
        <v>0</v>
      </c>
      <c r="I896" s="19">
        <v>0</v>
      </c>
    </row>
    <row r="897" spans="1:9" ht="15" customHeight="1" x14ac:dyDescent="0.25">
      <c r="A897" s="105" t="s">
        <v>1891</v>
      </c>
      <c r="B897" s="78">
        <v>0</v>
      </c>
      <c r="C897" s="131" t="s">
        <v>67</v>
      </c>
      <c r="D897" s="165">
        <v>331027.8</v>
      </c>
      <c r="E897" s="165">
        <v>246079.30000000002</v>
      </c>
      <c r="F897" s="19">
        <v>0</v>
      </c>
      <c r="G897" s="20">
        <f t="shared" si="20"/>
        <v>84948.499999999971</v>
      </c>
      <c r="H897" s="19">
        <v>0</v>
      </c>
      <c r="I897" s="19">
        <v>0</v>
      </c>
    </row>
    <row r="898" spans="1:9" ht="15" customHeight="1" x14ac:dyDescent="0.25">
      <c r="A898" s="105" t="s">
        <v>1892</v>
      </c>
      <c r="B898" s="78">
        <v>0</v>
      </c>
      <c r="C898" s="131" t="s">
        <v>67</v>
      </c>
      <c r="D898" s="165">
        <v>250782.00000000006</v>
      </c>
      <c r="E898" s="165">
        <v>228741.96000000002</v>
      </c>
      <c r="F898" s="19">
        <v>0</v>
      </c>
      <c r="G898" s="20">
        <f t="shared" si="20"/>
        <v>22040.040000000037</v>
      </c>
      <c r="H898" s="19">
        <v>0</v>
      </c>
      <c r="I898" s="19">
        <v>0</v>
      </c>
    </row>
    <row r="899" spans="1:9" ht="15" customHeight="1" x14ac:dyDescent="0.25">
      <c r="A899" s="105" t="s">
        <v>1893</v>
      </c>
      <c r="B899" s="78">
        <v>0</v>
      </c>
      <c r="C899" s="131" t="s">
        <v>67</v>
      </c>
      <c r="D899" s="165">
        <v>219901.79999999993</v>
      </c>
      <c r="E899" s="165">
        <v>157327.15000000002</v>
      </c>
      <c r="F899" s="19">
        <v>0</v>
      </c>
      <c r="G899" s="20">
        <f t="shared" si="20"/>
        <v>62574.649999999907</v>
      </c>
      <c r="H899" s="19">
        <v>0</v>
      </c>
      <c r="I899" s="19">
        <v>0</v>
      </c>
    </row>
    <row r="900" spans="1:9" ht="15" customHeight="1" x14ac:dyDescent="0.25">
      <c r="A900" s="105" t="s">
        <v>1894</v>
      </c>
      <c r="B900" s="78">
        <v>0</v>
      </c>
      <c r="C900" s="131" t="s">
        <v>67</v>
      </c>
      <c r="D900" s="165">
        <v>262313.75</v>
      </c>
      <c r="E900" s="165">
        <v>222809.54999999996</v>
      </c>
      <c r="F900" s="19">
        <v>0</v>
      </c>
      <c r="G900" s="20">
        <f t="shared" si="20"/>
        <v>39504.200000000041</v>
      </c>
      <c r="H900" s="19">
        <v>0</v>
      </c>
      <c r="I900" s="19">
        <v>0</v>
      </c>
    </row>
    <row r="901" spans="1:9" ht="15" customHeight="1" x14ac:dyDescent="0.25">
      <c r="A901" s="105" t="s">
        <v>1895</v>
      </c>
      <c r="B901" s="78">
        <v>0</v>
      </c>
      <c r="C901" s="131" t="s">
        <v>67</v>
      </c>
      <c r="D901" s="165">
        <v>248991.19000000009</v>
      </c>
      <c r="E901" s="165">
        <v>203131.68999999997</v>
      </c>
      <c r="F901" s="19">
        <v>0</v>
      </c>
      <c r="G901" s="20">
        <f t="shared" si="20"/>
        <v>45859.500000000116</v>
      </c>
      <c r="H901" s="19">
        <v>0</v>
      </c>
      <c r="I901" s="19">
        <v>0</v>
      </c>
    </row>
    <row r="902" spans="1:9" ht="15" customHeight="1" x14ac:dyDescent="0.25">
      <c r="A902" s="105" t="s">
        <v>1896</v>
      </c>
      <c r="B902" s="78">
        <v>0</v>
      </c>
      <c r="C902" s="131" t="s">
        <v>67</v>
      </c>
      <c r="D902" s="165">
        <v>256919.25000000003</v>
      </c>
      <c r="E902" s="165">
        <v>170624.25000000003</v>
      </c>
      <c r="F902" s="19">
        <v>0</v>
      </c>
      <c r="G902" s="20">
        <f t="shared" si="20"/>
        <v>86295</v>
      </c>
      <c r="H902" s="19">
        <v>0</v>
      </c>
      <c r="I902" s="19">
        <v>0</v>
      </c>
    </row>
    <row r="903" spans="1:9" ht="15" customHeight="1" x14ac:dyDescent="0.25">
      <c r="A903" s="105" t="s">
        <v>1897</v>
      </c>
      <c r="B903" s="78">
        <v>0</v>
      </c>
      <c r="C903" s="131" t="s">
        <v>67</v>
      </c>
      <c r="D903" s="165">
        <v>1515280.6000000008</v>
      </c>
      <c r="E903" s="165">
        <v>1114678.3799999999</v>
      </c>
      <c r="F903" s="19">
        <v>0</v>
      </c>
      <c r="G903" s="20">
        <f t="shared" si="20"/>
        <v>400602.2200000009</v>
      </c>
      <c r="H903" s="19">
        <v>0</v>
      </c>
      <c r="I903" s="19">
        <v>0</v>
      </c>
    </row>
    <row r="904" spans="1:9" ht="15" customHeight="1" x14ac:dyDescent="0.25">
      <c r="A904" s="105" t="s">
        <v>1898</v>
      </c>
      <c r="B904" s="78">
        <v>0</v>
      </c>
      <c r="C904" s="131" t="s">
        <v>67</v>
      </c>
      <c r="D904" s="165">
        <v>243379.32000000009</v>
      </c>
      <c r="E904" s="165">
        <v>195066.1</v>
      </c>
      <c r="F904" s="19">
        <v>0</v>
      </c>
      <c r="G904" s="20">
        <f t="shared" si="20"/>
        <v>48313.220000000088</v>
      </c>
      <c r="H904" s="19">
        <v>0</v>
      </c>
      <c r="I904" s="19">
        <v>0</v>
      </c>
    </row>
    <row r="905" spans="1:9" ht="15" customHeight="1" x14ac:dyDescent="0.25">
      <c r="A905" s="105" t="s">
        <v>1899</v>
      </c>
      <c r="B905" s="78">
        <v>0</v>
      </c>
      <c r="C905" s="131" t="s">
        <v>67</v>
      </c>
      <c r="D905" s="165">
        <v>251641.36999999997</v>
      </c>
      <c r="E905" s="165">
        <v>245001.20999999996</v>
      </c>
      <c r="F905" s="19">
        <v>0</v>
      </c>
      <c r="G905" s="20">
        <f t="shared" si="20"/>
        <v>6640.1600000000035</v>
      </c>
      <c r="H905" s="19">
        <v>0</v>
      </c>
      <c r="I905" s="19">
        <v>0</v>
      </c>
    </row>
    <row r="906" spans="1:9" ht="15" customHeight="1" x14ac:dyDescent="0.25">
      <c r="A906" s="105" t="s">
        <v>1900</v>
      </c>
      <c r="B906" s="78">
        <v>0</v>
      </c>
      <c r="C906" s="131" t="s">
        <v>67</v>
      </c>
      <c r="D906" s="165">
        <v>254530.49999999991</v>
      </c>
      <c r="E906" s="165">
        <v>195688.34999999998</v>
      </c>
      <c r="F906" s="19">
        <v>0</v>
      </c>
      <c r="G906" s="20">
        <f t="shared" si="20"/>
        <v>58842.149999999936</v>
      </c>
      <c r="H906" s="19">
        <v>0</v>
      </c>
      <c r="I906" s="19">
        <v>0</v>
      </c>
    </row>
    <row r="907" spans="1:9" ht="15" customHeight="1" x14ac:dyDescent="0.25">
      <c r="A907" s="105" t="s">
        <v>1901</v>
      </c>
      <c r="B907" s="78">
        <v>0</v>
      </c>
      <c r="C907" s="131" t="s">
        <v>67</v>
      </c>
      <c r="D907" s="165">
        <v>255714.10999999996</v>
      </c>
      <c r="E907" s="165">
        <v>173945.64999999997</v>
      </c>
      <c r="F907" s="19">
        <v>0</v>
      </c>
      <c r="G907" s="20">
        <f t="shared" si="20"/>
        <v>81768.459999999992</v>
      </c>
      <c r="H907" s="19">
        <v>0</v>
      </c>
      <c r="I907" s="19">
        <v>0</v>
      </c>
    </row>
    <row r="908" spans="1:9" ht="15" customHeight="1" x14ac:dyDescent="0.25">
      <c r="A908" s="105" t="s">
        <v>1902</v>
      </c>
      <c r="B908" s="78">
        <v>0</v>
      </c>
      <c r="C908" s="131" t="s">
        <v>67</v>
      </c>
      <c r="D908" s="165">
        <v>1637802.6600000004</v>
      </c>
      <c r="E908" s="165">
        <v>1163343.0599999998</v>
      </c>
      <c r="F908" s="19">
        <v>0</v>
      </c>
      <c r="G908" s="20">
        <f t="shared" si="20"/>
        <v>474459.60000000056</v>
      </c>
      <c r="H908" s="19">
        <v>0</v>
      </c>
      <c r="I908" s="19">
        <v>0</v>
      </c>
    </row>
    <row r="909" spans="1:9" ht="15" customHeight="1" x14ac:dyDescent="0.25">
      <c r="A909" s="105" t="s">
        <v>1903</v>
      </c>
      <c r="B909" s="78">
        <v>0</v>
      </c>
      <c r="C909" s="131" t="s">
        <v>67</v>
      </c>
      <c r="D909" s="165">
        <v>276764.25</v>
      </c>
      <c r="E909" s="165">
        <v>215538.75</v>
      </c>
      <c r="F909" s="19">
        <v>0</v>
      </c>
      <c r="G909" s="20">
        <f t="shared" si="20"/>
        <v>61225.5</v>
      </c>
      <c r="H909" s="19">
        <v>0</v>
      </c>
      <c r="I909" s="19">
        <v>0</v>
      </c>
    </row>
    <row r="910" spans="1:9" ht="15" customHeight="1" x14ac:dyDescent="0.25">
      <c r="A910" s="105" t="s">
        <v>1904</v>
      </c>
      <c r="B910" s="78">
        <v>0</v>
      </c>
      <c r="C910" s="131" t="s">
        <v>67</v>
      </c>
      <c r="D910" s="165">
        <v>250120.49999999994</v>
      </c>
      <c r="E910" s="165">
        <v>205871.00000000003</v>
      </c>
      <c r="F910" s="19">
        <v>0</v>
      </c>
      <c r="G910" s="20">
        <f t="shared" si="20"/>
        <v>44249.499999999913</v>
      </c>
      <c r="H910" s="19">
        <v>0</v>
      </c>
      <c r="I910" s="19">
        <v>0</v>
      </c>
    </row>
    <row r="911" spans="1:9" ht="15" customHeight="1" x14ac:dyDescent="0.25">
      <c r="A911" s="105" t="s">
        <v>1905</v>
      </c>
      <c r="B911" s="78">
        <v>0</v>
      </c>
      <c r="C911" s="131" t="s">
        <v>67</v>
      </c>
      <c r="D911" s="165">
        <v>1430710.8499999994</v>
      </c>
      <c r="E911" s="165">
        <v>1045817.6900000002</v>
      </c>
      <c r="F911" s="19">
        <v>0</v>
      </c>
      <c r="G911" s="20">
        <f t="shared" si="20"/>
        <v>384893.15999999922</v>
      </c>
      <c r="H911" s="19">
        <v>0</v>
      </c>
      <c r="I911" s="19">
        <v>0</v>
      </c>
    </row>
    <row r="912" spans="1:9" ht="15" customHeight="1" x14ac:dyDescent="0.25">
      <c r="A912" s="211" t="s">
        <v>276</v>
      </c>
      <c r="B912" s="78">
        <v>0</v>
      </c>
      <c r="C912" s="131" t="s">
        <v>67</v>
      </c>
      <c r="D912" s="165">
        <v>68465.249999999971</v>
      </c>
      <c r="E912" s="165">
        <v>51528.499999999993</v>
      </c>
      <c r="F912" s="19">
        <v>0</v>
      </c>
      <c r="G912" s="20">
        <f t="shared" si="20"/>
        <v>16936.749999999978</v>
      </c>
      <c r="H912" s="19">
        <v>0</v>
      </c>
      <c r="I912" s="19">
        <v>0</v>
      </c>
    </row>
    <row r="913" spans="1:9" ht="15" customHeight="1" x14ac:dyDescent="0.25">
      <c r="A913" s="211" t="s">
        <v>2822</v>
      </c>
      <c r="B913" s="78">
        <v>0</v>
      </c>
      <c r="C913" s="131" t="s">
        <v>67</v>
      </c>
      <c r="D913" s="165">
        <v>467166.89999999997</v>
      </c>
      <c r="E913" s="165">
        <v>156034.23000000001</v>
      </c>
      <c r="F913" s="19">
        <v>0</v>
      </c>
      <c r="G913" s="20">
        <f t="shared" si="20"/>
        <v>311132.66999999993</v>
      </c>
      <c r="H913" s="19">
        <v>0</v>
      </c>
      <c r="I913" s="19">
        <v>0</v>
      </c>
    </row>
    <row r="914" spans="1:9" ht="15" customHeight="1" x14ac:dyDescent="0.25">
      <c r="A914" s="211" t="s">
        <v>277</v>
      </c>
      <c r="B914" s="78">
        <v>0</v>
      </c>
      <c r="C914" s="131" t="s">
        <v>67</v>
      </c>
      <c r="D914" s="165">
        <v>117397.45000000003</v>
      </c>
      <c r="E914" s="165">
        <v>52073.45</v>
      </c>
      <c r="F914" s="19">
        <v>0</v>
      </c>
      <c r="G914" s="20">
        <f t="shared" si="20"/>
        <v>65324.000000000029</v>
      </c>
      <c r="H914" s="19">
        <v>0</v>
      </c>
      <c r="I914" s="19">
        <v>0</v>
      </c>
    </row>
    <row r="915" spans="1:9" ht="15" customHeight="1" x14ac:dyDescent="0.25">
      <c r="A915" s="211" t="s">
        <v>278</v>
      </c>
      <c r="B915" s="78">
        <v>0</v>
      </c>
      <c r="C915" s="131" t="s">
        <v>67</v>
      </c>
      <c r="D915" s="165">
        <v>867012.29999999993</v>
      </c>
      <c r="E915" s="165">
        <v>673830.25000000012</v>
      </c>
      <c r="F915" s="19">
        <v>0</v>
      </c>
      <c r="G915" s="20">
        <f t="shared" si="20"/>
        <v>193182.04999999981</v>
      </c>
      <c r="H915" s="19">
        <v>0</v>
      </c>
      <c r="I915" s="19">
        <v>0</v>
      </c>
    </row>
    <row r="916" spans="1:9" ht="15" customHeight="1" x14ac:dyDescent="0.25">
      <c r="A916" s="211" t="s">
        <v>279</v>
      </c>
      <c r="B916" s="78">
        <v>0</v>
      </c>
      <c r="C916" s="131" t="s">
        <v>67</v>
      </c>
      <c r="D916" s="165">
        <v>393674.24999999983</v>
      </c>
      <c r="E916" s="165">
        <v>176657.5</v>
      </c>
      <c r="F916" s="19">
        <v>0</v>
      </c>
      <c r="G916" s="20">
        <f t="shared" si="20"/>
        <v>217016.74999999983</v>
      </c>
      <c r="H916" s="19">
        <v>0</v>
      </c>
      <c r="I916" s="19">
        <v>0</v>
      </c>
    </row>
    <row r="917" spans="1:9" ht="15" customHeight="1" x14ac:dyDescent="0.25">
      <c r="A917" s="211" t="s">
        <v>280</v>
      </c>
      <c r="B917" s="78">
        <v>0</v>
      </c>
      <c r="C917" s="131" t="s">
        <v>67</v>
      </c>
      <c r="D917" s="165">
        <v>91788.749999999971</v>
      </c>
      <c r="E917" s="165">
        <v>2170.85</v>
      </c>
      <c r="F917" s="19">
        <v>0</v>
      </c>
      <c r="G917" s="20">
        <f t="shared" si="20"/>
        <v>89617.899999999965</v>
      </c>
      <c r="H917" s="19">
        <v>0</v>
      </c>
      <c r="I917" s="19">
        <v>0</v>
      </c>
    </row>
    <row r="918" spans="1:9" ht="15" customHeight="1" x14ac:dyDescent="0.25">
      <c r="A918" s="211" t="s">
        <v>281</v>
      </c>
      <c r="B918" s="78">
        <v>0</v>
      </c>
      <c r="C918" s="131" t="s">
        <v>67</v>
      </c>
      <c r="D918" s="165">
        <v>44688.000000000015</v>
      </c>
      <c r="E918" s="165">
        <v>27544.649999999994</v>
      </c>
      <c r="F918" s="19">
        <v>0</v>
      </c>
      <c r="G918" s="20">
        <f t="shared" si="20"/>
        <v>17143.35000000002</v>
      </c>
      <c r="H918" s="19">
        <v>0</v>
      </c>
      <c r="I918" s="19">
        <v>0</v>
      </c>
    </row>
    <row r="919" spans="1:9" ht="15" customHeight="1" x14ac:dyDescent="0.25">
      <c r="A919" s="211" t="s">
        <v>282</v>
      </c>
      <c r="B919" s="78">
        <v>0</v>
      </c>
      <c r="C919" s="131" t="s">
        <v>67</v>
      </c>
      <c r="D919" s="165">
        <v>57223.749999999971</v>
      </c>
      <c r="E919" s="165">
        <v>6953.2</v>
      </c>
      <c r="F919" s="19">
        <v>0</v>
      </c>
      <c r="G919" s="20">
        <f t="shared" si="20"/>
        <v>50270.549999999974</v>
      </c>
      <c r="H919" s="19">
        <v>0</v>
      </c>
      <c r="I919" s="19">
        <v>0</v>
      </c>
    </row>
    <row r="920" spans="1:9" ht="15" customHeight="1" x14ac:dyDescent="0.25">
      <c r="A920" s="211" t="s">
        <v>283</v>
      </c>
      <c r="B920" s="78">
        <v>0</v>
      </c>
      <c r="C920" s="131" t="s">
        <v>67</v>
      </c>
      <c r="D920" s="165">
        <v>315674.85000000009</v>
      </c>
      <c r="E920" s="165">
        <v>112326.79999999999</v>
      </c>
      <c r="F920" s="19">
        <v>0</v>
      </c>
      <c r="G920" s="20">
        <f t="shared" si="20"/>
        <v>203348.0500000001</v>
      </c>
      <c r="H920" s="19">
        <v>0</v>
      </c>
      <c r="I920" s="19">
        <v>0</v>
      </c>
    </row>
    <row r="921" spans="1:9" ht="15" customHeight="1" x14ac:dyDescent="0.25">
      <c r="A921" s="211" t="s">
        <v>284</v>
      </c>
      <c r="B921" s="78">
        <v>0</v>
      </c>
      <c r="C921" s="131" t="s">
        <v>67</v>
      </c>
      <c r="D921" s="165">
        <v>37789.419999999984</v>
      </c>
      <c r="E921" s="165">
        <v>31408.700000000008</v>
      </c>
      <c r="F921" s="19">
        <v>0</v>
      </c>
      <c r="G921" s="20">
        <f t="shared" si="20"/>
        <v>6380.7199999999757</v>
      </c>
      <c r="H921" s="19">
        <v>0</v>
      </c>
      <c r="I921" s="19">
        <v>0</v>
      </c>
    </row>
    <row r="922" spans="1:9" ht="15" customHeight="1" x14ac:dyDescent="0.25">
      <c r="A922" s="211" t="s">
        <v>1008</v>
      </c>
      <c r="B922" s="78">
        <v>0</v>
      </c>
      <c r="C922" s="131" t="s">
        <v>67</v>
      </c>
      <c r="D922" s="165">
        <v>832313.99999999953</v>
      </c>
      <c r="E922" s="165">
        <v>769382.7</v>
      </c>
      <c r="F922" s="19">
        <v>0</v>
      </c>
      <c r="G922" s="20">
        <f t="shared" si="20"/>
        <v>62931.299999999581</v>
      </c>
      <c r="H922" s="19">
        <v>0</v>
      </c>
      <c r="I922" s="19">
        <v>0</v>
      </c>
    </row>
    <row r="923" spans="1:9" ht="15" customHeight="1" x14ac:dyDescent="0.25">
      <c r="A923" s="211" t="s">
        <v>1009</v>
      </c>
      <c r="B923" s="78">
        <v>0</v>
      </c>
      <c r="C923" s="131" t="s">
        <v>67</v>
      </c>
      <c r="D923" s="165">
        <v>1485071.3499999999</v>
      </c>
      <c r="E923" s="165">
        <v>982041.89999999979</v>
      </c>
      <c r="F923" s="19">
        <v>0</v>
      </c>
      <c r="G923" s="20">
        <f t="shared" si="20"/>
        <v>503029.45000000007</v>
      </c>
      <c r="H923" s="19">
        <v>0</v>
      </c>
      <c r="I923" s="19">
        <v>0</v>
      </c>
    </row>
    <row r="924" spans="1:9" ht="15" customHeight="1" x14ac:dyDescent="0.25">
      <c r="A924" s="211" t="s">
        <v>1010</v>
      </c>
      <c r="B924" s="78">
        <v>0</v>
      </c>
      <c r="C924" s="131" t="s">
        <v>67</v>
      </c>
      <c r="D924" s="165">
        <v>1542634.7999999993</v>
      </c>
      <c r="E924" s="165">
        <v>1074579.1999999997</v>
      </c>
      <c r="F924" s="19">
        <v>0</v>
      </c>
      <c r="G924" s="20">
        <f t="shared" si="20"/>
        <v>468055.59999999963</v>
      </c>
      <c r="H924" s="19">
        <v>0</v>
      </c>
      <c r="I924" s="19">
        <v>0</v>
      </c>
    </row>
    <row r="925" spans="1:9" ht="15" customHeight="1" x14ac:dyDescent="0.25">
      <c r="A925" s="211" t="s">
        <v>1011</v>
      </c>
      <c r="B925" s="78">
        <v>0</v>
      </c>
      <c r="C925" s="131" t="s">
        <v>67</v>
      </c>
      <c r="D925" s="165">
        <v>371763.00000000012</v>
      </c>
      <c r="E925" s="165">
        <v>224493.75</v>
      </c>
      <c r="F925" s="19">
        <v>0</v>
      </c>
      <c r="G925" s="20">
        <f t="shared" si="20"/>
        <v>147269.25000000012</v>
      </c>
      <c r="H925" s="19">
        <v>0</v>
      </c>
      <c r="I925" s="19">
        <v>0</v>
      </c>
    </row>
    <row r="926" spans="1:9" ht="15" customHeight="1" x14ac:dyDescent="0.25">
      <c r="A926" s="211" t="s">
        <v>1012</v>
      </c>
      <c r="B926" s="78">
        <v>0</v>
      </c>
      <c r="C926" s="131" t="s">
        <v>67</v>
      </c>
      <c r="D926" s="165">
        <v>131920.49999999997</v>
      </c>
      <c r="E926" s="165">
        <v>96922.999999999971</v>
      </c>
      <c r="F926" s="19">
        <v>0</v>
      </c>
      <c r="G926" s="20">
        <f t="shared" si="20"/>
        <v>34997.5</v>
      </c>
      <c r="H926" s="19">
        <v>0</v>
      </c>
      <c r="I926" s="19">
        <v>0</v>
      </c>
    </row>
    <row r="927" spans="1:9" ht="15" customHeight="1" x14ac:dyDescent="0.25">
      <c r="A927" s="211" t="s">
        <v>1013</v>
      </c>
      <c r="B927" s="78">
        <v>0</v>
      </c>
      <c r="C927" s="131" t="s">
        <v>67</v>
      </c>
      <c r="D927" s="165">
        <v>513581.25</v>
      </c>
      <c r="E927" s="165">
        <v>318403.14999999991</v>
      </c>
      <c r="F927" s="19">
        <v>0</v>
      </c>
      <c r="G927" s="20">
        <f t="shared" si="20"/>
        <v>195178.10000000009</v>
      </c>
      <c r="H927" s="19">
        <v>0</v>
      </c>
      <c r="I927" s="19">
        <v>0</v>
      </c>
    </row>
    <row r="928" spans="1:9" ht="15" customHeight="1" x14ac:dyDescent="0.25">
      <c r="A928" s="211" t="s">
        <v>1014</v>
      </c>
      <c r="B928" s="78">
        <v>0</v>
      </c>
      <c r="C928" s="131" t="s">
        <v>67</v>
      </c>
      <c r="D928" s="165">
        <v>315089.60000000003</v>
      </c>
      <c r="E928" s="165">
        <v>276696.55000000005</v>
      </c>
      <c r="F928" s="19">
        <v>0</v>
      </c>
      <c r="G928" s="20">
        <f t="shared" si="20"/>
        <v>38393.049999999988</v>
      </c>
      <c r="H928" s="19">
        <v>0</v>
      </c>
      <c r="I928" s="19">
        <v>0</v>
      </c>
    </row>
    <row r="929" spans="1:9" ht="15" customHeight="1" x14ac:dyDescent="0.25">
      <c r="A929" s="211" t="s">
        <v>1015</v>
      </c>
      <c r="B929" s="78">
        <v>0</v>
      </c>
      <c r="C929" s="131" t="s">
        <v>67</v>
      </c>
      <c r="D929" s="165">
        <v>98159.249999999927</v>
      </c>
      <c r="E929" s="165">
        <v>51144.299999999988</v>
      </c>
      <c r="F929" s="19">
        <v>0</v>
      </c>
      <c r="G929" s="20">
        <f t="shared" si="20"/>
        <v>47014.949999999939</v>
      </c>
      <c r="H929" s="19">
        <v>0</v>
      </c>
      <c r="I929" s="19">
        <v>0</v>
      </c>
    </row>
    <row r="930" spans="1:9" ht="15" customHeight="1" x14ac:dyDescent="0.25">
      <c r="A930" s="211" t="s">
        <v>1016</v>
      </c>
      <c r="B930" s="78">
        <v>0</v>
      </c>
      <c r="C930" s="131" t="s">
        <v>67</v>
      </c>
      <c r="D930" s="165">
        <v>101209.50000000006</v>
      </c>
      <c r="E930" s="165">
        <v>62016.210000000006</v>
      </c>
      <c r="F930" s="19">
        <v>0</v>
      </c>
      <c r="G930" s="20">
        <f t="shared" si="20"/>
        <v>39193.290000000052</v>
      </c>
      <c r="H930" s="19">
        <v>0</v>
      </c>
      <c r="I930" s="19">
        <v>0</v>
      </c>
    </row>
    <row r="931" spans="1:9" ht="15" customHeight="1" x14ac:dyDescent="0.25">
      <c r="A931" s="211" t="s">
        <v>4064</v>
      </c>
      <c r="B931" s="78">
        <v>0</v>
      </c>
      <c r="C931" s="131" t="s">
        <v>67</v>
      </c>
      <c r="D931" s="165">
        <v>613075.39000000025</v>
      </c>
      <c r="E931" s="165">
        <v>505941.31000000006</v>
      </c>
      <c r="F931" s="19">
        <v>0</v>
      </c>
      <c r="G931" s="20">
        <f t="shared" si="20"/>
        <v>107134.08000000019</v>
      </c>
      <c r="H931" s="19">
        <v>0</v>
      </c>
      <c r="I931" s="19">
        <v>0</v>
      </c>
    </row>
    <row r="932" spans="1:9" ht="15" customHeight="1" x14ac:dyDescent="0.25">
      <c r="A932" s="211" t="s">
        <v>1017</v>
      </c>
      <c r="B932" s="78">
        <v>0</v>
      </c>
      <c r="C932" s="131" t="s">
        <v>67</v>
      </c>
      <c r="D932" s="165">
        <v>169784.99999999997</v>
      </c>
      <c r="E932" s="165">
        <v>107136.75000000003</v>
      </c>
      <c r="F932" s="19">
        <v>0</v>
      </c>
      <c r="G932" s="20">
        <f t="shared" si="20"/>
        <v>62648.249999999942</v>
      </c>
      <c r="H932" s="19">
        <v>0</v>
      </c>
      <c r="I932" s="19">
        <v>0</v>
      </c>
    </row>
    <row r="933" spans="1:9" ht="15" customHeight="1" x14ac:dyDescent="0.25">
      <c r="A933" s="105" t="s">
        <v>1382</v>
      </c>
      <c r="B933" s="78">
        <v>0</v>
      </c>
      <c r="C933" s="131" t="s">
        <v>67</v>
      </c>
      <c r="D933" s="165">
        <v>422141.75000000012</v>
      </c>
      <c r="E933" s="165">
        <v>106756.45</v>
      </c>
      <c r="F933" s="19">
        <v>0</v>
      </c>
      <c r="G933" s="20">
        <f t="shared" si="20"/>
        <v>315385.3000000001</v>
      </c>
      <c r="H933" s="19">
        <v>0</v>
      </c>
      <c r="I933" s="19">
        <v>0</v>
      </c>
    </row>
    <row r="934" spans="1:9" ht="15" customHeight="1" x14ac:dyDescent="0.25">
      <c r="A934" s="105" t="s">
        <v>1383</v>
      </c>
      <c r="B934" s="78">
        <v>0</v>
      </c>
      <c r="C934" s="131" t="s">
        <v>67</v>
      </c>
      <c r="D934" s="165">
        <v>1411783.3500000006</v>
      </c>
      <c r="E934" s="165">
        <v>1097006.5</v>
      </c>
      <c r="F934" s="19">
        <v>0</v>
      </c>
      <c r="G934" s="20">
        <f t="shared" si="20"/>
        <v>314776.85000000056</v>
      </c>
      <c r="H934" s="19">
        <v>0</v>
      </c>
      <c r="I934" s="19">
        <v>0</v>
      </c>
    </row>
    <row r="935" spans="1:9" ht="15" customHeight="1" x14ac:dyDescent="0.25">
      <c r="A935" s="105" t="s">
        <v>1384</v>
      </c>
      <c r="B935" s="78">
        <v>0</v>
      </c>
      <c r="C935" s="131" t="s">
        <v>67</v>
      </c>
      <c r="D935" s="165">
        <v>56022.549999999967</v>
      </c>
      <c r="E935" s="165">
        <v>38276.800000000003</v>
      </c>
      <c r="F935" s="19">
        <v>0</v>
      </c>
      <c r="G935" s="20">
        <f t="shared" si="20"/>
        <v>17745.749999999964</v>
      </c>
      <c r="H935" s="19">
        <v>0</v>
      </c>
      <c r="I935" s="19">
        <v>0</v>
      </c>
    </row>
    <row r="936" spans="1:9" ht="15" customHeight="1" x14ac:dyDescent="0.25">
      <c r="A936" s="105" t="s">
        <v>1385</v>
      </c>
      <c r="B936" s="78">
        <v>0</v>
      </c>
      <c r="C936" s="131" t="s">
        <v>67</v>
      </c>
      <c r="D936" s="165">
        <v>1185824.4400000004</v>
      </c>
      <c r="E936" s="165">
        <v>1021591.4000000005</v>
      </c>
      <c r="F936" s="19">
        <v>0</v>
      </c>
      <c r="G936" s="20">
        <f t="shared" si="20"/>
        <v>164233.03999999992</v>
      </c>
      <c r="H936" s="19">
        <v>0</v>
      </c>
      <c r="I936" s="19">
        <v>0</v>
      </c>
    </row>
    <row r="937" spans="1:9" ht="15" customHeight="1" x14ac:dyDescent="0.25">
      <c r="A937" s="105" t="s">
        <v>1386</v>
      </c>
      <c r="B937" s="78">
        <v>0</v>
      </c>
      <c r="C937" s="131" t="s">
        <v>67</v>
      </c>
      <c r="D937" s="165">
        <v>466849.35999999981</v>
      </c>
      <c r="E937" s="165">
        <v>220153.84999999998</v>
      </c>
      <c r="F937" s="19">
        <v>0</v>
      </c>
      <c r="G937" s="20">
        <f t="shared" si="20"/>
        <v>246695.50999999983</v>
      </c>
      <c r="H937" s="19">
        <v>0</v>
      </c>
      <c r="I937" s="19">
        <v>0</v>
      </c>
    </row>
    <row r="938" spans="1:9" ht="15" customHeight="1" x14ac:dyDescent="0.25">
      <c r="A938" s="105" t="s">
        <v>1387</v>
      </c>
      <c r="B938" s="78">
        <v>0</v>
      </c>
      <c r="C938" s="131" t="s">
        <v>67</v>
      </c>
      <c r="D938" s="165">
        <v>51178.95</v>
      </c>
      <c r="E938" s="165">
        <v>48065.150000000009</v>
      </c>
      <c r="F938" s="19">
        <v>0</v>
      </c>
      <c r="G938" s="20">
        <f t="shared" si="20"/>
        <v>3113.7999999999884</v>
      </c>
      <c r="H938" s="19">
        <v>0</v>
      </c>
      <c r="I938" s="19">
        <v>0</v>
      </c>
    </row>
    <row r="939" spans="1:9" ht="15" customHeight="1" x14ac:dyDescent="0.25">
      <c r="A939" s="105" t="s">
        <v>1389</v>
      </c>
      <c r="B939" s="78">
        <v>0</v>
      </c>
      <c r="C939" s="131" t="s">
        <v>67</v>
      </c>
      <c r="D939" s="165">
        <v>62573.5</v>
      </c>
      <c r="E939" s="165">
        <v>37064.899999999987</v>
      </c>
      <c r="F939" s="19">
        <v>0</v>
      </c>
      <c r="G939" s="20">
        <f t="shared" si="20"/>
        <v>25508.600000000013</v>
      </c>
      <c r="H939" s="19">
        <v>0</v>
      </c>
      <c r="I939" s="19">
        <v>0</v>
      </c>
    </row>
    <row r="940" spans="1:9" ht="15" customHeight="1" x14ac:dyDescent="0.25">
      <c r="A940" s="105" t="s">
        <v>1390</v>
      </c>
      <c r="B940" s="78">
        <v>0</v>
      </c>
      <c r="C940" s="131" t="s">
        <v>67</v>
      </c>
      <c r="D940" s="165">
        <v>799122.90000000061</v>
      </c>
      <c r="E940" s="165">
        <v>638800.26000000013</v>
      </c>
      <c r="F940" s="19">
        <v>0</v>
      </c>
      <c r="G940" s="20">
        <f t="shared" si="20"/>
        <v>160322.64000000048</v>
      </c>
      <c r="H940" s="19">
        <v>0</v>
      </c>
      <c r="I940" s="19">
        <v>0</v>
      </c>
    </row>
    <row r="941" spans="1:9" ht="15" customHeight="1" x14ac:dyDescent="0.25">
      <c r="A941" s="105" t="s">
        <v>1391</v>
      </c>
      <c r="B941" s="78">
        <v>0</v>
      </c>
      <c r="C941" s="131" t="s">
        <v>67</v>
      </c>
      <c r="D941" s="165">
        <v>53288.399999999987</v>
      </c>
      <c r="E941" s="165">
        <v>9103.6500000000015</v>
      </c>
      <c r="F941" s="19">
        <v>0</v>
      </c>
      <c r="G941" s="20">
        <f t="shared" si="20"/>
        <v>44184.749999999985</v>
      </c>
      <c r="H941" s="19">
        <v>0</v>
      </c>
      <c r="I941" s="19">
        <v>0</v>
      </c>
    </row>
    <row r="942" spans="1:9" ht="15" customHeight="1" x14ac:dyDescent="0.25">
      <c r="A942" s="105" t="s">
        <v>1392</v>
      </c>
      <c r="B942" s="78">
        <v>0</v>
      </c>
      <c r="C942" s="131" t="s">
        <v>67</v>
      </c>
      <c r="D942" s="165">
        <v>798061.39999999967</v>
      </c>
      <c r="E942" s="165">
        <v>703956.86000000022</v>
      </c>
      <c r="F942" s="19">
        <v>0</v>
      </c>
      <c r="G942" s="20">
        <f t="shared" si="20"/>
        <v>94104.539999999455</v>
      </c>
      <c r="H942" s="19">
        <v>0</v>
      </c>
      <c r="I942" s="19">
        <v>0</v>
      </c>
    </row>
    <row r="943" spans="1:9" ht="15" customHeight="1" x14ac:dyDescent="0.25">
      <c r="A943" s="105" t="s">
        <v>1393</v>
      </c>
      <c r="B943" s="78">
        <v>0</v>
      </c>
      <c r="C943" s="131" t="s">
        <v>67</v>
      </c>
      <c r="D943" s="165">
        <v>234832.5</v>
      </c>
      <c r="E943" s="165">
        <v>217056.60000000006</v>
      </c>
      <c r="F943" s="19">
        <v>0</v>
      </c>
      <c r="G943" s="20">
        <f t="shared" si="20"/>
        <v>17775.899999999936</v>
      </c>
      <c r="H943" s="19">
        <v>0</v>
      </c>
      <c r="I943" s="19">
        <v>0</v>
      </c>
    </row>
    <row r="944" spans="1:9" ht="15" customHeight="1" x14ac:dyDescent="0.25">
      <c r="A944" s="105" t="s">
        <v>1394</v>
      </c>
      <c r="B944" s="78">
        <v>0</v>
      </c>
      <c r="C944" s="131" t="s">
        <v>67</v>
      </c>
      <c r="D944" s="165">
        <v>132314.19999999998</v>
      </c>
      <c r="E944" s="165">
        <v>103382.84999999999</v>
      </c>
      <c r="F944" s="19">
        <v>0</v>
      </c>
      <c r="G944" s="20">
        <f t="shared" si="20"/>
        <v>28931.349999999991</v>
      </c>
      <c r="H944" s="19">
        <v>0</v>
      </c>
      <c r="I944" s="19">
        <v>0</v>
      </c>
    </row>
    <row r="945" spans="1:9" ht="15" customHeight="1" x14ac:dyDescent="0.25">
      <c r="A945" s="211" t="s">
        <v>285</v>
      </c>
      <c r="B945" s="78">
        <v>0</v>
      </c>
      <c r="C945" s="131" t="s">
        <v>67</v>
      </c>
      <c r="D945" s="165">
        <v>24645.600000000006</v>
      </c>
      <c r="E945" s="165">
        <v>24440.7</v>
      </c>
      <c r="F945" s="19">
        <v>0</v>
      </c>
      <c r="G945" s="20">
        <f t="shared" si="20"/>
        <v>204.90000000000509</v>
      </c>
      <c r="H945" s="19">
        <v>0</v>
      </c>
      <c r="I945" s="19">
        <v>0</v>
      </c>
    </row>
    <row r="946" spans="1:9" ht="15" customHeight="1" x14ac:dyDescent="0.25">
      <c r="A946" s="211" t="s">
        <v>286</v>
      </c>
      <c r="B946" s="78">
        <v>0</v>
      </c>
      <c r="C946" s="131" t="s">
        <v>67</v>
      </c>
      <c r="D946" s="165">
        <v>601248.80000000005</v>
      </c>
      <c r="E946" s="165">
        <v>466325.24999999988</v>
      </c>
      <c r="F946" s="19">
        <v>0</v>
      </c>
      <c r="G946" s="20">
        <f t="shared" si="20"/>
        <v>134923.55000000016</v>
      </c>
      <c r="H946" s="19">
        <v>0</v>
      </c>
      <c r="I946" s="19">
        <v>0</v>
      </c>
    </row>
    <row r="947" spans="1:9" ht="15" customHeight="1" x14ac:dyDescent="0.25">
      <c r="A947" s="211" t="s">
        <v>287</v>
      </c>
      <c r="B947" s="78">
        <v>0</v>
      </c>
      <c r="C947" s="131" t="s">
        <v>67</v>
      </c>
      <c r="D947" s="165">
        <v>292734.89999999997</v>
      </c>
      <c r="E947" s="165">
        <v>160167.53</v>
      </c>
      <c r="F947" s="19">
        <v>0</v>
      </c>
      <c r="G947" s="20">
        <f t="shared" si="20"/>
        <v>132567.36999999997</v>
      </c>
      <c r="H947" s="19">
        <v>0</v>
      </c>
      <c r="I947" s="19">
        <v>0</v>
      </c>
    </row>
    <row r="948" spans="1:9" ht="15" customHeight="1" x14ac:dyDescent="0.25">
      <c r="A948" s="211" t="s">
        <v>288</v>
      </c>
      <c r="B948" s="78">
        <v>0</v>
      </c>
      <c r="C948" s="131" t="s">
        <v>67</v>
      </c>
      <c r="D948" s="165">
        <v>537073.46000000008</v>
      </c>
      <c r="E948" s="165">
        <v>464613.75000000006</v>
      </c>
      <c r="F948" s="19">
        <v>0</v>
      </c>
      <c r="G948" s="20">
        <f t="shared" si="20"/>
        <v>72459.710000000021</v>
      </c>
      <c r="H948" s="19">
        <v>0</v>
      </c>
      <c r="I948" s="19">
        <v>0</v>
      </c>
    </row>
    <row r="949" spans="1:9" ht="15" customHeight="1" x14ac:dyDescent="0.25">
      <c r="A949" s="211" t="s">
        <v>289</v>
      </c>
      <c r="B949" s="78">
        <v>0</v>
      </c>
      <c r="C949" s="131" t="s">
        <v>67</v>
      </c>
      <c r="D949" s="165">
        <v>104994.75000000003</v>
      </c>
      <c r="E949" s="165">
        <v>56095.710000000006</v>
      </c>
      <c r="F949" s="19">
        <v>0</v>
      </c>
      <c r="G949" s="20">
        <f t="shared" si="20"/>
        <v>48899.040000000023</v>
      </c>
      <c r="H949" s="19">
        <v>0</v>
      </c>
      <c r="I949" s="19">
        <v>0</v>
      </c>
    </row>
    <row r="950" spans="1:9" ht="15" customHeight="1" x14ac:dyDescent="0.25">
      <c r="A950" s="211" t="s">
        <v>290</v>
      </c>
      <c r="B950" s="78">
        <v>0</v>
      </c>
      <c r="C950" s="131" t="s">
        <v>67</v>
      </c>
      <c r="D950" s="165">
        <v>74822.999999999956</v>
      </c>
      <c r="E950" s="165">
        <v>990</v>
      </c>
      <c r="F950" s="19">
        <v>0</v>
      </c>
      <c r="G950" s="20">
        <f t="shared" si="20"/>
        <v>73832.999999999956</v>
      </c>
      <c r="H950" s="19">
        <v>0</v>
      </c>
      <c r="I950" s="19">
        <v>0</v>
      </c>
    </row>
    <row r="951" spans="1:9" ht="15" customHeight="1" x14ac:dyDescent="0.25">
      <c r="A951" s="105" t="s">
        <v>1395</v>
      </c>
      <c r="B951" s="78">
        <v>0</v>
      </c>
      <c r="C951" s="131" t="s">
        <v>67</v>
      </c>
      <c r="D951" s="165">
        <v>1341137.0300000005</v>
      </c>
      <c r="E951" s="165">
        <v>1155248.8199999998</v>
      </c>
      <c r="F951" s="19">
        <v>0</v>
      </c>
      <c r="G951" s="20">
        <f t="shared" si="20"/>
        <v>185888.21000000066</v>
      </c>
      <c r="H951" s="19">
        <v>0</v>
      </c>
      <c r="I951" s="19">
        <v>0</v>
      </c>
    </row>
    <row r="952" spans="1:9" ht="15" customHeight="1" x14ac:dyDescent="0.25">
      <c r="A952" s="105" t="s">
        <v>1396</v>
      </c>
      <c r="B952" s="78">
        <v>0</v>
      </c>
      <c r="C952" s="131" t="s">
        <v>67</v>
      </c>
      <c r="D952" s="165">
        <v>1398912.2799999993</v>
      </c>
      <c r="E952" s="165">
        <v>1195978.7700000005</v>
      </c>
      <c r="F952" s="19">
        <v>0</v>
      </c>
      <c r="G952" s="20">
        <f t="shared" ref="G952:G984" si="21">D952-E952</f>
        <v>202933.50999999885</v>
      </c>
      <c r="H952" s="19">
        <v>0</v>
      </c>
      <c r="I952" s="19">
        <v>0</v>
      </c>
    </row>
    <row r="953" spans="1:9" ht="15" customHeight="1" x14ac:dyDescent="0.25">
      <c r="A953" s="105" t="s">
        <v>1397</v>
      </c>
      <c r="B953" s="78">
        <v>0</v>
      </c>
      <c r="C953" s="131" t="s">
        <v>67</v>
      </c>
      <c r="D953" s="165">
        <v>1356793.6400000011</v>
      </c>
      <c r="E953" s="165">
        <v>1061223.9000000004</v>
      </c>
      <c r="F953" s="19">
        <v>0</v>
      </c>
      <c r="G953" s="20">
        <f t="shared" si="21"/>
        <v>295569.74000000069</v>
      </c>
      <c r="H953" s="19">
        <v>0</v>
      </c>
      <c r="I953" s="19">
        <v>0</v>
      </c>
    </row>
    <row r="954" spans="1:9" ht="15" customHeight="1" x14ac:dyDescent="0.25">
      <c r="A954" s="105" t="s">
        <v>1398</v>
      </c>
      <c r="B954" s="78">
        <v>0</v>
      </c>
      <c r="C954" s="131" t="s">
        <v>67</v>
      </c>
      <c r="D954" s="165">
        <v>1156706.25</v>
      </c>
      <c r="E954" s="165">
        <v>936052.85000000009</v>
      </c>
      <c r="F954" s="19">
        <v>0</v>
      </c>
      <c r="G954" s="20">
        <f t="shared" si="21"/>
        <v>220653.39999999991</v>
      </c>
      <c r="H954" s="19">
        <v>0</v>
      </c>
      <c r="I954" s="19">
        <v>0</v>
      </c>
    </row>
    <row r="955" spans="1:9" ht="15" customHeight="1" x14ac:dyDescent="0.25">
      <c r="A955" s="105" t="s">
        <v>1399</v>
      </c>
      <c r="B955" s="78">
        <v>0</v>
      </c>
      <c r="C955" s="131" t="s">
        <v>67</v>
      </c>
      <c r="D955" s="165">
        <v>727243.03000000014</v>
      </c>
      <c r="E955" s="165">
        <v>669377.19999999995</v>
      </c>
      <c r="F955" s="19">
        <v>0</v>
      </c>
      <c r="G955" s="20">
        <f t="shared" si="21"/>
        <v>57865.830000000191</v>
      </c>
      <c r="H955" s="19">
        <v>0</v>
      </c>
      <c r="I955" s="19">
        <v>0</v>
      </c>
    </row>
    <row r="956" spans="1:9" ht="15" customHeight="1" x14ac:dyDescent="0.25">
      <c r="A956" s="105" t="s">
        <v>1400</v>
      </c>
      <c r="B956" s="78">
        <v>0</v>
      </c>
      <c r="C956" s="131" t="s">
        <v>67</v>
      </c>
      <c r="D956" s="165">
        <v>1264347.0000000012</v>
      </c>
      <c r="E956" s="165">
        <v>1123497.8400000001</v>
      </c>
      <c r="F956" s="19">
        <v>0</v>
      </c>
      <c r="G956" s="20">
        <f t="shared" si="21"/>
        <v>140849.16000000108</v>
      </c>
      <c r="H956" s="19">
        <v>0</v>
      </c>
      <c r="I956" s="19">
        <v>0</v>
      </c>
    </row>
    <row r="957" spans="1:9" ht="15" customHeight="1" x14ac:dyDescent="0.25">
      <c r="A957" s="105" t="s">
        <v>1401</v>
      </c>
      <c r="B957" s="78">
        <v>0</v>
      </c>
      <c r="C957" s="131" t="s">
        <v>67</v>
      </c>
      <c r="D957" s="165">
        <v>1880446.7500000007</v>
      </c>
      <c r="E957" s="165">
        <v>1607099.2799999996</v>
      </c>
      <c r="F957" s="19">
        <v>0</v>
      </c>
      <c r="G957" s="20">
        <f t="shared" si="21"/>
        <v>273347.47000000114</v>
      </c>
      <c r="H957" s="19">
        <v>0</v>
      </c>
      <c r="I957" s="19">
        <v>0</v>
      </c>
    </row>
    <row r="958" spans="1:9" ht="15" customHeight="1" x14ac:dyDescent="0.25">
      <c r="A958" s="105" t="s">
        <v>1402</v>
      </c>
      <c r="B958" s="78">
        <v>0</v>
      </c>
      <c r="C958" s="131" t="s">
        <v>67</v>
      </c>
      <c r="D958" s="165">
        <v>879916.19</v>
      </c>
      <c r="E958" s="165">
        <v>793171.46999999986</v>
      </c>
      <c r="F958" s="19">
        <v>0</v>
      </c>
      <c r="G958" s="20">
        <f t="shared" si="21"/>
        <v>86744.720000000088</v>
      </c>
      <c r="H958" s="19">
        <v>0</v>
      </c>
      <c r="I958" s="19">
        <v>0</v>
      </c>
    </row>
    <row r="959" spans="1:9" ht="15" customHeight="1" x14ac:dyDescent="0.25">
      <c r="A959" s="105" t="s">
        <v>1403</v>
      </c>
      <c r="B959" s="78">
        <v>0</v>
      </c>
      <c r="C959" s="131" t="s">
        <v>67</v>
      </c>
      <c r="D959" s="165">
        <v>861325.2000000003</v>
      </c>
      <c r="E959" s="165">
        <v>729155.27</v>
      </c>
      <c r="F959" s="19">
        <v>0</v>
      </c>
      <c r="G959" s="20">
        <f t="shared" si="21"/>
        <v>132169.93000000028</v>
      </c>
      <c r="H959" s="19">
        <v>0</v>
      </c>
      <c r="I959" s="19">
        <v>0</v>
      </c>
    </row>
    <row r="960" spans="1:9" ht="15" customHeight="1" x14ac:dyDescent="0.25">
      <c r="A960" s="105" t="s">
        <v>1404</v>
      </c>
      <c r="B960" s="78">
        <v>0</v>
      </c>
      <c r="C960" s="131" t="s">
        <v>67</v>
      </c>
      <c r="D960" s="165">
        <v>823736</v>
      </c>
      <c r="E960" s="165">
        <v>678827.29</v>
      </c>
      <c r="F960" s="19">
        <v>0</v>
      </c>
      <c r="G960" s="20">
        <f t="shared" si="21"/>
        <v>144908.70999999996</v>
      </c>
      <c r="H960" s="19">
        <v>0</v>
      </c>
      <c r="I960" s="19">
        <v>0</v>
      </c>
    </row>
    <row r="961" spans="1:9" ht="15" customHeight="1" x14ac:dyDescent="0.25">
      <c r="A961" s="105" t="s">
        <v>1906</v>
      </c>
      <c r="B961" s="78">
        <v>0</v>
      </c>
      <c r="C961" s="131" t="s">
        <v>67</v>
      </c>
      <c r="D961" s="165">
        <v>301744.57000000018</v>
      </c>
      <c r="E961" s="165">
        <v>128199.76999999999</v>
      </c>
      <c r="F961" s="19">
        <v>0</v>
      </c>
      <c r="G961" s="20">
        <f t="shared" si="21"/>
        <v>173544.80000000019</v>
      </c>
      <c r="H961" s="19">
        <v>0</v>
      </c>
      <c r="I961" s="19">
        <v>0</v>
      </c>
    </row>
    <row r="962" spans="1:9" ht="15" customHeight="1" x14ac:dyDescent="0.25">
      <c r="A962" s="105" t="s">
        <v>1405</v>
      </c>
      <c r="B962" s="78">
        <v>0</v>
      </c>
      <c r="C962" s="131" t="s">
        <v>67</v>
      </c>
      <c r="D962" s="165">
        <v>1644555.6099999994</v>
      </c>
      <c r="E962" s="165">
        <v>1344277.79</v>
      </c>
      <c r="F962" s="19">
        <v>0</v>
      </c>
      <c r="G962" s="20">
        <f t="shared" si="21"/>
        <v>300277.81999999937</v>
      </c>
      <c r="H962" s="19">
        <v>0</v>
      </c>
      <c r="I962" s="19">
        <v>0</v>
      </c>
    </row>
    <row r="963" spans="1:9" ht="15" customHeight="1" x14ac:dyDescent="0.25">
      <c r="A963" s="105" t="s">
        <v>1406</v>
      </c>
      <c r="B963" s="78">
        <v>0</v>
      </c>
      <c r="C963" s="131" t="s">
        <v>67</v>
      </c>
      <c r="D963" s="165">
        <v>1656440.6499999997</v>
      </c>
      <c r="E963" s="165">
        <v>1335248.7899999996</v>
      </c>
      <c r="F963" s="19">
        <v>0</v>
      </c>
      <c r="G963" s="20">
        <f t="shared" si="21"/>
        <v>321191.8600000001</v>
      </c>
      <c r="H963" s="19">
        <v>0</v>
      </c>
      <c r="I963" s="19">
        <v>0</v>
      </c>
    </row>
    <row r="964" spans="1:9" ht="15" customHeight="1" x14ac:dyDescent="0.25">
      <c r="A964" s="105" t="s">
        <v>1907</v>
      </c>
      <c r="B964" s="78">
        <v>0</v>
      </c>
      <c r="C964" s="131" t="s">
        <v>67</v>
      </c>
      <c r="D964" s="165">
        <v>657740.17999999982</v>
      </c>
      <c r="E964" s="165">
        <v>372844.68000000005</v>
      </c>
      <c r="F964" s="19">
        <v>0</v>
      </c>
      <c r="G964" s="20">
        <f t="shared" si="21"/>
        <v>284895.49999999977</v>
      </c>
      <c r="H964" s="19">
        <v>0</v>
      </c>
      <c r="I964" s="19">
        <v>0</v>
      </c>
    </row>
    <row r="965" spans="1:9" ht="15" customHeight="1" x14ac:dyDescent="0.25">
      <c r="A965" s="105" t="s">
        <v>1908</v>
      </c>
      <c r="B965" s="78">
        <v>0</v>
      </c>
      <c r="C965" s="131" t="s">
        <v>67</v>
      </c>
      <c r="D965" s="165">
        <v>1442071.2000000002</v>
      </c>
      <c r="E965" s="165">
        <v>1198338.4599999997</v>
      </c>
      <c r="F965" s="19">
        <v>0</v>
      </c>
      <c r="G965" s="20">
        <f t="shared" si="21"/>
        <v>243732.74000000046</v>
      </c>
      <c r="H965" s="19">
        <v>0</v>
      </c>
      <c r="I965" s="19">
        <v>0</v>
      </c>
    </row>
    <row r="966" spans="1:9" ht="15" customHeight="1" x14ac:dyDescent="0.25">
      <c r="A966" s="105" t="s">
        <v>1407</v>
      </c>
      <c r="B966" s="78">
        <v>0</v>
      </c>
      <c r="C966" s="131" t="s">
        <v>67</v>
      </c>
      <c r="D966" s="165">
        <v>301257.30000000005</v>
      </c>
      <c r="E966" s="165">
        <v>261686.83000000002</v>
      </c>
      <c r="F966" s="19">
        <v>0</v>
      </c>
      <c r="G966" s="20">
        <f t="shared" si="21"/>
        <v>39570.47000000003</v>
      </c>
      <c r="H966" s="19">
        <v>0</v>
      </c>
      <c r="I966" s="19">
        <v>0</v>
      </c>
    </row>
    <row r="967" spans="1:9" ht="15" customHeight="1" x14ac:dyDescent="0.25">
      <c r="A967" s="105" t="s">
        <v>1408</v>
      </c>
      <c r="B967" s="78">
        <v>0</v>
      </c>
      <c r="C967" s="131" t="s">
        <v>67</v>
      </c>
      <c r="D967" s="165">
        <v>381694.12999999983</v>
      </c>
      <c r="E967" s="165">
        <v>306739.75000000006</v>
      </c>
      <c r="F967" s="19">
        <v>0</v>
      </c>
      <c r="G967" s="20">
        <f t="shared" si="21"/>
        <v>74954.379999999772</v>
      </c>
      <c r="H967" s="19">
        <v>0</v>
      </c>
      <c r="I967" s="19">
        <v>0</v>
      </c>
    </row>
    <row r="968" spans="1:9" ht="15" customHeight="1" x14ac:dyDescent="0.25">
      <c r="A968" s="211" t="s">
        <v>1018</v>
      </c>
      <c r="B968" s="78">
        <v>0</v>
      </c>
      <c r="C968" s="131" t="s">
        <v>67</v>
      </c>
      <c r="D968" s="165">
        <v>1742749.1999999993</v>
      </c>
      <c r="E968" s="165">
        <v>1467356.4999999998</v>
      </c>
      <c r="F968" s="19">
        <v>0</v>
      </c>
      <c r="G968" s="20">
        <f t="shared" si="21"/>
        <v>275392.69999999949</v>
      </c>
      <c r="H968" s="19">
        <v>0</v>
      </c>
      <c r="I968" s="19">
        <v>0</v>
      </c>
    </row>
    <row r="969" spans="1:9" ht="15" customHeight="1" x14ac:dyDescent="0.25">
      <c r="A969" s="211" t="s">
        <v>1019</v>
      </c>
      <c r="B969" s="78">
        <v>0</v>
      </c>
      <c r="C969" s="131" t="s">
        <v>67</v>
      </c>
      <c r="D969" s="165">
        <v>1909424.6000000003</v>
      </c>
      <c r="E969" s="165">
        <v>1679791.8500000003</v>
      </c>
      <c r="F969" s="19">
        <v>0</v>
      </c>
      <c r="G969" s="20">
        <f t="shared" si="21"/>
        <v>229632.75</v>
      </c>
      <c r="H969" s="19">
        <v>0</v>
      </c>
      <c r="I969" s="19">
        <v>0</v>
      </c>
    </row>
    <row r="970" spans="1:9" ht="15" customHeight="1" x14ac:dyDescent="0.25">
      <c r="A970" s="211" t="s">
        <v>1020</v>
      </c>
      <c r="B970" s="78">
        <v>0</v>
      </c>
      <c r="C970" s="131" t="s">
        <v>67</v>
      </c>
      <c r="D970" s="165">
        <v>1538582.9200000002</v>
      </c>
      <c r="E970" s="165">
        <v>1234165.4100000004</v>
      </c>
      <c r="F970" s="19">
        <v>0</v>
      </c>
      <c r="G970" s="20">
        <f t="shared" si="21"/>
        <v>304417.50999999978</v>
      </c>
      <c r="H970" s="19">
        <v>0</v>
      </c>
      <c r="I970" s="19">
        <v>0</v>
      </c>
    </row>
    <row r="971" spans="1:9" ht="15" customHeight="1" x14ac:dyDescent="0.25">
      <c r="A971" s="211" t="s">
        <v>1021</v>
      </c>
      <c r="B971" s="78">
        <v>0</v>
      </c>
      <c r="C971" s="131" t="s">
        <v>67</v>
      </c>
      <c r="D971" s="165">
        <v>1584447.4399999992</v>
      </c>
      <c r="E971" s="165">
        <v>797179.81999999983</v>
      </c>
      <c r="F971" s="19">
        <v>0</v>
      </c>
      <c r="G971" s="20">
        <f t="shared" si="21"/>
        <v>787267.61999999941</v>
      </c>
      <c r="H971" s="19">
        <v>0</v>
      </c>
      <c r="I971" s="19">
        <v>0</v>
      </c>
    </row>
    <row r="972" spans="1:9" ht="15" customHeight="1" x14ac:dyDescent="0.25">
      <c r="A972" s="211" t="s">
        <v>1022</v>
      </c>
      <c r="B972" s="78">
        <v>0</v>
      </c>
      <c r="C972" s="131" t="s">
        <v>67</v>
      </c>
      <c r="D972" s="165">
        <v>1600927.5499999989</v>
      </c>
      <c r="E972" s="165">
        <v>1352306.6600000001</v>
      </c>
      <c r="F972" s="19">
        <v>0</v>
      </c>
      <c r="G972" s="20">
        <f t="shared" si="21"/>
        <v>248620.88999999873</v>
      </c>
      <c r="H972" s="19">
        <v>0</v>
      </c>
      <c r="I972" s="19">
        <v>0</v>
      </c>
    </row>
    <row r="973" spans="1:9" ht="15" customHeight="1" x14ac:dyDescent="0.25">
      <c r="A973" s="211" t="s">
        <v>291</v>
      </c>
      <c r="B973" s="78">
        <v>0</v>
      </c>
      <c r="C973" s="131" t="s">
        <v>67</v>
      </c>
      <c r="D973" s="165">
        <v>1010766.31</v>
      </c>
      <c r="E973" s="165">
        <v>776961.70000000019</v>
      </c>
      <c r="F973" s="19">
        <v>0</v>
      </c>
      <c r="G973" s="20">
        <f t="shared" si="21"/>
        <v>233804.60999999987</v>
      </c>
      <c r="H973" s="19">
        <v>0</v>
      </c>
      <c r="I973" s="19">
        <v>0</v>
      </c>
    </row>
    <row r="974" spans="1:9" ht="15" customHeight="1" x14ac:dyDescent="0.25">
      <c r="A974" s="211" t="s">
        <v>1023</v>
      </c>
      <c r="B974" s="78">
        <v>0</v>
      </c>
      <c r="C974" s="131" t="s">
        <v>67</v>
      </c>
      <c r="D974" s="165">
        <v>908719.45999999961</v>
      </c>
      <c r="E974" s="165">
        <v>841504.04999999993</v>
      </c>
      <c r="F974" s="19">
        <v>0</v>
      </c>
      <c r="G974" s="20">
        <f t="shared" si="21"/>
        <v>67215.409999999683</v>
      </c>
      <c r="H974" s="19">
        <v>0</v>
      </c>
      <c r="I974" s="19">
        <v>0</v>
      </c>
    </row>
    <row r="975" spans="1:9" ht="15" customHeight="1" x14ac:dyDescent="0.25">
      <c r="A975" s="211" t="s">
        <v>1024</v>
      </c>
      <c r="B975" s="78">
        <v>0</v>
      </c>
      <c r="C975" s="131" t="s">
        <v>67</v>
      </c>
      <c r="D975" s="165">
        <v>185742.68999999997</v>
      </c>
      <c r="E975" s="165">
        <v>40440.69999999999</v>
      </c>
      <c r="F975" s="19">
        <v>0</v>
      </c>
      <c r="G975" s="20">
        <f t="shared" si="21"/>
        <v>145301.99</v>
      </c>
      <c r="H975" s="19">
        <v>0</v>
      </c>
      <c r="I975" s="19">
        <v>0</v>
      </c>
    </row>
    <row r="976" spans="1:9" ht="15" customHeight="1" x14ac:dyDescent="0.25">
      <c r="A976" s="211" t="s">
        <v>1025</v>
      </c>
      <c r="B976" s="78">
        <v>0</v>
      </c>
      <c r="C976" s="131" t="s">
        <v>67</v>
      </c>
      <c r="D976" s="165">
        <v>226196.25</v>
      </c>
      <c r="E976" s="165">
        <v>132690.15</v>
      </c>
      <c r="F976" s="19">
        <v>0</v>
      </c>
      <c r="G976" s="20">
        <f t="shared" si="21"/>
        <v>93506.1</v>
      </c>
      <c r="H976" s="19">
        <v>0</v>
      </c>
      <c r="I976" s="19">
        <v>0</v>
      </c>
    </row>
    <row r="977" spans="1:9" ht="15" customHeight="1" x14ac:dyDescent="0.25">
      <c r="A977" s="211" t="s">
        <v>1026</v>
      </c>
      <c r="B977" s="78">
        <v>0</v>
      </c>
      <c r="C977" s="131" t="s">
        <v>67</v>
      </c>
      <c r="D977" s="165">
        <v>931686.00000000047</v>
      </c>
      <c r="E977" s="165">
        <v>785260.9</v>
      </c>
      <c r="F977" s="19">
        <v>0</v>
      </c>
      <c r="G977" s="20">
        <f t="shared" si="21"/>
        <v>146425.10000000044</v>
      </c>
      <c r="H977" s="19">
        <v>0</v>
      </c>
      <c r="I977" s="19">
        <v>0</v>
      </c>
    </row>
    <row r="978" spans="1:9" ht="15" customHeight="1" x14ac:dyDescent="0.25">
      <c r="A978" s="211" t="s">
        <v>292</v>
      </c>
      <c r="B978" s="78">
        <v>0</v>
      </c>
      <c r="C978" s="131" t="s">
        <v>67</v>
      </c>
      <c r="D978" s="165">
        <v>43089.439999999981</v>
      </c>
      <c r="E978" s="165">
        <v>23955.39</v>
      </c>
      <c r="F978" s="19">
        <v>0</v>
      </c>
      <c r="G978" s="20">
        <f t="shared" si="21"/>
        <v>19134.049999999981</v>
      </c>
      <c r="H978" s="19">
        <v>0</v>
      </c>
      <c r="I978" s="19">
        <v>0</v>
      </c>
    </row>
    <row r="979" spans="1:9" ht="15" customHeight="1" x14ac:dyDescent="0.25">
      <c r="A979" s="211" t="s">
        <v>293</v>
      </c>
      <c r="B979" s="78">
        <v>0</v>
      </c>
      <c r="C979" s="131" t="s">
        <v>67</v>
      </c>
      <c r="D979" s="165">
        <v>74124.750000000029</v>
      </c>
      <c r="E979" s="165">
        <v>18000</v>
      </c>
      <c r="F979" s="19">
        <v>0</v>
      </c>
      <c r="G979" s="20">
        <f t="shared" si="21"/>
        <v>56124.750000000029</v>
      </c>
      <c r="H979" s="19">
        <v>0</v>
      </c>
      <c r="I979" s="19">
        <v>0</v>
      </c>
    </row>
    <row r="980" spans="1:9" ht="15" customHeight="1" x14ac:dyDescent="0.25">
      <c r="A980" s="211" t="s">
        <v>294</v>
      </c>
      <c r="B980" s="78">
        <v>0</v>
      </c>
      <c r="C980" s="131" t="s">
        <v>67</v>
      </c>
      <c r="D980" s="165">
        <v>64275.749999999985</v>
      </c>
      <c r="E980" s="165">
        <v>0</v>
      </c>
      <c r="F980" s="19">
        <v>0</v>
      </c>
      <c r="G980" s="20">
        <f t="shared" si="21"/>
        <v>64275.749999999985</v>
      </c>
      <c r="H980" s="19">
        <v>0</v>
      </c>
      <c r="I980" s="19">
        <v>0</v>
      </c>
    </row>
    <row r="981" spans="1:9" ht="15" customHeight="1" x14ac:dyDescent="0.25">
      <c r="A981" s="211" t="s">
        <v>1027</v>
      </c>
      <c r="B981" s="78">
        <v>0</v>
      </c>
      <c r="C981" s="131" t="s">
        <v>67</v>
      </c>
      <c r="D981" s="165">
        <v>614436.39999999991</v>
      </c>
      <c r="E981" s="165">
        <v>474196.99</v>
      </c>
      <c r="F981" s="19">
        <v>0</v>
      </c>
      <c r="G981" s="20">
        <f t="shared" si="21"/>
        <v>140239.40999999992</v>
      </c>
      <c r="H981" s="19">
        <v>0</v>
      </c>
      <c r="I981" s="19">
        <v>0</v>
      </c>
    </row>
    <row r="982" spans="1:9" ht="15" customHeight="1" x14ac:dyDescent="0.25">
      <c r="A982" s="211" t="s">
        <v>295</v>
      </c>
      <c r="B982" s="78">
        <v>0</v>
      </c>
      <c r="C982" s="131" t="s">
        <v>67</v>
      </c>
      <c r="D982" s="165">
        <v>125207.25000000003</v>
      </c>
      <c r="E982" s="165">
        <v>1354.95</v>
      </c>
      <c r="F982" s="19">
        <v>0</v>
      </c>
      <c r="G982" s="20">
        <f t="shared" si="21"/>
        <v>123852.30000000003</v>
      </c>
      <c r="H982" s="19">
        <v>0</v>
      </c>
      <c r="I982" s="19">
        <v>0</v>
      </c>
    </row>
    <row r="983" spans="1:9" ht="15" customHeight="1" x14ac:dyDescent="0.25">
      <c r="A983" s="211" t="s">
        <v>3574</v>
      </c>
      <c r="B983" s="78">
        <v>0</v>
      </c>
      <c r="C983" s="131" t="s">
        <v>67</v>
      </c>
      <c r="D983" s="165">
        <v>133760.54999999999</v>
      </c>
      <c r="E983" s="165">
        <v>42773.950000000012</v>
      </c>
      <c r="F983" s="19">
        <v>0</v>
      </c>
      <c r="G983" s="20">
        <f t="shared" si="21"/>
        <v>90986.599999999977</v>
      </c>
      <c r="H983" s="19">
        <v>0</v>
      </c>
      <c r="I983" s="19">
        <v>0</v>
      </c>
    </row>
    <row r="984" spans="1:9" ht="15.75" customHeight="1" x14ac:dyDescent="0.25">
      <c r="A984" s="211" t="s">
        <v>296</v>
      </c>
      <c r="B984" s="78">
        <v>0</v>
      </c>
      <c r="C984" s="131" t="s">
        <v>67</v>
      </c>
      <c r="D984" s="165">
        <v>240308.69999999992</v>
      </c>
      <c r="E984" s="165">
        <v>166826.44999999998</v>
      </c>
      <c r="F984" s="19">
        <v>0</v>
      </c>
      <c r="G984" s="20">
        <f t="shared" si="21"/>
        <v>73482.249999999942</v>
      </c>
      <c r="H984" s="19">
        <v>0</v>
      </c>
      <c r="I984" s="19">
        <v>0</v>
      </c>
    </row>
    <row r="985" spans="1:9" ht="15" customHeight="1" x14ac:dyDescent="0.25">
      <c r="A985" s="211" t="s">
        <v>4065</v>
      </c>
      <c r="B985" s="78"/>
      <c r="C985" s="131" t="s">
        <v>67</v>
      </c>
      <c r="D985" s="165">
        <v>165129.60000000001</v>
      </c>
      <c r="E985" s="165">
        <v>141104</v>
      </c>
      <c r="F985" s="19">
        <v>0</v>
      </c>
      <c r="G985" s="20">
        <f t="shared" ref="G985:G1014" si="22">D986-E986</f>
        <v>227648.98999999941</v>
      </c>
      <c r="H985" s="19">
        <v>0</v>
      </c>
      <c r="I985" s="19">
        <v>0</v>
      </c>
    </row>
    <row r="986" spans="1:9" ht="15" customHeight="1" x14ac:dyDescent="0.25">
      <c r="A986" s="211" t="s">
        <v>297</v>
      </c>
      <c r="B986" s="78">
        <v>0</v>
      </c>
      <c r="C986" s="131" t="s">
        <v>67</v>
      </c>
      <c r="D986" s="165">
        <v>1053264.2699999996</v>
      </c>
      <c r="E986" s="165">
        <v>825615.28000000014</v>
      </c>
      <c r="F986" s="19">
        <v>0</v>
      </c>
      <c r="G986" s="20">
        <f t="shared" si="22"/>
        <v>31812.400000000052</v>
      </c>
      <c r="H986" s="19">
        <v>0</v>
      </c>
      <c r="I986" s="19">
        <v>0</v>
      </c>
    </row>
    <row r="987" spans="1:9" ht="15" customHeight="1" x14ac:dyDescent="0.25">
      <c r="A987" s="211" t="s">
        <v>298</v>
      </c>
      <c r="B987" s="78">
        <v>0</v>
      </c>
      <c r="C987" s="131" t="s">
        <v>67</v>
      </c>
      <c r="D987" s="165">
        <v>170850.75000000006</v>
      </c>
      <c r="E987" s="165">
        <v>139038.35</v>
      </c>
      <c r="F987" s="19">
        <v>0</v>
      </c>
      <c r="G987" s="20">
        <f t="shared" si="22"/>
        <v>234900.65000000014</v>
      </c>
      <c r="H987" s="19">
        <v>0</v>
      </c>
      <c r="I987" s="19">
        <v>0</v>
      </c>
    </row>
    <row r="988" spans="1:9" ht="15" customHeight="1" x14ac:dyDescent="0.25">
      <c r="A988" s="211" t="s">
        <v>299</v>
      </c>
      <c r="B988" s="78">
        <v>0</v>
      </c>
      <c r="C988" s="131" t="s">
        <v>67</v>
      </c>
      <c r="D988" s="165">
        <v>1523528.6000000006</v>
      </c>
      <c r="E988" s="165">
        <v>1288627.9500000004</v>
      </c>
      <c r="F988" s="19">
        <v>0</v>
      </c>
      <c r="G988" s="20">
        <f t="shared" si="22"/>
        <v>106091.54000000039</v>
      </c>
      <c r="H988" s="19">
        <v>0</v>
      </c>
      <c r="I988" s="19">
        <v>0</v>
      </c>
    </row>
    <row r="989" spans="1:9" ht="15" customHeight="1" x14ac:dyDescent="0.25">
      <c r="A989" s="211" t="s">
        <v>300</v>
      </c>
      <c r="B989" s="78">
        <v>0</v>
      </c>
      <c r="C989" s="131" t="s">
        <v>67</v>
      </c>
      <c r="D989" s="165">
        <v>1063491.0000000005</v>
      </c>
      <c r="E989" s="165">
        <v>957399.46000000008</v>
      </c>
      <c r="F989" s="19">
        <v>0</v>
      </c>
      <c r="G989" s="20">
        <f t="shared" si="22"/>
        <v>154979.70999999973</v>
      </c>
      <c r="H989" s="19">
        <v>0</v>
      </c>
      <c r="I989" s="19">
        <v>0</v>
      </c>
    </row>
    <row r="990" spans="1:9" ht="15" customHeight="1" x14ac:dyDescent="0.25">
      <c r="A990" s="211" t="s">
        <v>301</v>
      </c>
      <c r="B990" s="78">
        <v>0</v>
      </c>
      <c r="C990" s="131" t="s">
        <v>67</v>
      </c>
      <c r="D990" s="165">
        <v>1066582.8</v>
      </c>
      <c r="E990" s="165">
        <v>911603.09000000032</v>
      </c>
      <c r="F990" s="19">
        <v>0</v>
      </c>
      <c r="G990" s="20">
        <f t="shared" si="22"/>
        <v>41114.349999999977</v>
      </c>
      <c r="H990" s="19">
        <v>0</v>
      </c>
      <c r="I990" s="19">
        <v>0</v>
      </c>
    </row>
    <row r="991" spans="1:9" ht="15" customHeight="1" x14ac:dyDescent="0.25">
      <c r="A991" s="211" t="s">
        <v>302</v>
      </c>
      <c r="B991" s="78">
        <v>0</v>
      </c>
      <c r="C991" s="131" t="s">
        <v>67</v>
      </c>
      <c r="D991" s="165">
        <v>52662.749999999971</v>
      </c>
      <c r="E991" s="165">
        <v>11548.399999999994</v>
      </c>
      <c r="F991" s="19">
        <v>0</v>
      </c>
      <c r="G991" s="20">
        <f t="shared" si="22"/>
        <v>251531.31999999977</v>
      </c>
      <c r="H991" s="19">
        <v>0</v>
      </c>
      <c r="I991" s="19">
        <v>0</v>
      </c>
    </row>
    <row r="992" spans="1:9" ht="15" customHeight="1" x14ac:dyDescent="0.25">
      <c r="A992" s="211" t="s">
        <v>303</v>
      </c>
      <c r="B992" s="78">
        <v>0</v>
      </c>
      <c r="C992" s="131" t="s">
        <v>67</v>
      </c>
      <c r="D992" s="165">
        <v>342105.74999999977</v>
      </c>
      <c r="E992" s="165">
        <v>90574.430000000008</v>
      </c>
      <c r="F992" s="19">
        <v>0</v>
      </c>
      <c r="G992" s="20">
        <f t="shared" si="22"/>
        <v>139631.54999999999</v>
      </c>
      <c r="H992" s="19">
        <v>0</v>
      </c>
      <c r="I992" s="19">
        <v>0</v>
      </c>
    </row>
    <row r="993" spans="1:9" ht="15" customHeight="1" x14ac:dyDescent="0.25">
      <c r="A993" s="211" t="s">
        <v>304</v>
      </c>
      <c r="B993" s="78">
        <v>0</v>
      </c>
      <c r="C993" s="131" t="s">
        <v>67</v>
      </c>
      <c r="D993" s="165">
        <v>221970</v>
      </c>
      <c r="E993" s="165">
        <v>82338.450000000012</v>
      </c>
      <c r="F993" s="19">
        <v>0</v>
      </c>
      <c r="G993" s="20">
        <f t="shared" si="22"/>
        <v>152045.83999999939</v>
      </c>
      <c r="H993" s="19">
        <v>0</v>
      </c>
      <c r="I993" s="19">
        <v>0</v>
      </c>
    </row>
    <row r="994" spans="1:9" ht="15" customHeight="1" x14ac:dyDescent="0.25">
      <c r="A994" s="211" t="s">
        <v>305</v>
      </c>
      <c r="B994" s="78">
        <v>0</v>
      </c>
      <c r="C994" s="131" t="s">
        <v>67</v>
      </c>
      <c r="D994" s="165">
        <v>746754.93999999948</v>
      </c>
      <c r="E994" s="165">
        <v>594709.10000000009</v>
      </c>
      <c r="F994" s="19">
        <v>0</v>
      </c>
      <c r="G994" s="20">
        <f t="shared" si="22"/>
        <v>198706.69999999992</v>
      </c>
      <c r="H994" s="19">
        <v>0</v>
      </c>
      <c r="I994" s="19">
        <v>0</v>
      </c>
    </row>
    <row r="995" spans="1:9" ht="15" customHeight="1" x14ac:dyDescent="0.25">
      <c r="A995" s="211" t="s">
        <v>306</v>
      </c>
      <c r="B995" s="78">
        <v>0</v>
      </c>
      <c r="C995" s="131" t="s">
        <v>67</v>
      </c>
      <c r="D995" s="165">
        <v>251824.14999999991</v>
      </c>
      <c r="E995" s="165">
        <v>53117.44999999999</v>
      </c>
      <c r="F995" s="19">
        <v>0</v>
      </c>
      <c r="G995" s="20">
        <f t="shared" si="22"/>
        <v>113545.6499999997</v>
      </c>
      <c r="H995" s="19">
        <v>0</v>
      </c>
      <c r="I995" s="19">
        <v>0</v>
      </c>
    </row>
    <row r="996" spans="1:9" ht="15" customHeight="1" x14ac:dyDescent="0.25">
      <c r="A996" s="211" t="s">
        <v>307</v>
      </c>
      <c r="B996" s="78">
        <v>0</v>
      </c>
      <c r="C996" s="131" t="s">
        <v>67</v>
      </c>
      <c r="D996" s="165">
        <v>331999.49999999971</v>
      </c>
      <c r="E996" s="165">
        <v>218453.85</v>
      </c>
      <c r="F996" s="19">
        <v>0</v>
      </c>
      <c r="G996" s="20">
        <f t="shared" si="22"/>
        <v>91323.75</v>
      </c>
      <c r="H996" s="19">
        <v>0</v>
      </c>
      <c r="I996" s="19">
        <v>0</v>
      </c>
    </row>
    <row r="997" spans="1:9" ht="15" customHeight="1" x14ac:dyDescent="0.25">
      <c r="A997" s="211" t="s">
        <v>308</v>
      </c>
      <c r="B997" s="78">
        <v>0</v>
      </c>
      <c r="C997" s="131" t="s">
        <v>67</v>
      </c>
      <c r="D997" s="165">
        <v>91323.75</v>
      </c>
      <c r="E997" s="165">
        <v>0</v>
      </c>
      <c r="F997" s="19">
        <v>0</v>
      </c>
      <c r="G997" s="20">
        <f t="shared" si="22"/>
        <v>77530.499999999956</v>
      </c>
      <c r="H997" s="19">
        <v>0</v>
      </c>
      <c r="I997" s="19">
        <v>0</v>
      </c>
    </row>
    <row r="998" spans="1:9" ht="15" customHeight="1" x14ac:dyDescent="0.25">
      <c r="A998" s="211" t="s">
        <v>309</v>
      </c>
      <c r="B998" s="78">
        <v>0</v>
      </c>
      <c r="C998" s="131" t="s">
        <v>67</v>
      </c>
      <c r="D998" s="165">
        <v>164125.49999999994</v>
      </c>
      <c r="E998" s="165">
        <v>86594.999999999985</v>
      </c>
      <c r="F998" s="19">
        <v>0</v>
      </c>
      <c r="G998" s="20">
        <f t="shared" si="22"/>
        <v>24739.899999999936</v>
      </c>
      <c r="H998" s="19">
        <v>0</v>
      </c>
      <c r="I998" s="19">
        <v>0</v>
      </c>
    </row>
    <row r="999" spans="1:9" ht="15" customHeight="1" x14ac:dyDescent="0.25">
      <c r="A999" s="211" t="s">
        <v>310</v>
      </c>
      <c r="B999" s="78">
        <v>0</v>
      </c>
      <c r="C999" s="131" t="s">
        <v>67</v>
      </c>
      <c r="D999" s="165">
        <v>80720.29999999993</v>
      </c>
      <c r="E999" s="165">
        <v>55980.399999999994</v>
      </c>
      <c r="F999" s="19">
        <v>0</v>
      </c>
      <c r="G999" s="20">
        <f t="shared" si="22"/>
        <v>62928.660000000033</v>
      </c>
      <c r="H999" s="19">
        <v>0</v>
      </c>
      <c r="I999" s="19">
        <v>0</v>
      </c>
    </row>
    <row r="1000" spans="1:9" ht="15" customHeight="1" x14ac:dyDescent="0.25">
      <c r="A1000" s="211" t="s">
        <v>311</v>
      </c>
      <c r="B1000" s="78">
        <v>0</v>
      </c>
      <c r="C1000" s="131" t="s">
        <v>67</v>
      </c>
      <c r="D1000" s="165">
        <v>86126.910000000033</v>
      </c>
      <c r="E1000" s="165">
        <v>23198.25</v>
      </c>
      <c r="F1000" s="19">
        <v>0</v>
      </c>
      <c r="G1000" s="20">
        <f t="shared" si="22"/>
        <v>45767.550000000017</v>
      </c>
      <c r="H1000" s="19">
        <v>0</v>
      </c>
      <c r="I1000" s="19">
        <v>0</v>
      </c>
    </row>
    <row r="1001" spans="1:9" ht="15" customHeight="1" x14ac:dyDescent="0.25">
      <c r="A1001" s="211" t="s">
        <v>312</v>
      </c>
      <c r="B1001" s="78">
        <v>0</v>
      </c>
      <c r="C1001" s="131" t="s">
        <v>67</v>
      </c>
      <c r="D1001" s="165">
        <v>60142.600000000013</v>
      </c>
      <c r="E1001" s="165">
        <v>14375.049999999997</v>
      </c>
      <c r="F1001" s="19">
        <v>0</v>
      </c>
      <c r="G1001" s="20">
        <f t="shared" si="22"/>
        <v>272715.5500000001</v>
      </c>
      <c r="H1001" s="19">
        <v>0</v>
      </c>
      <c r="I1001" s="19">
        <v>0</v>
      </c>
    </row>
    <row r="1002" spans="1:9" ht="15" customHeight="1" x14ac:dyDescent="0.25">
      <c r="A1002" s="211" t="s">
        <v>313</v>
      </c>
      <c r="B1002" s="78">
        <v>0</v>
      </c>
      <c r="C1002" s="131" t="s">
        <v>67</v>
      </c>
      <c r="D1002" s="165">
        <v>303849.00000000012</v>
      </c>
      <c r="E1002" s="165">
        <v>31133.449999999997</v>
      </c>
      <c r="F1002" s="19">
        <v>0</v>
      </c>
      <c r="G1002" s="20">
        <f t="shared" si="22"/>
        <v>84067.230000000054</v>
      </c>
      <c r="H1002" s="19">
        <v>0</v>
      </c>
      <c r="I1002" s="19">
        <v>0</v>
      </c>
    </row>
    <row r="1003" spans="1:9" ht="15" customHeight="1" x14ac:dyDescent="0.25">
      <c r="A1003" s="211" t="s">
        <v>314</v>
      </c>
      <c r="B1003" s="78">
        <v>0</v>
      </c>
      <c r="C1003" s="131" t="s">
        <v>67</v>
      </c>
      <c r="D1003" s="165">
        <v>193248.35000000006</v>
      </c>
      <c r="E1003" s="165">
        <v>109181.12000000001</v>
      </c>
      <c r="F1003" s="19">
        <v>0</v>
      </c>
      <c r="G1003" s="20">
        <f t="shared" si="22"/>
        <v>111540.88000000006</v>
      </c>
      <c r="H1003" s="19">
        <v>0</v>
      </c>
      <c r="I1003" s="19">
        <v>0</v>
      </c>
    </row>
    <row r="1004" spans="1:9" ht="15" customHeight="1" x14ac:dyDescent="0.25">
      <c r="A1004" s="211" t="s">
        <v>315</v>
      </c>
      <c r="B1004" s="78">
        <v>0</v>
      </c>
      <c r="C1004" s="131" t="s">
        <v>67</v>
      </c>
      <c r="D1004" s="165">
        <v>310647.75000000006</v>
      </c>
      <c r="E1004" s="165">
        <v>199106.87</v>
      </c>
      <c r="F1004" s="19">
        <v>0</v>
      </c>
      <c r="G1004" s="20">
        <f t="shared" si="22"/>
        <v>125201.55000000003</v>
      </c>
      <c r="H1004" s="19">
        <v>0</v>
      </c>
      <c r="I1004" s="19">
        <v>0</v>
      </c>
    </row>
    <row r="1005" spans="1:9" ht="15" customHeight="1" x14ac:dyDescent="0.25">
      <c r="A1005" s="211" t="s">
        <v>316</v>
      </c>
      <c r="B1005" s="78">
        <v>0</v>
      </c>
      <c r="C1005" s="131" t="s">
        <v>67</v>
      </c>
      <c r="D1005" s="165">
        <v>198413.25000000003</v>
      </c>
      <c r="E1005" s="165">
        <v>73211.7</v>
      </c>
      <c r="F1005" s="19">
        <v>0</v>
      </c>
      <c r="G1005" s="20">
        <f t="shared" si="22"/>
        <v>133114.97000000006</v>
      </c>
      <c r="H1005" s="19">
        <v>0</v>
      </c>
      <c r="I1005" s="19">
        <v>0</v>
      </c>
    </row>
    <row r="1006" spans="1:9" ht="15" customHeight="1" x14ac:dyDescent="0.25">
      <c r="A1006" s="211" t="s">
        <v>317</v>
      </c>
      <c r="B1006" s="78">
        <v>0</v>
      </c>
      <c r="C1006" s="131" t="s">
        <v>67</v>
      </c>
      <c r="D1006" s="165">
        <v>278142.20000000007</v>
      </c>
      <c r="E1006" s="165">
        <v>145027.23000000001</v>
      </c>
      <c r="F1006" s="19">
        <v>0</v>
      </c>
      <c r="G1006" s="20">
        <f t="shared" si="22"/>
        <v>41924.500000000015</v>
      </c>
      <c r="H1006" s="19">
        <v>0</v>
      </c>
      <c r="I1006" s="19">
        <v>0</v>
      </c>
    </row>
    <row r="1007" spans="1:9" ht="15" customHeight="1" x14ac:dyDescent="0.25">
      <c r="A1007" s="211" t="s">
        <v>318</v>
      </c>
      <c r="B1007" s="78">
        <v>0</v>
      </c>
      <c r="C1007" s="131" t="s">
        <v>67</v>
      </c>
      <c r="D1007" s="165">
        <v>96200.250000000029</v>
      </c>
      <c r="E1007" s="165">
        <v>54275.750000000015</v>
      </c>
      <c r="F1007" s="19">
        <v>0</v>
      </c>
      <c r="G1007" s="20">
        <f t="shared" si="22"/>
        <v>59169.399999999951</v>
      </c>
      <c r="H1007" s="19">
        <v>0</v>
      </c>
      <c r="I1007" s="19">
        <v>0</v>
      </c>
    </row>
    <row r="1008" spans="1:9" ht="15" customHeight="1" x14ac:dyDescent="0.25">
      <c r="A1008" s="211" t="s">
        <v>319</v>
      </c>
      <c r="B1008" s="78">
        <v>0</v>
      </c>
      <c r="C1008" s="131" t="s">
        <v>67</v>
      </c>
      <c r="D1008" s="165">
        <v>82246.499999999956</v>
      </c>
      <c r="E1008" s="165">
        <v>23077.100000000002</v>
      </c>
      <c r="F1008" s="19">
        <v>0</v>
      </c>
      <c r="G1008" s="20">
        <f t="shared" si="22"/>
        <v>16376.699999999997</v>
      </c>
      <c r="H1008" s="19">
        <v>0</v>
      </c>
      <c r="I1008" s="19">
        <v>0</v>
      </c>
    </row>
    <row r="1009" spans="1:9" ht="15" customHeight="1" x14ac:dyDescent="0.25">
      <c r="A1009" s="211" t="s">
        <v>320</v>
      </c>
      <c r="B1009" s="78">
        <v>0</v>
      </c>
      <c r="C1009" s="131" t="s">
        <v>67</v>
      </c>
      <c r="D1009" s="165">
        <v>66296.999999999985</v>
      </c>
      <c r="E1009" s="165">
        <v>49920.299999999988</v>
      </c>
      <c r="F1009" s="19">
        <v>0</v>
      </c>
      <c r="G1009" s="20">
        <f t="shared" si="22"/>
        <v>144915.08000000002</v>
      </c>
      <c r="H1009" s="19">
        <v>0</v>
      </c>
      <c r="I1009" s="19">
        <v>0</v>
      </c>
    </row>
    <row r="1010" spans="1:9" ht="15" customHeight="1" x14ac:dyDescent="0.25">
      <c r="A1010" s="211" t="s">
        <v>321</v>
      </c>
      <c r="B1010" s="78">
        <v>0</v>
      </c>
      <c r="C1010" s="131" t="s">
        <v>67</v>
      </c>
      <c r="D1010" s="165">
        <v>184506.81</v>
      </c>
      <c r="E1010" s="165">
        <v>39591.729999999996</v>
      </c>
      <c r="F1010" s="19">
        <v>0</v>
      </c>
      <c r="G1010" s="20">
        <f t="shared" si="22"/>
        <v>46828.350000000064</v>
      </c>
      <c r="H1010" s="19">
        <v>0</v>
      </c>
      <c r="I1010" s="19">
        <v>0</v>
      </c>
    </row>
    <row r="1011" spans="1:9" ht="15" customHeight="1" x14ac:dyDescent="0.25">
      <c r="A1011" s="211" t="s">
        <v>322</v>
      </c>
      <c r="B1011" s="78">
        <v>0</v>
      </c>
      <c r="C1011" s="131" t="s">
        <v>67</v>
      </c>
      <c r="D1011" s="165">
        <v>89633.250000000058</v>
      </c>
      <c r="E1011" s="165">
        <v>42804.899999999994</v>
      </c>
      <c r="F1011" s="19">
        <v>0</v>
      </c>
      <c r="G1011" s="20">
        <f t="shared" si="22"/>
        <v>163271.15000000002</v>
      </c>
      <c r="H1011" s="19">
        <v>0</v>
      </c>
      <c r="I1011" s="19">
        <v>0</v>
      </c>
    </row>
    <row r="1012" spans="1:9" ht="15" customHeight="1" x14ac:dyDescent="0.25">
      <c r="A1012" s="211" t="s">
        <v>323</v>
      </c>
      <c r="B1012" s="78">
        <v>0</v>
      </c>
      <c r="C1012" s="131" t="s">
        <v>67</v>
      </c>
      <c r="D1012" s="165">
        <v>267787.05000000005</v>
      </c>
      <c r="E1012" s="165">
        <v>104515.90000000001</v>
      </c>
      <c r="F1012" s="19">
        <v>0</v>
      </c>
      <c r="G1012" s="20">
        <f t="shared" si="22"/>
        <v>244007.12000000005</v>
      </c>
      <c r="H1012" s="19">
        <v>0</v>
      </c>
      <c r="I1012" s="19">
        <v>0</v>
      </c>
    </row>
    <row r="1013" spans="1:9" ht="15" customHeight="1" x14ac:dyDescent="0.25">
      <c r="A1013" s="211" t="s">
        <v>324</v>
      </c>
      <c r="B1013" s="78">
        <v>0</v>
      </c>
      <c r="C1013" s="131" t="s">
        <v>67</v>
      </c>
      <c r="D1013" s="165">
        <v>293820.52000000008</v>
      </c>
      <c r="E1013" s="165">
        <v>49813.400000000009</v>
      </c>
      <c r="F1013" s="19">
        <v>0</v>
      </c>
      <c r="G1013" s="20">
        <f t="shared" si="22"/>
        <v>19183.499999999993</v>
      </c>
      <c r="H1013" s="19">
        <v>0</v>
      </c>
      <c r="I1013" s="19">
        <v>0</v>
      </c>
    </row>
    <row r="1014" spans="1:9" ht="15" customHeight="1" x14ac:dyDescent="0.25">
      <c r="A1014" s="211" t="s">
        <v>325</v>
      </c>
      <c r="B1014" s="78">
        <v>0</v>
      </c>
      <c r="C1014" s="131" t="s">
        <v>67</v>
      </c>
      <c r="D1014" s="165">
        <v>19183.499999999993</v>
      </c>
      <c r="E1014" s="165">
        <v>0</v>
      </c>
      <c r="F1014" s="19">
        <v>0</v>
      </c>
      <c r="G1014" s="20">
        <f t="shared" si="22"/>
        <v>60112.229999999981</v>
      </c>
      <c r="H1014" s="19">
        <v>0</v>
      </c>
      <c r="I1014" s="19">
        <v>0</v>
      </c>
    </row>
    <row r="1015" spans="1:9" ht="15" customHeight="1" x14ac:dyDescent="0.25">
      <c r="A1015" s="105" t="s">
        <v>1409</v>
      </c>
      <c r="B1015" s="78">
        <v>0</v>
      </c>
      <c r="C1015" s="131" t="s">
        <v>67</v>
      </c>
      <c r="D1015" s="165">
        <v>246408.75</v>
      </c>
      <c r="E1015" s="165">
        <v>186296.52000000002</v>
      </c>
      <c r="F1015" s="19">
        <v>0</v>
      </c>
      <c r="G1015" s="20">
        <f t="shared" ref="G1015:G1077" si="23">D1016-E1016</f>
        <v>817.18000000000029</v>
      </c>
      <c r="H1015" s="19">
        <v>0</v>
      </c>
      <c r="I1015" s="19">
        <v>0</v>
      </c>
    </row>
    <row r="1016" spans="1:9" ht="15" customHeight="1" x14ac:dyDescent="0.25">
      <c r="A1016" s="105" t="s">
        <v>1410</v>
      </c>
      <c r="B1016" s="78">
        <v>0</v>
      </c>
      <c r="C1016" s="131" t="s">
        <v>67</v>
      </c>
      <c r="D1016" s="165">
        <v>22842.75</v>
      </c>
      <c r="E1016" s="165">
        <v>22025.57</v>
      </c>
      <c r="F1016" s="19">
        <v>0</v>
      </c>
      <c r="G1016" s="20">
        <f t="shared" si="23"/>
        <v>211466.07</v>
      </c>
      <c r="H1016" s="19">
        <v>0</v>
      </c>
      <c r="I1016" s="19">
        <v>0</v>
      </c>
    </row>
    <row r="1017" spans="1:9" ht="15" customHeight="1" x14ac:dyDescent="0.25">
      <c r="A1017" s="105" t="s">
        <v>1411</v>
      </c>
      <c r="B1017" s="78">
        <v>0</v>
      </c>
      <c r="C1017" s="131" t="s">
        <v>67</v>
      </c>
      <c r="D1017" s="165">
        <v>510511.55000000005</v>
      </c>
      <c r="E1017" s="165">
        <v>299045.48000000004</v>
      </c>
      <c r="F1017" s="19">
        <v>0</v>
      </c>
      <c r="G1017" s="20">
        <f t="shared" si="23"/>
        <v>137523.64000000036</v>
      </c>
      <c r="H1017" s="19">
        <v>0</v>
      </c>
      <c r="I1017" s="19">
        <v>0</v>
      </c>
    </row>
    <row r="1018" spans="1:9" ht="15" customHeight="1" x14ac:dyDescent="0.25">
      <c r="A1018" s="105" t="s">
        <v>1412</v>
      </c>
      <c r="B1018" s="78">
        <v>0</v>
      </c>
      <c r="C1018" s="131" t="s">
        <v>67</v>
      </c>
      <c r="D1018" s="165">
        <v>1379951.0200000005</v>
      </c>
      <c r="E1018" s="165">
        <v>1242427.3800000001</v>
      </c>
      <c r="F1018" s="19">
        <v>0</v>
      </c>
      <c r="G1018" s="20">
        <f t="shared" si="23"/>
        <v>41249.700000000012</v>
      </c>
      <c r="H1018" s="19">
        <v>0</v>
      </c>
      <c r="I1018" s="19">
        <v>0</v>
      </c>
    </row>
    <row r="1019" spans="1:9" ht="15" customHeight="1" x14ac:dyDescent="0.25">
      <c r="A1019" s="105" t="s">
        <v>1413</v>
      </c>
      <c r="B1019" s="78">
        <v>0</v>
      </c>
      <c r="C1019" s="131" t="s">
        <v>67</v>
      </c>
      <c r="D1019" s="165">
        <v>173756.34999999998</v>
      </c>
      <c r="E1019" s="165">
        <v>132506.64999999997</v>
      </c>
      <c r="F1019" s="19">
        <v>0</v>
      </c>
      <c r="G1019" s="20">
        <f t="shared" si="23"/>
        <v>144941.40000000026</v>
      </c>
      <c r="H1019" s="19">
        <v>0</v>
      </c>
      <c r="I1019" s="19">
        <v>0</v>
      </c>
    </row>
    <row r="1020" spans="1:9" ht="15" customHeight="1" x14ac:dyDescent="0.25">
      <c r="A1020" s="105" t="s">
        <v>1414</v>
      </c>
      <c r="B1020" s="78">
        <v>0</v>
      </c>
      <c r="C1020" s="131" t="s">
        <v>67</v>
      </c>
      <c r="D1020" s="165">
        <v>1117966.5000000002</v>
      </c>
      <c r="E1020" s="165">
        <v>973025.1</v>
      </c>
      <c r="F1020" s="19">
        <v>0</v>
      </c>
      <c r="G1020" s="20">
        <f t="shared" si="23"/>
        <v>234009.16000000027</v>
      </c>
      <c r="H1020" s="19">
        <v>0</v>
      </c>
      <c r="I1020" s="19">
        <v>0</v>
      </c>
    </row>
    <row r="1021" spans="1:9" ht="15" customHeight="1" x14ac:dyDescent="0.25">
      <c r="A1021" s="105" t="s">
        <v>1415</v>
      </c>
      <c r="B1021" s="78">
        <v>0</v>
      </c>
      <c r="C1021" s="131" t="s">
        <v>67</v>
      </c>
      <c r="D1021" s="165">
        <v>1150513.9300000004</v>
      </c>
      <c r="E1021" s="165">
        <v>916504.77000000014</v>
      </c>
      <c r="F1021" s="19">
        <v>0</v>
      </c>
      <c r="G1021" s="20">
        <f t="shared" si="23"/>
        <v>252264.56999999937</v>
      </c>
      <c r="H1021" s="19">
        <v>0</v>
      </c>
      <c r="I1021" s="19">
        <v>0</v>
      </c>
    </row>
    <row r="1022" spans="1:9" ht="15" customHeight="1" x14ac:dyDescent="0.25">
      <c r="A1022" s="105" t="s">
        <v>1416</v>
      </c>
      <c r="B1022" s="78">
        <v>0</v>
      </c>
      <c r="C1022" s="131" t="s">
        <v>67</v>
      </c>
      <c r="D1022" s="165">
        <v>1589919.7699999993</v>
      </c>
      <c r="E1022" s="165">
        <v>1337655.2</v>
      </c>
      <c r="F1022" s="19">
        <v>0</v>
      </c>
      <c r="G1022" s="20">
        <f t="shared" si="23"/>
        <v>173354.59999999963</v>
      </c>
      <c r="H1022" s="19">
        <v>0</v>
      </c>
      <c r="I1022" s="19">
        <v>0</v>
      </c>
    </row>
    <row r="1023" spans="1:9" ht="15" customHeight="1" x14ac:dyDescent="0.25">
      <c r="A1023" s="105" t="s">
        <v>1417</v>
      </c>
      <c r="B1023" s="78">
        <v>0</v>
      </c>
      <c r="C1023" s="131" t="s">
        <v>67</v>
      </c>
      <c r="D1023" s="165">
        <v>1177202.3099999996</v>
      </c>
      <c r="E1023" s="165">
        <v>1003847.71</v>
      </c>
      <c r="F1023" s="19">
        <v>0</v>
      </c>
      <c r="G1023" s="20">
        <f t="shared" si="23"/>
        <v>277011.69000000134</v>
      </c>
      <c r="H1023" s="19">
        <v>0</v>
      </c>
      <c r="I1023" s="19">
        <v>0</v>
      </c>
    </row>
    <row r="1024" spans="1:9" ht="15" customHeight="1" x14ac:dyDescent="0.25">
      <c r="A1024" s="105" t="s">
        <v>1418</v>
      </c>
      <c r="B1024" s="78">
        <v>0</v>
      </c>
      <c r="C1024" s="131" t="s">
        <v>67</v>
      </c>
      <c r="D1024" s="165">
        <v>1992747.6500000015</v>
      </c>
      <c r="E1024" s="165">
        <v>1715735.9600000002</v>
      </c>
      <c r="F1024" s="19">
        <v>0</v>
      </c>
      <c r="G1024" s="20">
        <f t="shared" si="23"/>
        <v>63146.849999999889</v>
      </c>
      <c r="H1024" s="19">
        <v>0</v>
      </c>
      <c r="I1024" s="19">
        <v>0</v>
      </c>
    </row>
    <row r="1025" spans="1:9" ht="15" customHeight="1" x14ac:dyDescent="0.25">
      <c r="A1025" s="105" t="s">
        <v>1419</v>
      </c>
      <c r="B1025" s="78">
        <v>0</v>
      </c>
      <c r="C1025" s="131" t="s">
        <v>67</v>
      </c>
      <c r="D1025" s="165">
        <v>173999.78999999986</v>
      </c>
      <c r="E1025" s="165">
        <v>110852.93999999997</v>
      </c>
      <c r="F1025" s="19">
        <v>0</v>
      </c>
      <c r="G1025" s="20">
        <f t="shared" si="23"/>
        <v>149746.00000000116</v>
      </c>
      <c r="H1025" s="19">
        <v>0</v>
      </c>
      <c r="I1025" s="19">
        <v>0</v>
      </c>
    </row>
    <row r="1026" spans="1:9" ht="15" customHeight="1" x14ac:dyDescent="0.25">
      <c r="A1026" s="105" t="s">
        <v>1420</v>
      </c>
      <c r="B1026" s="78">
        <v>0</v>
      </c>
      <c r="C1026" s="131" t="s">
        <v>67</v>
      </c>
      <c r="D1026" s="165">
        <v>1438162.8400000008</v>
      </c>
      <c r="E1026" s="165">
        <v>1288416.8399999996</v>
      </c>
      <c r="F1026" s="19">
        <v>0</v>
      </c>
      <c r="G1026" s="20">
        <f t="shared" si="23"/>
        <v>426623.43999999855</v>
      </c>
      <c r="H1026" s="19">
        <v>0</v>
      </c>
      <c r="I1026" s="19">
        <v>0</v>
      </c>
    </row>
    <row r="1027" spans="1:9" ht="15" customHeight="1" x14ac:dyDescent="0.25">
      <c r="A1027" s="105" t="s">
        <v>1421</v>
      </c>
      <c r="B1027" s="78">
        <v>0</v>
      </c>
      <c r="C1027" s="131" t="s">
        <v>67</v>
      </c>
      <c r="D1027" s="165">
        <v>2019523.5499999986</v>
      </c>
      <c r="E1027" s="165">
        <v>1592900.11</v>
      </c>
      <c r="F1027" s="19">
        <v>0</v>
      </c>
      <c r="G1027" s="20">
        <f t="shared" si="23"/>
        <v>220178.42999999912</v>
      </c>
      <c r="H1027" s="19">
        <v>0</v>
      </c>
      <c r="I1027" s="19">
        <v>0</v>
      </c>
    </row>
    <row r="1028" spans="1:9" ht="15" customHeight="1" x14ac:dyDescent="0.25">
      <c r="A1028" s="105" t="s">
        <v>1422</v>
      </c>
      <c r="B1028" s="78">
        <v>0</v>
      </c>
      <c r="C1028" s="131" t="s">
        <v>67</v>
      </c>
      <c r="D1028" s="165">
        <v>1225689.8199999989</v>
      </c>
      <c r="E1028" s="165">
        <v>1005511.3899999998</v>
      </c>
      <c r="F1028" s="19">
        <v>0</v>
      </c>
      <c r="G1028" s="20">
        <f t="shared" si="23"/>
        <v>310934.26000000065</v>
      </c>
      <c r="H1028" s="19">
        <v>0</v>
      </c>
      <c r="I1028" s="19">
        <v>0</v>
      </c>
    </row>
    <row r="1029" spans="1:9" ht="15" customHeight="1" x14ac:dyDescent="0.25">
      <c r="A1029" s="105" t="s">
        <v>1423</v>
      </c>
      <c r="B1029" s="78">
        <v>0</v>
      </c>
      <c r="C1029" s="131" t="s">
        <v>67</v>
      </c>
      <c r="D1029" s="165">
        <v>779288.41000000061</v>
      </c>
      <c r="E1029" s="165">
        <v>468354.14999999997</v>
      </c>
      <c r="F1029" s="19">
        <v>0</v>
      </c>
      <c r="G1029" s="20">
        <f t="shared" si="23"/>
        <v>236752.46000000005</v>
      </c>
      <c r="H1029" s="19">
        <v>0</v>
      </c>
      <c r="I1029" s="19">
        <v>0</v>
      </c>
    </row>
    <row r="1030" spans="1:9" ht="15" customHeight="1" x14ac:dyDescent="0.25">
      <c r="A1030" s="212" t="s">
        <v>326</v>
      </c>
      <c r="B1030" s="78">
        <v>0</v>
      </c>
      <c r="C1030" s="131" t="s">
        <v>67</v>
      </c>
      <c r="D1030" s="165">
        <v>460700.95</v>
      </c>
      <c r="E1030" s="165">
        <v>223948.48999999996</v>
      </c>
      <c r="F1030" s="19">
        <v>0</v>
      </c>
      <c r="G1030" s="20">
        <f t="shared" si="23"/>
        <v>48810.960000000079</v>
      </c>
      <c r="H1030" s="19">
        <v>0</v>
      </c>
      <c r="I1030" s="19">
        <v>0</v>
      </c>
    </row>
    <row r="1031" spans="1:9" ht="15" customHeight="1" x14ac:dyDescent="0.25">
      <c r="A1031" s="212" t="s">
        <v>327</v>
      </c>
      <c r="B1031" s="78">
        <v>0</v>
      </c>
      <c r="C1031" s="131" t="s">
        <v>67</v>
      </c>
      <c r="D1031" s="165">
        <v>275469.33000000007</v>
      </c>
      <c r="E1031" s="165">
        <v>226658.37</v>
      </c>
      <c r="F1031" s="19">
        <v>0</v>
      </c>
      <c r="G1031" s="20">
        <f t="shared" si="23"/>
        <v>670460.69000000227</v>
      </c>
      <c r="H1031" s="19">
        <v>0</v>
      </c>
      <c r="I1031" s="19">
        <v>0</v>
      </c>
    </row>
    <row r="1032" spans="1:9" ht="15" customHeight="1" x14ac:dyDescent="0.25">
      <c r="A1032" s="211" t="s">
        <v>1028</v>
      </c>
      <c r="B1032" s="78">
        <v>0</v>
      </c>
      <c r="C1032" s="131" t="s">
        <v>67</v>
      </c>
      <c r="D1032" s="165">
        <v>5115234.5100000026</v>
      </c>
      <c r="E1032" s="165">
        <v>4444773.82</v>
      </c>
      <c r="F1032" s="19">
        <v>0</v>
      </c>
      <c r="G1032" s="20">
        <f t="shared" si="23"/>
        <v>388581.44000000041</v>
      </c>
      <c r="H1032" s="19">
        <v>0</v>
      </c>
      <c r="I1032" s="19">
        <v>0</v>
      </c>
    </row>
    <row r="1033" spans="1:9" ht="15" customHeight="1" x14ac:dyDescent="0.25">
      <c r="A1033" s="105" t="s">
        <v>1424</v>
      </c>
      <c r="B1033" s="78">
        <v>0</v>
      </c>
      <c r="C1033" s="131" t="s">
        <v>67</v>
      </c>
      <c r="D1033" s="165">
        <v>1917234.3600000006</v>
      </c>
      <c r="E1033" s="165">
        <v>1528652.9200000002</v>
      </c>
      <c r="F1033" s="19">
        <v>0</v>
      </c>
      <c r="G1033" s="20">
        <f t="shared" si="23"/>
        <v>164821.61999999997</v>
      </c>
      <c r="H1033" s="19">
        <v>0</v>
      </c>
      <c r="I1033" s="19">
        <v>0</v>
      </c>
    </row>
    <row r="1034" spans="1:9" ht="15" customHeight="1" x14ac:dyDescent="0.25">
      <c r="A1034" s="105" t="s">
        <v>1425</v>
      </c>
      <c r="B1034" s="78">
        <v>0</v>
      </c>
      <c r="C1034" s="131" t="s">
        <v>67</v>
      </c>
      <c r="D1034" s="165">
        <v>176399.99999999997</v>
      </c>
      <c r="E1034" s="165">
        <v>11578.38</v>
      </c>
      <c r="F1034" s="19">
        <v>0</v>
      </c>
      <c r="G1034" s="20">
        <f t="shared" si="23"/>
        <v>104611.04999999999</v>
      </c>
      <c r="H1034" s="19">
        <v>0</v>
      </c>
      <c r="I1034" s="19">
        <v>0</v>
      </c>
    </row>
    <row r="1035" spans="1:9" ht="15" customHeight="1" x14ac:dyDescent="0.25">
      <c r="A1035" s="105" t="s">
        <v>1426</v>
      </c>
      <c r="B1035" s="78">
        <v>0</v>
      </c>
      <c r="C1035" s="131" t="s">
        <v>67</v>
      </c>
      <c r="D1035" s="165">
        <v>121674.29999999999</v>
      </c>
      <c r="E1035" s="165">
        <v>17063.25</v>
      </c>
      <c r="F1035" s="19">
        <v>0</v>
      </c>
      <c r="G1035" s="20">
        <f t="shared" si="23"/>
        <v>13875.899999999969</v>
      </c>
      <c r="H1035" s="19">
        <v>0</v>
      </c>
      <c r="I1035" s="19">
        <v>0</v>
      </c>
    </row>
    <row r="1036" spans="1:9" ht="15" customHeight="1" x14ac:dyDescent="0.25">
      <c r="A1036" s="211" t="s">
        <v>328</v>
      </c>
      <c r="B1036" s="78">
        <v>0</v>
      </c>
      <c r="C1036" s="131" t="s">
        <v>67</v>
      </c>
      <c r="D1036" s="165">
        <v>44945.249999999971</v>
      </c>
      <c r="E1036" s="165">
        <v>31069.350000000002</v>
      </c>
      <c r="F1036" s="19">
        <v>0</v>
      </c>
      <c r="G1036" s="20">
        <f t="shared" si="23"/>
        <v>66242.689999999944</v>
      </c>
      <c r="H1036" s="19">
        <v>0</v>
      </c>
      <c r="I1036" s="19">
        <v>0</v>
      </c>
    </row>
    <row r="1037" spans="1:9" ht="15" customHeight="1" x14ac:dyDescent="0.25">
      <c r="A1037" s="105" t="s">
        <v>1909</v>
      </c>
      <c r="B1037" s="78">
        <v>0</v>
      </c>
      <c r="C1037" s="131" t="s">
        <v>67</v>
      </c>
      <c r="D1037" s="165">
        <v>229540.49999999994</v>
      </c>
      <c r="E1037" s="165">
        <v>163297.81</v>
      </c>
      <c r="F1037" s="19">
        <v>0</v>
      </c>
      <c r="G1037" s="20" t="e">
        <f>#REF!-#REF!</f>
        <v>#REF!</v>
      </c>
      <c r="H1037" s="19">
        <v>0</v>
      </c>
      <c r="I1037" s="19">
        <v>0</v>
      </c>
    </row>
    <row r="1038" spans="1:9" ht="15" customHeight="1" x14ac:dyDescent="0.25">
      <c r="A1038" s="211" t="s">
        <v>1029</v>
      </c>
      <c r="B1038" s="78">
        <v>0</v>
      </c>
      <c r="C1038" s="131" t="s">
        <v>67</v>
      </c>
      <c r="D1038" s="165">
        <v>68318.25</v>
      </c>
      <c r="E1038" s="165">
        <v>39027.300000000003</v>
      </c>
      <c r="F1038" s="19">
        <v>0</v>
      </c>
      <c r="G1038" s="20">
        <f t="shared" si="23"/>
        <v>285755.48999999953</v>
      </c>
      <c r="H1038" s="19">
        <v>0</v>
      </c>
      <c r="I1038" s="19">
        <v>0</v>
      </c>
    </row>
    <row r="1039" spans="1:9" ht="15" customHeight="1" x14ac:dyDescent="0.25">
      <c r="A1039" s="211" t="s">
        <v>1030</v>
      </c>
      <c r="B1039" s="78">
        <v>0</v>
      </c>
      <c r="C1039" s="131" t="s">
        <v>67</v>
      </c>
      <c r="D1039" s="165">
        <v>2283168.6700000004</v>
      </c>
      <c r="E1039" s="165">
        <v>1997413.1800000009</v>
      </c>
      <c r="F1039" s="19">
        <v>0</v>
      </c>
      <c r="G1039" s="20">
        <f t="shared" si="23"/>
        <v>536663.69999999925</v>
      </c>
      <c r="H1039" s="19">
        <v>0</v>
      </c>
      <c r="I1039" s="19">
        <v>0</v>
      </c>
    </row>
    <row r="1040" spans="1:9" ht="15" customHeight="1" x14ac:dyDescent="0.25">
      <c r="A1040" s="211" t="s">
        <v>1031</v>
      </c>
      <c r="B1040" s="78">
        <v>0</v>
      </c>
      <c r="C1040" s="131" t="s">
        <v>67</v>
      </c>
      <c r="D1040" s="165">
        <v>2317050.3500000006</v>
      </c>
      <c r="E1040" s="165">
        <v>1780386.6500000013</v>
      </c>
      <c r="F1040" s="19">
        <v>0</v>
      </c>
      <c r="G1040" s="20">
        <f t="shared" si="23"/>
        <v>132307.60000000021</v>
      </c>
      <c r="H1040" s="19">
        <v>0</v>
      </c>
      <c r="I1040" s="19">
        <v>0</v>
      </c>
    </row>
    <row r="1041" spans="1:9" ht="15" customHeight="1" x14ac:dyDescent="0.25">
      <c r="A1041" s="211" t="s">
        <v>1032</v>
      </c>
      <c r="B1041" s="78">
        <v>0</v>
      </c>
      <c r="C1041" s="131" t="s">
        <v>67</v>
      </c>
      <c r="D1041" s="165">
        <v>1101997.6700000002</v>
      </c>
      <c r="E1041" s="165">
        <v>969690.07</v>
      </c>
      <c r="F1041" s="19">
        <v>0</v>
      </c>
      <c r="G1041" s="20">
        <f t="shared" si="23"/>
        <v>232226.55000000051</v>
      </c>
      <c r="H1041" s="19">
        <v>0</v>
      </c>
      <c r="I1041" s="19">
        <v>0</v>
      </c>
    </row>
    <row r="1042" spans="1:9" ht="15" customHeight="1" x14ac:dyDescent="0.25">
      <c r="A1042" s="211" t="s">
        <v>1033</v>
      </c>
      <c r="B1042" s="78">
        <v>0</v>
      </c>
      <c r="C1042" s="131" t="s">
        <v>67</v>
      </c>
      <c r="D1042" s="165">
        <v>1286992.0800000003</v>
      </c>
      <c r="E1042" s="165">
        <v>1054765.5299999998</v>
      </c>
      <c r="F1042" s="19">
        <v>0</v>
      </c>
      <c r="G1042" s="20">
        <f t="shared" si="23"/>
        <v>331010.08000000077</v>
      </c>
      <c r="H1042" s="19">
        <v>0</v>
      </c>
      <c r="I1042" s="19">
        <v>0</v>
      </c>
    </row>
    <row r="1043" spans="1:9" ht="15" customHeight="1" x14ac:dyDescent="0.25">
      <c r="A1043" s="211" t="s">
        <v>1034</v>
      </c>
      <c r="B1043" s="78">
        <v>0</v>
      </c>
      <c r="C1043" s="131" t="s">
        <v>67</v>
      </c>
      <c r="D1043" s="165">
        <v>1502361.0700000003</v>
      </c>
      <c r="E1043" s="165">
        <v>1171350.9899999995</v>
      </c>
      <c r="F1043" s="19">
        <v>0</v>
      </c>
      <c r="G1043" s="20">
        <f t="shared" si="23"/>
        <v>97914.399999999936</v>
      </c>
      <c r="H1043" s="19">
        <v>0</v>
      </c>
      <c r="I1043" s="19">
        <v>0</v>
      </c>
    </row>
    <row r="1044" spans="1:9" ht="15" customHeight="1" x14ac:dyDescent="0.25">
      <c r="A1044" s="212" t="s">
        <v>330</v>
      </c>
      <c r="B1044" s="78">
        <v>0</v>
      </c>
      <c r="C1044" s="131" t="s">
        <v>67</v>
      </c>
      <c r="D1044" s="165">
        <v>151336.24999999994</v>
      </c>
      <c r="E1044" s="165">
        <v>53421.850000000006</v>
      </c>
      <c r="F1044" s="19">
        <v>0</v>
      </c>
      <c r="G1044" s="20">
        <f t="shared" si="23"/>
        <v>57130.500000000022</v>
      </c>
      <c r="H1044" s="19">
        <v>0</v>
      </c>
      <c r="I1044" s="19">
        <v>0</v>
      </c>
    </row>
    <row r="1045" spans="1:9" ht="15" customHeight="1" x14ac:dyDescent="0.25">
      <c r="A1045" s="212" t="s">
        <v>331</v>
      </c>
      <c r="B1045" s="78">
        <v>0</v>
      </c>
      <c r="C1045" s="131" t="s">
        <v>67</v>
      </c>
      <c r="D1045" s="165">
        <v>57930.500000000022</v>
      </c>
      <c r="E1045" s="165">
        <v>800</v>
      </c>
      <c r="F1045" s="19">
        <v>0</v>
      </c>
      <c r="G1045" s="20">
        <f t="shared" si="23"/>
        <v>146163.20000000001</v>
      </c>
      <c r="H1045" s="19">
        <v>0</v>
      </c>
      <c r="I1045" s="19">
        <v>0</v>
      </c>
    </row>
    <row r="1046" spans="1:9" ht="15" customHeight="1" x14ac:dyDescent="0.25">
      <c r="A1046" s="212" t="s">
        <v>332</v>
      </c>
      <c r="B1046" s="78">
        <v>0</v>
      </c>
      <c r="C1046" s="131" t="s">
        <v>67</v>
      </c>
      <c r="D1046" s="165">
        <v>406197.75</v>
      </c>
      <c r="E1046" s="165">
        <v>260034.55</v>
      </c>
      <c r="F1046" s="19">
        <v>0</v>
      </c>
      <c r="G1046" s="20">
        <f t="shared" si="23"/>
        <v>45776.32</v>
      </c>
      <c r="H1046" s="19">
        <v>0</v>
      </c>
      <c r="I1046" s="19">
        <v>0</v>
      </c>
    </row>
    <row r="1047" spans="1:9" ht="15" customHeight="1" x14ac:dyDescent="0.25">
      <c r="A1047" s="212" t="s">
        <v>333</v>
      </c>
      <c r="B1047" s="78">
        <v>0</v>
      </c>
      <c r="C1047" s="131" t="s">
        <v>67</v>
      </c>
      <c r="D1047" s="165">
        <v>68039.8</v>
      </c>
      <c r="E1047" s="165">
        <v>22263.480000000003</v>
      </c>
      <c r="F1047" s="19">
        <v>0</v>
      </c>
      <c r="G1047" s="20">
        <f t="shared" si="23"/>
        <v>108749.04999999993</v>
      </c>
      <c r="H1047" s="19">
        <v>0</v>
      </c>
      <c r="I1047" s="19">
        <v>0</v>
      </c>
    </row>
    <row r="1048" spans="1:9" ht="15" customHeight="1" x14ac:dyDescent="0.25">
      <c r="A1048" s="213" t="s">
        <v>1427</v>
      </c>
      <c r="B1048" s="78">
        <v>0</v>
      </c>
      <c r="C1048" s="131" t="s">
        <v>67</v>
      </c>
      <c r="D1048" s="165">
        <v>131969.24999999994</v>
      </c>
      <c r="E1048" s="165">
        <v>23220.200000000004</v>
      </c>
      <c r="F1048" s="19">
        <v>0</v>
      </c>
      <c r="G1048" s="20">
        <f t="shared" si="23"/>
        <v>224567.14999999994</v>
      </c>
      <c r="H1048" s="19">
        <v>0</v>
      </c>
      <c r="I1048" s="19">
        <v>0</v>
      </c>
    </row>
    <row r="1049" spans="1:9" ht="15" customHeight="1" x14ac:dyDescent="0.25">
      <c r="A1049" s="213" t="s">
        <v>1428</v>
      </c>
      <c r="B1049" s="78">
        <v>0</v>
      </c>
      <c r="C1049" s="131" t="s">
        <v>67</v>
      </c>
      <c r="D1049" s="165">
        <v>243460.79999999993</v>
      </c>
      <c r="E1049" s="165">
        <v>18893.650000000005</v>
      </c>
      <c r="F1049" s="19">
        <v>0</v>
      </c>
      <c r="G1049" s="20">
        <f t="shared" si="23"/>
        <v>82203.299999999974</v>
      </c>
      <c r="H1049" s="19">
        <v>0</v>
      </c>
      <c r="I1049" s="19">
        <v>0</v>
      </c>
    </row>
    <row r="1050" spans="1:9" ht="15" customHeight="1" x14ac:dyDescent="0.25">
      <c r="A1050" s="213" t="s">
        <v>1429</v>
      </c>
      <c r="B1050" s="78">
        <v>0</v>
      </c>
      <c r="C1050" s="131" t="s">
        <v>67</v>
      </c>
      <c r="D1050" s="165">
        <v>112932.74999999997</v>
      </c>
      <c r="E1050" s="165">
        <v>30729.45</v>
      </c>
      <c r="F1050" s="19">
        <v>0</v>
      </c>
      <c r="G1050" s="20">
        <f t="shared" si="23"/>
        <v>196420.30999999991</v>
      </c>
      <c r="H1050" s="19">
        <v>0</v>
      </c>
      <c r="I1050" s="19">
        <v>0</v>
      </c>
    </row>
    <row r="1051" spans="1:9" ht="15" customHeight="1" x14ac:dyDescent="0.25">
      <c r="A1051" s="213" t="s">
        <v>1430</v>
      </c>
      <c r="B1051" s="78">
        <v>0</v>
      </c>
      <c r="C1051" s="131" t="s">
        <v>67</v>
      </c>
      <c r="D1051" s="165">
        <v>255382.40999999992</v>
      </c>
      <c r="E1051" s="165">
        <v>58962.1</v>
      </c>
      <c r="F1051" s="19">
        <v>0</v>
      </c>
      <c r="G1051" s="20">
        <f t="shared" si="23"/>
        <v>78274.950000000012</v>
      </c>
      <c r="H1051" s="19">
        <v>0</v>
      </c>
      <c r="I1051" s="19">
        <v>0</v>
      </c>
    </row>
    <row r="1052" spans="1:9" ht="15" customHeight="1" x14ac:dyDescent="0.25">
      <c r="A1052" s="213" t="s">
        <v>1431</v>
      </c>
      <c r="B1052" s="78">
        <v>0</v>
      </c>
      <c r="C1052" s="131" t="s">
        <v>67</v>
      </c>
      <c r="D1052" s="165">
        <v>134872.5</v>
      </c>
      <c r="E1052" s="165">
        <v>56597.549999999996</v>
      </c>
      <c r="F1052" s="19">
        <v>0</v>
      </c>
      <c r="G1052" s="20">
        <f t="shared" si="23"/>
        <v>130058.71999999994</v>
      </c>
      <c r="H1052" s="19">
        <v>0</v>
      </c>
      <c r="I1052" s="19">
        <v>0</v>
      </c>
    </row>
    <row r="1053" spans="1:9" ht="15" customHeight="1" x14ac:dyDescent="0.25">
      <c r="A1053" s="213" t="s">
        <v>1432</v>
      </c>
      <c r="B1053" s="78">
        <v>0</v>
      </c>
      <c r="C1053" s="131" t="s">
        <v>67</v>
      </c>
      <c r="D1053" s="165">
        <v>150009.96999999994</v>
      </c>
      <c r="E1053" s="165">
        <v>19951.249999999996</v>
      </c>
      <c r="F1053" s="19">
        <v>0</v>
      </c>
      <c r="G1053" s="20">
        <f t="shared" si="23"/>
        <v>39148.60000000002</v>
      </c>
      <c r="H1053" s="19">
        <v>0</v>
      </c>
      <c r="I1053" s="19">
        <v>0</v>
      </c>
    </row>
    <row r="1054" spans="1:9" ht="15" customHeight="1" x14ac:dyDescent="0.25">
      <c r="A1054" s="105" t="s">
        <v>1433</v>
      </c>
      <c r="B1054" s="78">
        <v>0</v>
      </c>
      <c r="C1054" s="131" t="s">
        <v>67</v>
      </c>
      <c r="D1054" s="165">
        <v>46802.85000000002</v>
      </c>
      <c r="E1054" s="165">
        <v>7654.2500000000009</v>
      </c>
      <c r="F1054" s="19">
        <v>0</v>
      </c>
      <c r="G1054" s="20">
        <f t="shared" si="23"/>
        <v>112388.2600000001</v>
      </c>
      <c r="H1054" s="19">
        <v>0</v>
      </c>
      <c r="I1054" s="19">
        <v>0</v>
      </c>
    </row>
    <row r="1055" spans="1:9" ht="15" customHeight="1" x14ac:dyDescent="0.25">
      <c r="A1055" s="105" t="s">
        <v>1434</v>
      </c>
      <c r="B1055" s="78">
        <v>0</v>
      </c>
      <c r="C1055" s="131" t="s">
        <v>67</v>
      </c>
      <c r="D1055" s="165">
        <v>180448.55000000008</v>
      </c>
      <c r="E1055" s="165">
        <v>68060.289999999979</v>
      </c>
      <c r="F1055" s="19">
        <v>0</v>
      </c>
      <c r="G1055" s="20">
        <f t="shared" si="23"/>
        <v>149131.50000000006</v>
      </c>
      <c r="H1055" s="19">
        <v>0</v>
      </c>
      <c r="I1055" s="19">
        <v>0</v>
      </c>
    </row>
    <row r="1056" spans="1:9" ht="15" customHeight="1" x14ac:dyDescent="0.25">
      <c r="A1056" s="105" t="s">
        <v>1435</v>
      </c>
      <c r="B1056" s="78">
        <v>0</v>
      </c>
      <c r="C1056" s="131" t="s">
        <v>67</v>
      </c>
      <c r="D1056" s="165">
        <v>149131.50000000006</v>
      </c>
      <c r="E1056" s="165">
        <v>0</v>
      </c>
      <c r="F1056" s="19">
        <v>0</v>
      </c>
      <c r="G1056" s="20">
        <f t="shared" si="23"/>
        <v>225806.49999999997</v>
      </c>
      <c r="H1056" s="19">
        <v>0</v>
      </c>
      <c r="I1056" s="19">
        <v>0</v>
      </c>
    </row>
    <row r="1057" spans="1:9" ht="15" customHeight="1" x14ac:dyDescent="0.25">
      <c r="A1057" s="105" t="s">
        <v>1436</v>
      </c>
      <c r="B1057" s="78">
        <v>0</v>
      </c>
      <c r="C1057" s="131" t="s">
        <v>67</v>
      </c>
      <c r="D1057" s="165">
        <v>250947.42999999996</v>
      </c>
      <c r="E1057" s="165">
        <v>25140.929999999997</v>
      </c>
      <c r="F1057" s="19">
        <v>0</v>
      </c>
      <c r="G1057" s="20">
        <f t="shared" si="23"/>
        <v>136557.75</v>
      </c>
      <c r="H1057" s="19">
        <v>0</v>
      </c>
      <c r="I1057" s="19">
        <v>0</v>
      </c>
    </row>
    <row r="1058" spans="1:9" ht="15" customHeight="1" x14ac:dyDescent="0.25">
      <c r="A1058" s="105" t="s">
        <v>1437</v>
      </c>
      <c r="B1058" s="78">
        <v>0</v>
      </c>
      <c r="C1058" s="131" t="s">
        <v>67</v>
      </c>
      <c r="D1058" s="165">
        <v>177686.25</v>
      </c>
      <c r="E1058" s="165">
        <v>41128.499999999993</v>
      </c>
      <c r="F1058" s="19">
        <v>0</v>
      </c>
      <c r="G1058" s="20">
        <f t="shared" si="23"/>
        <v>69686.800000000017</v>
      </c>
      <c r="H1058" s="19">
        <v>0</v>
      </c>
      <c r="I1058" s="19">
        <v>0</v>
      </c>
    </row>
    <row r="1059" spans="1:9" ht="15" customHeight="1" x14ac:dyDescent="0.25">
      <c r="A1059" s="105" t="s">
        <v>1438</v>
      </c>
      <c r="B1059" s="78">
        <v>0</v>
      </c>
      <c r="C1059" s="131" t="s">
        <v>67</v>
      </c>
      <c r="D1059" s="165">
        <v>91405.200000000026</v>
      </c>
      <c r="E1059" s="165">
        <v>21718.400000000001</v>
      </c>
      <c r="F1059" s="19">
        <v>0</v>
      </c>
      <c r="G1059" s="20">
        <f t="shared" si="23"/>
        <v>74559.450000000012</v>
      </c>
      <c r="H1059" s="19">
        <v>0</v>
      </c>
      <c r="I1059" s="19">
        <v>0</v>
      </c>
    </row>
    <row r="1060" spans="1:9" ht="15" customHeight="1" x14ac:dyDescent="0.25">
      <c r="A1060" s="105" t="s">
        <v>1439</v>
      </c>
      <c r="B1060" s="78">
        <v>0</v>
      </c>
      <c r="C1060" s="131" t="s">
        <v>67</v>
      </c>
      <c r="D1060" s="165">
        <v>85811.250000000015</v>
      </c>
      <c r="E1060" s="165">
        <v>11251.8</v>
      </c>
      <c r="F1060" s="19">
        <v>0</v>
      </c>
      <c r="G1060" s="20">
        <f t="shared" si="23"/>
        <v>85076.25</v>
      </c>
      <c r="H1060" s="19">
        <v>0</v>
      </c>
      <c r="I1060" s="19">
        <v>0</v>
      </c>
    </row>
    <row r="1061" spans="1:9" ht="15" customHeight="1" x14ac:dyDescent="0.25">
      <c r="A1061" s="105" t="s">
        <v>1440</v>
      </c>
      <c r="B1061" s="78">
        <v>0</v>
      </c>
      <c r="C1061" s="131" t="s">
        <v>67</v>
      </c>
      <c r="D1061" s="165">
        <v>85076.25</v>
      </c>
      <c r="E1061" s="165">
        <v>0</v>
      </c>
      <c r="F1061" s="19">
        <v>0</v>
      </c>
      <c r="G1061" s="20">
        <f t="shared" si="23"/>
        <v>261409.05000000028</v>
      </c>
      <c r="H1061" s="19">
        <v>0</v>
      </c>
      <c r="I1061" s="19">
        <v>0</v>
      </c>
    </row>
    <row r="1062" spans="1:9" ht="15" customHeight="1" x14ac:dyDescent="0.25">
      <c r="A1062" s="211" t="s">
        <v>335</v>
      </c>
      <c r="B1062" s="78">
        <v>0</v>
      </c>
      <c r="C1062" s="131" t="s">
        <v>67</v>
      </c>
      <c r="D1062" s="165">
        <v>1840952.5200000005</v>
      </c>
      <c r="E1062" s="165">
        <v>1579543.4700000002</v>
      </c>
      <c r="F1062" s="19">
        <v>0</v>
      </c>
      <c r="G1062" s="20">
        <f t="shared" si="23"/>
        <v>426407.60000000009</v>
      </c>
      <c r="H1062" s="19">
        <v>0</v>
      </c>
      <c r="I1062" s="19">
        <v>0</v>
      </c>
    </row>
    <row r="1063" spans="1:9" ht="15" customHeight="1" x14ac:dyDescent="0.25">
      <c r="A1063" s="211" t="s">
        <v>336</v>
      </c>
      <c r="B1063" s="78">
        <v>0</v>
      </c>
      <c r="C1063" s="131" t="s">
        <v>67</v>
      </c>
      <c r="D1063" s="165">
        <v>2156944.12</v>
      </c>
      <c r="E1063" s="165">
        <v>1730536.52</v>
      </c>
      <c r="F1063" s="19">
        <v>0</v>
      </c>
      <c r="G1063" s="20">
        <f t="shared" si="23"/>
        <v>199621.53000000003</v>
      </c>
      <c r="H1063" s="19">
        <v>0</v>
      </c>
      <c r="I1063" s="19">
        <v>0</v>
      </c>
    </row>
    <row r="1064" spans="1:9" ht="15" customHeight="1" x14ac:dyDescent="0.25">
      <c r="A1064" s="211" t="s">
        <v>337</v>
      </c>
      <c r="B1064" s="78">
        <v>0</v>
      </c>
      <c r="C1064" s="131" t="s">
        <v>67</v>
      </c>
      <c r="D1064" s="165">
        <v>1384127.0000000007</v>
      </c>
      <c r="E1064" s="165">
        <v>1184505.4700000007</v>
      </c>
      <c r="F1064" s="19">
        <v>0</v>
      </c>
      <c r="G1064" s="20">
        <f t="shared" si="23"/>
        <v>277144.75000000023</v>
      </c>
      <c r="H1064" s="19">
        <v>0</v>
      </c>
      <c r="I1064" s="19">
        <v>0</v>
      </c>
    </row>
    <row r="1065" spans="1:9" ht="15" customHeight="1" x14ac:dyDescent="0.25">
      <c r="A1065" s="211" t="s">
        <v>338</v>
      </c>
      <c r="B1065" s="78">
        <v>0</v>
      </c>
      <c r="C1065" s="131" t="s">
        <v>67</v>
      </c>
      <c r="D1065" s="165">
        <v>2032476.3000000005</v>
      </c>
      <c r="E1065" s="165">
        <v>1755331.5500000003</v>
      </c>
      <c r="F1065" s="19">
        <v>0</v>
      </c>
      <c r="G1065" s="20">
        <f t="shared" si="23"/>
        <v>411433.59000000078</v>
      </c>
      <c r="H1065" s="19">
        <v>0</v>
      </c>
      <c r="I1065" s="19">
        <v>0</v>
      </c>
    </row>
    <row r="1066" spans="1:9" ht="15" customHeight="1" x14ac:dyDescent="0.25">
      <c r="A1066" s="211" t="s">
        <v>339</v>
      </c>
      <c r="B1066" s="78">
        <v>0</v>
      </c>
      <c r="C1066" s="131" t="s">
        <v>67</v>
      </c>
      <c r="D1066" s="165">
        <v>2511076.2400000002</v>
      </c>
      <c r="E1066" s="165">
        <v>2099642.6499999994</v>
      </c>
      <c r="F1066" s="19">
        <v>0</v>
      </c>
      <c r="G1066" s="20">
        <f t="shared" si="23"/>
        <v>115421.40000000005</v>
      </c>
      <c r="H1066" s="19">
        <v>0</v>
      </c>
      <c r="I1066" s="19">
        <v>0</v>
      </c>
    </row>
    <row r="1067" spans="1:9" ht="15" customHeight="1" x14ac:dyDescent="0.25">
      <c r="A1067" s="211" t="s">
        <v>340</v>
      </c>
      <c r="B1067" s="78">
        <v>0</v>
      </c>
      <c r="C1067" s="131" t="s">
        <v>67</v>
      </c>
      <c r="D1067" s="165">
        <v>144574.50000000006</v>
      </c>
      <c r="E1067" s="165">
        <v>29153.1</v>
      </c>
      <c r="F1067" s="19">
        <v>0</v>
      </c>
      <c r="G1067" s="20">
        <f t="shared" si="23"/>
        <v>409079.21999999974</v>
      </c>
      <c r="H1067" s="19">
        <v>0</v>
      </c>
      <c r="I1067" s="19">
        <v>0</v>
      </c>
    </row>
    <row r="1068" spans="1:9" ht="15" customHeight="1" x14ac:dyDescent="0.25">
      <c r="A1068" s="211" t="s">
        <v>341</v>
      </c>
      <c r="B1068" s="78">
        <v>0</v>
      </c>
      <c r="C1068" s="131" t="s">
        <v>67</v>
      </c>
      <c r="D1068" s="165">
        <v>2713696.99</v>
      </c>
      <c r="E1068" s="165">
        <v>2304617.7700000005</v>
      </c>
      <c r="F1068" s="19">
        <v>0</v>
      </c>
      <c r="G1068" s="20">
        <f t="shared" si="23"/>
        <v>426444.32999999938</v>
      </c>
      <c r="H1068" s="19">
        <v>0</v>
      </c>
      <c r="I1068" s="19">
        <v>0</v>
      </c>
    </row>
    <row r="1069" spans="1:9" ht="15" customHeight="1" x14ac:dyDescent="0.25">
      <c r="A1069" s="211" t="s">
        <v>342</v>
      </c>
      <c r="B1069" s="78">
        <v>0</v>
      </c>
      <c r="C1069" s="131" t="s">
        <v>67</v>
      </c>
      <c r="D1069" s="165">
        <v>2385310.4199999995</v>
      </c>
      <c r="E1069" s="165">
        <v>1958866.09</v>
      </c>
      <c r="F1069" s="19">
        <v>0</v>
      </c>
      <c r="G1069" s="20">
        <f t="shared" si="23"/>
        <v>220340.05000000028</v>
      </c>
      <c r="H1069" s="19">
        <v>0</v>
      </c>
      <c r="I1069" s="19">
        <v>0</v>
      </c>
    </row>
    <row r="1070" spans="1:9" ht="15" customHeight="1" x14ac:dyDescent="0.25">
      <c r="A1070" s="211" t="s">
        <v>343</v>
      </c>
      <c r="B1070" s="78">
        <v>0</v>
      </c>
      <c r="C1070" s="131" t="s">
        <v>67</v>
      </c>
      <c r="D1070" s="165">
        <v>1476673</v>
      </c>
      <c r="E1070" s="165">
        <v>1256332.9499999997</v>
      </c>
      <c r="F1070" s="19">
        <v>0</v>
      </c>
      <c r="G1070" s="20">
        <f t="shared" si="23"/>
        <v>194786.04999999935</v>
      </c>
      <c r="H1070" s="19">
        <v>0</v>
      </c>
      <c r="I1070" s="19">
        <v>0</v>
      </c>
    </row>
    <row r="1071" spans="1:9" ht="15" customHeight="1" x14ac:dyDescent="0.25">
      <c r="A1071" s="211" t="s">
        <v>344</v>
      </c>
      <c r="B1071" s="78">
        <v>0</v>
      </c>
      <c r="C1071" s="131" t="s">
        <v>67</v>
      </c>
      <c r="D1071" s="165">
        <v>749853.31999999948</v>
      </c>
      <c r="E1071" s="165">
        <v>555067.27000000014</v>
      </c>
      <c r="F1071" s="19">
        <v>0</v>
      </c>
      <c r="G1071" s="20">
        <f t="shared" si="23"/>
        <v>218016.94999999949</v>
      </c>
      <c r="H1071" s="19">
        <v>0</v>
      </c>
      <c r="I1071" s="19">
        <v>0</v>
      </c>
    </row>
    <row r="1072" spans="1:9" ht="15" customHeight="1" x14ac:dyDescent="0.25">
      <c r="A1072" s="211" t="s">
        <v>345</v>
      </c>
      <c r="B1072" s="78">
        <v>0</v>
      </c>
      <c r="C1072" s="131" t="s">
        <v>67</v>
      </c>
      <c r="D1072" s="165">
        <v>1478249.5299999998</v>
      </c>
      <c r="E1072" s="165">
        <v>1260232.5800000003</v>
      </c>
      <c r="F1072" s="19">
        <v>0</v>
      </c>
      <c r="G1072" s="20">
        <f t="shared" si="23"/>
        <v>413347.7799999998</v>
      </c>
      <c r="H1072" s="19">
        <v>0</v>
      </c>
      <c r="I1072" s="19">
        <v>0</v>
      </c>
    </row>
    <row r="1073" spans="1:9" ht="15" customHeight="1" x14ac:dyDescent="0.25">
      <c r="A1073" s="211" t="s">
        <v>346</v>
      </c>
      <c r="B1073" s="78">
        <v>0</v>
      </c>
      <c r="C1073" s="131" t="s">
        <v>67</v>
      </c>
      <c r="D1073" s="165">
        <v>2962400.2</v>
      </c>
      <c r="E1073" s="165">
        <v>2549052.4200000004</v>
      </c>
      <c r="F1073" s="19">
        <v>0</v>
      </c>
      <c r="G1073" s="20">
        <f t="shared" si="23"/>
        <v>530491.03999999911</v>
      </c>
      <c r="H1073" s="19">
        <v>0</v>
      </c>
      <c r="I1073" s="19">
        <v>0</v>
      </c>
    </row>
    <row r="1074" spans="1:9" ht="15" customHeight="1" x14ac:dyDescent="0.25">
      <c r="A1074" s="211" t="s">
        <v>347</v>
      </c>
      <c r="B1074" s="78">
        <v>0</v>
      </c>
      <c r="C1074" s="131" t="s">
        <v>67</v>
      </c>
      <c r="D1074" s="165">
        <v>4145774.9600000014</v>
      </c>
      <c r="E1074" s="165">
        <v>3615283.9200000023</v>
      </c>
      <c r="F1074" s="19">
        <v>0</v>
      </c>
      <c r="G1074" s="20">
        <f t="shared" si="23"/>
        <v>794385.23999999976</v>
      </c>
      <c r="H1074" s="19">
        <v>0</v>
      </c>
      <c r="I1074" s="19">
        <v>0</v>
      </c>
    </row>
    <row r="1075" spans="1:9" ht="15" customHeight="1" x14ac:dyDescent="0.25">
      <c r="A1075" s="211" t="s">
        <v>348</v>
      </c>
      <c r="B1075" s="78">
        <v>0</v>
      </c>
      <c r="C1075" s="131" t="s">
        <v>67</v>
      </c>
      <c r="D1075" s="165">
        <v>3892997.6699999976</v>
      </c>
      <c r="E1075" s="165">
        <v>3098612.4299999978</v>
      </c>
      <c r="F1075" s="19">
        <v>0</v>
      </c>
      <c r="G1075" s="20">
        <f t="shared" si="23"/>
        <v>460238.47999999858</v>
      </c>
      <c r="H1075" s="19">
        <v>0</v>
      </c>
      <c r="I1075" s="19">
        <v>0</v>
      </c>
    </row>
    <row r="1076" spans="1:9" ht="15" customHeight="1" x14ac:dyDescent="0.25">
      <c r="A1076" s="211" t="s">
        <v>349</v>
      </c>
      <c r="B1076" s="78">
        <v>0</v>
      </c>
      <c r="C1076" s="131" t="s">
        <v>67</v>
      </c>
      <c r="D1076" s="165">
        <v>3733985.0499999961</v>
      </c>
      <c r="E1076" s="165">
        <v>3273746.5699999975</v>
      </c>
      <c r="F1076" s="19">
        <v>0</v>
      </c>
      <c r="G1076" s="20">
        <f t="shared" si="23"/>
        <v>232197.5699999996</v>
      </c>
      <c r="H1076" s="19">
        <v>0</v>
      </c>
      <c r="I1076" s="19">
        <v>0</v>
      </c>
    </row>
    <row r="1077" spans="1:9" ht="15" customHeight="1" x14ac:dyDescent="0.25">
      <c r="A1077" s="211" t="s">
        <v>350</v>
      </c>
      <c r="B1077" s="78">
        <v>0</v>
      </c>
      <c r="C1077" s="131" t="s">
        <v>67</v>
      </c>
      <c r="D1077" s="165">
        <v>1451569.7999999993</v>
      </c>
      <c r="E1077" s="165">
        <v>1219372.2299999997</v>
      </c>
      <c r="F1077" s="19">
        <v>0</v>
      </c>
      <c r="G1077" s="20">
        <f t="shared" si="23"/>
        <v>776980.0699999989</v>
      </c>
      <c r="H1077" s="19">
        <v>0</v>
      </c>
      <c r="I1077" s="19">
        <v>0</v>
      </c>
    </row>
    <row r="1078" spans="1:9" ht="15" customHeight="1" x14ac:dyDescent="0.25">
      <c r="A1078" s="211" t="s">
        <v>351</v>
      </c>
      <c r="B1078" s="78">
        <v>0</v>
      </c>
      <c r="C1078" s="131" t="s">
        <v>67</v>
      </c>
      <c r="D1078" s="165">
        <v>2908108.8199999989</v>
      </c>
      <c r="E1078" s="165">
        <v>2131128.75</v>
      </c>
      <c r="F1078" s="19">
        <v>0</v>
      </c>
      <c r="G1078" s="20">
        <f t="shared" ref="G1078:G1140" si="24">D1079-E1079</f>
        <v>283234.32000000053</v>
      </c>
      <c r="H1078" s="19">
        <v>0</v>
      </c>
      <c r="I1078" s="19">
        <v>0</v>
      </c>
    </row>
    <row r="1079" spans="1:9" ht="15" customHeight="1" x14ac:dyDescent="0.25">
      <c r="A1079" s="211" t="s">
        <v>352</v>
      </c>
      <c r="B1079" s="78">
        <v>0</v>
      </c>
      <c r="C1079" s="131" t="s">
        <v>67</v>
      </c>
      <c r="D1079" s="165">
        <v>1482615.0400000003</v>
      </c>
      <c r="E1079" s="165">
        <v>1199380.7199999997</v>
      </c>
      <c r="F1079" s="19">
        <v>0</v>
      </c>
      <c r="G1079" s="20">
        <f t="shared" si="24"/>
        <v>335212.05000000051</v>
      </c>
      <c r="H1079" s="19">
        <v>0</v>
      </c>
      <c r="I1079" s="19">
        <v>0</v>
      </c>
    </row>
    <row r="1080" spans="1:9" ht="15" customHeight="1" x14ac:dyDescent="0.25">
      <c r="A1080" s="211" t="s">
        <v>353</v>
      </c>
      <c r="B1080" s="78">
        <v>0</v>
      </c>
      <c r="C1080" s="131" t="s">
        <v>67</v>
      </c>
      <c r="D1080" s="165">
        <v>901847.40000000049</v>
      </c>
      <c r="E1080" s="165">
        <v>566635.35</v>
      </c>
      <c r="F1080" s="19">
        <v>0</v>
      </c>
      <c r="G1080" s="20">
        <f t="shared" si="24"/>
        <v>326365.47999999928</v>
      </c>
      <c r="H1080" s="19">
        <v>0</v>
      </c>
      <c r="I1080" s="19">
        <v>0</v>
      </c>
    </row>
    <row r="1081" spans="1:9" ht="15" customHeight="1" x14ac:dyDescent="0.25">
      <c r="A1081" s="211" t="s">
        <v>354</v>
      </c>
      <c r="B1081" s="78">
        <v>0</v>
      </c>
      <c r="C1081" s="131" t="s">
        <v>67</v>
      </c>
      <c r="D1081" s="165">
        <v>1105125.2899999993</v>
      </c>
      <c r="E1081" s="165">
        <v>778759.81</v>
      </c>
      <c r="F1081" s="19">
        <v>0</v>
      </c>
      <c r="G1081" s="20">
        <f t="shared" si="24"/>
        <v>-1476.75</v>
      </c>
      <c r="H1081" s="19">
        <v>0</v>
      </c>
      <c r="I1081" s="19">
        <v>0</v>
      </c>
    </row>
    <row r="1082" spans="1:9" ht="15" customHeight="1" x14ac:dyDescent="0.25">
      <c r="A1082" s="211" t="s">
        <v>4066</v>
      </c>
      <c r="B1082" s="78">
        <v>0</v>
      </c>
      <c r="C1082" s="131" t="s">
        <v>67</v>
      </c>
      <c r="D1082" s="165">
        <v>26612.95</v>
      </c>
      <c r="E1082" s="165">
        <v>28089.7</v>
      </c>
      <c r="F1082" s="19">
        <v>0</v>
      </c>
      <c r="G1082" s="20">
        <f t="shared" si="24"/>
        <v>350018.09000000102</v>
      </c>
      <c r="H1082" s="19">
        <v>0</v>
      </c>
      <c r="I1082" s="19">
        <v>0</v>
      </c>
    </row>
    <row r="1083" spans="1:9" ht="15" customHeight="1" x14ac:dyDescent="0.25">
      <c r="A1083" s="211" t="s">
        <v>355</v>
      </c>
      <c r="B1083" s="78">
        <v>0</v>
      </c>
      <c r="C1083" s="131" t="s">
        <v>67</v>
      </c>
      <c r="D1083" s="165">
        <v>1505050.5000000005</v>
      </c>
      <c r="E1083" s="165">
        <v>1155032.4099999995</v>
      </c>
      <c r="F1083" s="19">
        <v>0</v>
      </c>
      <c r="G1083" s="20">
        <f t="shared" si="24"/>
        <v>652353.15999999852</v>
      </c>
      <c r="H1083" s="19">
        <v>0</v>
      </c>
      <c r="I1083" s="19">
        <v>0</v>
      </c>
    </row>
    <row r="1084" spans="1:9" ht="15" customHeight="1" x14ac:dyDescent="0.25">
      <c r="A1084" s="211" t="s">
        <v>356</v>
      </c>
      <c r="B1084" s="78">
        <v>0</v>
      </c>
      <c r="C1084" s="131" t="s">
        <v>67</v>
      </c>
      <c r="D1084" s="165">
        <v>2565271.6999999983</v>
      </c>
      <c r="E1084" s="165">
        <v>1912918.5399999998</v>
      </c>
      <c r="F1084" s="19">
        <v>0</v>
      </c>
      <c r="G1084" s="20">
        <f t="shared" si="24"/>
        <v>464501.83999999869</v>
      </c>
      <c r="H1084" s="19">
        <v>0</v>
      </c>
      <c r="I1084" s="19">
        <v>0</v>
      </c>
    </row>
    <row r="1085" spans="1:9" ht="15" customHeight="1" x14ac:dyDescent="0.25">
      <c r="A1085" s="211" t="s">
        <v>357</v>
      </c>
      <c r="B1085" s="78">
        <v>0</v>
      </c>
      <c r="C1085" s="131" t="s">
        <v>67</v>
      </c>
      <c r="D1085" s="165">
        <v>1664925.0199999989</v>
      </c>
      <c r="E1085" s="165">
        <v>1200423.1800000002</v>
      </c>
      <c r="F1085" s="19">
        <v>0</v>
      </c>
      <c r="G1085" s="20">
        <f t="shared" si="24"/>
        <v>925293.79999999912</v>
      </c>
      <c r="H1085" s="19">
        <v>0</v>
      </c>
      <c r="I1085" s="19">
        <v>0</v>
      </c>
    </row>
    <row r="1086" spans="1:9" ht="15" customHeight="1" x14ac:dyDescent="0.25">
      <c r="A1086" s="211" t="s">
        <v>358</v>
      </c>
      <c r="B1086" s="78">
        <v>0</v>
      </c>
      <c r="C1086" s="131" t="s">
        <v>67</v>
      </c>
      <c r="D1086" s="165">
        <v>2067496.0999999994</v>
      </c>
      <c r="E1086" s="165">
        <v>1142202.3000000003</v>
      </c>
      <c r="F1086" s="19">
        <v>0</v>
      </c>
      <c r="G1086" s="20">
        <f t="shared" si="24"/>
        <v>1032329.2400000009</v>
      </c>
      <c r="H1086" s="19">
        <v>0</v>
      </c>
      <c r="I1086" s="19">
        <v>0</v>
      </c>
    </row>
    <row r="1087" spans="1:9" ht="15" customHeight="1" x14ac:dyDescent="0.25">
      <c r="A1087" s="211" t="s">
        <v>359</v>
      </c>
      <c r="B1087" s="78">
        <v>0</v>
      </c>
      <c r="C1087" s="131" t="s">
        <v>67</v>
      </c>
      <c r="D1087" s="165">
        <v>1912969.9000000008</v>
      </c>
      <c r="E1087" s="165">
        <v>880640.65999999992</v>
      </c>
      <c r="F1087" s="19">
        <v>0</v>
      </c>
      <c r="G1087" s="20">
        <f t="shared" si="24"/>
        <v>414255.00000000023</v>
      </c>
      <c r="H1087" s="19">
        <v>0</v>
      </c>
      <c r="I1087" s="19">
        <v>0</v>
      </c>
    </row>
    <row r="1088" spans="1:9" ht="15" customHeight="1" x14ac:dyDescent="0.25">
      <c r="A1088" s="211" t="s">
        <v>360</v>
      </c>
      <c r="B1088" s="78">
        <v>0</v>
      </c>
      <c r="C1088" s="131" t="s">
        <v>67</v>
      </c>
      <c r="D1088" s="165">
        <v>1898237.5999999994</v>
      </c>
      <c r="E1088" s="165">
        <v>1483982.5999999992</v>
      </c>
      <c r="F1088" s="19">
        <v>0</v>
      </c>
      <c r="G1088" s="20">
        <f t="shared" si="24"/>
        <v>961085.94999999972</v>
      </c>
      <c r="H1088" s="19">
        <v>0</v>
      </c>
      <c r="I1088" s="19">
        <v>0</v>
      </c>
    </row>
    <row r="1089" spans="1:9" ht="15" customHeight="1" x14ac:dyDescent="0.25">
      <c r="A1089" s="211" t="s">
        <v>361</v>
      </c>
      <c r="B1089" s="78">
        <v>0</v>
      </c>
      <c r="C1089" s="131" t="s">
        <v>67</v>
      </c>
      <c r="D1089" s="165">
        <v>3088185.2499999995</v>
      </c>
      <c r="E1089" s="165">
        <v>2127099.2999999998</v>
      </c>
      <c r="F1089" s="19">
        <v>0</v>
      </c>
      <c r="G1089" s="20">
        <f t="shared" si="24"/>
        <v>172878.46999999951</v>
      </c>
      <c r="H1089" s="19">
        <v>0</v>
      </c>
      <c r="I1089" s="19">
        <v>0</v>
      </c>
    </row>
    <row r="1090" spans="1:9" ht="15" customHeight="1" x14ac:dyDescent="0.25">
      <c r="A1090" s="211" t="s">
        <v>362</v>
      </c>
      <c r="B1090" s="78">
        <v>0</v>
      </c>
      <c r="C1090" s="131" t="s">
        <v>67</v>
      </c>
      <c r="D1090" s="165">
        <v>1348257.5499999996</v>
      </c>
      <c r="E1090" s="165">
        <v>1175379.08</v>
      </c>
      <c r="F1090" s="19">
        <v>0</v>
      </c>
      <c r="G1090" s="20">
        <f t="shared" si="24"/>
        <v>286385.05999999982</v>
      </c>
      <c r="H1090" s="19">
        <v>0</v>
      </c>
      <c r="I1090" s="19">
        <v>0</v>
      </c>
    </row>
    <row r="1091" spans="1:9" ht="15" customHeight="1" x14ac:dyDescent="0.25">
      <c r="A1091" s="211" t="s">
        <v>363</v>
      </c>
      <c r="B1091" s="78">
        <v>0</v>
      </c>
      <c r="C1091" s="131" t="s">
        <v>67</v>
      </c>
      <c r="D1091" s="165">
        <v>1106714.2999999998</v>
      </c>
      <c r="E1091" s="165">
        <v>820329.24</v>
      </c>
      <c r="F1091" s="19">
        <v>0</v>
      </c>
      <c r="G1091" s="20">
        <f t="shared" si="24"/>
        <v>782303.45000000042</v>
      </c>
      <c r="H1091" s="19">
        <v>0</v>
      </c>
      <c r="I1091" s="19">
        <v>0</v>
      </c>
    </row>
    <row r="1092" spans="1:9" ht="15" customHeight="1" x14ac:dyDescent="0.25">
      <c r="A1092" s="211" t="s">
        <v>3575</v>
      </c>
      <c r="B1092" s="78">
        <v>0</v>
      </c>
      <c r="C1092" s="131" t="s">
        <v>67</v>
      </c>
      <c r="D1092" s="165">
        <v>1250910.2000000004</v>
      </c>
      <c r="E1092" s="165">
        <v>468606.75000000006</v>
      </c>
      <c r="F1092" s="19">
        <v>0</v>
      </c>
      <c r="G1092" s="20" t="e">
        <f>#REF!-#REF!</f>
        <v>#REF!</v>
      </c>
      <c r="H1092" s="19">
        <v>0</v>
      </c>
      <c r="I1092" s="19">
        <v>0</v>
      </c>
    </row>
    <row r="1093" spans="1:9" ht="15" customHeight="1" x14ac:dyDescent="0.25">
      <c r="A1093" s="211" t="s">
        <v>364</v>
      </c>
      <c r="B1093" s="78">
        <v>0</v>
      </c>
      <c r="C1093" s="131" t="s">
        <v>67</v>
      </c>
      <c r="D1093" s="165">
        <v>1437218.9100000001</v>
      </c>
      <c r="E1093" s="165">
        <v>1171265.3500000001</v>
      </c>
      <c r="F1093" s="19">
        <v>0</v>
      </c>
      <c r="G1093" s="20">
        <f>D1094-E1094</f>
        <v>726460.86000000034</v>
      </c>
      <c r="H1093" s="19">
        <v>0</v>
      </c>
      <c r="I1093" s="19">
        <v>0</v>
      </c>
    </row>
    <row r="1094" spans="1:9" ht="15" customHeight="1" x14ac:dyDescent="0.25">
      <c r="A1094" s="211" t="s">
        <v>365</v>
      </c>
      <c r="B1094" s="78">
        <v>0</v>
      </c>
      <c r="C1094" s="131" t="s">
        <v>67</v>
      </c>
      <c r="D1094" s="165">
        <v>2223685.6000000006</v>
      </c>
      <c r="E1094" s="165">
        <v>1497224.7400000002</v>
      </c>
      <c r="F1094" s="19">
        <v>0</v>
      </c>
      <c r="G1094" s="20">
        <f t="shared" si="24"/>
        <v>288994.14999999898</v>
      </c>
      <c r="H1094" s="19">
        <v>0</v>
      </c>
      <c r="I1094" s="19">
        <v>0</v>
      </c>
    </row>
    <row r="1095" spans="1:9" ht="15" customHeight="1" x14ac:dyDescent="0.25">
      <c r="A1095" s="211" t="s">
        <v>366</v>
      </c>
      <c r="B1095" s="78">
        <v>0</v>
      </c>
      <c r="C1095" s="131" t="s">
        <v>67</v>
      </c>
      <c r="D1095" s="165">
        <v>2421587.1999999988</v>
      </c>
      <c r="E1095" s="165">
        <v>2132593.0499999998</v>
      </c>
      <c r="F1095" s="19">
        <v>0</v>
      </c>
      <c r="G1095" s="20">
        <f t="shared" si="24"/>
        <v>531365.20000000042</v>
      </c>
      <c r="H1095" s="19">
        <v>0</v>
      </c>
      <c r="I1095" s="19">
        <v>0</v>
      </c>
    </row>
    <row r="1096" spans="1:9" ht="15" customHeight="1" x14ac:dyDescent="0.25">
      <c r="A1096" s="211" t="s">
        <v>367</v>
      </c>
      <c r="B1096" s="78">
        <v>0</v>
      </c>
      <c r="C1096" s="131" t="s">
        <v>67</v>
      </c>
      <c r="D1096" s="165">
        <v>1875635.9500000002</v>
      </c>
      <c r="E1096" s="165">
        <v>1344270.7499999998</v>
      </c>
      <c r="F1096" s="19">
        <v>0</v>
      </c>
      <c r="G1096" s="20">
        <f t="shared" si="24"/>
        <v>890406.16999999946</v>
      </c>
      <c r="H1096" s="19">
        <v>0</v>
      </c>
      <c r="I1096" s="19">
        <v>0</v>
      </c>
    </row>
    <row r="1097" spans="1:9" ht="15" customHeight="1" x14ac:dyDescent="0.25">
      <c r="A1097" s="211" t="s">
        <v>368</v>
      </c>
      <c r="B1097" s="78">
        <v>0</v>
      </c>
      <c r="C1097" s="131" t="s">
        <v>67</v>
      </c>
      <c r="D1097" s="165">
        <v>2731397.1699999985</v>
      </c>
      <c r="E1097" s="165">
        <v>1840990.9999999991</v>
      </c>
      <c r="F1097" s="19">
        <v>0</v>
      </c>
      <c r="G1097" s="20">
        <f t="shared" si="24"/>
        <v>929645.90000000037</v>
      </c>
      <c r="H1097" s="19">
        <v>0</v>
      </c>
      <c r="I1097" s="19">
        <v>0</v>
      </c>
    </row>
    <row r="1098" spans="1:9" ht="15" customHeight="1" x14ac:dyDescent="0.25">
      <c r="A1098" s="211" t="s">
        <v>369</v>
      </c>
      <c r="B1098" s="78">
        <v>0</v>
      </c>
      <c r="C1098" s="131" t="s">
        <v>67</v>
      </c>
      <c r="D1098" s="165">
        <v>2224161.8100000005</v>
      </c>
      <c r="E1098" s="165">
        <v>1294515.9100000001</v>
      </c>
      <c r="F1098" s="19">
        <v>0</v>
      </c>
      <c r="G1098" s="20">
        <f t="shared" si="24"/>
        <v>758488.40999999829</v>
      </c>
      <c r="H1098" s="19">
        <v>0</v>
      </c>
      <c r="I1098" s="19">
        <v>0</v>
      </c>
    </row>
    <row r="1099" spans="1:9" ht="15" customHeight="1" x14ac:dyDescent="0.25">
      <c r="A1099" s="211" t="s">
        <v>370</v>
      </c>
      <c r="B1099" s="78">
        <v>0</v>
      </c>
      <c r="C1099" s="131" t="s">
        <v>67</v>
      </c>
      <c r="D1099" s="165">
        <v>2920516.3999999985</v>
      </c>
      <c r="E1099" s="165">
        <v>2162027.9900000002</v>
      </c>
      <c r="F1099" s="19">
        <v>0</v>
      </c>
      <c r="G1099" s="20">
        <f t="shared" si="24"/>
        <v>949913.64999999804</v>
      </c>
      <c r="H1099" s="19">
        <v>0</v>
      </c>
      <c r="I1099" s="19">
        <v>0</v>
      </c>
    </row>
    <row r="1100" spans="1:9" ht="15" customHeight="1" x14ac:dyDescent="0.25">
      <c r="A1100" s="211" t="s">
        <v>371</v>
      </c>
      <c r="B1100" s="78">
        <v>0</v>
      </c>
      <c r="C1100" s="131" t="s">
        <v>67</v>
      </c>
      <c r="D1100" s="165">
        <v>2910248.9099999978</v>
      </c>
      <c r="E1100" s="165">
        <v>1960335.2599999998</v>
      </c>
      <c r="F1100" s="19">
        <v>0</v>
      </c>
      <c r="G1100" s="20">
        <f t="shared" si="24"/>
        <v>645544.85000000009</v>
      </c>
      <c r="H1100" s="19">
        <v>0</v>
      </c>
      <c r="I1100" s="19">
        <v>0</v>
      </c>
    </row>
    <row r="1101" spans="1:9" ht="15" customHeight="1" x14ac:dyDescent="0.25">
      <c r="A1101" s="211" t="s">
        <v>372</v>
      </c>
      <c r="B1101" s="78">
        <v>0</v>
      </c>
      <c r="C1101" s="131" t="s">
        <v>67</v>
      </c>
      <c r="D1101" s="165">
        <v>2054888.4000000004</v>
      </c>
      <c r="E1101" s="165">
        <v>1409343.5500000003</v>
      </c>
      <c r="F1101" s="19">
        <v>0</v>
      </c>
      <c r="G1101" s="20">
        <f t="shared" si="24"/>
        <v>673081.38000000012</v>
      </c>
      <c r="H1101" s="19">
        <v>0</v>
      </c>
      <c r="I1101" s="19">
        <v>0</v>
      </c>
    </row>
    <row r="1102" spans="1:9" ht="15" customHeight="1" x14ac:dyDescent="0.25">
      <c r="A1102" s="211" t="s">
        <v>373</v>
      </c>
      <c r="B1102" s="78">
        <v>0</v>
      </c>
      <c r="C1102" s="131" t="s">
        <v>67</v>
      </c>
      <c r="D1102" s="165">
        <v>2228832.9099999997</v>
      </c>
      <c r="E1102" s="165">
        <v>1555751.5299999996</v>
      </c>
      <c r="F1102" s="19">
        <v>0</v>
      </c>
      <c r="G1102" s="20">
        <f t="shared" si="24"/>
        <v>698106.59000000008</v>
      </c>
      <c r="H1102" s="19">
        <v>0</v>
      </c>
      <c r="I1102" s="19">
        <v>0</v>
      </c>
    </row>
    <row r="1103" spans="1:9" ht="15" customHeight="1" x14ac:dyDescent="0.25">
      <c r="A1103" s="211" t="s">
        <v>374</v>
      </c>
      <c r="B1103" s="78">
        <v>0</v>
      </c>
      <c r="C1103" s="131" t="s">
        <v>67</v>
      </c>
      <c r="D1103" s="165">
        <v>1834805.2000000002</v>
      </c>
      <c r="E1103" s="165">
        <v>1136698.6100000001</v>
      </c>
      <c r="F1103" s="19">
        <v>0</v>
      </c>
      <c r="G1103" s="20">
        <f t="shared" si="24"/>
        <v>507279.60000000033</v>
      </c>
      <c r="H1103" s="19">
        <v>0</v>
      </c>
      <c r="I1103" s="19">
        <v>0</v>
      </c>
    </row>
    <row r="1104" spans="1:9" ht="15" customHeight="1" x14ac:dyDescent="0.25">
      <c r="A1104" s="211" t="s">
        <v>375</v>
      </c>
      <c r="B1104" s="78">
        <v>0</v>
      </c>
      <c r="C1104" s="131" t="s">
        <v>67</v>
      </c>
      <c r="D1104" s="165">
        <v>1829003.7400000005</v>
      </c>
      <c r="E1104" s="165">
        <v>1321724.1400000001</v>
      </c>
      <c r="F1104" s="19">
        <v>0</v>
      </c>
      <c r="G1104" s="20">
        <f t="shared" si="24"/>
        <v>1368583.4699999979</v>
      </c>
      <c r="H1104" s="19">
        <v>0</v>
      </c>
      <c r="I1104" s="19">
        <v>0</v>
      </c>
    </row>
    <row r="1105" spans="1:9" ht="15" customHeight="1" x14ac:dyDescent="0.25">
      <c r="A1105" s="211" t="s">
        <v>376</v>
      </c>
      <c r="B1105" s="78">
        <v>0</v>
      </c>
      <c r="C1105" s="131" t="s">
        <v>67</v>
      </c>
      <c r="D1105" s="165">
        <v>2892962.799999998</v>
      </c>
      <c r="E1105" s="165">
        <v>1524379.33</v>
      </c>
      <c r="F1105" s="19">
        <v>0</v>
      </c>
      <c r="G1105" s="20">
        <f t="shared" si="24"/>
        <v>856682.68999999715</v>
      </c>
      <c r="H1105" s="19">
        <v>0</v>
      </c>
      <c r="I1105" s="19">
        <v>0</v>
      </c>
    </row>
    <row r="1106" spans="1:9" ht="15" customHeight="1" x14ac:dyDescent="0.25">
      <c r="A1106" s="211" t="s">
        <v>377</v>
      </c>
      <c r="B1106" s="78">
        <v>0</v>
      </c>
      <c r="C1106" s="131" t="s">
        <v>67</v>
      </c>
      <c r="D1106" s="165">
        <v>3055497.6699999976</v>
      </c>
      <c r="E1106" s="165">
        <v>2198814.9800000004</v>
      </c>
      <c r="F1106" s="19">
        <v>0</v>
      </c>
      <c r="G1106" s="20">
        <f t="shared" si="24"/>
        <v>997867.17000000132</v>
      </c>
      <c r="H1106" s="19">
        <v>0</v>
      </c>
      <c r="I1106" s="19">
        <v>0</v>
      </c>
    </row>
    <row r="1107" spans="1:9" ht="15" customHeight="1" x14ac:dyDescent="0.25">
      <c r="A1107" s="211" t="s">
        <v>378</v>
      </c>
      <c r="B1107" s="78">
        <v>0</v>
      </c>
      <c r="C1107" s="131" t="s">
        <v>67</v>
      </c>
      <c r="D1107" s="165">
        <v>2840342.8100000015</v>
      </c>
      <c r="E1107" s="165">
        <v>1842475.6400000001</v>
      </c>
      <c r="F1107" s="19">
        <v>0</v>
      </c>
      <c r="G1107" s="20">
        <f t="shared" si="24"/>
        <v>607529.39999999991</v>
      </c>
      <c r="H1107" s="19">
        <v>0</v>
      </c>
      <c r="I1107" s="19">
        <v>0</v>
      </c>
    </row>
    <row r="1108" spans="1:9" ht="15" customHeight="1" x14ac:dyDescent="0.25">
      <c r="A1108" s="211" t="s">
        <v>379</v>
      </c>
      <c r="B1108" s="78">
        <v>0</v>
      </c>
      <c r="C1108" s="131" t="s">
        <v>67</v>
      </c>
      <c r="D1108" s="165">
        <v>2167999</v>
      </c>
      <c r="E1108" s="165">
        <v>1560469.6</v>
      </c>
      <c r="F1108" s="19">
        <v>0</v>
      </c>
      <c r="G1108" s="20">
        <f t="shared" si="24"/>
        <v>-1805553.97</v>
      </c>
      <c r="H1108" s="19">
        <v>0</v>
      </c>
      <c r="I1108" s="19">
        <v>0</v>
      </c>
    </row>
    <row r="1109" spans="1:9" ht="15" customHeight="1" x14ac:dyDescent="0.25">
      <c r="A1109" s="211" t="s">
        <v>380</v>
      </c>
      <c r="B1109" s="78">
        <v>0</v>
      </c>
      <c r="C1109" s="131" t="s">
        <v>67</v>
      </c>
      <c r="D1109" s="165">
        <v>294268.79999999999</v>
      </c>
      <c r="E1109" s="165">
        <v>2099822.77</v>
      </c>
      <c r="F1109" s="19">
        <v>0</v>
      </c>
      <c r="G1109" s="20">
        <f t="shared" si="24"/>
        <v>503093.40000000177</v>
      </c>
      <c r="H1109" s="19">
        <v>0</v>
      </c>
      <c r="I1109" s="19">
        <v>0</v>
      </c>
    </row>
    <row r="1110" spans="1:9" ht="15" customHeight="1" x14ac:dyDescent="0.25">
      <c r="A1110" s="211" t="s">
        <v>381</v>
      </c>
      <c r="B1110" s="78">
        <v>0</v>
      </c>
      <c r="C1110" s="131" t="s">
        <v>67</v>
      </c>
      <c r="D1110" s="165">
        <v>2916237.73</v>
      </c>
      <c r="E1110" s="165">
        <v>2413144.3299999982</v>
      </c>
      <c r="F1110" s="19">
        <v>0</v>
      </c>
      <c r="G1110" s="20">
        <f t="shared" si="24"/>
        <v>475733.68000000156</v>
      </c>
      <c r="H1110" s="19">
        <v>0</v>
      </c>
      <c r="I1110" s="19">
        <v>0</v>
      </c>
    </row>
    <row r="1111" spans="1:9" ht="15" customHeight="1" x14ac:dyDescent="0.25">
      <c r="A1111" s="211" t="s">
        <v>382</v>
      </c>
      <c r="B1111" s="78">
        <v>0</v>
      </c>
      <c r="C1111" s="131" t="s">
        <v>67</v>
      </c>
      <c r="D1111" s="165">
        <v>3468056.3400000026</v>
      </c>
      <c r="E1111" s="165">
        <v>2992322.6600000011</v>
      </c>
      <c r="F1111" s="19">
        <v>0</v>
      </c>
      <c r="G1111" s="20">
        <f t="shared" si="24"/>
        <v>752186.46999999927</v>
      </c>
      <c r="H1111" s="19">
        <v>0</v>
      </c>
      <c r="I1111" s="19">
        <v>0</v>
      </c>
    </row>
    <row r="1112" spans="1:9" ht="15" customHeight="1" x14ac:dyDescent="0.25">
      <c r="A1112" s="211" t="s">
        <v>383</v>
      </c>
      <c r="B1112" s="78">
        <v>0</v>
      </c>
      <c r="C1112" s="131" t="s">
        <v>67</v>
      </c>
      <c r="D1112" s="165">
        <v>3055910.3299999996</v>
      </c>
      <c r="E1112" s="165">
        <v>2303723.8600000003</v>
      </c>
      <c r="F1112" s="19">
        <v>0</v>
      </c>
      <c r="G1112" s="20">
        <f t="shared" si="24"/>
        <v>219338.74000000081</v>
      </c>
      <c r="H1112" s="19">
        <v>0</v>
      </c>
      <c r="I1112" s="19">
        <v>0</v>
      </c>
    </row>
    <row r="1113" spans="1:9" ht="15" customHeight="1" x14ac:dyDescent="0.25">
      <c r="A1113" s="211" t="s">
        <v>384</v>
      </c>
      <c r="B1113" s="78">
        <v>0</v>
      </c>
      <c r="C1113" s="131" t="s">
        <v>67</v>
      </c>
      <c r="D1113" s="165">
        <v>1258115.9000000006</v>
      </c>
      <c r="E1113" s="165">
        <v>1038777.1599999998</v>
      </c>
      <c r="F1113" s="19">
        <v>0</v>
      </c>
      <c r="G1113" s="20">
        <f t="shared" si="24"/>
        <v>463567.21999999788</v>
      </c>
      <c r="H1113" s="19">
        <v>0</v>
      </c>
      <c r="I1113" s="19">
        <v>0</v>
      </c>
    </row>
    <row r="1114" spans="1:9" ht="15" customHeight="1" x14ac:dyDescent="0.25">
      <c r="A1114" s="211" t="s">
        <v>385</v>
      </c>
      <c r="B1114" s="78">
        <v>0</v>
      </c>
      <c r="C1114" s="131" t="s">
        <v>67</v>
      </c>
      <c r="D1114" s="165">
        <v>2886469.7099999981</v>
      </c>
      <c r="E1114" s="165">
        <v>2422902.4900000002</v>
      </c>
      <c r="F1114" s="19">
        <v>0</v>
      </c>
      <c r="G1114" s="20">
        <f t="shared" si="24"/>
        <v>1738248.1599999995</v>
      </c>
      <c r="H1114" s="19">
        <v>0</v>
      </c>
      <c r="I1114" s="19">
        <v>0</v>
      </c>
    </row>
    <row r="1115" spans="1:9" ht="15" customHeight="1" x14ac:dyDescent="0.25">
      <c r="A1115" s="211" t="s">
        <v>386</v>
      </c>
      <c r="B1115" s="78">
        <v>0</v>
      </c>
      <c r="C1115" s="131" t="s">
        <v>67</v>
      </c>
      <c r="D1115" s="165">
        <v>1923425.3599999994</v>
      </c>
      <c r="E1115" s="165">
        <v>185177.2</v>
      </c>
      <c r="F1115" s="19">
        <v>0</v>
      </c>
      <c r="G1115" s="20">
        <f t="shared" si="24"/>
        <v>93681.159999999974</v>
      </c>
      <c r="H1115" s="19">
        <v>0</v>
      </c>
      <c r="I1115" s="19">
        <v>0</v>
      </c>
    </row>
    <row r="1116" spans="1:9" ht="15" customHeight="1" x14ac:dyDescent="0.25">
      <c r="A1116" s="213" t="s">
        <v>1441</v>
      </c>
      <c r="B1116" s="78">
        <v>0</v>
      </c>
      <c r="C1116" s="131" t="s">
        <v>67</v>
      </c>
      <c r="D1116" s="165">
        <v>136921.64999999997</v>
      </c>
      <c r="E1116" s="165">
        <v>43240.489999999991</v>
      </c>
      <c r="F1116" s="19">
        <v>0</v>
      </c>
      <c r="G1116" s="20">
        <f t="shared" si="24"/>
        <v>181877.19999999972</v>
      </c>
      <c r="H1116" s="19">
        <v>0</v>
      </c>
      <c r="I1116" s="19">
        <v>0</v>
      </c>
    </row>
    <row r="1117" spans="1:9" ht="15" customHeight="1" x14ac:dyDescent="0.25">
      <c r="A1117" s="105" t="s">
        <v>1442</v>
      </c>
      <c r="B1117" s="78">
        <v>0</v>
      </c>
      <c r="C1117" s="131" t="s">
        <v>67</v>
      </c>
      <c r="D1117" s="165">
        <v>967509.24999999977</v>
      </c>
      <c r="E1117" s="165">
        <v>785632.05</v>
      </c>
      <c r="F1117" s="19">
        <v>0</v>
      </c>
      <c r="G1117" s="20">
        <f t="shared" si="24"/>
        <v>25780.859999999811</v>
      </c>
      <c r="H1117" s="19">
        <v>0</v>
      </c>
      <c r="I1117" s="19">
        <v>0</v>
      </c>
    </row>
    <row r="1118" spans="1:9" ht="15" customHeight="1" x14ac:dyDescent="0.25">
      <c r="A1118" s="105" t="s">
        <v>1443</v>
      </c>
      <c r="B1118" s="78">
        <v>0</v>
      </c>
      <c r="C1118" s="131" t="s">
        <v>67</v>
      </c>
      <c r="D1118" s="165">
        <v>523765.09999999974</v>
      </c>
      <c r="E1118" s="165">
        <v>497984.23999999993</v>
      </c>
      <c r="F1118" s="19">
        <v>0</v>
      </c>
      <c r="G1118" s="20">
        <f t="shared" si="24"/>
        <v>297711.73000000091</v>
      </c>
      <c r="H1118" s="19">
        <v>0</v>
      </c>
      <c r="I1118" s="19">
        <v>0</v>
      </c>
    </row>
    <row r="1119" spans="1:9" ht="15" customHeight="1" x14ac:dyDescent="0.25">
      <c r="A1119" s="211" t="s">
        <v>387</v>
      </c>
      <c r="B1119" s="78">
        <v>0</v>
      </c>
      <c r="C1119" s="131" t="s">
        <v>67</v>
      </c>
      <c r="D1119" s="165">
        <v>1350265.9000000008</v>
      </c>
      <c r="E1119" s="165">
        <v>1052554.17</v>
      </c>
      <c r="F1119" s="19">
        <v>0</v>
      </c>
      <c r="G1119" s="20">
        <f t="shared" si="24"/>
        <v>328586.09999999986</v>
      </c>
      <c r="H1119" s="19">
        <v>0</v>
      </c>
      <c r="I1119" s="19">
        <v>0</v>
      </c>
    </row>
    <row r="1120" spans="1:9" ht="15" customHeight="1" x14ac:dyDescent="0.25">
      <c r="A1120" s="211" t="s">
        <v>388</v>
      </c>
      <c r="B1120" s="78">
        <v>0</v>
      </c>
      <c r="C1120" s="131" t="s">
        <v>67</v>
      </c>
      <c r="D1120" s="165">
        <v>1380136.9000000001</v>
      </c>
      <c r="E1120" s="165">
        <v>1051550.8000000003</v>
      </c>
      <c r="F1120" s="19">
        <v>0</v>
      </c>
      <c r="G1120" s="20">
        <f t="shared" si="24"/>
        <v>173376.69999999949</v>
      </c>
      <c r="H1120" s="19">
        <v>0</v>
      </c>
      <c r="I1120" s="19">
        <v>0</v>
      </c>
    </row>
    <row r="1121" spans="1:9" ht="15" customHeight="1" x14ac:dyDescent="0.25">
      <c r="A1121" s="211" t="s">
        <v>389</v>
      </c>
      <c r="B1121" s="78">
        <v>0</v>
      </c>
      <c r="C1121" s="131" t="s">
        <v>67</v>
      </c>
      <c r="D1121" s="165">
        <v>920805.82999999973</v>
      </c>
      <c r="E1121" s="165">
        <v>747429.13000000024</v>
      </c>
      <c r="F1121" s="19">
        <v>0</v>
      </c>
      <c r="G1121" s="20">
        <f t="shared" si="24"/>
        <v>196592.80000000005</v>
      </c>
      <c r="H1121" s="19">
        <v>0</v>
      </c>
      <c r="I1121" s="19">
        <v>0</v>
      </c>
    </row>
    <row r="1122" spans="1:9" ht="15" customHeight="1" x14ac:dyDescent="0.25">
      <c r="A1122" s="211" t="s">
        <v>390</v>
      </c>
      <c r="B1122" s="78">
        <v>0</v>
      </c>
      <c r="C1122" s="131" t="s">
        <v>67</v>
      </c>
      <c r="D1122" s="165">
        <v>1111834.5</v>
      </c>
      <c r="E1122" s="165">
        <v>915241.7</v>
      </c>
      <c r="F1122" s="19">
        <v>0</v>
      </c>
      <c r="G1122" s="20">
        <f t="shared" si="24"/>
        <v>34881.14000000013</v>
      </c>
      <c r="H1122" s="19">
        <v>0</v>
      </c>
      <c r="I1122" s="19">
        <v>0</v>
      </c>
    </row>
    <row r="1123" spans="1:9" ht="15" customHeight="1" x14ac:dyDescent="0.25">
      <c r="A1123" s="211" t="s">
        <v>391</v>
      </c>
      <c r="B1123" s="78">
        <v>0</v>
      </c>
      <c r="C1123" s="131" t="s">
        <v>67</v>
      </c>
      <c r="D1123" s="165">
        <v>304584.00000000012</v>
      </c>
      <c r="E1123" s="165">
        <v>269702.86</v>
      </c>
      <c r="F1123" s="19">
        <v>0</v>
      </c>
      <c r="G1123" s="20">
        <f t="shared" si="24"/>
        <v>275096.18000000063</v>
      </c>
      <c r="H1123" s="19">
        <v>0</v>
      </c>
      <c r="I1123" s="19">
        <v>0</v>
      </c>
    </row>
    <row r="1124" spans="1:9" ht="15" customHeight="1" x14ac:dyDescent="0.25">
      <c r="A1124" s="211" t="s">
        <v>392</v>
      </c>
      <c r="B1124" s="78">
        <v>0</v>
      </c>
      <c r="C1124" s="131" t="s">
        <v>67</v>
      </c>
      <c r="D1124" s="165">
        <v>1633866.0000000002</v>
      </c>
      <c r="E1124" s="165">
        <v>1358769.8199999996</v>
      </c>
      <c r="F1124" s="19">
        <v>0</v>
      </c>
      <c r="G1124" s="20">
        <f t="shared" si="24"/>
        <v>236666.35000000003</v>
      </c>
      <c r="H1124" s="19">
        <v>0</v>
      </c>
      <c r="I1124" s="19">
        <v>0</v>
      </c>
    </row>
    <row r="1125" spans="1:9" ht="15" customHeight="1" x14ac:dyDescent="0.25">
      <c r="A1125" s="211" t="s">
        <v>393</v>
      </c>
      <c r="B1125" s="78">
        <v>0</v>
      </c>
      <c r="C1125" s="131" t="s">
        <v>67</v>
      </c>
      <c r="D1125" s="165">
        <v>301276.50000000006</v>
      </c>
      <c r="E1125" s="165">
        <v>64610.150000000016</v>
      </c>
      <c r="F1125" s="19">
        <v>0</v>
      </c>
      <c r="G1125" s="20">
        <f t="shared" si="24"/>
        <v>239265.25</v>
      </c>
      <c r="H1125" s="19">
        <v>0</v>
      </c>
      <c r="I1125" s="19">
        <v>0</v>
      </c>
    </row>
    <row r="1126" spans="1:9" ht="15" customHeight="1" x14ac:dyDescent="0.25">
      <c r="A1126" s="211" t="s">
        <v>394</v>
      </c>
      <c r="B1126" s="78">
        <v>0</v>
      </c>
      <c r="C1126" s="131" t="s">
        <v>67</v>
      </c>
      <c r="D1126" s="165">
        <v>261843.75</v>
      </c>
      <c r="E1126" s="165">
        <v>22578.5</v>
      </c>
      <c r="F1126" s="19">
        <v>0</v>
      </c>
      <c r="G1126" s="20">
        <f t="shared" si="24"/>
        <v>200817.69000000006</v>
      </c>
      <c r="H1126" s="19">
        <v>0</v>
      </c>
      <c r="I1126" s="19">
        <v>0</v>
      </c>
    </row>
    <row r="1127" spans="1:9" ht="15" customHeight="1" x14ac:dyDescent="0.25">
      <c r="A1127" s="211" t="s">
        <v>395</v>
      </c>
      <c r="B1127" s="78">
        <v>0</v>
      </c>
      <c r="C1127" s="131" t="s">
        <v>67</v>
      </c>
      <c r="D1127" s="165">
        <v>390140.15</v>
      </c>
      <c r="E1127" s="165">
        <v>189322.45999999996</v>
      </c>
      <c r="F1127" s="19">
        <v>0</v>
      </c>
      <c r="G1127" s="20">
        <f t="shared" si="24"/>
        <v>24207.799999999988</v>
      </c>
      <c r="H1127" s="19">
        <v>0</v>
      </c>
      <c r="I1127" s="19">
        <v>0</v>
      </c>
    </row>
    <row r="1128" spans="1:9" ht="15" customHeight="1" x14ac:dyDescent="0.25">
      <c r="A1128" s="211" t="s">
        <v>396</v>
      </c>
      <c r="B1128" s="78">
        <v>0</v>
      </c>
      <c r="C1128" s="131" t="s">
        <v>67</v>
      </c>
      <c r="D1128" s="165">
        <v>72397.5</v>
      </c>
      <c r="E1128" s="165">
        <v>48189.700000000012</v>
      </c>
      <c r="F1128" s="19">
        <v>0</v>
      </c>
      <c r="G1128" s="20">
        <f t="shared" si="24"/>
        <v>83054.009999999951</v>
      </c>
      <c r="H1128" s="19">
        <v>0</v>
      </c>
      <c r="I1128" s="19">
        <v>0</v>
      </c>
    </row>
    <row r="1129" spans="1:9" ht="15" customHeight="1" x14ac:dyDescent="0.25">
      <c r="A1129" s="211" t="s">
        <v>397</v>
      </c>
      <c r="B1129" s="78">
        <v>0</v>
      </c>
      <c r="C1129" s="131" t="s">
        <v>67</v>
      </c>
      <c r="D1129" s="165">
        <v>138638.66999999995</v>
      </c>
      <c r="E1129" s="165">
        <v>55584.659999999996</v>
      </c>
      <c r="F1129" s="19">
        <v>0</v>
      </c>
      <c r="G1129" s="20">
        <f t="shared" si="24"/>
        <v>216384.95000000004</v>
      </c>
      <c r="H1129" s="19">
        <v>0</v>
      </c>
      <c r="I1129" s="19">
        <v>0</v>
      </c>
    </row>
    <row r="1130" spans="1:9" ht="15" customHeight="1" x14ac:dyDescent="0.25">
      <c r="A1130" s="211" t="s">
        <v>398</v>
      </c>
      <c r="B1130" s="78">
        <v>0</v>
      </c>
      <c r="C1130" s="131" t="s">
        <v>67</v>
      </c>
      <c r="D1130" s="165">
        <v>223024.95000000004</v>
      </c>
      <c r="E1130" s="165">
        <v>6640.0000000000009</v>
      </c>
      <c r="F1130" s="19">
        <v>0</v>
      </c>
      <c r="G1130" s="20">
        <f t="shared" si="24"/>
        <v>140829.75000000023</v>
      </c>
      <c r="H1130" s="19">
        <v>0</v>
      </c>
      <c r="I1130" s="19">
        <v>0</v>
      </c>
    </row>
    <row r="1131" spans="1:9" ht="15" customHeight="1" x14ac:dyDescent="0.25">
      <c r="A1131" s="211" t="s">
        <v>399</v>
      </c>
      <c r="B1131" s="78">
        <v>0</v>
      </c>
      <c r="C1131" s="131" t="s">
        <v>67</v>
      </c>
      <c r="D1131" s="165">
        <v>1096594.55</v>
      </c>
      <c r="E1131" s="165">
        <v>955764.79999999981</v>
      </c>
      <c r="F1131" s="19">
        <v>0</v>
      </c>
      <c r="G1131" s="20">
        <f t="shared" si="24"/>
        <v>24047.390000000014</v>
      </c>
      <c r="H1131" s="19">
        <v>0</v>
      </c>
      <c r="I1131" s="19">
        <v>0</v>
      </c>
    </row>
    <row r="1132" spans="1:9" ht="15" customHeight="1" x14ac:dyDescent="0.25">
      <c r="A1132" s="211" t="s">
        <v>400</v>
      </c>
      <c r="B1132" s="78">
        <v>0</v>
      </c>
      <c r="C1132" s="131" t="s">
        <v>67</v>
      </c>
      <c r="D1132" s="165">
        <v>411600</v>
      </c>
      <c r="E1132" s="165">
        <v>387552.61</v>
      </c>
      <c r="F1132" s="19">
        <v>0</v>
      </c>
      <c r="G1132" s="20">
        <f t="shared" si="24"/>
        <v>64878.960000000079</v>
      </c>
      <c r="H1132" s="19">
        <v>0</v>
      </c>
      <c r="I1132" s="19">
        <v>0</v>
      </c>
    </row>
    <row r="1133" spans="1:9" ht="15" customHeight="1" x14ac:dyDescent="0.25">
      <c r="A1133" s="211" t="s">
        <v>401</v>
      </c>
      <c r="B1133" s="78">
        <v>0</v>
      </c>
      <c r="C1133" s="131" t="s">
        <v>67</v>
      </c>
      <c r="D1133" s="165">
        <v>288110.50000000006</v>
      </c>
      <c r="E1133" s="165">
        <v>223231.53999999998</v>
      </c>
      <c r="F1133" s="19">
        <v>0</v>
      </c>
      <c r="G1133" s="20">
        <f t="shared" si="24"/>
        <v>41230.899999999994</v>
      </c>
      <c r="H1133" s="19">
        <v>0</v>
      </c>
      <c r="I1133" s="19">
        <v>0</v>
      </c>
    </row>
    <row r="1134" spans="1:9" ht="15" customHeight="1" x14ac:dyDescent="0.25">
      <c r="A1134" s="211" t="s">
        <v>403</v>
      </c>
      <c r="B1134" s="78">
        <v>0</v>
      </c>
      <c r="C1134" s="131" t="s">
        <v>67</v>
      </c>
      <c r="D1134" s="165">
        <v>159254.15</v>
      </c>
      <c r="E1134" s="165">
        <v>118023.25</v>
      </c>
      <c r="F1134" s="19">
        <v>0</v>
      </c>
      <c r="G1134" s="20">
        <f t="shared" si="24"/>
        <v>137080.14999999979</v>
      </c>
      <c r="H1134" s="19">
        <v>0</v>
      </c>
      <c r="I1134" s="19">
        <v>0</v>
      </c>
    </row>
    <row r="1135" spans="1:9" ht="15" customHeight="1" x14ac:dyDescent="0.25">
      <c r="A1135" s="211" t="s">
        <v>404</v>
      </c>
      <c r="B1135" s="78">
        <v>0</v>
      </c>
      <c r="C1135" s="131" t="s">
        <v>67</v>
      </c>
      <c r="D1135" s="165">
        <v>396814.69999999984</v>
      </c>
      <c r="E1135" s="165">
        <v>259734.55000000005</v>
      </c>
      <c r="F1135" s="19">
        <v>0</v>
      </c>
      <c r="G1135" s="20">
        <f t="shared" si="24"/>
        <v>101552.49999999994</v>
      </c>
      <c r="H1135" s="19">
        <v>0</v>
      </c>
      <c r="I1135" s="19">
        <v>0</v>
      </c>
    </row>
    <row r="1136" spans="1:9" ht="15" customHeight="1" x14ac:dyDescent="0.25">
      <c r="A1136" s="211" t="s">
        <v>406</v>
      </c>
      <c r="B1136" s="78">
        <v>0</v>
      </c>
      <c r="C1136" s="131" t="s">
        <v>67</v>
      </c>
      <c r="D1136" s="165">
        <v>269251.3299999999</v>
      </c>
      <c r="E1136" s="165">
        <v>167698.82999999996</v>
      </c>
      <c r="F1136" s="19">
        <v>0</v>
      </c>
      <c r="G1136" s="20">
        <f t="shared" si="24"/>
        <v>58818.670000000042</v>
      </c>
      <c r="H1136" s="19">
        <v>0</v>
      </c>
      <c r="I1136" s="19">
        <v>0</v>
      </c>
    </row>
    <row r="1137" spans="1:9" ht="15" customHeight="1" x14ac:dyDescent="0.25">
      <c r="A1137" s="105" t="s">
        <v>1910</v>
      </c>
      <c r="B1137" s="78">
        <v>0</v>
      </c>
      <c r="C1137" s="131" t="s">
        <v>67</v>
      </c>
      <c r="D1137" s="165">
        <v>1093642.77</v>
      </c>
      <c r="E1137" s="165">
        <v>1034824.1</v>
      </c>
      <c r="F1137" s="19">
        <v>0</v>
      </c>
      <c r="G1137" s="20">
        <f t="shared" si="24"/>
        <v>135367.13000000047</v>
      </c>
      <c r="H1137" s="19">
        <v>0</v>
      </c>
      <c r="I1137" s="19">
        <v>0</v>
      </c>
    </row>
    <row r="1138" spans="1:9" ht="15" customHeight="1" x14ac:dyDescent="0.25">
      <c r="A1138" s="105" t="s">
        <v>1911</v>
      </c>
      <c r="B1138" s="78">
        <v>0</v>
      </c>
      <c r="C1138" s="131" t="s">
        <v>67</v>
      </c>
      <c r="D1138" s="165">
        <v>1059556.1000000001</v>
      </c>
      <c r="E1138" s="165">
        <v>924188.96999999962</v>
      </c>
      <c r="F1138" s="19">
        <v>0</v>
      </c>
      <c r="G1138" s="20">
        <f t="shared" si="24"/>
        <v>266770.36999999965</v>
      </c>
      <c r="H1138" s="19">
        <v>0</v>
      </c>
      <c r="I1138" s="19">
        <v>0</v>
      </c>
    </row>
    <row r="1139" spans="1:9" ht="15" customHeight="1" x14ac:dyDescent="0.25">
      <c r="A1139" s="105" t="s">
        <v>1912</v>
      </c>
      <c r="B1139" s="78">
        <v>0</v>
      </c>
      <c r="C1139" s="131" t="s">
        <v>67</v>
      </c>
      <c r="D1139" s="165">
        <v>1170702.3799999999</v>
      </c>
      <c r="E1139" s="165">
        <v>903932.01000000024</v>
      </c>
      <c r="F1139" s="19">
        <v>0</v>
      </c>
      <c r="G1139" s="20">
        <f t="shared" si="24"/>
        <v>216995.7300000001</v>
      </c>
      <c r="H1139" s="19">
        <v>0</v>
      </c>
      <c r="I1139" s="19">
        <v>0</v>
      </c>
    </row>
    <row r="1140" spans="1:9" ht="15" customHeight="1" x14ac:dyDescent="0.25">
      <c r="A1140" s="105" t="s">
        <v>1913</v>
      </c>
      <c r="B1140" s="78">
        <v>0</v>
      </c>
      <c r="C1140" s="131" t="s">
        <v>67</v>
      </c>
      <c r="D1140" s="165">
        <v>833269.5</v>
      </c>
      <c r="E1140" s="165">
        <v>616273.7699999999</v>
      </c>
      <c r="F1140" s="19">
        <v>0</v>
      </c>
      <c r="G1140" s="20">
        <f t="shared" si="24"/>
        <v>372742.4300000004</v>
      </c>
      <c r="H1140" s="19">
        <v>0</v>
      </c>
      <c r="I1140" s="19">
        <v>0</v>
      </c>
    </row>
    <row r="1141" spans="1:9" ht="15" customHeight="1" x14ac:dyDescent="0.25">
      <c r="A1141" s="105" t="s">
        <v>1914</v>
      </c>
      <c r="B1141" s="78">
        <v>0</v>
      </c>
      <c r="C1141" s="131" t="s">
        <v>67</v>
      </c>
      <c r="D1141" s="165">
        <v>1481643.1000000003</v>
      </c>
      <c r="E1141" s="165">
        <v>1108900.67</v>
      </c>
      <c r="F1141" s="19">
        <v>0</v>
      </c>
      <c r="G1141" s="20">
        <f t="shared" ref="G1141:G1203" si="25">D1142-E1142</f>
        <v>208633.69000000029</v>
      </c>
      <c r="H1141" s="19">
        <v>0</v>
      </c>
      <c r="I1141" s="19">
        <v>0</v>
      </c>
    </row>
    <row r="1142" spans="1:9" ht="15" customHeight="1" x14ac:dyDescent="0.25">
      <c r="A1142" s="105" t="s">
        <v>1915</v>
      </c>
      <c r="B1142" s="78">
        <v>0</v>
      </c>
      <c r="C1142" s="131" t="s">
        <v>67</v>
      </c>
      <c r="D1142" s="165">
        <v>748838.35000000021</v>
      </c>
      <c r="E1142" s="165">
        <v>540204.65999999992</v>
      </c>
      <c r="F1142" s="19">
        <v>0</v>
      </c>
      <c r="G1142" s="20">
        <f t="shared" si="25"/>
        <v>147443.19999999949</v>
      </c>
      <c r="H1142" s="19">
        <v>0</v>
      </c>
      <c r="I1142" s="19">
        <v>0</v>
      </c>
    </row>
    <row r="1143" spans="1:9" ht="15" customHeight="1" x14ac:dyDescent="0.25">
      <c r="A1143" s="105" t="s">
        <v>1916</v>
      </c>
      <c r="B1143" s="78">
        <v>0</v>
      </c>
      <c r="C1143" s="131" t="s">
        <v>67</v>
      </c>
      <c r="D1143" s="165">
        <v>1370477.3399999996</v>
      </c>
      <c r="E1143" s="165">
        <v>1223034.1400000001</v>
      </c>
      <c r="F1143" s="19">
        <v>0</v>
      </c>
      <c r="G1143" s="20">
        <f t="shared" si="25"/>
        <v>44479.09999999986</v>
      </c>
      <c r="H1143" s="19">
        <v>0</v>
      </c>
      <c r="I1143" s="19">
        <v>0</v>
      </c>
    </row>
    <row r="1144" spans="1:9" ht="15" customHeight="1" x14ac:dyDescent="0.25">
      <c r="A1144" s="105" t="s">
        <v>1917</v>
      </c>
      <c r="B1144" s="78">
        <v>0</v>
      </c>
      <c r="C1144" s="131" t="s">
        <v>67</v>
      </c>
      <c r="D1144" s="165">
        <v>744110.69999999984</v>
      </c>
      <c r="E1144" s="165">
        <v>699631.6</v>
      </c>
      <c r="F1144" s="19">
        <v>0</v>
      </c>
      <c r="G1144" s="20">
        <f t="shared" si="25"/>
        <v>138275.73999999976</v>
      </c>
      <c r="H1144" s="19">
        <v>0</v>
      </c>
      <c r="I1144" s="19">
        <v>0</v>
      </c>
    </row>
    <row r="1145" spans="1:9" ht="15" customHeight="1" x14ac:dyDescent="0.25">
      <c r="A1145" s="105" t="s">
        <v>1918</v>
      </c>
      <c r="B1145" s="78">
        <v>0</v>
      </c>
      <c r="C1145" s="131" t="s">
        <v>67</v>
      </c>
      <c r="D1145" s="165">
        <v>719010.54999999981</v>
      </c>
      <c r="E1145" s="165">
        <v>580734.81000000006</v>
      </c>
      <c r="F1145" s="19">
        <v>0</v>
      </c>
      <c r="G1145" s="20">
        <f t="shared" si="25"/>
        <v>161750.76999999979</v>
      </c>
      <c r="H1145" s="19">
        <v>0</v>
      </c>
      <c r="I1145" s="19">
        <v>0</v>
      </c>
    </row>
    <row r="1146" spans="1:9" ht="15" customHeight="1" x14ac:dyDescent="0.25">
      <c r="A1146" s="105" t="s">
        <v>1919</v>
      </c>
      <c r="B1146" s="78">
        <v>0</v>
      </c>
      <c r="C1146" s="131" t="s">
        <v>67</v>
      </c>
      <c r="D1146" s="165">
        <v>844527.59999999974</v>
      </c>
      <c r="E1146" s="165">
        <v>682776.83</v>
      </c>
      <c r="F1146" s="19">
        <v>0</v>
      </c>
      <c r="G1146" s="20">
        <f t="shared" si="25"/>
        <v>71873.65000000014</v>
      </c>
      <c r="H1146" s="19">
        <v>0</v>
      </c>
      <c r="I1146" s="19">
        <v>0</v>
      </c>
    </row>
    <row r="1147" spans="1:9" ht="15" customHeight="1" x14ac:dyDescent="0.25">
      <c r="A1147" s="211" t="s">
        <v>1035</v>
      </c>
      <c r="B1147" s="78">
        <v>0</v>
      </c>
      <c r="C1147" s="131" t="s">
        <v>67</v>
      </c>
      <c r="D1147" s="165">
        <v>186203.80000000013</v>
      </c>
      <c r="E1147" s="165">
        <v>114330.15</v>
      </c>
      <c r="F1147" s="19">
        <v>0</v>
      </c>
      <c r="G1147" s="20">
        <f t="shared" si="25"/>
        <v>165165.30000000191</v>
      </c>
      <c r="H1147" s="19">
        <v>0</v>
      </c>
      <c r="I1147" s="19">
        <v>0</v>
      </c>
    </row>
    <row r="1148" spans="1:9" ht="15" customHeight="1" x14ac:dyDescent="0.25">
      <c r="A1148" s="211" t="s">
        <v>1036</v>
      </c>
      <c r="B1148" s="78">
        <v>0</v>
      </c>
      <c r="C1148" s="131" t="s">
        <v>67</v>
      </c>
      <c r="D1148" s="165">
        <v>1925589.7500000014</v>
      </c>
      <c r="E1148" s="165">
        <v>1760424.4499999995</v>
      </c>
      <c r="F1148" s="19">
        <v>0</v>
      </c>
      <c r="G1148" s="20">
        <f t="shared" si="25"/>
        <v>29152.499999999993</v>
      </c>
      <c r="H1148" s="19">
        <v>0</v>
      </c>
      <c r="I1148" s="19">
        <v>0</v>
      </c>
    </row>
    <row r="1149" spans="1:9" ht="15" customHeight="1" x14ac:dyDescent="0.25">
      <c r="A1149" s="211" t="s">
        <v>1037</v>
      </c>
      <c r="B1149" s="78">
        <v>0</v>
      </c>
      <c r="C1149" s="131" t="s">
        <v>67</v>
      </c>
      <c r="D1149" s="165">
        <v>30208.499999999993</v>
      </c>
      <c r="E1149" s="165">
        <v>1056</v>
      </c>
      <c r="F1149" s="19">
        <v>0</v>
      </c>
      <c r="G1149" s="20">
        <f t="shared" si="25"/>
        <v>36750</v>
      </c>
      <c r="H1149" s="19">
        <v>0</v>
      </c>
      <c r="I1149" s="19">
        <v>0</v>
      </c>
    </row>
    <row r="1150" spans="1:9" ht="15" customHeight="1" x14ac:dyDescent="0.25">
      <c r="A1150" s="211" t="s">
        <v>1038</v>
      </c>
      <c r="B1150" s="78">
        <v>0</v>
      </c>
      <c r="C1150" s="131" t="s">
        <v>67</v>
      </c>
      <c r="D1150" s="165">
        <v>36750</v>
      </c>
      <c r="E1150" s="165">
        <v>0</v>
      </c>
      <c r="F1150" s="19">
        <v>0</v>
      </c>
      <c r="G1150" s="20">
        <f t="shared" si="25"/>
        <v>245177.47999999928</v>
      </c>
      <c r="H1150" s="19">
        <v>0</v>
      </c>
      <c r="I1150" s="19">
        <v>0</v>
      </c>
    </row>
    <row r="1151" spans="1:9" ht="15" customHeight="1" x14ac:dyDescent="0.25">
      <c r="A1151" s="211" t="s">
        <v>1039</v>
      </c>
      <c r="B1151" s="78">
        <v>0</v>
      </c>
      <c r="C1151" s="131" t="s">
        <v>67</v>
      </c>
      <c r="D1151" s="165">
        <v>1416818.6699999995</v>
      </c>
      <c r="E1151" s="165">
        <v>1171641.1900000002</v>
      </c>
      <c r="F1151" s="19">
        <v>0</v>
      </c>
      <c r="G1151" s="20">
        <f t="shared" si="25"/>
        <v>74680.650000000111</v>
      </c>
      <c r="H1151" s="19">
        <v>0</v>
      </c>
      <c r="I1151" s="19">
        <v>0</v>
      </c>
    </row>
    <row r="1152" spans="1:9" ht="15" customHeight="1" x14ac:dyDescent="0.25">
      <c r="A1152" s="211" t="s">
        <v>1040</v>
      </c>
      <c r="B1152" s="78">
        <v>0</v>
      </c>
      <c r="C1152" s="131" t="s">
        <v>67</v>
      </c>
      <c r="D1152" s="165">
        <v>215250.75000000012</v>
      </c>
      <c r="E1152" s="165">
        <v>140570.1</v>
      </c>
      <c r="F1152" s="19">
        <v>0</v>
      </c>
      <c r="G1152" s="20">
        <f t="shared" si="25"/>
        <v>82052.100000000093</v>
      </c>
      <c r="H1152" s="19">
        <v>0</v>
      </c>
      <c r="I1152" s="19">
        <v>0</v>
      </c>
    </row>
    <row r="1153" spans="1:9" ht="15" customHeight="1" x14ac:dyDescent="0.25">
      <c r="A1153" s="211" t="s">
        <v>1041</v>
      </c>
      <c r="B1153" s="78">
        <v>0</v>
      </c>
      <c r="C1153" s="131" t="s">
        <v>67</v>
      </c>
      <c r="D1153" s="165">
        <v>184397.00000000012</v>
      </c>
      <c r="E1153" s="165">
        <v>102344.90000000002</v>
      </c>
      <c r="F1153" s="19">
        <v>0</v>
      </c>
      <c r="G1153" s="20">
        <f t="shared" si="25"/>
        <v>119021.59999999995</v>
      </c>
      <c r="H1153" s="19">
        <v>0</v>
      </c>
      <c r="I1153" s="19">
        <v>0</v>
      </c>
    </row>
    <row r="1154" spans="1:9" ht="15" customHeight="1" x14ac:dyDescent="0.25">
      <c r="A1154" s="211" t="s">
        <v>1042</v>
      </c>
      <c r="B1154" s="78">
        <v>0</v>
      </c>
      <c r="C1154" s="131" t="s">
        <v>67</v>
      </c>
      <c r="D1154" s="165">
        <v>168268.64999999997</v>
      </c>
      <c r="E1154" s="165">
        <v>49247.05000000001</v>
      </c>
      <c r="F1154" s="19">
        <v>0</v>
      </c>
      <c r="G1154" s="20">
        <f t="shared" si="25"/>
        <v>171365.60000000009</v>
      </c>
      <c r="H1154" s="19">
        <v>0</v>
      </c>
      <c r="I1154" s="19">
        <v>0</v>
      </c>
    </row>
    <row r="1155" spans="1:9" ht="15" customHeight="1" x14ac:dyDescent="0.25">
      <c r="A1155" s="105" t="s">
        <v>1920</v>
      </c>
      <c r="B1155" s="78">
        <v>0</v>
      </c>
      <c r="C1155" s="131" t="s">
        <v>67</v>
      </c>
      <c r="D1155" s="165">
        <v>195657.00000000009</v>
      </c>
      <c r="E1155" s="165">
        <v>24291.4</v>
      </c>
      <c r="F1155" s="19">
        <v>0</v>
      </c>
      <c r="G1155" s="20">
        <f t="shared" si="25"/>
        <v>132499.24000000008</v>
      </c>
      <c r="H1155" s="19">
        <v>0</v>
      </c>
      <c r="I1155" s="19">
        <v>0</v>
      </c>
    </row>
    <row r="1156" spans="1:9" ht="15" customHeight="1" x14ac:dyDescent="0.25">
      <c r="A1156" s="105" t="s">
        <v>1921</v>
      </c>
      <c r="B1156" s="78">
        <v>0</v>
      </c>
      <c r="C1156" s="131" t="s">
        <v>67</v>
      </c>
      <c r="D1156" s="165">
        <v>157216.50000000009</v>
      </c>
      <c r="E1156" s="165">
        <v>24717.260000000002</v>
      </c>
      <c r="F1156" s="19">
        <v>0</v>
      </c>
      <c r="G1156" s="20">
        <f t="shared" si="25"/>
        <v>45557.750000000015</v>
      </c>
      <c r="H1156" s="19">
        <v>0</v>
      </c>
      <c r="I1156" s="19">
        <v>0</v>
      </c>
    </row>
    <row r="1157" spans="1:9" ht="15" customHeight="1" x14ac:dyDescent="0.25">
      <c r="A1157" s="211" t="s">
        <v>407</v>
      </c>
      <c r="B1157" s="78">
        <v>0</v>
      </c>
      <c r="C1157" s="131" t="s">
        <v>67</v>
      </c>
      <c r="D1157" s="165">
        <v>64827.000000000015</v>
      </c>
      <c r="E1157" s="165">
        <v>19269.250000000004</v>
      </c>
      <c r="F1157" s="19">
        <v>0</v>
      </c>
      <c r="G1157" s="20">
        <f t="shared" si="25"/>
        <v>66202.549999999916</v>
      </c>
      <c r="H1157" s="19">
        <v>0</v>
      </c>
      <c r="I1157" s="19">
        <v>0</v>
      </c>
    </row>
    <row r="1158" spans="1:9" ht="15" customHeight="1" x14ac:dyDescent="0.25">
      <c r="A1158" s="211" t="s">
        <v>408</v>
      </c>
      <c r="B1158" s="78">
        <v>0</v>
      </c>
      <c r="C1158" s="131" t="s">
        <v>67</v>
      </c>
      <c r="D1158" s="165">
        <v>111572.99999999993</v>
      </c>
      <c r="E1158" s="165">
        <v>45370.450000000012</v>
      </c>
      <c r="F1158" s="19">
        <v>0</v>
      </c>
      <c r="G1158" s="20">
        <f t="shared" si="25"/>
        <v>65470.949999999968</v>
      </c>
      <c r="H1158" s="19">
        <v>0</v>
      </c>
      <c r="I1158" s="19">
        <v>0</v>
      </c>
    </row>
    <row r="1159" spans="1:9" ht="15" customHeight="1" x14ac:dyDescent="0.25">
      <c r="A1159" s="211" t="s">
        <v>409</v>
      </c>
      <c r="B1159" s="78">
        <v>0</v>
      </c>
      <c r="C1159" s="131" t="s">
        <v>67</v>
      </c>
      <c r="D1159" s="165">
        <v>70302.749999999971</v>
      </c>
      <c r="E1159" s="165">
        <v>4831.7999999999993</v>
      </c>
      <c r="F1159" s="19">
        <v>0</v>
      </c>
      <c r="G1159" s="20">
        <f t="shared" si="25"/>
        <v>107144.65000000002</v>
      </c>
      <c r="H1159" s="19">
        <v>0</v>
      </c>
      <c r="I1159" s="19">
        <v>0</v>
      </c>
    </row>
    <row r="1160" spans="1:9" ht="15" customHeight="1" x14ac:dyDescent="0.25">
      <c r="A1160" s="211" t="s">
        <v>410</v>
      </c>
      <c r="B1160" s="78">
        <v>0</v>
      </c>
      <c r="C1160" s="131" t="s">
        <v>67</v>
      </c>
      <c r="D1160" s="165">
        <v>127044.75000000003</v>
      </c>
      <c r="E1160" s="165">
        <v>19900.099999999999</v>
      </c>
      <c r="F1160" s="19">
        <v>0</v>
      </c>
      <c r="G1160" s="20" t="e">
        <f>#REF!-#REF!</f>
        <v>#REF!</v>
      </c>
      <c r="H1160" s="19">
        <v>0</v>
      </c>
      <c r="I1160" s="19">
        <v>0</v>
      </c>
    </row>
    <row r="1161" spans="1:9" ht="15" customHeight="1" x14ac:dyDescent="0.25">
      <c r="A1161" s="211" t="s">
        <v>411</v>
      </c>
      <c r="B1161" s="78">
        <v>0</v>
      </c>
      <c r="C1161" s="131" t="s">
        <v>67</v>
      </c>
      <c r="D1161" s="165">
        <v>273530.25000000006</v>
      </c>
      <c r="E1161" s="165">
        <v>127731.57</v>
      </c>
      <c r="F1161" s="19">
        <v>0</v>
      </c>
      <c r="G1161" s="20">
        <f t="shared" si="25"/>
        <v>-60085.950000000004</v>
      </c>
      <c r="H1161" s="19">
        <v>0</v>
      </c>
      <c r="I1161" s="19">
        <v>0</v>
      </c>
    </row>
    <row r="1162" spans="1:9" ht="15" customHeight="1" x14ac:dyDescent="0.25">
      <c r="A1162" s="211" t="s">
        <v>412</v>
      </c>
      <c r="B1162" s="78">
        <v>0</v>
      </c>
      <c r="C1162" s="131" t="s">
        <v>67</v>
      </c>
      <c r="D1162" s="165">
        <v>10317.150000000003</v>
      </c>
      <c r="E1162" s="165">
        <v>70403.100000000006</v>
      </c>
      <c r="F1162" s="19">
        <v>0</v>
      </c>
      <c r="G1162" s="20">
        <f t="shared" si="25"/>
        <v>194886.59999999989</v>
      </c>
      <c r="H1162" s="19">
        <v>0</v>
      </c>
      <c r="I1162" s="19">
        <v>0</v>
      </c>
    </row>
    <row r="1163" spans="1:9" ht="15" customHeight="1" x14ac:dyDescent="0.25">
      <c r="A1163" s="105" t="s">
        <v>1922</v>
      </c>
      <c r="B1163" s="78">
        <v>0</v>
      </c>
      <c r="C1163" s="131" t="s">
        <v>67</v>
      </c>
      <c r="D1163" s="165">
        <v>213077.84999999989</v>
      </c>
      <c r="E1163" s="165">
        <v>18191.25</v>
      </c>
      <c r="F1163" s="19">
        <v>0</v>
      </c>
      <c r="G1163" s="20">
        <f t="shared" si="25"/>
        <v>134773.35000000006</v>
      </c>
      <c r="H1163" s="19">
        <v>0</v>
      </c>
      <c r="I1163" s="19">
        <v>0</v>
      </c>
    </row>
    <row r="1164" spans="1:9" ht="15" customHeight="1" x14ac:dyDescent="0.25">
      <c r="A1164" s="105" t="s">
        <v>1923</v>
      </c>
      <c r="B1164" s="78">
        <v>0</v>
      </c>
      <c r="C1164" s="131" t="s">
        <v>67</v>
      </c>
      <c r="D1164" s="165">
        <v>152410.80000000008</v>
      </c>
      <c r="E1164" s="165">
        <v>17637.45</v>
      </c>
      <c r="F1164" s="19">
        <v>0</v>
      </c>
      <c r="G1164" s="20">
        <f t="shared" si="25"/>
        <v>68287.129999999946</v>
      </c>
      <c r="H1164" s="19">
        <v>0</v>
      </c>
      <c r="I1164" s="19">
        <v>0</v>
      </c>
    </row>
    <row r="1165" spans="1:9" ht="15" customHeight="1" x14ac:dyDescent="0.25">
      <c r="A1165" s="105" t="s">
        <v>1924</v>
      </c>
      <c r="B1165" s="78">
        <v>0</v>
      </c>
      <c r="C1165" s="131" t="s">
        <v>67</v>
      </c>
      <c r="D1165" s="165">
        <v>148705.19999999995</v>
      </c>
      <c r="E1165" s="165">
        <v>80418.070000000007</v>
      </c>
      <c r="F1165" s="19">
        <v>0</v>
      </c>
      <c r="G1165" s="20">
        <f t="shared" si="25"/>
        <v>265648.34999999992</v>
      </c>
      <c r="H1165" s="19">
        <v>0</v>
      </c>
      <c r="I1165" s="19">
        <v>0</v>
      </c>
    </row>
    <row r="1166" spans="1:9" ht="15" customHeight="1" x14ac:dyDescent="0.25">
      <c r="A1166" s="105" t="s">
        <v>1925</v>
      </c>
      <c r="B1166" s="78">
        <v>0</v>
      </c>
      <c r="C1166" s="131" t="s">
        <v>67</v>
      </c>
      <c r="D1166" s="165">
        <v>562204.39999999991</v>
      </c>
      <c r="E1166" s="165">
        <v>296556.05</v>
      </c>
      <c r="F1166" s="19">
        <v>0</v>
      </c>
      <c r="G1166" s="20">
        <f t="shared" si="25"/>
        <v>30539.250000000015</v>
      </c>
      <c r="H1166" s="19">
        <v>0</v>
      </c>
      <c r="I1166" s="19">
        <v>0</v>
      </c>
    </row>
    <row r="1167" spans="1:9" ht="15" customHeight="1" x14ac:dyDescent="0.25">
      <c r="A1167" s="105" t="s">
        <v>1926</v>
      </c>
      <c r="B1167" s="78">
        <v>0</v>
      </c>
      <c r="C1167" s="131" t="s">
        <v>67</v>
      </c>
      <c r="D1167" s="165">
        <v>30539.250000000015</v>
      </c>
      <c r="E1167" s="165">
        <v>0</v>
      </c>
      <c r="F1167" s="19">
        <v>0</v>
      </c>
      <c r="G1167" s="20">
        <f t="shared" si="25"/>
        <v>222394.18999999855</v>
      </c>
      <c r="H1167" s="19">
        <v>0</v>
      </c>
      <c r="I1167" s="19">
        <v>0</v>
      </c>
    </row>
    <row r="1168" spans="1:9" ht="15" customHeight="1" x14ac:dyDescent="0.25">
      <c r="A1168" s="105" t="s">
        <v>1444</v>
      </c>
      <c r="B1168" s="78">
        <v>0</v>
      </c>
      <c r="C1168" s="131" t="s">
        <v>67</v>
      </c>
      <c r="D1168" s="165">
        <v>1460270.1699999985</v>
      </c>
      <c r="E1168" s="165">
        <v>1237875.98</v>
      </c>
      <c r="F1168" s="19">
        <v>0</v>
      </c>
      <c r="G1168" s="20">
        <f t="shared" si="25"/>
        <v>101927.93999999983</v>
      </c>
      <c r="H1168" s="19">
        <v>0</v>
      </c>
      <c r="I1168" s="19">
        <v>0</v>
      </c>
    </row>
    <row r="1169" spans="1:9" ht="15" customHeight="1" x14ac:dyDescent="0.25">
      <c r="A1169" s="105" t="s">
        <v>1445</v>
      </c>
      <c r="B1169" s="78">
        <v>0</v>
      </c>
      <c r="C1169" s="131" t="s">
        <v>67</v>
      </c>
      <c r="D1169" s="165">
        <v>918761.74999999988</v>
      </c>
      <c r="E1169" s="165">
        <v>816833.81</v>
      </c>
      <c r="F1169" s="19">
        <v>0</v>
      </c>
      <c r="G1169" s="20">
        <f t="shared" si="25"/>
        <v>-9721.4999999999982</v>
      </c>
      <c r="H1169" s="19">
        <v>0</v>
      </c>
      <c r="I1169" s="19">
        <v>0</v>
      </c>
    </row>
    <row r="1170" spans="1:9" ht="15" customHeight="1" x14ac:dyDescent="0.25">
      <c r="A1170" s="211" t="s">
        <v>413</v>
      </c>
      <c r="B1170" s="78">
        <v>0</v>
      </c>
      <c r="C1170" s="131" t="s">
        <v>67</v>
      </c>
      <c r="D1170" s="165">
        <v>4272.3000000000011</v>
      </c>
      <c r="E1170" s="165">
        <v>13993.8</v>
      </c>
      <c r="F1170" s="19">
        <v>0</v>
      </c>
      <c r="G1170" s="20">
        <f t="shared" si="25"/>
        <v>77729.359999999971</v>
      </c>
      <c r="H1170" s="19">
        <v>0</v>
      </c>
      <c r="I1170" s="19">
        <v>0</v>
      </c>
    </row>
    <row r="1171" spans="1:9" ht="15" customHeight="1" x14ac:dyDescent="0.25">
      <c r="A1171" s="211" t="s">
        <v>414</v>
      </c>
      <c r="B1171" s="78">
        <v>0</v>
      </c>
      <c r="C1171" s="131" t="s">
        <v>67</v>
      </c>
      <c r="D1171" s="165">
        <v>113616.29999999997</v>
      </c>
      <c r="E1171" s="165">
        <v>35886.94</v>
      </c>
      <c r="F1171" s="19">
        <v>0</v>
      </c>
      <c r="G1171" s="20">
        <f t="shared" si="25"/>
        <v>286903.44999999978</v>
      </c>
      <c r="H1171" s="19">
        <v>0</v>
      </c>
      <c r="I1171" s="19">
        <v>0</v>
      </c>
    </row>
    <row r="1172" spans="1:9" ht="15" customHeight="1" x14ac:dyDescent="0.25">
      <c r="A1172" s="211" t="s">
        <v>415</v>
      </c>
      <c r="B1172" s="78">
        <v>0</v>
      </c>
      <c r="C1172" s="131" t="s">
        <v>67</v>
      </c>
      <c r="D1172" s="165">
        <v>411435.8499999998</v>
      </c>
      <c r="E1172" s="165">
        <v>124532.40000000001</v>
      </c>
      <c r="F1172" s="19">
        <v>0</v>
      </c>
      <c r="G1172" s="20">
        <f t="shared" si="25"/>
        <v>21588.85</v>
      </c>
      <c r="H1172" s="19">
        <v>0</v>
      </c>
      <c r="I1172" s="19">
        <v>0</v>
      </c>
    </row>
    <row r="1173" spans="1:9" ht="15" customHeight="1" x14ac:dyDescent="0.25">
      <c r="A1173" s="211" t="s">
        <v>416</v>
      </c>
      <c r="B1173" s="78">
        <v>0</v>
      </c>
      <c r="C1173" s="131" t="s">
        <v>67</v>
      </c>
      <c r="D1173" s="165">
        <v>74970</v>
      </c>
      <c r="E1173" s="165">
        <v>53381.15</v>
      </c>
      <c r="F1173" s="19">
        <v>0</v>
      </c>
      <c r="G1173" s="20">
        <f t="shared" si="25"/>
        <v>64480.429999999964</v>
      </c>
      <c r="H1173" s="19">
        <v>0</v>
      </c>
      <c r="I1173" s="19">
        <v>0</v>
      </c>
    </row>
    <row r="1174" spans="1:9" ht="15" customHeight="1" x14ac:dyDescent="0.25">
      <c r="A1174" s="211" t="s">
        <v>417</v>
      </c>
      <c r="B1174" s="78">
        <v>0</v>
      </c>
      <c r="C1174" s="131" t="s">
        <v>67</v>
      </c>
      <c r="D1174" s="165">
        <v>196703.10999999996</v>
      </c>
      <c r="E1174" s="165">
        <v>132222.68</v>
      </c>
      <c r="F1174" s="19">
        <v>0</v>
      </c>
      <c r="G1174" s="20">
        <f t="shared" si="25"/>
        <v>153658.62000000014</v>
      </c>
      <c r="H1174" s="19">
        <v>0</v>
      </c>
      <c r="I1174" s="19">
        <v>0</v>
      </c>
    </row>
    <row r="1175" spans="1:9" ht="15" customHeight="1" x14ac:dyDescent="0.25">
      <c r="A1175" s="211" t="s">
        <v>418</v>
      </c>
      <c r="B1175" s="78">
        <v>0</v>
      </c>
      <c r="C1175" s="131" t="s">
        <v>67</v>
      </c>
      <c r="D1175" s="165">
        <v>306014.00000000012</v>
      </c>
      <c r="E1175" s="165">
        <v>152355.37999999998</v>
      </c>
      <c r="F1175" s="19">
        <v>0</v>
      </c>
      <c r="G1175" s="20">
        <f t="shared" si="25"/>
        <v>143650.04999999976</v>
      </c>
      <c r="H1175" s="19">
        <v>0</v>
      </c>
      <c r="I1175" s="19">
        <v>0</v>
      </c>
    </row>
    <row r="1176" spans="1:9" ht="15" customHeight="1" x14ac:dyDescent="0.25">
      <c r="A1176" s="211" t="s">
        <v>419</v>
      </c>
      <c r="B1176" s="78">
        <v>0</v>
      </c>
      <c r="C1176" s="131" t="s">
        <v>67</v>
      </c>
      <c r="D1176" s="165">
        <v>323589.47999999981</v>
      </c>
      <c r="E1176" s="165">
        <v>179939.43000000005</v>
      </c>
      <c r="F1176" s="19">
        <v>0</v>
      </c>
      <c r="G1176" s="20">
        <f t="shared" si="25"/>
        <v>206318.74999999977</v>
      </c>
      <c r="H1176" s="19">
        <v>0</v>
      </c>
      <c r="I1176" s="19">
        <v>0</v>
      </c>
    </row>
    <row r="1177" spans="1:9" ht="15" customHeight="1" x14ac:dyDescent="0.25">
      <c r="A1177" s="211" t="s">
        <v>420</v>
      </c>
      <c r="B1177" s="78">
        <v>0</v>
      </c>
      <c r="C1177" s="131" t="s">
        <v>67</v>
      </c>
      <c r="D1177" s="165">
        <v>307376.99999999977</v>
      </c>
      <c r="E1177" s="165">
        <v>101058.25</v>
      </c>
      <c r="F1177" s="19">
        <v>0</v>
      </c>
      <c r="G1177" s="20">
        <f t="shared" si="25"/>
        <v>38755.599999999919</v>
      </c>
      <c r="H1177" s="19">
        <v>0</v>
      </c>
      <c r="I1177" s="19">
        <v>0</v>
      </c>
    </row>
    <row r="1178" spans="1:9" ht="15" customHeight="1" x14ac:dyDescent="0.25">
      <c r="A1178" s="211" t="s">
        <v>421</v>
      </c>
      <c r="B1178" s="78">
        <v>0</v>
      </c>
      <c r="C1178" s="131" t="s">
        <v>67</v>
      </c>
      <c r="D1178" s="165">
        <v>193488.74999999997</v>
      </c>
      <c r="E1178" s="165">
        <v>154733.15000000005</v>
      </c>
      <c r="F1178" s="19">
        <v>0</v>
      </c>
      <c r="G1178" s="20">
        <f t="shared" si="25"/>
        <v>65616.350000000064</v>
      </c>
      <c r="H1178" s="19">
        <v>0</v>
      </c>
      <c r="I1178" s="19">
        <v>0</v>
      </c>
    </row>
    <row r="1179" spans="1:9" ht="15" customHeight="1" x14ac:dyDescent="0.25">
      <c r="A1179" s="211" t="s">
        <v>422</v>
      </c>
      <c r="B1179" s="78">
        <v>0</v>
      </c>
      <c r="C1179" s="131" t="s">
        <v>67</v>
      </c>
      <c r="D1179" s="165">
        <v>108118.50000000004</v>
      </c>
      <c r="E1179" s="165">
        <v>42502.149999999987</v>
      </c>
      <c r="F1179" s="19">
        <v>0</v>
      </c>
      <c r="G1179" s="20">
        <f t="shared" si="25"/>
        <v>20079.350000000006</v>
      </c>
      <c r="H1179" s="19">
        <v>0</v>
      </c>
      <c r="I1179" s="19">
        <v>0</v>
      </c>
    </row>
    <row r="1180" spans="1:9" ht="15" customHeight="1" x14ac:dyDescent="0.25">
      <c r="A1180" s="211" t="s">
        <v>423</v>
      </c>
      <c r="B1180" s="78">
        <v>0</v>
      </c>
      <c r="C1180" s="131" t="s">
        <v>67</v>
      </c>
      <c r="D1180" s="165">
        <v>25467.750000000007</v>
      </c>
      <c r="E1180" s="165">
        <v>5388.4000000000015</v>
      </c>
      <c r="F1180" s="19">
        <v>0</v>
      </c>
      <c r="G1180" s="20">
        <f t="shared" si="25"/>
        <v>-326.39999999999964</v>
      </c>
      <c r="H1180" s="19">
        <v>0</v>
      </c>
      <c r="I1180" s="19">
        <v>0</v>
      </c>
    </row>
    <row r="1181" spans="1:9" ht="15" customHeight="1" x14ac:dyDescent="0.25">
      <c r="A1181" s="211" t="s">
        <v>424</v>
      </c>
      <c r="B1181" s="78">
        <v>0</v>
      </c>
      <c r="C1181" s="131" t="s">
        <v>67</v>
      </c>
      <c r="D1181" s="165">
        <v>10254.400000000003</v>
      </c>
      <c r="E1181" s="165">
        <v>10580.800000000003</v>
      </c>
      <c r="F1181" s="19">
        <v>0</v>
      </c>
      <c r="G1181" s="20">
        <f t="shared" si="25"/>
        <v>42304.650000000023</v>
      </c>
      <c r="H1181" s="19">
        <v>0</v>
      </c>
      <c r="I1181" s="19">
        <v>0</v>
      </c>
    </row>
    <row r="1182" spans="1:9" ht="15" customHeight="1" x14ac:dyDescent="0.25">
      <c r="A1182" s="211" t="s">
        <v>425</v>
      </c>
      <c r="B1182" s="78">
        <v>0</v>
      </c>
      <c r="C1182" s="131" t="s">
        <v>67</v>
      </c>
      <c r="D1182" s="165">
        <v>47942.250000000029</v>
      </c>
      <c r="E1182" s="165">
        <v>5637.6000000000022</v>
      </c>
      <c r="F1182" s="19">
        <v>0</v>
      </c>
      <c r="G1182" s="20">
        <f t="shared" si="25"/>
        <v>-450.2000000000844</v>
      </c>
      <c r="H1182" s="19">
        <v>0</v>
      </c>
      <c r="I1182" s="19">
        <v>0</v>
      </c>
    </row>
    <row r="1183" spans="1:9" ht="15" customHeight="1" x14ac:dyDescent="0.25">
      <c r="A1183" s="211" t="s">
        <v>426</v>
      </c>
      <c r="B1183" s="78">
        <v>0</v>
      </c>
      <c r="C1183" s="131" t="s">
        <v>67</v>
      </c>
      <c r="D1183" s="165">
        <v>122443.84999999992</v>
      </c>
      <c r="E1183" s="165">
        <v>122894.05</v>
      </c>
      <c r="F1183" s="19">
        <v>0</v>
      </c>
      <c r="G1183" s="20">
        <f t="shared" si="25"/>
        <v>108161.55999999985</v>
      </c>
      <c r="H1183" s="19">
        <v>0</v>
      </c>
      <c r="I1183" s="19">
        <v>0</v>
      </c>
    </row>
    <row r="1184" spans="1:9" ht="15" customHeight="1" x14ac:dyDescent="0.25">
      <c r="A1184" s="211" t="s">
        <v>427</v>
      </c>
      <c r="B1184" s="78">
        <v>0</v>
      </c>
      <c r="C1184" s="131" t="s">
        <v>67</v>
      </c>
      <c r="D1184" s="165">
        <v>176166.70999999985</v>
      </c>
      <c r="E1184" s="165">
        <v>68005.149999999994</v>
      </c>
      <c r="F1184" s="19">
        <v>0</v>
      </c>
      <c r="G1184" s="20">
        <f t="shared" si="25"/>
        <v>62229.350000000064</v>
      </c>
      <c r="H1184" s="19">
        <v>0</v>
      </c>
      <c r="I1184" s="19">
        <v>0</v>
      </c>
    </row>
    <row r="1185" spans="1:9" ht="15" customHeight="1" x14ac:dyDescent="0.25">
      <c r="A1185" s="211" t="s">
        <v>428</v>
      </c>
      <c r="B1185" s="78">
        <v>0</v>
      </c>
      <c r="C1185" s="131" t="s">
        <v>67</v>
      </c>
      <c r="D1185" s="165">
        <v>106905.75000000006</v>
      </c>
      <c r="E1185" s="165">
        <v>44676.399999999994</v>
      </c>
      <c r="F1185" s="19">
        <v>0</v>
      </c>
      <c r="G1185" s="20">
        <f t="shared" si="25"/>
        <v>39995.700000000041</v>
      </c>
      <c r="H1185" s="19">
        <v>0</v>
      </c>
      <c r="I1185" s="19">
        <v>0</v>
      </c>
    </row>
    <row r="1186" spans="1:9" ht="15" customHeight="1" x14ac:dyDescent="0.25">
      <c r="A1186" s="211" t="s">
        <v>429</v>
      </c>
      <c r="B1186" s="78">
        <v>0</v>
      </c>
      <c r="C1186" s="131" t="s">
        <v>67</v>
      </c>
      <c r="D1186" s="165">
        <v>143714.55000000005</v>
      </c>
      <c r="E1186" s="165">
        <v>103718.85</v>
      </c>
      <c r="F1186" s="19">
        <v>0</v>
      </c>
      <c r="G1186" s="20">
        <f t="shared" si="25"/>
        <v>85833.099999999846</v>
      </c>
      <c r="H1186" s="19">
        <v>0</v>
      </c>
      <c r="I1186" s="19">
        <v>0</v>
      </c>
    </row>
    <row r="1187" spans="1:9" ht="15" customHeight="1" x14ac:dyDescent="0.25">
      <c r="A1187" s="211" t="s">
        <v>430</v>
      </c>
      <c r="B1187" s="78">
        <v>0</v>
      </c>
      <c r="C1187" s="131" t="s">
        <v>67</v>
      </c>
      <c r="D1187" s="165">
        <v>184925.99999999988</v>
      </c>
      <c r="E1187" s="165">
        <v>99092.900000000038</v>
      </c>
      <c r="F1187" s="19">
        <v>0</v>
      </c>
      <c r="G1187" s="20">
        <f t="shared" si="25"/>
        <v>262682.94999999978</v>
      </c>
      <c r="H1187" s="19">
        <v>0</v>
      </c>
      <c r="I1187" s="19">
        <v>0</v>
      </c>
    </row>
    <row r="1188" spans="1:9" ht="15" customHeight="1" x14ac:dyDescent="0.25">
      <c r="A1188" s="211" t="s">
        <v>431</v>
      </c>
      <c r="B1188" s="78">
        <v>0</v>
      </c>
      <c r="C1188" s="131" t="s">
        <v>67</v>
      </c>
      <c r="D1188" s="165">
        <v>358275.74999999977</v>
      </c>
      <c r="E1188" s="165">
        <v>95592.799999999974</v>
      </c>
      <c r="F1188" s="19">
        <v>0</v>
      </c>
      <c r="G1188" s="20">
        <f t="shared" si="25"/>
        <v>71512.299999999988</v>
      </c>
      <c r="H1188" s="19">
        <v>0</v>
      </c>
      <c r="I1188" s="19">
        <v>0</v>
      </c>
    </row>
    <row r="1189" spans="1:9" ht="15" customHeight="1" x14ac:dyDescent="0.25">
      <c r="A1189" s="211" t="s">
        <v>432</v>
      </c>
      <c r="B1189" s="78">
        <v>0</v>
      </c>
      <c r="C1189" s="131" t="s">
        <v>67</v>
      </c>
      <c r="D1189" s="165">
        <v>202308.75</v>
      </c>
      <c r="E1189" s="165">
        <v>130796.45000000001</v>
      </c>
      <c r="F1189" s="19">
        <v>0</v>
      </c>
      <c r="G1189" s="20">
        <f t="shared" si="25"/>
        <v>128661.99999999994</v>
      </c>
      <c r="H1189" s="19">
        <v>0</v>
      </c>
      <c r="I1189" s="19">
        <v>0</v>
      </c>
    </row>
    <row r="1190" spans="1:9" ht="15" customHeight="1" x14ac:dyDescent="0.25">
      <c r="A1190" s="211" t="s">
        <v>433</v>
      </c>
      <c r="B1190" s="78">
        <v>0</v>
      </c>
      <c r="C1190" s="131" t="s">
        <v>67</v>
      </c>
      <c r="D1190" s="165">
        <v>147440.99999999994</v>
      </c>
      <c r="E1190" s="165">
        <v>18779.000000000004</v>
      </c>
      <c r="F1190" s="19">
        <v>0</v>
      </c>
      <c r="G1190" s="20">
        <f t="shared" si="25"/>
        <v>83623.149999999994</v>
      </c>
      <c r="H1190" s="19">
        <v>0</v>
      </c>
      <c r="I1190" s="19">
        <v>0</v>
      </c>
    </row>
    <row r="1191" spans="1:9" ht="15" customHeight="1" x14ac:dyDescent="0.25">
      <c r="A1191" s="211" t="s">
        <v>434</v>
      </c>
      <c r="B1191" s="78">
        <v>0</v>
      </c>
      <c r="C1191" s="131" t="s">
        <v>67</v>
      </c>
      <c r="D1191" s="165">
        <v>167947.5</v>
      </c>
      <c r="E1191" s="165">
        <v>84324.35</v>
      </c>
      <c r="F1191" s="19">
        <v>0</v>
      </c>
      <c r="G1191" s="20">
        <f t="shared" si="25"/>
        <v>64600.670000000056</v>
      </c>
      <c r="H1191" s="19">
        <v>0</v>
      </c>
      <c r="I1191" s="19">
        <v>0</v>
      </c>
    </row>
    <row r="1192" spans="1:9" ht="15" customHeight="1" x14ac:dyDescent="0.25">
      <c r="A1192" s="105" t="s">
        <v>1927</v>
      </c>
      <c r="B1192" s="78">
        <v>0</v>
      </c>
      <c r="C1192" s="131" t="s">
        <v>67</v>
      </c>
      <c r="D1192" s="165">
        <v>102863.25000000006</v>
      </c>
      <c r="E1192" s="165">
        <v>38262.58</v>
      </c>
      <c r="F1192" s="19">
        <v>0</v>
      </c>
      <c r="G1192" s="20">
        <f t="shared" si="25"/>
        <v>52791.200000000077</v>
      </c>
      <c r="H1192" s="19">
        <v>0</v>
      </c>
      <c r="I1192" s="19">
        <v>0</v>
      </c>
    </row>
    <row r="1193" spans="1:9" ht="15" customHeight="1" x14ac:dyDescent="0.25">
      <c r="A1193" s="105" t="s">
        <v>1928</v>
      </c>
      <c r="B1193" s="78">
        <v>0</v>
      </c>
      <c r="C1193" s="131" t="s">
        <v>67</v>
      </c>
      <c r="D1193" s="165">
        <v>85910.500000000073</v>
      </c>
      <c r="E1193" s="165">
        <v>33119.299999999996</v>
      </c>
      <c r="F1193" s="19">
        <v>0</v>
      </c>
      <c r="G1193" s="20">
        <f t="shared" si="25"/>
        <v>13271.800000000003</v>
      </c>
      <c r="H1193" s="19">
        <v>0</v>
      </c>
      <c r="I1193" s="19">
        <v>0</v>
      </c>
    </row>
    <row r="1194" spans="1:9" ht="15" customHeight="1" x14ac:dyDescent="0.25">
      <c r="A1194" s="105" t="s">
        <v>1929</v>
      </c>
      <c r="B1194" s="78">
        <v>0</v>
      </c>
      <c r="C1194" s="131" t="s">
        <v>67</v>
      </c>
      <c r="D1194" s="165">
        <v>55860</v>
      </c>
      <c r="E1194" s="165">
        <v>42588.2</v>
      </c>
      <c r="F1194" s="19">
        <v>0</v>
      </c>
      <c r="G1194" s="20">
        <f t="shared" si="25"/>
        <v>45700.200000000026</v>
      </c>
      <c r="H1194" s="19">
        <v>0</v>
      </c>
      <c r="I1194" s="19">
        <v>0</v>
      </c>
    </row>
    <row r="1195" spans="1:9" ht="15" customHeight="1" x14ac:dyDescent="0.25">
      <c r="A1195" s="105" t="s">
        <v>1930</v>
      </c>
      <c r="B1195" s="78">
        <v>0</v>
      </c>
      <c r="C1195" s="131" t="s">
        <v>67</v>
      </c>
      <c r="D1195" s="165">
        <v>75234.200000000026</v>
      </c>
      <c r="E1195" s="165">
        <v>29533.999999999996</v>
      </c>
      <c r="F1195" s="19">
        <v>0</v>
      </c>
      <c r="G1195" s="20">
        <f t="shared" si="25"/>
        <v>40081.250000000015</v>
      </c>
      <c r="H1195" s="19">
        <v>0</v>
      </c>
      <c r="I1195" s="19">
        <v>0</v>
      </c>
    </row>
    <row r="1196" spans="1:9" ht="15" customHeight="1" x14ac:dyDescent="0.25">
      <c r="A1196" s="105" t="s">
        <v>1931</v>
      </c>
      <c r="B1196" s="78">
        <v>0</v>
      </c>
      <c r="C1196" s="131" t="s">
        <v>67</v>
      </c>
      <c r="D1196" s="165">
        <v>116864.99999999999</v>
      </c>
      <c r="E1196" s="165">
        <v>76783.749999999971</v>
      </c>
      <c r="F1196" s="19">
        <v>0</v>
      </c>
      <c r="G1196" s="20">
        <f t="shared" si="25"/>
        <v>425508.40000000084</v>
      </c>
      <c r="H1196" s="19">
        <v>0</v>
      </c>
      <c r="I1196" s="19">
        <v>0</v>
      </c>
    </row>
    <row r="1197" spans="1:9" ht="15" customHeight="1" x14ac:dyDescent="0.25">
      <c r="A1197" s="105" t="s">
        <v>1932</v>
      </c>
      <c r="B1197" s="78">
        <v>0</v>
      </c>
      <c r="C1197" s="131" t="s">
        <v>67</v>
      </c>
      <c r="D1197" s="165">
        <v>2218252.3100000005</v>
      </c>
      <c r="E1197" s="165">
        <v>1792743.9099999997</v>
      </c>
      <c r="F1197" s="19">
        <v>0</v>
      </c>
      <c r="G1197" s="20">
        <f t="shared" si="25"/>
        <v>193907.46000000054</v>
      </c>
      <c r="H1197" s="19">
        <v>0</v>
      </c>
      <c r="I1197" s="19">
        <v>0</v>
      </c>
    </row>
    <row r="1198" spans="1:9" ht="15" customHeight="1" x14ac:dyDescent="0.25">
      <c r="A1198" s="105" t="s">
        <v>1933</v>
      </c>
      <c r="B1198" s="78">
        <v>0</v>
      </c>
      <c r="C1198" s="131" t="s">
        <v>67</v>
      </c>
      <c r="D1198" s="165">
        <v>1205924.8200000005</v>
      </c>
      <c r="E1198" s="165">
        <v>1012017.36</v>
      </c>
      <c r="F1198" s="19">
        <v>0</v>
      </c>
      <c r="G1198" s="20">
        <f t="shared" si="25"/>
        <v>225014.69000000041</v>
      </c>
      <c r="H1198" s="19">
        <v>0</v>
      </c>
      <c r="I1198" s="19">
        <v>0</v>
      </c>
    </row>
    <row r="1199" spans="1:9" ht="15" customHeight="1" x14ac:dyDescent="0.25">
      <c r="A1199" s="105" t="s">
        <v>1934</v>
      </c>
      <c r="B1199" s="78">
        <v>0</v>
      </c>
      <c r="C1199" s="131" t="s">
        <v>67</v>
      </c>
      <c r="D1199" s="165">
        <v>1397464.8500000003</v>
      </c>
      <c r="E1199" s="165">
        <v>1172450.1599999999</v>
      </c>
      <c r="F1199" s="19">
        <v>0</v>
      </c>
      <c r="G1199" s="20">
        <f t="shared" si="25"/>
        <v>333017.43999999925</v>
      </c>
      <c r="H1199" s="19">
        <v>0</v>
      </c>
      <c r="I1199" s="19">
        <v>0</v>
      </c>
    </row>
    <row r="1200" spans="1:9" ht="15" customHeight="1" x14ac:dyDescent="0.25">
      <c r="A1200" s="105" t="s">
        <v>1935</v>
      </c>
      <c r="B1200" s="78">
        <v>0</v>
      </c>
      <c r="C1200" s="131" t="s">
        <v>67</v>
      </c>
      <c r="D1200" s="165">
        <v>1793125.2899999993</v>
      </c>
      <c r="E1200" s="165">
        <v>1460107.85</v>
      </c>
      <c r="F1200" s="19">
        <v>0</v>
      </c>
      <c r="G1200" s="20">
        <f t="shared" si="25"/>
        <v>214586.40000000049</v>
      </c>
      <c r="H1200" s="19">
        <v>0</v>
      </c>
      <c r="I1200" s="19">
        <v>0</v>
      </c>
    </row>
    <row r="1201" spans="1:9" ht="15" customHeight="1" x14ac:dyDescent="0.25">
      <c r="A1201" s="105" t="s">
        <v>1936</v>
      </c>
      <c r="B1201" s="78">
        <v>0</v>
      </c>
      <c r="C1201" s="131" t="s">
        <v>67</v>
      </c>
      <c r="D1201" s="165">
        <v>982361.31000000052</v>
      </c>
      <c r="E1201" s="165">
        <v>767774.91</v>
      </c>
      <c r="F1201" s="19">
        <v>0</v>
      </c>
      <c r="G1201" s="20">
        <f t="shared" si="25"/>
        <v>378400.24000000069</v>
      </c>
      <c r="H1201" s="19">
        <v>0</v>
      </c>
      <c r="I1201" s="19">
        <v>0</v>
      </c>
    </row>
    <row r="1202" spans="1:9" ht="15" customHeight="1" x14ac:dyDescent="0.25">
      <c r="A1202" s="105" t="s">
        <v>1937</v>
      </c>
      <c r="B1202" s="78">
        <v>0</v>
      </c>
      <c r="C1202" s="131" t="s">
        <v>67</v>
      </c>
      <c r="D1202" s="165">
        <v>1922234.5300000003</v>
      </c>
      <c r="E1202" s="165">
        <v>1543834.2899999996</v>
      </c>
      <c r="F1202" s="19">
        <v>0</v>
      </c>
      <c r="G1202" s="20">
        <f t="shared" si="25"/>
        <v>378078.59000000067</v>
      </c>
      <c r="H1202" s="19">
        <v>0</v>
      </c>
      <c r="I1202" s="19">
        <v>0</v>
      </c>
    </row>
    <row r="1203" spans="1:9" ht="15" customHeight="1" x14ac:dyDescent="0.25">
      <c r="A1203" s="105" t="s">
        <v>1938</v>
      </c>
      <c r="B1203" s="78">
        <v>0</v>
      </c>
      <c r="C1203" s="131" t="s">
        <v>67</v>
      </c>
      <c r="D1203" s="165">
        <v>1239088.1600000006</v>
      </c>
      <c r="E1203" s="165">
        <v>861009.57</v>
      </c>
      <c r="F1203" s="19">
        <v>0</v>
      </c>
      <c r="G1203" s="20">
        <f t="shared" si="25"/>
        <v>195465.93000000028</v>
      </c>
      <c r="H1203" s="19">
        <v>0</v>
      </c>
      <c r="I1203" s="19">
        <v>0</v>
      </c>
    </row>
    <row r="1204" spans="1:9" ht="15" customHeight="1" x14ac:dyDescent="0.25">
      <c r="A1204" s="105" t="s">
        <v>1939</v>
      </c>
      <c r="B1204" s="78">
        <v>0</v>
      </c>
      <c r="C1204" s="131" t="s">
        <v>67</v>
      </c>
      <c r="D1204" s="165">
        <v>1160339.0500000003</v>
      </c>
      <c r="E1204" s="165">
        <v>964873.12</v>
      </c>
      <c r="F1204" s="19">
        <v>0</v>
      </c>
      <c r="G1204" s="20">
        <f t="shared" ref="G1204:G1266" si="26">D1205-E1205</f>
        <v>548544.97000000044</v>
      </c>
      <c r="H1204" s="19">
        <v>0</v>
      </c>
      <c r="I1204" s="19">
        <v>0</v>
      </c>
    </row>
    <row r="1205" spans="1:9" ht="15" customHeight="1" x14ac:dyDescent="0.25">
      <c r="A1205" s="105" t="s">
        <v>1940</v>
      </c>
      <c r="B1205" s="78">
        <v>0</v>
      </c>
      <c r="C1205" s="131" t="s">
        <v>67</v>
      </c>
      <c r="D1205" s="165">
        <v>2069670.1500000006</v>
      </c>
      <c r="E1205" s="165">
        <v>1521125.1800000002</v>
      </c>
      <c r="F1205" s="19">
        <v>0</v>
      </c>
      <c r="G1205" s="20">
        <f t="shared" si="26"/>
        <v>245144.80999999971</v>
      </c>
      <c r="H1205" s="19">
        <v>0</v>
      </c>
      <c r="I1205" s="19">
        <v>0</v>
      </c>
    </row>
    <row r="1206" spans="1:9" ht="15" customHeight="1" x14ac:dyDescent="0.25">
      <c r="A1206" s="105" t="s">
        <v>1941</v>
      </c>
      <c r="B1206" s="78">
        <v>0</v>
      </c>
      <c r="C1206" s="131" t="s">
        <v>67</v>
      </c>
      <c r="D1206" s="165">
        <v>783034.98999999964</v>
      </c>
      <c r="E1206" s="165">
        <v>537890.17999999993</v>
      </c>
      <c r="F1206" s="19">
        <v>0</v>
      </c>
      <c r="G1206" s="20">
        <f t="shared" si="26"/>
        <v>80578</v>
      </c>
      <c r="H1206" s="19">
        <v>0</v>
      </c>
      <c r="I1206" s="19">
        <v>0</v>
      </c>
    </row>
    <row r="1207" spans="1:9" ht="15" customHeight="1" x14ac:dyDescent="0.25">
      <c r="A1207" s="105" t="s">
        <v>1942</v>
      </c>
      <c r="B1207" s="78">
        <v>0</v>
      </c>
      <c r="C1207" s="131" t="s">
        <v>67</v>
      </c>
      <c r="D1207" s="165">
        <v>108855.25</v>
      </c>
      <c r="E1207" s="165">
        <v>28277.249999999993</v>
      </c>
      <c r="F1207" s="19">
        <v>0</v>
      </c>
      <c r="G1207" s="20">
        <f t="shared" si="26"/>
        <v>74998.749999999884</v>
      </c>
      <c r="H1207" s="19">
        <v>0</v>
      </c>
      <c r="I1207" s="19">
        <v>0</v>
      </c>
    </row>
    <row r="1208" spans="1:9" ht="15" customHeight="1" x14ac:dyDescent="0.25">
      <c r="A1208" s="105" t="s">
        <v>1943</v>
      </c>
      <c r="B1208" s="78">
        <v>0</v>
      </c>
      <c r="C1208" s="131" t="s">
        <v>67</v>
      </c>
      <c r="D1208" s="165">
        <v>157179.74999999988</v>
      </c>
      <c r="E1208" s="165">
        <v>82181</v>
      </c>
      <c r="F1208" s="19">
        <v>0</v>
      </c>
      <c r="G1208" s="20">
        <f t="shared" si="26"/>
        <v>47641.720000000045</v>
      </c>
      <c r="H1208" s="19">
        <v>0</v>
      </c>
      <c r="I1208" s="19">
        <v>0</v>
      </c>
    </row>
    <row r="1209" spans="1:9" ht="15" customHeight="1" x14ac:dyDescent="0.25">
      <c r="A1209" s="105" t="s">
        <v>1944</v>
      </c>
      <c r="B1209" s="78">
        <v>0</v>
      </c>
      <c r="C1209" s="131" t="s">
        <v>67</v>
      </c>
      <c r="D1209" s="165">
        <v>115570.17000000004</v>
      </c>
      <c r="E1209" s="165">
        <v>67928.45</v>
      </c>
      <c r="F1209" s="19">
        <v>0</v>
      </c>
      <c r="G1209" s="20">
        <f t="shared" si="26"/>
        <v>11282.249999999993</v>
      </c>
      <c r="H1209" s="19">
        <v>0</v>
      </c>
      <c r="I1209" s="19">
        <v>0</v>
      </c>
    </row>
    <row r="1210" spans="1:9" ht="15" customHeight="1" x14ac:dyDescent="0.25">
      <c r="A1210" s="105" t="s">
        <v>1945</v>
      </c>
      <c r="B1210" s="78">
        <v>0</v>
      </c>
      <c r="C1210" s="131" t="s">
        <v>67</v>
      </c>
      <c r="D1210" s="165">
        <v>11282.249999999993</v>
      </c>
      <c r="E1210" s="165">
        <v>0</v>
      </c>
      <c r="F1210" s="19">
        <v>0</v>
      </c>
      <c r="G1210" s="20">
        <f t="shared" si="26"/>
        <v>390827.9000000027</v>
      </c>
      <c r="H1210" s="19">
        <v>0</v>
      </c>
      <c r="I1210" s="19">
        <v>0</v>
      </c>
    </row>
    <row r="1211" spans="1:9" ht="15" customHeight="1" x14ac:dyDescent="0.25">
      <c r="A1211" s="105" t="s">
        <v>1446</v>
      </c>
      <c r="B1211" s="78">
        <v>0</v>
      </c>
      <c r="C1211" s="131" t="s">
        <v>67</v>
      </c>
      <c r="D1211" s="165">
        <v>2714470.3000000026</v>
      </c>
      <c r="E1211" s="165">
        <v>2323642.4</v>
      </c>
      <c r="F1211" s="19">
        <v>0</v>
      </c>
      <c r="G1211" s="20">
        <f t="shared" si="26"/>
        <v>106659.59999999987</v>
      </c>
      <c r="H1211" s="19">
        <v>0</v>
      </c>
      <c r="I1211" s="19">
        <v>0</v>
      </c>
    </row>
    <row r="1212" spans="1:9" ht="15" customHeight="1" x14ac:dyDescent="0.25">
      <c r="A1212" s="105" t="s">
        <v>1447</v>
      </c>
      <c r="B1212" s="78">
        <v>0</v>
      </c>
      <c r="C1212" s="131" t="s">
        <v>67</v>
      </c>
      <c r="D1212" s="165">
        <v>181928.59999999986</v>
      </c>
      <c r="E1212" s="165">
        <v>75268.999999999985</v>
      </c>
      <c r="F1212" s="19">
        <v>0</v>
      </c>
      <c r="G1212" s="20">
        <f t="shared" si="26"/>
        <v>89051.299999999959</v>
      </c>
      <c r="H1212" s="19">
        <v>0</v>
      </c>
      <c r="I1212" s="19">
        <v>0</v>
      </c>
    </row>
    <row r="1213" spans="1:9" ht="15" customHeight="1" x14ac:dyDescent="0.25">
      <c r="A1213" s="105" t="s">
        <v>1448</v>
      </c>
      <c r="B1213" s="78">
        <v>0</v>
      </c>
      <c r="C1213" s="131" t="s">
        <v>67</v>
      </c>
      <c r="D1213" s="165">
        <v>102666.94999999995</v>
      </c>
      <c r="E1213" s="165">
        <v>13615.650000000001</v>
      </c>
      <c r="F1213" s="19">
        <v>0</v>
      </c>
      <c r="G1213" s="20">
        <f t="shared" si="26"/>
        <v>394028.50000000047</v>
      </c>
      <c r="H1213" s="19">
        <v>0</v>
      </c>
      <c r="I1213" s="19">
        <v>0</v>
      </c>
    </row>
    <row r="1214" spans="1:9" ht="15" customHeight="1" x14ac:dyDescent="0.25">
      <c r="A1214" s="213" t="s">
        <v>1449</v>
      </c>
      <c r="B1214" s="78">
        <v>0</v>
      </c>
      <c r="C1214" s="131" t="s">
        <v>67</v>
      </c>
      <c r="D1214" s="165">
        <v>4306341.5900000008</v>
      </c>
      <c r="E1214" s="165">
        <v>3912313.0900000003</v>
      </c>
      <c r="F1214" s="19">
        <v>0</v>
      </c>
      <c r="G1214" s="20">
        <f t="shared" si="26"/>
        <v>21388</v>
      </c>
      <c r="H1214" s="19">
        <v>0</v>
      </c>
      <c r="I1214" s="19">
        <v>0</v>
      </c>
    </row>
    <row r="1215" spans="1:9" ht="15" customHeight="1" x14ac:dyDescent="0.25">
      <c r="A1215" s="105" t="s">
        <v>1450</v>
      </c>
      <c r="B1215" s="78">
        <v>0</v>
      </c>
      <c r="C1215" s="131" t="s">
        <v>67</v>
      </c>
      <c r="D1215" s="165">
        <v>56043.75</v>
      </c>
      <c r="E1215" s="165">
        <v>34655.75</v>
      </c>
      <c r="F1215" s="19">
        <v>0</v>
      </c>
      <c r="G1215" s="20">
        <f t="shared" si="26"/>
        <v>239348.10999999987</v>
      </c>
      <c r="H1215" s="19">
        <v>0</v>
      </c>
      <c r="I1215" s="19">
        <v>0</v>
      </c>
    </row>
    <row r="1216" spans="1:9" ht="15" customHeight="1" x14ac:dyDescent="0.25">
      <c r="A1216" s="105" t="s">
        <v>1451</v>
      </c>
      <c r="B1216" s="78">
        <v>0</v>
      </c>
      <c r="C1216" s="131" t="s">
        <v>67</v>
      </c>
      <c r="D1216" s="165">
        <v>1643401.8399999996</v>
      </c>
      <c r="E1216" s="165">
        <v>1404053.7299999997</v>
      </c>
      <c r="F1216" s="19">
        <v>0</v>
      </c>
      <c r="G1216" s="20">
        <f t="shared" si="26"/>
        <v>385158.36000000034</v>
      </c>
      <c r="H1216" s="19">
        <v>0</v>
      </c>
      <c r="I1216" s="19">
        <v>0</v>
      </c>
    </row>
    <row r="1217" spans="1:9" ht="15" customHeight="1" x14ac:dyDescent="0.25">
      <c r="A1217" s="105" t="s">
        <v>1452</v>
      </c>
      <c r="B1217" s="78">
        <v>0</v>
      </c>
      <c r="C1217" s="131" t="s">
        <v>67</v>
      </c>
      <c r="D1217" s="165">
        <v>1604457.93</v>
      </c>
      <c r="E1217" s="165">
        <v>1219299.5699999996</v>
      </c>
      <c r="F1217" s="19">
        <v>0</v>
      </c>
      <c r="G1217" s="20">
        <f t="shared" si="26"/>
        <v>335332.08999999985</v>
      </c>
      <c r="H1217" s="19">
        <v>0</v>
      </c>
      <c r="I1217" s="19">
        <v>0</v>
      </c>
    </row>
    <row r="1218" spans="1:9" ht="15" customHeight="1" x14ac:dyDescent="0.25">
      <c r="A1218" s="105" t="s">
        <v>1453</v>
      </c>
      <c r="B1218" s="78">
        <v>0</v>
      </c>
      <c r="C1218" s="131" t="s">
        <v>67</v>
      </c>
      <c r="D1218" s="165">
        <v>1822089.7000000002</v>
      </c>
      <c r="E1218" s="165">
        <v>1486757.6100000003</v>
      </c>
      <c r="F1218" s="19">
        <v>0</v>
      </c>
      <c r="G1218" s="20">
        <f t="shared" si="26"/>
        <v>1530480.35</v>
      </c>
      <c r="H1218" s="19">
        <v>0</v>
      </c>
      <c r="I1218" s="19">
        <v>0</v>
      </c>
    </row>
    <row r="1219" spans="1:9" ht="15" customHeight="1" x14ac:dyDescent="0.25">
      <c r="A1219" s="105" t="s">
        <v>1454</v>
      </c>
      <c r="B1219" s="78">
        <v>0</v>
      </c>
      <c r="C1219" s="131" t="s">
        <v>67</v>
      </c>
      <c r="D1219" s="165">
        <v>1670842.2</v>
      </c>
      <c r="E1219" s="165">
        <v>140361.84999999998</v>
      </c>
      <c r="F1219" s="19">
        <v>0</v>
      </c>
      <c r="G1219" s="20">
        <f t="shared" si="26"/>
        <v>127694.80000000006</v>
      </c>
      <c r="H1219" s="19">
        <v>0</v>
      </c>
      <c r="I1219" s="19">
        <v>0</v>
      </c>
    </row>
    <row r="1220" spans="1:9" ht="15" customHeight="1" x14ac:dyDescent="0.25">
      <c r="A1220" s="211" t="s">
        <v>435</v>
      </c>
      <c r="B1220" s="78">
        <v>0</v>
      </c>
      <c r="C1220" s="131" t="s">
        <v>67</v>
      </c>
      <c r="D1220" s="165">
        <v>140532.00000000006</v>
      </c>
      <c r="E1220" s="165">
        <v>12837.2</v>
      </c>
      <c r="F1220" s="19">
        <v>0</v>
      </c>
      <c r="G1220" s="20">
        <f t="shared" si="26"/>
        <v>85030.229999999909</v>
      </c>
      <c r="H1220" s="19">
        <v>0</v>
      </c>
      <c r="I1220" s="19">
        <v>0</v>
      </c>
    </row>
    <row r="1221" spans="1:9" ht="15" customHeight="1" x14ac:dyDescent="0.25">
      <c r="A1221" s="211" t="s">
        <v>436</v>
      </c>
      <c r="B1221" s="78">
        <v>0</v>
      </c>
      <c r="C1221" s="131" t="s">
        <v>67</v>
      </c>
      <c r="D1221" s="165">
        <v>172063.49999999988</v>
      </c>
      <c r="E1221" s="165">
        <v>87033.269999999975</v>
      </c>
      <c r="F1221" s="19">
        <v>0</v>
      </c>
      <c r="G1221" s="20">
        <f t="shared" si="26"/>
        <v>102550.34999999998</v>
      </c>
      <c r="H1221" s="19">
        <v>0</v>
      </c>
      <c r="I1221" s="19">
        <v>0</v>
      </c>
    </row>
    <row r="1222" spans="1:9" ht="15" customHeight="1" x14ac:dyDescent="0.25">
      <c r="A1222" s="211" t="s">
        <v>437</v>
      </c>
      <c r="B1222" s="78">
        <v>0</v>
      </c>
      <c r="C1222" s="131" t="s">
        <v>67</v>
      </c>
      <c r="D1222" s="165">
        <v>112932.74999999997</v>
      </c>
      <c r="E1222" s="165">
        <v>10382.399999999998</v>
      </c>
      <c r="F1222" s="19">
        <v>0</v>
      </c>
      <c r="G1222" s="20">
        <f t="shared" si="26"/>
        <v>182258.3000000001</v>
      </c>
      <c r="H1222" s="19">
        <v>0</v>
      </c>
      <c r="I1222" s="19">
        <v>0</v>
      </c>
    </row>
    <row r="1223" spans="1:9" ht="15" customHeight="1" x14ac:dyDescent="0.25">
      <c r="A1223" s="211" t="s">
        <v>438</v>
      </c>
      <c r="B1223" s="78">
        <v>0</v>
      </c>
      <c r="C1223" s="131" t="s">
        <v>67</v>
      </c>
      <c r="D1223" s="165">
        <v>185514.00000000012</v>
      </c>
      <c r="E1223" s="165">
        <v>3255.7000000000003</v>
      </c>
      <c r="F1223" s="19">
        <v>0</v>
      </c>
      <c r="G1223" s="20">
        <f t="shared" si="26"/>
        <v>44770.000000000015</v>
      </c>
      <c r="H1223" s="19">
        <v>0</v>
      </c>
      <c r="I1223" s="19">
        <v>0</v>
      </c>
    </row>
    <row r="1224" spans="1:9" ht="15" customHeight="1" x14ac:dyDescent="0.25">
      <c r="A1224" s="211" t="s">
        <v>439</v>
      </c>
      <c r="B1224" s="78">
        <v>0</v>
      </c>
      <c r="C1224" s="131" t="s">
        <v>67</v>
      </c>
      <c r="D1224" s="165">
        <v>62328.000000000015</v>
      </c>
      <c r="E1224" s="165">
        <v>17558.000000000004</v>
      </c>
      <c r="F1224" s="19">
        <v>0</v>
      </c>
      <c r="G1224" s="20">
        <f t="shared" si="26"/>
        <v>65546.999999999971</v>
      </c>
      <c r="H1224" s="19">
        <v>0</v>
      </c>
      <c r="I1224" s="19">
        <v>0</v>
      </c>
    </row>
    <row r="1225" spans="1:9" ht="15" customHeight="1" x14ac:dyDescent="0.25">
      <c r="A1225" s="211" t="s">
        <v>440</v>
      </c>
      <c r="B1225" s="78">
        <v>0</v>
      </c>
      <c r="C1225" s="131" t="s">
        <v>67</v>
      </c>
      <c r="D1225" s="165">
        <v>83716.499999999971</v>
      </c>
      <c r="E1225" s="165">
        <v>18169.500000000004</v>
      </c>
      <c r="F1225" s="19">
        <v>0</v>
      </c>
      <c r="G1225" s="20">
        <f t="shared" si="26"/>
        <v>94793.16</v>
      </c>
      <c r="H1225" s="19">
        <v>0</v>
      </c>
      <c r="I1225" s="19">
        <v>0</v>
      </c>
    </row>
    <row r="1226" spans="1:9" ht="15" customHeight="1" x14ac:dyDescent="0.25">
      <c r="A1226" s="211" t="s">
        <v>441</v>
      </c>
      <c r="B1226" s="78">
        <v>0</v>
      </c>
      <c r="C1226" s="131" t="s">
        <v>67</v>
      </c>
      <c r="D1226" s="165">
        <v>97020</v>
      </c>
      <c r="E1226" s="165">
        <v>2226.84</v>
      </c>
      <c r="F1226" s="19">
        <v>0</v>
      </c>
      <c r="G1226" s="20">
        <f t="shared" si="26"/>
        <v>364652.41999999952</v>
      </c>
      <c r="H1226" s="19">
        <v>0</v>
      </c>
      <c r="I1226" s="19">
        <v>0</v>
      </c>
    </row>
    <row r="1227" spans="1:9" ht="15" customHeight="1" x14ac:dyDescent="0.25">
      <c r="A1227" s="105" t="s">
        <v>1455</v>
      </c>
      <c r="B1227" s="78">
        <v>0</v>
      </c>
      <c r="C1227" s="131" t="s">
        <v>67</v>
      </c>
      <c r="D1227" s="165">
        <v>824662.79999999946</v>
      </c>
      <c r="E1227" s="165">
        <v>460010.37999999995</v>
      </c>
      <c r="F1227" s="19">
        <v>0</v>
      </c>
      <c r="G1227" s="20">
        <f t="shared" si="26"/>
        <v>938834.68999999878</v>
      </c>
      <c r="H1227" s="19">
        <v>0</v>
      </c>
      <c r="I1227" s="19">
        <v>0</v>
      </c>
    </row>
    <row r="1228" spans="1:9" ht="15" customHeight="1" x14ac:dyDescent="0.25">
      <c r="A1228" s="105" t="s">
        <v>1456</v>
      </c>
      <c r="B1228" s="78">
        <v>0</v>
      </c>
      <c r="C1228" s="131" t="s">
        <v>67</v>
      </c>
      <c r="D1228" s="165">
        <v>2540548.3399999989</v>
      </c>
      <c r="E1228" s="165">
        <v>1601713.6500000001</v>
      </c>
      <c r="F1228" s="19">
        <v>0</v>
      </c>
      <c r="G1228" s="20" t="e">
        <f>#REF!-#REF!</f>
        <v>#REF!</v>
      </c>
      <c r="H1228" s="19">
        <v>0</v>
      </c>
      <c r="I1228" s="19">
        <v>0</v>
      </c>
    </row>
    <row r="1229" spans="1:9" ht="15" customHeight="1" x14ac:dyDescent="0.25">
      <c r="A1229" s="105" t="s">
        <v>1946</v>
      </c>
      <c r="B1229" s="78">
        <v>0</v>
      </c>
      <c r="C1229" s="131" t="s">
        <v>67</v>
      </c>
      <c r="D1229" s="165">
        <v>819596.08000000042</v>
      </c>
      <c r="E1229" s="165">
        <v>626566.29000000027</v>
      </c>
      <c r="F1229" s="19">
        <v>0</v>
      </c>
      <c r="G1229" s="20">
        <f t="shared" si="26"/>
        <v>373816.58000000007</v>
      </c>
      <c r="H1229" s="19">
        <v>0</v>
      </c>
      <c r="I1229" s="19">
        <v>0</v>
      </c>
    </row>
    <row r="1230" spans="1:9" ht="15" customHeight="1" x14ac:dyDescent="0.25">
      <c r="A1230" s="105" t="s">
        <v>1947</v>
      </c>
      <c r="B1230" s="78">
        <v>0</v>
      </c>
      <c r="C1230" s="131" t="s">
        <v>67</v>
      </c>
      <c r="D1230" s="165">
        <v>1560894.7999999998</v>
      </c>
      <c r="E1230" s="165">
        <v>1187078.2199999997</v>
      </c>
      <c r="F1230" s="19">
        <v>0</v>
      </c>
      <c r="G1230" s="20">
        <f t="shared" si="26"/>
        <v>479189.01999999979</v>
      </c>
      <c r="H1230" s="19">
        <v>0</v>
      </c>
      <c r="I1230" s="19">
        <v>0</v>
      </c>
    </row>
    <row r="1231" spans="1:9" ht="15" customHeight="1" x14ac:dyDescent="0.25">
      <c r="A1231" s="105" t="s">
        <v>1948</v>
      </c>
      <c r="B1231" s="78">
        <v>0</v>
      </c>
      <c r="C1231" s="131" t="s">
        <v>67</v>
      </c>
      <c r="D1231" s="165">
        <v>2204520.3499999996</v>
      </c>
      <c r="E1231" s="165">
        <v>1725331.3299999998</v>
      </c>
      <c r="F1231" s="19">
        <v>0</v>
      </c>
      <c r="G1231" s="20">
        <f t="shared" si="26"/>
        <v>130059.22999999928</v>
      </c>
      <c r="H1231" s="19">
        <v>0</v>
      </c>
      <c r="I1231" s="19">
        <v>0</v>
      </c>
    </row>
    <row r="1232" spans="1:9" ht="15" customHeight="1" x14ac:dyDescent="0.25">
      <c r="A1232" s="105" t="s">
        <v>1949</v>
      </c>
      <c r="B1232" s="78">
        <v>0</v>
      </c>
      <c r="C1232" s="131" t="s">
        <v>67</v>
      </c>
      <c r="D1232" s="165">
        <v>1262235.2499999993</v>
      </c>
      <c r="E1232" s="165">
        <v>1132176.02</v>
      </c>
      <c r="F1232" s="19">
        <v>0</v>
      </c>
      <c r="G1232" s="20">
        <f t="shared" si="26"/>
        <v>180326.11999999988</v>
      </c>
      <c r="H1232" s="19">
        <v>0</v>
      </c>
      <c r="I1232" s="19">
        <v>0</v>
      </c>
    </row>
    <row r="1233" spans="1:9" ht="15" customHeight="1" x14ac:dyDescent="0.25">
      <c r="A1233" s="105" t="s">
        <v>1950</v>
      </c>
      <c r="B1233" s="78">
        <v>0</v>
      </c>
      <c r="C1233" s="131" t="s">
        <v>67</v>
      </c>
      <c r="D1233" s="165">
        <v>1325500.0500000003</v>
      </c>
      <c r="E1233" s="165">
        <v>1145173.9300000004</v>
      </c>
      <c r="F1233" s="19">
        <v>0</v>
      </c>
      <c r="G1233" s="20">
        <f t="shared" si="26"/>
        <v>421437.71999999927</v>
      </c>
      <c r="H1233" s="19">
        <v>0</v>
      </c>
      <c r="I1233" s="19">
        <v>0</v>
      </c>
    </row>
    <row r="1234" spans="1:9" ht="15" customHeight="1" x14ac:dyDescent="0.25">
      <c r="A1234" s="105" t="s">
        <v>1951</v>
      </c>
      <c r="B1234" s="78">
        <v>0</v>
      </c>
      <c r="C1234" s="131" t="s">
        <v>67</v>
      </c>
      <c r="D1234" s="165">
        <v>2977070.1000000006</v>
      </c>
      <c r="E1234" s="165">
        <v>2555632.3800000013</v>
      </c>
      <c r="F1234" s="19">
        <v>0</v>
      </c>
      <c r="G1234" s="20">
        <f t="shared" si="26"/>
        <v>446442.11000000034</v>
      </c>
      <c r="H1234" s="19">
        <v>0</v>
      </c>
      <c r="I1234" s="19">
        <v>0</v>
      </c>
    </row>
    <row r="1235" spans="1:9" ht="15" customHeight="1" x14ac:dyDescent="0.25">
      <c r="A1235" s="105" t="s">
        <v>1952</v>
      </c>
      <c r="B1235" s="78">
        <v>0</v>
      </c>
      <c r="C1235" s="131" t="s">
        <v>67</v>
      </c>
      <c r="D1235" s="165">
        <v>2188763.9400000004</v>
      </c>
      <c r="E1235" s="165">
        <v>1742321.83</v>
      </c>
      <c r="F1235" s="19">
        <v>0</v>
      </c>
      <c r="G1235" s="20">
        <f t="shared" si="26"/>
        <v>136686.30999999988</v>
      </c>
      <c r="H1235" s="19">
        <v>0</v>
      </c>
      <c r="I1235" s="19">
        <v>0</v>
      </c>
    </row>
    <row r="1236" spans="1:9" ht="15" customHeight="1" x14ac:dyDescent="0.25">
      <c r="A1236" s="105" t="s">
        <v>1953</v>
      </c>
      <c r="B1236" s="78">
        <v>0</v>
      </c>
      <c r="C1236" s="131" t="s">
        <v>67</v>
      </c>
      <c r="D1236" s="165">
        <v>536485.66999999993</v>
      </c>
      <c r="E1236" s="165">
        <v>399799.36000000004</v>
      </c>
      <c r="F1236" s="19">
        <v>0</v>
      </c>
      <c r="G1236" s="20">
        <f t="shared" si="26"/>
        <v>48427.740000000136</v>
      </c>
      <c r="H1236" s="19">
        <v>0</v>
      </c>
      <c r="I1236" s="19">
        <v>0</v>
      </c>
    </row>
    <row r="1237" spans="1:9" ht="15" customHeight="1" x14ac:dyDescent="0.25">
      <c r="A1237" s="105" t="s">
        <v>1954</v>
      </c>
      <c r="B1237" s="78">
        <v>0</v>
      </c>
      <c r="C1237" s="131" t="s">
        <v>67</v>
      </c>
      <c r="D1237" s="165">
        <v>227238.3000000001</v>
      </c>
      <c r="E1237" s="165">
        <v>178810.55999999997</v>
      </c>
      <c r="F1237" s="19">
        <v>0</v>
      </c>
      <c r="G1237" s="20">
        <f t="shared" si="26"/>
        <v>145052.24999999994</v>
      </c>
      <c r="H1237" s="19">
        <v>0</v>
      </c>
      <c r="I1237" s="19">
        <v>0</v>
      </c>
    </row>
    <row r="1238" spans="1:9" ht="15" customHeight="1" x14ac:dyDescent="0.25">
      <c r="A1238" s="211" t="s">
        <v>442</v>
      </c>
      <c r="B1238" s="78">
        <v>0</v>
      </c>
      <c r="C1238" s="131" t="s">
        <v>67</v>
      </c>
      <c r="D1238" s="165">
        <v>145052.24999999994</v>
      </c>
      <c r="E1238" s="165">
        <v>0</v>
      </c>
      <c r="F1238" s="19">
        <v>0</v>
      </c>
      <c r="G1238" s="20">
        <f t="shared" si="26"/>
        <v>47528.100000000028</v>
      </c>
      <c r="H1238" s="19">
        <v>0</v>
      </c>
      <c r="I1238" s="19">
        <v>0</v>
      </c>
    </row>
    <row r="1239" spans="1:9" ht="15" customHeight="1" x14ac:dyDescent="0.25">
      <c r="A1239" s="211" t="s">
        <v>443</v>
      </c>
      <c r="B1239" s="78">
        <v>0</v>
      </c>
      <c r="C1239" s="131" t="s">
        <v>67</v>
      </c>
      <c r="D1239" s="165">
        <v>47848.500000000029</v>
      </c>
      <c r="E1239" s="165">
        <v>320.39999999999998</v>
      </c>
      <c r="F1239" s="19">
        <v>0</v>
      </c>
      <c r="G1239" s="20">
        <f t="shared" si="26"/>
        <v>27856.500000000007</v>
      </c>
      <c r="H1239" s="19">
        <v>0</v>
      </c>
      <c r="I1239" s="19">
        <v>0</v>
      </c>
    </row>
    <row r="1240" spans="1:9" ht="15" customHeight="1" x14ac:dyDescent="0.25">
      <c r="A1240" s="211" t="s">
        <v>444</v>
      </c>
      <c r="B1240" s="78">
        <v>0</v>
      </c>
      <c r="C1240" s="131" t="s">
        <v>67</v>
      </c>
      <c r="D1240" s="165">
        <v>27856.500000000007</v>
      </c>
      <c r="E1240" s="165">
        <v>0</v>
      </c>
      <c r="F1240" s="19">
        <v>0</v>
      </c>
      <c r="G1240" s="20">
        <f t="shared" si="26"/>
        <v>113234.49999999977</v>
      </c>
      <c r="H1240" s="19">
        <v>0</v>
      </c>
      <c r="I1240" s="19">
        <v>0</v>
      </c>
    </row>
    <row r="1241" spans="1:9" ht="15" customHeight="1" x14ac:dyDescent="0.25">
      <c r="A1241" s="211" t="s">
        <v>1043</v>
      </c>
      <c r="B1241" s="78">
        <v>0</v>
      </c>
      <c r="C1241" s="131" t="s">
        <v>67</v>
      </c>
      <c r="D1241" s="165">
        <v>477710.39999999973</v>
      </c>
      <c r="E1241" s="165">
        <v>364475.89999999997</v>
      </c>
      <c r="F1241" s="19">
        <v>0</v>
      </c>
      <c r="G1241" s="20">
        <f t="shared" si="26"/>
        <v>178696.09999999992</v>
      </c>
      <c r="H1241" s="19">
        <v>0</v>
      </c>
      <c r="I1241" s="19">
        <v>0</v>
      </c>
    </row>
    <row r="1242" spans="1:9" ht="15" customHeight="1" x14ac:dyDescent="0.25">
      <c r="A1242" s="211" t="s">
        <v>1044</v>
      </c>
      <c r="B1242" s="78">
        <v>0</v>
      </c>
      <c r="C1242" s="131" t="s">
        <v>67</v>
      </c>
      <c r="D1242" s="165">
        <v>557656.6</v>
      </c>
      <c r="E1242" s="165">
        <v>378960.50000000006</v>
      </c>
      <c r="F1242" s="19">
        <v>0</v>
      </c>
      <c r="G1242" s="20">
        <f t="shared" si="26"/>
        <v>307081.99999999988</v>
      </c>
      <c r="H1242" s="19">
        <v>0</v>
      </c>
      <c r="I1242" s="19">
        <v>0</v>
      </c>
    </row>
    <row r="1243" spans="1:9" ht="15" customHeight="1" x14ac:dyDescent="0.25">
      <c r="A1243" s="211" t="s">
        <v>1045</v>
      </c>
      <c r="B1243" s="78">
        <v>0</v>
      </c>
      <c r="C1243" s="131" t="s">
        <v>67</v>
      </c>
      <c r="D1243" s="165">
        <v>310610.99999999988</v>
      </c>
      <c r="E1243" s="165">
        <v>3529</v>
      </c>
      <c r="F1243" s="19">
        <v>0</v>
      </c>
      <c r="G1243" s="20">
        <f t="shared" si="26"/>
        <v>617481.25</v>
      </c>
      <c r="H1243" s="19">
        <v>0</v>
      </c>
      <c r="I1243" s="19">
        <v>0</v>
      </c>
    </row>
    <row r="1244" spans="1:9" ht="15" customHeight="1" x14ac:dyDescent="0.25">
      <c r="A1244" s="211" t="s">
        <v>1046</v>
      </c>
      <c r="B1244" s="78">
        <v>0</v>
      </c>
      <c r="C1244" s="131" t="s">
        <v>67</v>
      </c>
      <c r="D1244" s="165">
        <v>1449388.9000000001</v>
      </c>
      <c r="E1244" s="165">
        <v>831907.65000000014</v>
      </c>
      <c r="F1244" s="19">
        <v>0</v>
      </c>
      <c r="G1244" s="20">
        <f t="shared" si="26"/>
        <v>457681.40000000037</v>
      </c>
      <c r="H1244" s="19">
        <v>0</v>
      </c>
      <c r="I1244" s="19">
        <v>0</v>
      </c>
    </row>
    <row r="1245" spans="1:9" ht="15" customHeight="1" x14ac:dyDescent="0.25">
      <c r="A1245" s="211" t="s">
        <v>1047</v>
      </c>
      <c r="B1245" s="78">
        <v>0</v>
      </c>
      <c r="C1245" s="131" t="s">
        <v>67</v>
      </c>
      <c r="D1245" s="165">
        <v>1185337.2000000004</v>
      </c>
      <c r="E1245" s="165">
        <v>727655.8</v>
      </c>
      <c r="F1245" s="19">
        <v>0</v>
      </c>
      <c r="G1245" s="20">
        <f t="shared" si="26"/>
        <v>494132.1100000001</v>
      </c>
      <c r="H1245" s="19">
        <v>0</v>
      </c>
      <c r="I1245" s="19">
        <v>0</v>
      </c>
    </row>
    <row r="1246" spans="1:9" ht="15" customHeight="1" x14ac:dyDescent="0.25">
      <c r="A1246" s="211" t="s">
        <v>1048</v>
      </c>
      <c r="B1246" s="78">
        <v>0</v>
      </c>
      <c r="C1246" s="131" t="s">
        <v>67</v>
      </c>
      <c r="D1246" s="165">
        <v>1166478.83</v>
      </c>
      <c r="E1246" s="165">
        <v>672346.72</v>
      </c>
      <c r="F1246" s="19">
        <v>0</v>
      </c>
      <c r="G1246" s="20">
        <f t="shared" si="26"/>
        <v>1677721.3500000006</v>
      </c>
      <c r="H1246" s="19">
        <v>0</v>
      </c>
      <c r="I1246" s="19">
        <v>0</v>
      </c>
    </row>
    <row r="1247" spans="1:9" ht="15" customHeight="1" x14ac:dyDescent="0.25">
      <c r="A1247" s="211" t="s">
        <v>1049</v>
      </c>
      <c r="B1247" s="78">
        <v>0</v>
      </c>
      <c r="C1247" s="131" t="s">
        <v>67</v>
      </c>
      <c r="D1247" s="165">
        <v>2995010.9000000004</v>
      </c>
      <c r="E1247" s="165">
        <v>1317289.5499999998</v>
      </c>
      <c r="F1247" s="19">
        <v>0</v>
      </c>
      <c r="G1247" s="20">
        <f t="shared" si="26"/>
        <v>88134.1</v>
      </c>
      <c r="H1247" s="19">
        <v>0</v>
      </c>
      <c r="I1247" s="19">
        <v>0</v>
      </c>
    </row>
    <row r="1248" spans="1:9" ht="15" customHeight="1" x14ac:dyDescent="0.25">
      <c r="A1248" s="105" t="s">
        <v>1955</v>
      </c>
      <c r="B1248" s="78">
        <v>0</v>
      </c>
      <c r="C1248" s="131" t="s">
        <v>67</v>
      </c>
      <c r="D1248" s="165">
        <v>231525</v>
      </c>
      <c r="E1248" s="165">
        <v>143390.9</v>
      </c>
      <c r="F1248" s="19">
        <v>0</v>
      </c>
      <c r="G1248" s="20">
        <f t="shared" si="26"/>
        <v>60492.499999999942</v>
      </c>
      <c r="H1248" s="19">
        <v>0</v>
      </c>
      <c r="I1248" s="19">
        <v>0</v>
      </c>
    </row>
    <row r="1249" spans="1:9" ht="15" customHeight="1" x14ac:dyDescent="0.25">
      <c r="A1249" s="105" t="s">
        <v>1956</v>
      </c>
      <c r="B1249" s="78">
        <v>0</v>
      </c>
      <c r="C1249" s="131" t="s">
        <v>67</v>
      </c>
      <c r="D1249" s="165">
        <v>100437.74999999996</v>
      </c>
      <c r="E1249" s="165">
        <v>39945.250000000015</v>
      </c>
      <c r="F1249" s="19">
        <v>0</v>
      </c>
      <c r="G1249" s="20">
        <f t="shared" si="26"/>
        <v>32066.550000000003</v>
      </c>
      <c r="H1249" s="19">
        <v>0</v>
      </c>
      <c r="I1249" s="19">
        <v>0</v>
      </c>
    </row>
    <row r="1250" spans="1:9" ht="15" customHeight="1" x14ac:dyDescent="0.25">
      <c r="A1250" s="105" t="s">
        <v>1957</v>
      </c>
      <c r="B1250" s="78">
        <v>0</v>
      </c>
      <c r="C1250" s="131" t="s">
        <v>67</v>
      </c>
      <c r="D1250" s="165">
        <v>56559.049999999996</v>
      </c>
      <c r="E1250" s="165">
        <v>24492.499999999993</v>
      </c>
      <c r="F1250" s="19">
        <v>0</v>
      </c>
      <c r="G1250" s="20">
        <f t="shared" si="26"/>
        <v>295084.93000000063</v>
      </c>
      <c r="H1250" s="19">
        <v>0</v>
      </c>
      <c r="I1250" s="19">
        <v>0</v>
      </c>
    </row>
    <row r="1251" spans="1:9" x14ac:dyDescent="0.25">
      <c r="A1251" s="211" t="s">
        <v>445</v>
      </c>
      <c r="B1251" s="78">
        <v>0</v>
      </c>
      <c r="C1251" s="131" t="s">
        <v>67</v>
      </c>
      <c r="D1251" s="165">
        <v>1496581.1500000008</v>
      </c>
      <c r="E1251" s="165">
        <v>1201496.2200000002</v>
      </c>
      <c r="F1251" s="19">
        <v>0</v>
      </c>
      <c r="G1251" s="20">
        <f t="shared" si="26"/>
        <v>347257.09999999823</v>
      </c>
      <c r="H1251" s="19">
        <v>0</v>
      </c>
      <c r="I1251" s="19">
        <v>0</v>
      </c>
    </row>
    <row r="1252" spans="1:9" x14ac:dyDescent="0.25">
      <c r="A1252" s="211" t="s">
        <v>446</v>
      </c>
      <c r="B1252" s="78">
        <v>0</v>
      </c>
      <c r="C1252" s="131" t="s">
        <v>67</v>
      </c>
      <c r="D1252" s="165">
        <v>2833528.319999998</v>
      </c>
      <c r="E1252" s="165">
        <v>2486271.2199999997</v>
      </c>
      <c r="F1252" s="19">
        <v>0</v>
      </c>
      <c r="G1252" s="20">
        <f t="shared" si="26"/>
        <v>110946.62999999999</v>
      </c>
      <c r="H1252" s="19">
        <v>0</v>
      </c>
      <c r="I1252" s="19">
        <v>0</v>
      </c>
    </row>
    <row r="1253" spans="1:9" x14ac:dyDescent="0.25">
      <c r="A1253" s="211" t="s">
        <v>3576</v>
      </c>
      <c r="B1253" s="78">
        <v>0</v>
      </c>
      <c r="C1253" s="131" t="s">
        <v>67</v>
      </c>
      <c r="D1253" s="165">
        <v>144096.43</v>
      </c>
      <c r="E1253" s="165">
        <v>33149.800000000003</v>
      </c>
      <c r="F1253" s="19">
        <v>0</v>
      </c>
      <c r="G1253" s="20">
        <f t="shared" si="26"/>
        <v>94851.549999999988</v>
      </c>
      <c r="H1253" s="19">
        <v>0</v>
      </c>
      <c r="I1253" s="19">
        <v>0</v>
      </c>
    </row>
    <row r="1254" spans="1:9" x14ac:dyDescent="0.25">
      <c r="A1254" s="211" t="s">
        <v>447</v>
      </c>
      <c r="B1254" s="78">
        <v>0</v>
      </c>
      <c r="C1254" s="131" t="s">
        <v>67</v>
      </c>
      <c r="D1254" s="165">
        <v>140442.75</v>
      </c>
      <c r="E1254" s="165">
        <v>45591.200000000012</v>
      </c>
      <c r="F1254" s="19">
        <v>0</v>
      </c>
      <c r="G1254" s="20">
        <f t="shared" si="26"/>
        <v>173978.49000000022</v>
      </c>
      <c r="H1254" s="19">
        <v>0</v>
      </c>
      <c r="I1254" s="19">
        <v>0</v>
      </c>
    </row>
    <row r="1255" spans="1:9" x14ac:dyDescent="0.25">
      <c r="A1255" s="211" t="s">
        <v>448</v>
      </c>
      <c r="B1255" s="78">
        <v>0</v>
      </c>
      <c r="C1255" s="131" t="s">
        <v>67</v>
      </c>
      <c r="D1255" s="165">
        <v>1279049.1800000004</v>
      </c>
      <c r="E1255" s="165">
        <v>1105070.6900000002</v>
      </c>
      <c r="F1255" s="19">
        <v>0</v>
      </c>
      <c r="G1255" s="20">
        <f t="shared" si="26"/>
        <v>264209.73999999976</v>
      </c>
      <c r="H1255" s="19">
        <v>0</v>
      </c>
      <c r="I1255" s="19">
        <v>0</v>
      </c>
    </row>
    <row r="1256" spans="1:9" x14ac:dyDescent="0.25">
      <c r="A1256" s="211" t="s">
        <v>449</v>
      </c>
      <c r="B1256" s="78">
        <v>0</v>
      </c>
      <c r="C1256" s="131" t="s">
        <v>67</v>
      </c>
      <c r="D1256" s="165">
        <v>1011699.0899999995</v>
      </c>
      <c r="E1256" s="165">
        <v>747489.34999999974</v>
      </c>
      <c r="F1256" s="19">
        <v>0</v>
      </c>
      <c r="G1256" s="20">
        <f t="shared" si="26"/>
        <v>531177.98000000045</v>
      </c>
      <c r="H1256" s="19">
        <v>0</v>
      </c>
      <c r="I1256" s="19">
        <v>0</v>
      </c>
    </row>
    <row r="1257" spans="1:9" x14ac:dyDescent="0.25">
      <c r="A1257" s="211" t="s">
        <v>1050</v>
      </c>
      <c r="B1257" s="78">
        <v>0</v>
      </c>
      <c r="C1257" s="131" t="s">
        <v>67</v>
      </c>
      <c r="D1257" s="165">
        <v>3071076.5200000005</v>
      </c>
      <c r="E1257" s="165">
        <v>2539898.54</v>
      </c>
      <c r="F1257" s="19">
        <v>0</v>
      </c>
      <c r="G1257" s="20">
        <f t="shared" si="26"/>
        <v>102914.56000000052</v>
      </c>
      <c r="H1257" s="19">
        <v>0</v>
      </c>
      <c r="I1257" s="19">
        <v>0</v>
      </c>
    </row>
    <row r="1258" spans="1:9" x14ac:dyDescent="0.25">
      <c r="A1258" s="211" t="s">
        <v>1051</v>
      </c>
      <c r="B1258" s="78">
        <v>0</v>
      </c>
      <c r="C1258" s="131" t="s">
        <v>67</v>
      </c>
      <c r="D1258" s="165">
        <v>936262.86000000045</v>
      </c>
      <c r="E1258" s="165">
        <v>833348.29999999993</v>
      </c>
      <c r="F1258" s="19">
        <v>0</v>
      </c>
      <c r="G1258" s="20">
        <f t="shared" si="26"/>
        <v>399849.1799999997</v>
      </c>
      <c r="H1258" s="19">
        <v>0</v>
      </c>
      <c r="I1258" s="19">
        <v>0</v>
      </c>
    </row>
    <row r="1259" spans="1:9" x14ac:dyDescent="0.25">
      <c r="A1259" s="211" t="s">
        <v>1052</v>
      </c>
      <c r="B1259" s="78">
        <v>0</v>
      </c>
      <c r="C1259" s="131" t="s">
        <v>67</v>
      </c>
      <c r="D1259" s="165">
        <v>2526673.8399999994</v>
      </c>
      <c r="E1259" s="165">
        <v>2126824.6599999997</v>
      </c>
      <c r="F1259" s="19">
        <v>0</v>
      </c>
      <c r="G1259" s="20">
        <f t="shared" si="26"/>
        <v>215760.96999999939</v>
      </c>
      <c r="H1259" s="19">
        <v>0</v>
      </c>
      <c r="I1259" s="19">
        <v>0</v>
      </c>
    </row>
    <row r="1260" spans="1:9" x14ac:dyDescent="0.25">
      <c r="A1260" s="211" t="s">
        <v>1053</v>
      </c>
      <c r="B1260" s="78">
        <v>0</v>
      </c>
      <c r="C1260" s="131" t="s">
        <v>67</v>
      </c>
      <c r="D1260" s="165">
        <v>1218411.1399999997</v>
      </c>
      <c r="E1260" s="165">
        <v>1002650.1700000003</v>
      </c>
      <c r="F1260" s="19">
        <v>0</v>
      </c>
      <c r="G1260" s="20">
        <f t="shared" si="26"/>
        <v>212549.90000000014</v>
      </c>
      <c r="H1260" s="19">
        <v>0</v>
      </c>
      <c r="I1260" s="19">
        <v>0</v>
      </c>
    </row>
    <row r="1261" spans="1:9" x14ac:dyDescent="0.25">
      <c r="A1261" s="211" t="s">
        <v>1054</v>
      </c>
      <c r="B1261" s="78">
        <v>0</v>
      </c>
      <c r="C1261" s="131" t="s">
        <v>67</v>
      </c>
      <c r="D1261" s="165">
        <v>1074717.4200000004</v>
      </c>
      <c r="E1261" s="165">
        <v>862167.52000000025</v>
      </c>
      <c r="F1261" s="19">
        <v>0</v>
      </c>
      <c r="G1261" s="20">
        <f t="shared" si="26"/>
        <v>40337.800000000003</v>
      </c>
      <c r="H1261" s="19">
        <v>0</v>
      </c>
      <c r="I1261" s="19">
        <v>0</v>
      </c>
    </row>
    <row r="1262" spans="1:9" x14ac:dyDescent="0.25">
      <c r="A1262" s="211" t="s">
        <v>1055</v>
      </c>
      <c r="B1262" s="78">
        <v>0</v>
      </c>
      <c r="C1262" s="131" t="s">
        <v>67</v>
      </c>
      <c r="D1262" s="165">
        <v>116554.75</v>
      </c>
      <c r="E1262" s="165">
        <v>76216.95</v>
      </c>
      <c r="F1262" s="19">
        <v>0</v>
      </c>
      <c r="G1262" s="20">
        <f t="shared" si="26"/>
        <v>211764.92000000039</v>
      </c>
      <c r="H1262" s="19">
        <v>0</v>
      </c>
      <c r="I1262" s="19">
        <v>0</v>
      </c>
    </row>
    <row r="1263" spans="1:9" x14ac:dyDescent="0.25">
      <c r="A1263" s="211" t="s">
        <v>1056</v>
      </c>
      <c r="B1263" s="78">
        <v>0</v>
      </c>
      <c r="C1263" s="131" t="s">
        <v>67</v>
      </c>
      <c r="D1263" s="165">
        <v>1616936.35</v>
      </c>
      <c r="E1263" s="165">
        <v>1405171.4299999997</v>
      </c>
      <c r="F1263" s="19">
        <v>0</v>
      </c>
      <c r="G1263" s="20">
        <f t="shared" si="26"/>
        <v>171346.03000000108</v>
      </c>
      <c r="H1263" s="19">
        <v>0</v>
      </c>
      <c r="I1263" s="19">
        <v>0</v>
      </c>
    </row>
    <row r="1264" spans="1:9" x14ac:dyDescent="0.25">
      <c r="A1264" s="211" t="s">
        <v>1057</v>
      </c>
      <c r="B1264" s="78">
        <v>0</v>
      </c>
      <c r="C1264" s="131" t="s">
        <v>67</v>
      </c>
      <c r="D1264" s="165">
        <v>938915.77000000072</v>
      </c>
      <c r="E1264" s="165">
        <v>767569.73999999964</v>
      </c>
      <c r="F1264" s="19">
        <v>0</v>
      </c>
      <c r="G1264" s="20">
        <f t="shared" si="26"/>
        <v>58355.099999999919</v>
      </c>
      <c r="H1264" s="19">
        <v>0</v>
      </c>
      <c r="I1264" s="19">
        <v>0</v>
      </c>
    </row>
    <row r="1265" spans="1:9" x14ac:dyDescent="0.25">
      <c r="A1265" s="211" t="s">
        <v>1058</v>
      </c>
      <c r="B1265" s="78">
        <v>0</v>
      </c>
      <c r="C1265" s="131" t="s">
        <v>67</v>
      </c>
      <c r="D1265" s="165">
        <v>210986.63999999993</v>
      </c>
      <c r="E1265" s="165">
        <v>152631.54</v>
      </c>
      <c r="F1265" s="19">
        <v>0</v>
      </c>
      <c r="G1265" s="20">
        <f t="shared" si="26"/>
        <v>60761.449999999779</v>
      </c>
      <c r="H1265" s="19">
        <v>0</v>
      </c>
      <c r="I1265" s="19">
        <v>0</v>
      </c>
    </row>
    <row r="1266" spans="1:9" x14ac:dyDescent="0.25">
      <c r="A1266" s="211" t="s">
        <v>1059</v>
      </c>
      <c r="B1266" s="78">
        <v>0</v>
      </c>
      <c r="C1266" s="131" t="s">
        <v>67</v>
      </c>
      <c r="D1266" s="165">
        <v>330639.74999999983</v>
      </c>
      <c r="E1266" s="165">
        <v>269878.30000000005</v>
      </c>
      <c r="F1266" s="19">
        <v>0</v>
      </c>
      <c r="G1266" s="20">
        <f t="shared" si="26"/>
        <v>205196.44000000064</v>
      </c>
      <c r="H1266" s="19">
        <v>0</v>
      </c>
      <c r="I1266" s="19">
        <v>0</v>
      </c>
    </row>
    <row r="1267" spans="1:9" x14ac:dyDescent="0.25">
      <c r="A1267" s="105" t="s">
        <v>1958</v>
      </c>
      <c r="B1267" s="78">
        <v>0</v>
      </c>
      <c r="C1267" s="131" t="s">
        <v>67</v>
      </c>
      <c r="D1267" s="165">
        <v>1248868.2900000005</v>
      </c>
      <c r="E1267" s="165">
        <v>1043671.8499999999</v>
      </c>
      <c r="F1267" s="19">
        <v>0</v>
      </c>
      <c r="G1267" s="20">
        <f t="shared" ref="G1267:G1330" si="27">D1268-E1268</f>
        <v>86787.900000000081</v>
      </c>
      <c r="H1267" s="19">
        <v>0</v>
      </c>
      <c r="I1267" s="19">
        <v>0</v>
      </c>
    </row>
    <row r="1268" spans="1:9" x14ac:dyDescent="0.25">
      <c r="A1268" s="105" t="s">
        <v>1959</v>
      </c>
      <c r="B1268" s="78">
        <v>0</v>
      </c>
      <c r="C1268" s="131" t="s">
        <v>67</v>
      </c>
      <c r="D1268" s="165">
        <v>474081.3000000001</v>
      </c>
      <c r="E1268" s="165">
        <v>387293.4</v>
      </c>
      <c r="F1268" s="19">
        <v>0</v>
      </c>
      <c r="G1268" s="20">
        <f t="shared" si="27"/>
        <v>75211.860000000161</v>
      </c>
      <c r="H1268" s="19">
        <v>0</v>
      </c>
      <c r="I1268" s="19">
        <v>0</v>
      </c>
    </row>
    <row r="1269" spans="1:9" x14ac:dyDescent="0.25">
      <c r="A1269" s="105" t="s">
        <v>1960</v>
      </c>
      <c r="B1269" s="78">
        <v>0</v>
      </c>
      <c r="C1269" s="131" t="s">
        <v>67</v>
      </c>
      <c r="D1269" s="165">
        <v>487581.08000000013</v>
      </c>
      <c r="E1269" s="165">
        <v>412369.22</v>
      </c>
      <c r="F1269" s="19">
        <v>0</v>
      </c>
      <c r="G1269" s="20">
        <f t="shared" si="27"/>
        <v>162089.25000000009</v>
      </c>
      <c r="H1269" s="19">
        <v>0</v>
      </c>
      <c r="I1269" s="19">
        <v>0</v>
      </c>
    </row>
    <row r="1270" spans="1:9" x14ac:dyDescent="0.25">
      <c r="A1270" s="105" t="s">
        <v>1961</v>
      </c>
      <c r="B1270" s="78">
        <v>0</v>
      </c>
      <c r="C1270" s="131" t="s">
        <v>67</v>
      </c>
      <c r="D1270" s="165">
        <v>404800.20000000013</v>
      </c>
      <c r="E1270" s="165">
        <v>242710.95000000004</v>
      </c>
      <c r="F1270" s="19">
        <v>0</v>
      </c>
      <c r="G1270" s="20">
        <f t="shared" si="27"/>
        <v>151372.31999999989</v>
      </c>
      <c r="H1270" s="19">
        <v>0</v>
      </c>
      <c r="I1270" s="19">
        <v>0</v>
      </c>
    </row>
    <row r="1271" spans="1:9" x14ac:dyDescent="0.25">
      <c r="A1271" s="105" t="s">
        <v>1962</v>
      </c>
      <c r="B1271" s="78">
        <v>0</v>
      </c>
      <c r="C1271" s="131" t="s">
        <v>67</v>
      </c>
      <c r="D1271" s="165">
        <v>382231.91999999987</v>
      </c>
      <c r="E1271" s="165">
        <v>230859.59999999998</v>
      </c>
      <c r="F1271" s="19">
        <v>0</v>
      </c>
      <c r="G1271" s="20">
        <f t="shared" si="27"/>
        <v>349142.29999999958</v>
      </c>
      <c r="H1271" s="19">
        <v>0</v>
      </c>
      <c r="I1271" s="19">
        <v>0</v>
      </c>
    </row>
    <row r="1272" spans="1:9" x14ac:dyDescent="0.25">
      <c r="A1272" s="211" t="s">
        <v>450</v>
      </c>
      <c r="B1272" s="78">
        <v>0</v>
      </c>
      <c r="C1272" s="131" t="s">
        <v>67</v>
      </c>
      <c r="D1272" s="165">
        <v>1638574.2899999996</v>
      </c>
      <c r="E1272" s="165">
        <v>1289431.99</v>
      </c>
      <c r="F1272" s="19">
        <v>0</v>
      </c>
      <c r="G1272" s="20">
        <f t="shared" si="27"/>
        <v>65911.3</v>
      </c>
      <c r="H1272" s="19">
        <v>0</v>
      </c>
      <c r="I1272" s="19">
        <v>0</v>
      </c>
    </row>
    <row r="1273" spans="1:9" x14ac:dyDescent="0.25">
      <c r="A1273" s="211" t="s">
        <v>451</v>
      </c>
      <c r="B1273" s="78">
        <v>0</v>
      </c>
      <c r="C1273" s="131" t="s">
        <v>67</v>
      </c>
      <c r="D1273" s="165">
        <v>103569.55</v>
      </c>
      <c r="E1273" s="165">
        <v>37658.25</v>
      </c>
      <c r="F1273" s="19">
        <v>0</v>
      </c>
      <c r="G1273" s="20">
        <f t="shared" si="27"/>
        <v>32425.190000000002</v>
      </c>
      <c r="H1273" s="19">
        <v>0</v>
      </c>
      <c r="I1273" s="19">
        <v>0</v>
      </c>
    </row>
    <row r="1274" spans="1:9" x14ac:dyDescent="0.25">
      <c r="A1274" s="105" t="s">
        <v>1963</v>
      </c>
      <c r="B1274" s="78">
        <v>0</v>
      </c>
      <c r="C1274" s="131" t="s">
        <v>67</v>
      </c>
      <c r="D1274" s="165">
        <v>235185.74000000002</v>
      </c>
      <c r="E1274" s="165">
        <v>202760.55000000002</v>
      </c>
      <c r="F1274" s="19">
        <v>0</v>
      </c>
      <c r="G1274" s="20">
        <f t="shared" si="27"/>
        <v>333700.63000000012</v>
      </c>
      <c r="H1274" s="19">
        <v>0</v>
      </c>
      <c r="I1274" s="19">
        <v>0</v>
      </c>
    </row>
    <row r="1275" spans="1:9" x14ac:dyDescent="0.25">
      <c r="A1275" s="105" t="s">
        <v>1964</v>
      </c>
      <c r="B1275" s="78">
        <v>0</v>
      </c>
      <c r="C1275" s="131" t="s">
        <v>67</v>
      </c>
      <c r="D1275" s="165">
        <v>1027157.0200000001</v>
      </c>
      <c r="E1275" s="165">
        <v>693456.39</v>
      </c>
      <c r="F1275" s="19">
        <v>0</v>
      </c>
      <c r="G1275" s="20">
        <f t="shared" si="27"/>
        <v>119280.85000000015</v>
      </c>
      <c r="H1275" s="19">
        <v>0</v>
      </c>
      <c r="I1275" s="19">
        <v>0</v>
      </c>
    </row>
    <row r="1276" spans="1:9" x14ac:dyDescent="0.25">
      <c r="A1276" s="105" t="s">
        <v>1965</v>
      </c>
      <c r="B1276" s="78">
        <v>0</v>
      </c>
      <c r="C1276" s="131" t="s">
        <v>67</v>
      </c>
      <c r="D1276" s="165">
        <v>637557.15000000014</v>
      </c>
      <c r="E1276" s="165">
        <v>518276.3</v>
      </c>
      <c r="F1276" s="19">
        <v>0</v>
      </c>
      <c r="G1276" s="20">
        <f t="shared" si="27"/>
        <v>133480.14000000001</v>
      </c>
      <c r="H1276" s="19">
        <v>0</v>
      </c>
      <c r="I1276" s="19">
        <v>0</v>
      </c>
    </row>
    <row r="1277" spans="1:9" x14ac:dyDescent="0.25">
      <c r="A1277" s="105" t="s">
        <v>1966</v>
      </c>
      <c r="B1277" s="78">
        <v>0</v>
      </c>
      <c r="C1277" s="131" t="s">
        <v>67</v>
      </c>
      <c r="D1277" s="165">
        <v>295117.5</v>
      </c>
      <c r="E1277" s="165">
        <v>161637.35999999999</v>
      </c>
      <c r="F1277" s="19">
        <v>0</v>
      </c>
      <c r="G1277" s="20">
        <f t="shared" si="27"/>
        <v>54805.550000000134</v>
      </c>
      <c r="H1277" s="19">
        <v>0</v>
      </c>
      <c r="I1277" s="19">
        <v>0</v>
      </c>
    </row>
    <row r="1278" spans="1:9" x14ac:dyDescent="0.25">
      <c r="A1278" s="105" t="s">
        <v>1967</v>
      </c>
      <c r="B1278" s="78">
        <v>0</v>
      </c>
      <c r="C1278" s="131" t="s">
        <v>67</v>
      </c>
      <c r="D1278" s="165">
        <v>227041.50000000015</v>
      </c>
      <c r="E1278" s="165">
        <v>172235.95</v>
      </c>
      <c r="F1278" s="19">
        <v>0</v>
      </c>
      <c r="G1278" s="20">
        <f t="shared" si="27"/>
        <v>195274.78</v>
      </c>
      <c r="H1278" s="19">
        <v>0</v>
      </c>
      <c r="I1278" s="19">
        <v>0</v>
      </c>
    </row>
    <row r="1279" spans="1:9" x14ac:dyDescent="0.25">
      <c r="A1279" s="105" t="s">
        <v>1968</v>
      </c>
      <c r="B1279" s="78">
        <v>0</v>
      </c>
      <c r="C1279" s="131" t="s">
        <v>67</v>
      </c>
      <c r="D1279" s="165">
        <v>217008.75</v>
      </c>
      <c r="E1279" s="165">
        <v>21733.97</v>
      </c>
      <c r="F1279" s="19">
        <v>0</v>
      </c>
      <c r="G1279" s="20">
        <f t="shared" si="27"/>
        <v>75052.89999999998</v>
      </c>
      <c r="H1279" s="19">
        <v>0</v>
      </c>
      <c r="I1279" s="19">
        <v>0</v>
      </c>
    </row>
    <row r="1280" spans="1:9" x14ac:dyDescent="0.25">
      <c r="A1280" s="211" t="s">
        <v>452</v>
      </c>
      <c r="B1280" s="78">
        <v>0</v>
      </c>
      <c r="C1280" s="131" t="s">
        <v>67</v>
      </c>
      <c r="D1280" s="165">
        <v>91541.699999999983</v>
      </c>
      <c r="E1280" s="165">
        <v>16488.800000000003</v>
      </c>
      <c r="F1280" s="19">
        <v>0</v>
      </c>
      <c r="G1280" s="20">
        <f t="shared" si="27"/>
        <v>148659.80000000008</v>
      </c>
      <c r="H1280" s="19">
        <v>0</v>
      </c>
      <c r="I1280" s="19">
        <v>0</v>
      </c>
    </row>
    <row r="1281" spans="1:9" x14ac:dyDescent="0.25">
      <c r="A1281" s="215" t="s">
        <v>453</v>
      </c>
      <c r="B1281" s="78">
        <v>0</v>
      </c>
      <c r="C1281" s="131" t="s">
        <v>67</v>
      </c>
      <c r="D1281" s="165">
        <v>148659.80000000008</v>
      </c>
      <c r="E1281" s="165">
        <v>0</v>
      </c>
      <c r="F1281" s="19">
        <v>0</v>
      </c>
      <c r="G1281" s="20">
        <f t="shared" si="27"/>
        <v>32995.399999999987</v>
      </c>
      <c r="H1281" s="19">
        <v>0</v>
      </c>
      <c r="I1281" s="19">
        <v>0</v>
      </c>
    </row>
    <row r="1282" spans="1:9" x14ac:dyDescent="0.25">
      <c r="A1282" s="211" t="s">
        <v>454</v>
      </c>
      <c r="B1282" s="78">
        <v>0</v>
      </c>
      <c r="C1282" s="131" t="s">
        <v>67</v>
      </c>
      <c r="D1282" s="165">
        <v>32995.399999999987</v>
      </c>
      <c r="E1282" s="165">
        <v>0</v>
      </c>
      <c r="F1282" s="19">
        <v>0</v>
      </c>
      <c r="G1282" s="20">
        <f t="shared" si="27"/>
        <v>97198.199999999939</v>
      </c>
      <c r="H1282" s="19">
        <v>0</v>
      </c>
      <c r="I1282" s="19">
        <v>0</v>
      </c>
    </row>
    <row r="1283" spans="1:9" x14ac:dyDescent="0.25">
      <c r="A1283" s="211" t="s">
        <v>455</v>
      </c>
      <c r="B1283" s="78">
        <v>0</v>
      </c>
      <c r="C1283" s="131" t="s">
        <v>67</v>
      </c>
      <c r="D1283" s="165">
        <v>118555.49999999994</v>
      </c>
      <c r="E1283" s="165">
        <v>21357.300000000007</v>
      </c>
      <c r="F1283" s="19">
        <v>0</v>
      </c>
      <c r="G1283" s="20">
        <f t="shared" si="27"/>
        <v>802476.31</v>
      </c>
      <c r="H1283" s="19">
        <v>0</v>
      </c>
      <c r="I1283" s="19">
        <v>0</v>
      </c>
    </row>
    <row r="1284" spans="1:9" x14ac:dyDescent="0.25">
      <c r="A1284" s="211" t="s">
        <v>456</v>
      </c>
      <c r="B1284" s="78">
        <v>0</v>
      </c>
      <c r="C1284" s="131" t="s">
        <v>67</v>
      </c>
      <c r="D1284" s="165">
        <v>1192837.31</v>
      </c>
      <c r="E1284" s="165">
        <v>390361</v>
      </c>
      <c r="F1284" s="19">
        <v>0</v>
      </c>
      <c r="G1284" s="20">
        <f t="shared" si="27"/>
        <v>2434.8999999999942</v>
      </c>
      <c r="H1284" s="19">
        <v>0</v>
      </c>
      <c r="I1284" s="19">
        <v>0</v>
      </c>
    </row>
    <row r="1285" spans="1:9" x14ac:dyDescent="0.25">
      <c r="A1285" s="105" t="s">
        <v>1457</v>
      </c>
      <c r="B1285" s="78">
        <v>0</v>
      </c>
      <c r="C1285" s="131" t="s">
        <v>67</v>
      </c>
      <c r="D1285" s="165">
        <v>68832.749999999971</v>
      </c>
      <c r="E1285" s="165">
        <v>66397.849999999977</v>
      </c>
      <c r="F1285" s="19">
        <v>0</v>
      </c>
      <c r="G1285" s="20">
        <f t="shared" si="27"/>
        <v>49585.950000000004</v>
      </c>
      <c r="H1285" s="19">
        <v>0</v>
      </c>
      <c r="I1285" s="19">
        <v>0</v>
      </c>
    </row>
    <row r="1286" spans="1:9" x14ac:dyDescent="0.25">
      <c r="A1286" s="105" t="s">
        <v>1459</v>
      </c>
      <c r="B1286" s="78">
        <v>0</v>
      </c>
      <c r="C1286" s="131" t="s">
        <v>67</v>
      </c>
      <c r="D1286" s="165">
        <v>59895.55</v>
      </c>
      <c r="E1286" s="165">
        <v>10309.6</v>
      </c>
      <c r="F1286" s="19">
        <v>0</v>
      </c>
      <c r="G1286" s="20">
        <f t="shared" si="27"/>
        <v>650389.09999999974</v>
      </c>
      <c r="H1286" s="19">
        <v>0</v>
      </c>
      <c r="I1286" s="19">
        <v>0</v>
      </c>
    </row>
    <row r="1287" spans="1:9" x14ac:dyDescent="0.25">
      <c r="A1287" s="105" t="s">
        <v>3577</v>
      </c>
      <c r="B1287" s="78">
        <v>0</v>
      </c>
      <c r="C1287" s="131" t="s">
        <v>67</v>
      </c>
      <c r="D1287" s="165">
        <v>699791.69999999972</v>
      </c>
      <c r="E1287" s="165">
        <v>49402.600000000006</v>
      </c>
      <c r="F1287" s="19">
        <v>0</v>
      </c>
      <c r="G1287" s="20">
        <f t="shared" si="27"/>
        <v>7007.0000000000073</v>
      </c>
      <c r="H1287" s="19">
        <v>0</v>
      </c>
      <c r="I1287" s="19">
        <v>0</v>
      </c>
    </row>
    <row r="1288" spans="1:9" x14ac:dyDescent="0.25">
      <c r="A1288" s="105" t="s">
        <v>1460</v>
      </c>
      <c r="B1288" s="78">
        <v>0</v>
      </c>
      <c r="C1288" s="131" t="s">
        <v>67</v>
      </c>
      <c r="D1288" s="165">
        <v>49044.050000000017</v>
      </c>
      <c r="E1288" s="165">
        <v>42037.05000000001</v>
      </c>
      <c r="F1288" s="19">
        <v>0</v>
      </c>
      <c r="G1288" s="20">
        <f t="shared" si="27"/>
        <v>64948.809999999969</v>
      </c>
      <c r="H1288" s="19">
        <v>0</v>
      </c>
      <c r="I1288" s="19">
        <v>0</v>
      </c>
    </row>
    <row r="1289" spans="1:9" x14ac:dyDescent="0.25">
      <c r="A1289" s="105" t="s">
        <v>1461</v>
      </c>
      <c r="B1289" s="78">
        <v>0</v>
      </c>
      <c r="C1289" s="131" t="s">
        <v>67</v>
      </c>
      <c r="D1289" s="165">
        <v>65525.249999999971</v>
      </c>
      <c r="E1289" s="165">
        <v>576.44000000000005</v>
      </c>
      <c r="F1289" s="19">
        <v>0</v>
      </c>
      <c r="G1289" s="20">
        <f t="shared" si="27"/>
        <v>94060.159999999858</v>
      </c>
      <c r="H1289" s="19">
        <v>0</v>
      </c>
      <c r="I1289" s="19">
        <v>0</v>
      </c>
    </row>
    <row r="1290" spans="1:9" x14ac:dyDescent="0.25">
      <c r="A1290" s="105" t="s">
        <v>1969</v>
      </c>
      <c r="B1290" s="78">
        <v>0</v>
      </c>
      <c r="C1290" s="131" t="s">
        <v>67</v>
      </c>
      <c r="D1290" s="165">
        <v>281018.24999999988</v>
      </c>
      <c r="E1290" s="165">
        <v>186958.09000000003</v>
      </c>
      <c r="F1290" s="19">
        <v>0</v>
      </c>
      <c r="G1290" s="20">
        <f t="shared" si="27"/>
        <v>55561.970000000088</v>
      </c>
      <c r="H1290" s="19">
        <v>0</v>
      </c>
      <c r="I1290" s="19">
        <v>0</v>
      </c>
    </row>
    <row r="1291" spans="1:9" x14ac:dyDescent="0.25">
      <c r="A1291" s="105" t="s">
        <v>1970</v>
      </c>
      <c r="B1291" s="78">
        <v>0</v>
      </c>
      <c r="C1291" s="131" t="s">
        <v>67</v>
      </c>
      <c r="D1291" s="165">
        <v>333290.97000000009</v>
      </c>
      <c r="E1291" s="165">
        <v>277729</v>
      </c>
      <c r="F1291" s="19">
        <v>0</v>
      </c>
      <c r="G1291" s="20">
        <f t="shared" si="27"/>
        <v>97321.090000000113</v>
      </c>
      <c r="H1291" s="19">
        <v>0</v>
      </c>
      <c r="I1291" s="19">
        <v>0</v>
      </c>
    </row>
    <row r="1292" spans="1:9" x14ac:dyDescent="0.25">
      <c r="A1292" s="105" t="s">
        <v>1971</v>
      </c>
      <c r="B1292" s="78">
        <v>0</v>
      </c>
      <c r="C1292" s="131" t="s">
        <v>67</v>
      </c>
      <c r="D1292" s="165">
        <v>280416.90000000014</v>
      </c>
      <c r="E1292" s="165">
        <v>183095.81000000003</v>
      </c>
      <c r="F1292" s="19">
        <v>0</v>
      </c>
      <c r="G1292" s="20">
        <f t="shared" si="27"/>
        <v>81608.759999999864</v>
      </c>
      <c r="H1292" s="19">
        <v>0</v>
      </c>
      <c r="I1292" s="19">
        <v>0</v>
      </c>
    </row>
    <row r="1293" spans="1:9" x14ac:dyDescent="0.25">
      <c r="A1293" s="105" t="s">
        <v>1972</v>
      </c>
      <c r="B1293" s="78">
        <v>0</v>
      </c>
      <c r="C1293" s="131" t="s">
        <v>67</v>
      </c>
      <c r="D1293" s="165">
        <v>336421.80999999988</v>
      </c>
      <c r="E1293" s="165">
        <v>254813.05000000002</v>
      </c>
      <c r="F1293" s="19">
        <v>0</v>
      </c>
      <c r="G1293" s="20">
        <f t="shared" si="27"/>
        <v>84238.119999999821</v>
      </c>
      <c r="H1293" s="19">
        <v>0</v>
      </c>
      <c r="I1293" s="19">
        <v>0</v>
      </c>
    </row>
    <row r="1294" spans="1:9" x14ac:dyDescent="0.25">
      <c r="A1294" s="105" t="s">
        <v>1973</v>
      </c>
      <c r="B1294" s="78">
        <v>0</v>
      </c>
      <c r="C1294" s="131" t="s">
        <v>67</v>
      </c>
      <c r="D1294" s="165">
        <v>340875.74999999983</v>
      </c>
      <c r="E1294" s="165">
        <v>256637.63</v>
      </c>
      <c r="F1294" s="19">
        <v>0</v>
      </c>
      <c r="G1294" s="20">
        <f t="shared" si="27"/>
        <v>77773.009999999951</v>
      </c>
      <c r="H1294" s="19">
        <v>0</v>
      </c>
      <c r="I1294" s="19">
        <v>0</v>
      </c>
    </row>
    <row r="1295" spans="1:9" x14ac:dyDescent="0.25">
      <c r="A1295" s="105" t="s">
        <v>1974</v>
      </c>
      <c r="B1295" s="78">
        <v>0</v>
      </c>
      <c r="C1295" s="131" t="s">
        <v>67</v>
      </c>
      <c r="D1295" s="165">
        <v>327052.62</v>
      </c>
      <c r="E1295" s="165">
        <v>249279.61000000004</v>
      </c>
      <c r="F1295" s="19">
        <v>0</v>
      </c>
      <c r="G1295" s="20">
        <f t="shared" si="27"/>
        <v>254009.0500000001</v>
      </c>
      <c r="H1295" s="19">
        <v>0</v>
      </c>
      <c r="I1295" s="19">
        <v>0</v>
      </c>
    </row>
    <row r="1296" spans="1:9" x14ac:dyDescent="0.25">
      <c r="A1296" s="211" t="s">
        <v>457</v>
      </c>
      <c r="B1296" s="78">
        <v>0</v>
      </c>
      <c r="C1296" s="131" t="s">
        <v>67</v>
      </c>
      <c r="D1296" s="165">
        <v>366324.00000000012</v>
      </c>
      <c r="E1296" s="165">
        <v>112314.95</v>
      </c>
      <c r="F1296" s="19">
        <v>0</v>
      </c>
      <c r="G1296" s="20">
        <f t="shared" si="27"/>
        <v>131077.19999999987</v>
      </c>
      <c r="H1296" s="19">
        <v>0</v>
      </c>
      <c r="I1296" s="19">
        <v>0</v>
      </c>
    </row>
    <row r="1297" spans="1:9" x14ac:dyDescent="0.25">
      <c r="A1297" s="211" t="s">
        <v>458</v>
      </c>
      <c r="B1297" s="78">
        <v>0</v>
      </c>
      <c r="C1297" s="131" t="s">
        <v>67</v>
      </c>
      <c r="D1297" s="165">
        <v>186305.54999999987</v>
      </c>
      <c r="E1297" s="165">
        <v>55228.350000000006</v>
      </c>
      <c r="F1297" s="19">
        <v>0</v>
      </c>
      <c r="G1297" s="20">
        <f t="shared" si="27"/>
        <v>180813.3899999999</v>
      </c>
      <c r="H1297" s="19">
        <v>0</v>
      </c>
      <c r="I1297" s="19">
        <v>0</v>
      </c>
    </row>
    <row r="1298" spans="1:9" x14ac:dyDescent="0.25">
      <c r="A1298" s="211" t="s">
        <v>459</v>
      </c>
      <c r="B1298" s="78">
        <v>0</v>
      </c>
      <c r="C1298" s="131" t="s">
        <v>67</v>
      </c>
      <c r="D1298" s="165">
        <v>266694.74999999988</v>
      </c>
      <c r="E1298" s="165">
        <v>85881.36</v>
      </c>
      <c r="F1298" s="19">
        <v>0</v>
      </c>
      <c r="G1298" s="20">
        <f t="shared" si="27"/>
        <v>76547.250000000029</v>
      </c>
      <c r="H1298" s="19">
        <v>0</v>
      </c>
      <c r="I1298" s="19">
        <v>0</v>
      </c>
    </row>
    <row r="1299" spans="1:9" x14ac:dyDescent="0.25">
      <c r="A1299" s="211" t="s">
        <v>460</v>
      </c>
      <c r="B1299" s="78">
        <v>0</v>
      </c>
      <c r="C1299" s="131" t="s">
        <v>67</v>
      </c>
      <c r="D1299" s="165">
        <v>76697.250000000029</v>
      </c>
      <c r="E1299" s="165">
        <v>150</v>
      </c>
      <c r="F1299" s="19">
        <v>0</v>
      </c>
      <c r="G1299" s="20">
        <f t="shared" si="27"/>
        <v>306286.19999999984</v>
      </c>
      <c r="H1299" s="19">
        <v>0</v>
      </c>
      <c r="I1299" s="19">
        <v>0</v>
      </c>
    </row>
    <row r="1300" spans="1:9" x14ac:dyDescent="0.25">
      <c r="A1300" s="211" t="s">
        <v>461</v>
      </c>
      <c r="B1300" s="78">
        <v>0</v>
      </c>
      <c r="C1300" s="131" t="s">
        <v>67</v>
      </c>
      <c r="D1300" s="165">
        <v>315667.94999999984</v>
      </c>
      <c r="E1300" s="165">
        <v>9381.75</v>
      </c>
      <c r="F1300" s="19">
        <v>0</v>
      </c>
      <c r="G1300" s="20">
        <f t="shared" si="27"/>
        <v>4262.5999999999767</v>
      </c>
      <c r="H1300" s="19">
        <v>0</v>
      </c>
      <c r="I1300" s="19">
        <v>0</v>
      </c>
    </row>
    <row r="1301" spans="1:9" x14ac:dyDescent="0.25">
      <c r="A1301" s="211" t="s">
        <v>462</v>
      </c>
      <c r="B1301" s="78">
        <v>0</v>
      </c>
      <c r="C1301" s="131" t="s">
        <v>67</v>
      </c>
      <c r="D1301" s="165">
        <v>92811.39999999998</v>
      </c>
      <c r="E1301" s="165">
        <v>88548.800000000003</v>
      </c>
      <c r="F1301" s="19">
        <v>0</v>
      </c>
      <c r="G1301" s="20">
        <f t="shared" si="27"/>
        <v>156460.44999999992</v>
      </c>
      <c r="H1301" s="19">
        <v>0</v>
      </c>
      <c r="I1301" s="19">
        <v>0</v>
      </c>
    </row>
    <row r="1302" spans="1:9" x14ac:dyDescent="0.25">
      <c r="A1302" s="211" t="s">
        <v>463</v>
      </c>
      <c r="B1302" s="78">
        <v>0</v>
      </c>
      <c r="C1302" s="131" t="s">
        <v>67</v>
      </c>
      <c r="D1302" s="165">
        <v>196901.09999999992</v>
      </c>
      <c r="E1302" s="165">
        <v>40440.65</v>
      </c>
      <c r="F1302" s="19">
        <v>0</v>
      </c>
      <c r="G1302" s="20">
        <f t="shared" si="27"/>
        <v>349168.14999999967</v>
      </c>
      <c r="H1302" s="19">
        <v>0</v>
      </c>
      <c r="I1302" s="19">
        <v>0</v>
      </c>
    </row>
    <row r="1303" spans="1:9" x14ac:dyDescent="0.25">
      <c r="A1303" s="211" t="s">
        <v>464</v>
      </c>
      <c r="B1303" s="78">
        <v>0</v>
      </c>
      <c r="C1303" s="131" t="s">
        <v>67</v>
      </c>
      <c r="D1303" s="165">
        <v>410644.49999999965</v>
      </c>
      <c r="E1303" s="165">
        <v>61476.350000000006</v>
      </c>
      <c r="F1303" s="19">
        <v>0</v>
      </c>
      <c r="G1303" s="20">
        <f t="shared" si="27"/>
        <v>97705.600000000035</v>
      </c>
      <c r="H1303" s="19">
        <v>0</v>
      </c>
      <c r="I1303" s="19">
        <v>0</v>
      </c>
    </row>
    <row r="1304" spans="1:9" x14ac:dyDescent="0.25">
      <c r="A1304" s="211" t="s">
        <v>465</v>
      </c>
      <c r="B1304" s="78">
        <v>0</v>
      </c>
      <c r="C1304" s="131" t="s">
        <v>67</v>
      </c>
      <c r="D1304" s="165">
        <v>139229.02000000005</v>
      </c>
      <c r="E1304" s="165">
        <v>41523.420000000006</v>
      </c>
      <c r="F1304" s="19">
        <v>0</v>
      </c>
      <c r="G1304" s="20">
        <f t="shared" si="27"/>
        <v>12669.809999999998</v>
      </c>
      <c r="H1304" s="19">
        <v>0</v>
      </c>
      <c r="I1304" s="19">
        <v>0</v>
      </c>
    </row>
    <row r="1305" spans="1:9" x14ac:dyDescent="0.25">
      <c r="A1305" s="211" t="s">
        <v>466</v>
      </c>
      <c r="B1305" s="78">
        <v>0</v>
      </c>
      <c r="C1305" s="131" t="s">
        <v>67</v>
      </c>
      <c r="D1305" s="165">
        <v>39506.25</v>
      </c>
      <c r="E1305" s="165">
        <v>26836.440000000002</v>
      </c>
      <c r="F1305" s="19">
        <v>0</v>
      </c>
      <c r="G1305" s="20">
        <f t="shared" si="27"/>
        <v>128034.40000000014</v>
      </c>
      <c r="H1305" s="19">
        <v>0</v>
      </c>
      <c r="I1305" s="19">
        <v>0</v>
      </c>
    </row>
    <row r="1306" spans="1:9" x14ac:dyDescent="0.25">
      <c r="A1306" s="211" t="s">
        <v>467</v>
      </c>
      <c r="B1306" s="78">
        <v>0</v>
      </c>
      <c r="C1306" s="131" t="s">
        <v>67</v>
      </c>
      <c r="D1306" s="165">
        <v>177730.10000000015</v>
      </c>
      <c r="E1306" s="165">
        <v>49695.700000000004</v>
      </c>
      <c r="F1306" s="19">
        <v>0</v>
      </c>
      <c r="G1306" s="20">
        <f t="shared" si="27"/>
        <v>38746.590000000047</v>
      </c>
      <c r="H1306" s="19">
        <v>0</v>
      </c>
      <c r="I1306" s="19">
        <v>0</v>
      </c>
    </row>
    <row r="1307" spans="1:9" x14ac:dyDescent="0.25">
      <c r="A1307" s="211" t="s">
        <v>468</v>
      </c>
      <c r="B1307" s="78">
        <v>0</v>
      </c>
      <c r="C1307" s="131" t="s">
        <v>67</v>
      </c>
      <c r="D1307" s="165">
        <v>76219.500000000044</v>
      </c>
      <c r="E1307" s="165">
        <v>37472.909999999996</v>
      </c>
      <c r="F1307" s="19">
        <v>0</v>
      </c>
      <c r="G1307" s="20">
        <f t="shared" si="27"/>
        <v>11319.899999999987</v>
      </c>
      <c r="H1307" s="19">
        <v>0</v>
      </c>
      <c r="I1307" s="19">
        <v>0</v>
      </c>
    </row>
    <row r="1308" spans="1:9" x14ac:dyDescent="0.25">
      <c r="A1308" s="211" t="s">
        <v>469</v>
      </c>
      <c r="B1308" s="78">
        <v>0</v>
      </c>
      <c r="C1308" s="131" t="s">
        <v>67</v>
      </c>
      <c r="D1308" s="165">
        <v>53250.749999999978</v>
      </c>
      <c r="E1308" s="165">
        <v>41930.849999999991</v>
      </c>
      <c r="F1308" s="19">
        <v>0</v>
      </c>
      <c r="G1308" s="20">
        <f t="shared" si="27"/>
        <v>168385.19999999995</v>
      </c>
      <c r="H1308" s="19">
        <v>0</v>
      </c>
      <c r="I1308" s="19">
        <v>0</v>
      </c>
    </row>
    <row r="1309" spans="1:9" x14ac:dyDescent="0.25">
      <c r="A1309" s="211" t="s">
        <v>470</v>
      </c>
      <c r="B1309" s="78">
        <v>0</v>
      </c>
      <c r="C1309" s="131" t="s">
        <v>67</v>
      </c>
      <c r="D1309" s="165">
        <v>188196.74999999994</v>
      </c>
      <c r="E1309" s="165">
        <v>19811.550000000003</v>
      </c>
      <c r="F1309" s="19">
        <v>0</v>
      </c>
      <c r="G1309" s="20">
        <f t="shared" si="27"/>
        <v>176439.80000000005</v>
      </c>
      <c r="H1309" s="19">
        <v>0</v>
      </c>
      <c r="I1309" s="19">
        <v>0</v>
      </c>
    </row>
    <row r="1310" spans="1:9" x14ac:dyDescent="0.25">
      <c r="A1310" s="211" t="s">
        <v>471</v>
      </c>
      <c r="B1310" s="78">
        <v>0</v>
      </c>
      <c r="C1310" s="131" t="s">
        <v>67</v>
      </c>
      <c r="D1310" s="165">
        <v>276863.05000000005</v>
      </c>
      <c r="E1310" s="165">
        <v>100423.24999999999</v>
      </c>
      <c r="F1310" s="19">
        <v>0</v>
      </c>
      <c r="G1310" s="20">
        <f t="shared" si="27"/>
        <v>81792.000000000058</v>
      </c>
      <c r="H1310" s="19">
        <v>0</v>
      </c>
      <c r="I1310" s="19">
        <v>0</v>
      </c>
    </row>
    <row r="1311" spans="1:9" x14ac:dyDescent="0.25">
      <c r="A1311" s="211" t="s">
        <v>472</v>
      </c>
      <c r="B1311" s="78">
        <v>0</v>
      </c>
      <c r="C1311" s="131" t="s">
        <v>67</v>
      </c>
      <c r="D1311" s="165">
        <v>149352.00000000006</v>
      </c>
      <c r="E1311" s="165">
        <v>67560</v>
      </c>
      <c r="F1311" s="19">
        <v>0</v>
      </c>
      <c r="G1311" s="20">
        <f t="shared" si="27"/>
        <v>-67886.95</v>
      </c>
      <c r="H1311" s="19">
        <v>0</v>
      </c>
      <c r="I1311" s="19">
        <v>0</v>
      </c>
    </row>
    <row r="1312" spans="1:9" x14ac:dyDescent="0.25">
      <c r="A1312" s="211" t="s">
        <v>473</v>
      </c>
      <c r="B1312" s="78">
        <v>0</v>
      </c>
      <c r="C1312" s="131" t="s">
        <v>67</v>
      </c>
      <c r="D1312" s="165">
        <v>22086.750000000015</v>
      </c>
      <c r="E1312" s="165">
        <v>89973.700000000012</v>
      </c>
      <c r="F1312" s="19">
        <v>0</v>
      </c>
      <c r="G1312" s="20">
        <f t="shared" si="27"/>
        <v>599526.40999999968</v>
      </c>
      <c r="H1312" s="19">
        <v>0</v>
      </c>
      <c r="I1312" s="19">
        <v>0</v>
      </c>
    </row>
    <row r="1313" spans="1:9" x14ac:dyDescent="0.25">
      <c r="A1313" s="211" t="s">
        <v>474</v>
      </c>
      <c r="B1313" s="78">
        <v>0</v>
      </c>
      <c r="C1313" s="131" t="s">
        <v>67</v>
      </c>
      <c r="D1313" s="165">
        <v>656450.59999999974</v>
      </c>
      <c r="E1313" s="165">
        <v>56924.19</v>
      </c>
      <c r="F1313" s="19">
        <v>0</v>
      </c>
      <c r="G1313" s="20">
        <f t="shared" si="27"/>
        <v>229540.75</v>
      </c>
      <c r="H1313" s="19">
        <v>0</v>
      </c>
      <c r="I1313" s="19">
        <v>0</v>
      </c>
    </row>
    <row r="1314" spans="1:9" x14ac:dyDescent="0.25">
      <c r="A1314" s="211" t="s">
        <v>475</v>
      </c>
      <c r="B1314" s="78">
        <v>0</v>
      </c>
      <c r="C1314" s="131" t="s">
        <v>67</v>
      </c>
      <c r="D1314" s="165">
        <v>278932.5</v>
      </c>
      <c r="E1314" s="165">
        <v>49391.750000000007</v>
      </c>
      <c r="F1314" s="19">
        <v>0</v>
      </c>
      <c r="G1314" s="20">
        <f t="shared" si="27"/>
        <v>121082.34999999985</v>
      </c>
      <c r="H1314" s="19">
        <v>0</v>
      </c>
      <c r="I1314" s="19">
        <v>0</v>
      </c>
    </row>
    <row r="1315" spans="1:9" x14ac:dyDescent="0.25">
      <c r="A1315" s="211" t="s">
        <v>476</v>
      </c>
      <c r="B1315" s="78">
        <v>0</v>
      </c>
      <c r="C1315" s="131" t="s">
        <v>67</v>
      </c>
      <c r="D1315" s="165">
        <v>167285.99999999985</v>
      </c>
      <c r="E1315" s="165">
        <v>46203.650000000009</v>
      </c>
      <c r="F1315" s="19">
        <v>0</v>
      </c>
      <c r="G1315" s="20">
        <f t="shared" si="27"/>
        <v>60874.450000000004</v>
      </c>
      <c r="H1315" s="19">
        <v>0</v>
      </c>
      <c r="I1315" s="19">
        <v>0</v>
      </c>
    </row>
    <row r="1316" spans="1:9" x14ac:dyDescent="0.25">
      <c r="A1316" s="211" t="s">
        <v>477</v>
      </c>
      <c r="B1316" s="78">
        <v>0</v>
      </c>
      <c r="C1316" s="131" t="s">
        <v>67</v>
      </c>
      <c r="D1316" s="165">
        <v>117967.5</v>
      </c>
      <c r="E1316" s="165">
        <v>57093.049999999996</v>
      </c>
      <c r="F1316" s="19">
        <v>0</v>
      </c>
      <c r="G1316" s="20">
        <f t="shared" si="27"/>
        <v>69585.150000000023</v>
      </c>
      <c r="H1316" s="19">
        <v>0</v>
      </c>
      <c r="I1316" s="19">
        <v>0</v>
      </c>
    </row>
    <row r="1317" spans="1:9" x14ac:dyDescent="0.25">
      <c r="A1317" s="211" t="s">
        <v>478</v>
      </c>
      <c r="B1317" s="78">
        <v>0</v>
      </c>
      <c r="C1317" s="131" t="s">
        <v>67</v>
      </c>
      <c r="D1317" s="165">
        <v>116313.75000000001</v>
      </c>
      <c r="E1317" s="165">
        <v>46728.6</v>
      </c>
      <c r="F1317" s="19">
        <v>0</v>
      </c>
      <c r="G1317" s="20">
        <f t="shared" si="27"/>
        <v>70409.500000000044</v>
      </c>
      <c r="H1317" s="19">
        <v>0</v>
      </c>
      <c r="I1317" s="19">
        <v>0</v>
      </c>
    </row>
    <row r="1318" spans="1:9" x14ac:dyDescent="0.25">
      <c r="A1318" s="211" t="s">
        <v>479</v>
      </c>
      <c r="B1318" s="78">
        <v>0</v>
      </c>
      <c r="C1318" s="131" t="s">
        <v>67</v>
      </c>
      <c r="D1318" s="165">
        <v>142002.00000000006</v>
      </c>
      <c r="E1318" s="165">
        <v>71592.500000000015</v>
      </c>
      <c r="F1318" s="19">
        <v>0</v>
      </c>
      <c r="G1318" s="20">
        <f t="shared" si="27"/>
        <v>76830.250000000073</v>
      </c>
      <c r="H1318" s="19">
        <v>0</v>
      </c>
      <c r="I1318" s="19">
        <v>0</v>
      </c>
    </row>
    <row r="1319" spans="1:9" x14ac:dyDescent="0.25">
      <c r="A1319" s="211" t="s">
        <v>480</v>
      </c>
      <c r="B1319" s="78">
        <v>0</v>
      </c>
      <c r="C1319" s="131" t="s">
        <v>67</v>
      </c>
      <c r="D1319" s="165">
        <v>128404.50000000007</v>
      </c>
      <c r="E1319" s="165">
        <v>51574.25</v>
      </c>
      <c r="F1319" s="19">
        <v>0</v>
      </c>
      <c r="G1319" s="20">
        <f t="shared" si="27"/>
        <v>126669.3000000001</v>
      </c>
      <c r="H1319" s="19">
        <v>0</v>
      </c>
      <c r="I1319" s="19">
        <v>0</v>
      </c>
    </row>
    <row r="1320" spans="1:9" x14ac:dyDescent="0.25">
      <c r="A1320" s="211" t="s">
        <v>481</v>
      </c>
      <c r="B1320" s="78">
        <v>0</v>
      </c>
      <c r="C1320" s="131" t="s">
        <v>67</v>
      </c>
      <c r="D1320" s="165">
        <v>215867.2000000001</v>
      </c>
      <c r="E1320" s="165">
        <v>89197.9</v>
      </c>
      <c r="F1320" s="19">
        <v>0</v>
      </c>
      <c r="G1320" s="20">
        <f t="shared" si="27"/>
        <v>87815.949999999953</v>
      </c>
      <c r="H1320" s="19">
        <v>0</v>
      </c>
      <c r="I1320" s="19">
        <v>0</v>
      </c>
    </row>
    <row r="1321" spans="1:9" x14ac:dyDescent="0.25">
      <c r="A1321" s="211" t="s">
        <v>482</v>
      </c>
      <c r="B1321" s="78">
        <v>0</v>
      </c>
      <c r="C1321" s="131" t="s">
        <v>67</v>
      </c>
      <c r="D1321" s="165">
        <v>150753.99999999997</v>
      </c>
      <c r="E1321" s="165">
        <v>62938.05000000001</v>
      </c>
      <c r="F1321" s="19">
        <v>0</v>
      </c>
      <c r="G1321" s="20">
        <f t="shared" si="27"/>
        <v>113293.50000000003</v>
      </c>
      <c r="H1321" s="19">
        <v>0</v>
      </c>
      <c r="I1321" s="19">
        <v>0</v>
      </c>
    </row>
    <row r="1322" spans="1:9" x14ac:dyDescent="0.25">
      <c r="A1322" s="211" t="s">
        <v>483</v>
      </c>
      <c r="B1322" s="78">
        <v>0</v>
      </c>
      <c r="C1322" s="131" t="s">
        <v>67</v>
      </c>
      <c r="D1322" s="165">
        <v>181115.97000000003</v>
      </c>
      <c r="E1322" s="165">
        <v>67822.47</v>
      </c>
      <c r="F1322" s="19">
        <v>0</v>
      </c>
      <c r="G1322" s="20">
        <f t="shared" si="27"/>
        <v>105614.49999999994</v>
      </c>
      <c r="H1322" s="19">
        <v>0</v>
      </c>
      <c r="I1322" s="19">
        <v>0</v>
      </c>
    </row>
    <row r="1323" spans="1:9" x14ac:dyDescent="0.25">
      <c r="A1323" s="211" t="s">
        <v>484</v>
      </c>
      <c r="B1323" s="78">
        <v>0</v>
      </c>
      <c r="C1323" s="131" t="s">
        <v>67</v>
      </c>
      <c r="D1323" s="165">
        <v>120326.94999999994</v>
      </c>
      <c r="E1323" s="165">
        <v>14712.449999999999</v>
      </c>
      <c r="F1323" s="19">
        <v>0</v>
      </c>
      <c r="G1323" s="20">
        <f t="shared" si="27"/>
        <v>117305.00000000003</v>
      </c>
      <c r="H1323" s="19">
        <v>0</v>
      </c>
      <c r="I1323" s="19">
        <v>0</v>
      </c>
    </row>
    <row r="1324" spans="1:9" x14ac:dyDescent="0.25">
      <c r="A1324" s="211" t="s">
        <v>485</v>
      </c>
      <c r="B1324" s="78">
        <v>0</v>
      </c>
      <c r="C1324" s="131" t="s">
        <v>67</v>
      </c>
      <c r="D1324" s="165">
        <v>119143.50000000003</v>
      </c>
      <c r="E1324" s="165">
        <v>1838.5</v>
      </c>
      <c r="F1324" s="19">
        <v>0</v>
      </c>
      <c r="G1324" s="20">
        <f t="shared" si="27"/>
        <v>94093.500000000087</v>
      </c>
      <c r="H1324" s="19">
        <v>0</v>
      </c>
      <c r="I1324" s="19">
        <v>0</v>
      </c>
    </row>
    <row r="1325" spans="1:9" x14ac:dyDescent="0.25">
      <c r="A1325" s="211" t="s">
        <v>486</v>
      </c>
      <c r="B1325" s="78">
        <v>0</v>
      </c>
      <c r="C1325" s="131" t="s">
        <v>67</v>
      </c>
      <c r="D1325" s="165">
        <v>143104.50000000009</v>
      </c>
      <c r="E1325" s="165">
        <v>49011.000000000007</v>
      </c>
      <c r="F1325" s="19">
        <v>0</v>
      </c>
      <c r="G1325" s="20">
        <f t="shared" si="27"/>
        <v>162929.09999999998</v>
      </c>
      <c r="H1325" s="19">
        <v>0</v>
      </c>
      <c r="I1325" s="19">
        <v>0</v>
      </c>
    </row>
    <row r="1326" spans="1:9" x14ac:dyDescent="0.25">
      <c r="A1326" s="211" t="s">
        <v>487</v>
      </c>
      <c r="B1326" s="78">
        <v>0</v>
      </c>
      <c r="C1326" s="131" t="s">
        <v>67</v>
      </c>
      <c r="D1326" s="165">
        <v>217097.4</v>
      </c>
      <c r="E1326" s="165">
        <v>54168.30000000001</v>
      </c>
      <c r="F1326" s="19">
        <v>0</v>
      </c>
      <c r="G1326" s="20">
        <f t="shared" si="27"/>
        <v>61397.599999999999</v>
      </c>
      <c r="H1326" s="19">
        <v>0</v>
      </c>
      <c r="I1326" s="19">
        <v>0</v>
      </c>
    </row>
    <row r="1327" spans="1:9" x14ac:dyDescent="0.25">
      <c r="A1327" s="211" t="s">
        <v>488</v>
      </c>
      <c r="B1327" s="78">
        <v>0</v>
      </c>
      <c r="C1327" s="131" t="s">
        <v>67</v>
      </c>
      <c r="D1327" s="165">
        <v>63987.25</v>
      </c>
      <c r="E1327" s="165">
        <v>2589.65</v>
      </c>
      <c r="F1327" s="19">
        <v>0</v>
      </c>
      <c r="G1327" s="20">
        <f t="shared" si="27"/>
        <v>109143.62999999999</v>
      </c>
      <c r="H1327" s="19">
        <v>0</v>
      </c>
      <c r="I1327" s="19">
        <v>0</v>
      </c>
    </row>
    <row r="1328" spans="1:9" x14ac:dyDescent="0.25">
      <c r="A1328" s="211" t="s">
        <v>489</v>
      </c>
      <c r="B1328" s="78">
        <v>0</v>
      </c>
      <c r="C1328" s="131" t="s">
        <v>67</v>
      </c>
      <c r="D1328" s="165">
        <v>236628.19</v>
      </c>
      <c r="E1328" s="165">
        <v>127484.56000000001</v>
      </c>
      <c r="F1328" s="19">
        <v>0</v>
      </c>
      <c r="G1328" s="20">
        <f t="shared" si="27"/>
        <v>110253.49999999993</v>
      </c>
      <c r="H1328" s="19">
        <v>0</v>
      </c>
      <c r="I1328" s="19">
        <v>0</v>
      </c>
    </row>
    <row r="1329" spans="1:9" x14ac:dyDescent="0.25">
      <c r="A1329" s="211" t="s">
        <v>490</v>
      </c>
      <c r="B1329" s="78">
        <v>0</v>
      </c>
      <c r="C1329" s="131" t="s">
        <v>67</v>
      </c>
      <c r="D1329" s="165">
        <v>111572.99999999993</v>
      </c>
      <c r="E1329" s="165">
        <v>1319.5</v>
      </c>
      <c r="F1329" s="19">
        <v>0</v>
      </c>
      <c r="G1329" s="20">
        <f t="shared" si="27"/>
        <v>210902.19999999972</v>
      </c>
      <c r="H1329" s="19">
        <v>0</v>
      </c>
      <c r="I1329" s="19">
        <v>0</v>
      </c>
    </row>
    <row r="1330" spans="1:9" x14ac:dyDescent="0.25">
      <c r="A1330" s="211" t="s">
        <v>491</v>
      </c>
      <c r="B1330" s="78">
        <v>0</v>
      </c>
      <c r="C1330" s="131" t="s">
        <v>67</v>
      </c>
      <c r="D1330" s="165">
        <v>1413882.7499999998</v>
      </c>
      <c r="E1330" s="165">
        <v>1202980.55</v>
      </c>
      <c r="F1330" s="19">
        <v>0</v>
      </c>
      <c r="G1330" s="20">
        <f t="shared" si="27"/>
        <v>62217.950000000004</v>
      </c>
      <c r="H1330" s="19">
        <v>0</v>
      </c>
      <c r="I1330" s="19">
        <v>0</v>
      </c>
    </row>
    <row r="1331" spans="1:9" x14ac:dyDescent="0.25">
      <c r="A1331" s="211" t="s">
        <v>492</v>
      </c>
      <c r="B1331" s="78">
        <v>0</v>
      </c>
      <c r="C1331" s="131" t="s">
        <v>67</v>
      </c>
      <c r="D1331" s="165">
        <v>120135.45000000001</v>
      </c>
      <c r="E1331" s="165">
        <v>57917.500000000007</v>
      </c>
      <c r="F1331" s="19">
        <v>0</v>
      </c>
      <c r="G1331" s="20">
        <f t="shared" ref="G1331:G1394" si="28">D1332-E1332</f>
        <v>312374.34000000008</v>
      </c>
      <c r="H1331" s="19">
        <v>0</v>
      </c>
      <c r="I1331" s="19">
        <v>0</v>
      </c>
    </row>
    <row r="1332" spans="1:9" x14ac:dyDescent="0.25">
      <c r="A1332" s="211" t="s">
        <v>3578</v>
      </c>
      <c r="B1332" s="78">
        <v>0</v>
      </c>
      <c r="C1332" s="131" t="s">
        <v>67</v>
      </c>
      <c r="D1332" s="165">
        <v>932586.55000000016</v>
      </c>
      <c r="E1332" s="165">
        <v>620212.21000000008</v>
      </c>
      <c r="F1332" s="19">
        <v>0</v>
      </c>
      <c r="G1332" s="20">
        <f t="shared" si="28"/>
        <v>117611.35000000012</v>
      </c>
      <c r="H1332" s="19">
        <v>0</v>
      </c>
      <c r="I1332" s="19">
        <v>0</v>
      </c>
    </row>
    <row r="1333" spans="1:9" x14ac:dyDescent="0.25">
      <c r="A1333" s="211" t="s">
        <v>493</v>
      </c>
      <c r="B1333" s="78">
        <v>0</v>
      </c>
      <c r="C1333" s="131" t="s">
        <v>67</v>
      </c>
      <c r="D1333" s="165">
        <v>158716.75000000012</v>
      </c>
      <c r="E1333" s="165">
        <v>41105.4</v>
      </c>
      <c r="F1333" s="19">
        <v>0</v>
      </c>
      <c r="G1333" s="20">
        <f t="shared" si="28"/>
        <v>140856.45000000013</v>
      </c>
      <c r="H1333" s="19">
        <v>0</v>
      </c>
      <c r="I1333" s="19">
        <v>0</v>
      </c>
    </row>
    <row r="1334" spans="1:9" x14ac:dyDescent="0.25">
      <c r="A1334" s="211" t="s">
        <v>494</v>
      </c>
      <c r="B1334" s="78">
        <v>0</v>
      </c>
      <c r="C1334" s="131" t="s">
        <v>67</v>
      </c>
      <c r="D1334" s="165">
        <v>184411.50000000012</v>
      </c>
      <c r="E1334" s="165">
        <v>43555.05</v>
      </c>
      <c r="F1334" s="19">
        <v>0</v>
      </c>
      <c r="G1334" s="20">
        <f t="shared" si="28"/>
        <v>42951.049999999916</v>
      </c>
      <c r="H1334" s="19">
        <v>0</v>
      </c>
      <c r="I1334" s="19">
        <v>0</v>
      </c>
    </row>
    <row r="1335" spans="1:9" x14ac:dyDescent="0.25">
      <c r="A1335" s="211" t="s">
        <v>495</v>
      </c>
      <c r="B1335" s="78">
        <v>0</v>
      </c>
      <c r="C1335" s="131" t="s">
        <v>67</v>
      </c>
      <c r="D1335" s="165">
        <v>82540.499999999927</v>
      </c>
      <c r="E1335" s="165">
        <v>39589.450000000012</v>
      </c>
      <c r="F1335" s="19">
        <v>0</v>
      </c>
      <c r="G1335" s="20">
        <f t="shared" si="28"/>
        <v>290236.98</v>
      </c>
      <c r="H1335" s="19">
        <v>0</v>
      </c>
      <c r="I1335" s="19">
        <v>0</v>
      </c>
    </row>
    <row r="1336" spans="1:9" x14ac:dyDescent="0.25">
      <c r="A1336" s="211" t="s">
        <v>496</v>
      </c>
      <c r="B1336" s="78">
        <v>0</v>
      </c>
      <c r="C1336" s="131" t="s">
        <v>67</v>
      </c>
      <c r="D1336" s="165">
        <v>316372.98</v>
      </c>
      <c r="E1336" s="165">
        <v>26136</v>
      </c>
      <c r="F1336" s="19">
        <v>0</v>
      </c>
      <c r="G1336" s="20">
        <f t="shared" si="28"/>
        <v>232709.70000000019</v>
      </c>
      <c r="H1336" s="19">
        <v>0</v>
      </c>
      <c r="I1336" s="19">
        <v>0</v>
      </c>
    </row>
    <row r="1337" spans="1:9" x14ac:dyDescent="0.25">
      <c r="A1337" s="211" t="s">
        <v>1060</v>
      </c>
      <c r="B1337" s="78">
        <v>0</v>
      </c>
      <c r="C1337" s="131" t="s">
        <v>67</v>
      </c>
      <c r="D1337" s="165">
        <v>2087056.7699999998</v>
      </c>
      <c r="E1337" s="165">
        <v>1854347.0699999996</v>
      </c>
      <c r="F1337" s="19">
        <v>0</v>
      </c>
      <c r="G1337" s="20">
        <f t="shared" si="28"/>
        <v>330434.03000000026</v>
      </c>
      <c r="H1337" s="19">
        <v>0</v>
      </c>
      <c r="I1337" s="19">
        <v>0</v>
      </c>
    </row>
    <row r="1338" spans="1:9" x14ac:dyDescent="0.25">
      <c r="A1338" s="105" t="s">
        <v>1462</v>
      </c>
      <c r="B1338" s="78">
        <v>0</v>
      </c>
      <c r="C1338" s="131" t="s">
        <v>67</v>
      </c>
      <c r="D1338" s="165">
        <v>1486934.0500000003</v>
      </c>
      <c r="E1338" s="165">
        <v>1156500.02</v>
      </c>
      <c r="F1338" s="19">
        <v>0</v>
      </c>
      <c r="G1338" s="20">
        <f t="shared" si="28"/>
        <v>217155.14999999967</v>
      </c>
      <c r="H1338" s="19">
        <v>0</v>
      </c>
      <c r="I1338" s="19">
        <v>0</v>
      </c>
    </row>
    <row r="1339" spans="1:9" x14ac:dyDescent="0.25">
      <c r="A1339" s="105" t="s">
        <v>1463</v>
      </c>
      <c r="B1339" s="78">
        <v>0</v>
      </c>
      <c r="C1339" s="131" t="s">
        <v>67</v>
      </c>
      <c r="D1339" s="165">
        <v>1922387.9599999995</v>
      </c>
      <c r="E1339" s="165">
        <v>1705232.8099999998</v>
      </c>
      <c r="F1339" s="19">
        <v>0</v>
      </c>
      <c r="G1339" s="20">
        <f t="shared" si="28"/>
        <v>50795.010000000075</v>
      </c>
      <c r="H1339" s="19">
        <v>0</v>
      </c>
      <c r="I1339" s="19">
        <v>0</v>
      </c>
    </row>
    <row r="1340" spans="1:9" x14ac:dyDescent="0.25">
      <c r="A1340" s="105" t="s">
        <v>1464</v>
      </c>
      <c r="B1340" s="78">
        <v>0</v>
      </c>
      <c r="C1340" s="131" t="s">
        <v>67</v>
      </c>
      <c r="D1340" s="165">
        <v>86058.800000000061</v>
      </c>
      <c r="E1340" s="165">
        <v>35263.789999999986</v>
      </c>
      <c r="F1340" s="19">
        <v>0</v>
      </c>
      <c r="G1340" s="20">
        <f t="shared" si="28"/>
        <v>35738.749999999964</v>
      </c>
      <c r="H1340" s="19">
        <v>0</v>
      </c>
      <c r="I1340" s="19">
        <v>0</v>
      </c>
    </row>
    <row r="1341" spans="1:9" x14ac:dyDescent="0.25">
      <c r="A1341" s="105" t="s">
        <v>1465</v>
      </c>
      <c r="B1341" s="78">
        <v>0</v>
      </c>
      <c r="C1341" s="131" t="s">
        <v>67</v>
      </c>
      <c r="D1341" s="165">
        <v>98783.999999999956</v>
      </c>
      <c r="E1341" s="165">
        <v>63045.249999999993</v>
      </c>
      <c r="F1341" s="19">
        <v>0</v>
      </c>
      <c r="G1341" s="20">
        <f t="shared" si="28"/>
        <v>179904.1400000001</v>
      </c>
      <c r="H1341" s="19">
        <v>0</v>
      </c>
      <c r="I1341" s="19">
        <v>0</v>
      </c>
    </row>
    <row r="1342" spans="1:9" x14ac:dyDescent="0.25">
      <c r="A1342" s="211" t="s">
        <v>497</v>
      </c>
      <c r="B1342" s="78">
        <v>0</v>
      </c>
      <c r="C1342" s="131" t="s">
        <v>67</v>
      </c>
      <c r="D1342" s="165">
        <v>281615.20000000007</v>
      </c>
      <c r="E1342" s="165">
        <v>101711.05999999997</v>
      </c>
      <c r="F1342" s="19">
        <v>0</v>
      </c>
      <c r="G1342" s="20">
        <f t="shared" si="28"/>
        <v>857244.71999999881</v>
      </c>
      <c r="H1342" s="19">
        <v>0</v>
      </c>
      <c r="I1342" s="19">
        <v>0</v>
      </c>
    </row>
    <row r="1343" spans="1:9" x14ac:dyDescent="0.25">
      <c r="A1343" s="211" t="s">
        <v>498</v>
      </c>
      <c r="B1343" s="78">
        <v>0</v>
      </c>
      <c r="C1343" s="131" t="s">
        <v>67</v>
      </c>
      <c r="D1343" s="165">
        <v>2377839.9999999991</v>
      </c>
      <c r="E1343" s="165">
        <v>1520595.2800000003</v>
      </c>
      <c r="F1343" s="19">
        <v>0</v>
      </c>
      <c r="G1343" s="20">
        <f t="shared" si="28"/>
        <v>98745.479999999981</v>
      </c>
      <c r="H1343" s="19">
        <v>0</v>
      </c>
      <c r="I1343" s="19">
        <v>0</v>
      </c>
    </row>
    <row r="1344" spans="1:9" x14ac:dyDescent="0.25">
      <c r="A1344" s="211" t="s">
        <v>499</v>
      </c>
      <c r="B1344" s="78">
        <v>0</v>
      </c>
      <c r="C1344" s="131" t="s">
        <v>67</v>
      </c>
      <c r="D1344" s="165">
        <v>927048.00000000023</v>
      </c>
      <c r="E1344" s="165">
        <v>828302.52000000025</v>
      </c>
      <c r="F1344" s="19">
        <v>0</v>
      </c>
      <c r="G1344" s="20">
        <f t="shared" si="28"/>
        <v>196070.71999999974</v>
      </c>
      <c r="H1344" s="19">
        <v>0</v>
      </c>
      <c r="I1344" s="19">
        <v>0</v>
      </c>
    </row>
    <row r="1345" spans="1:9" x14ac:dyDescent="0.25">
      <c r="A1345" s="211" t="s">
        <v>500</v>
      </c>
      <c r="B1345" s="78">
        <v>0</v>
      </c>
      <c r="C1345" s="131" t="s">
        <v>67</v>
      </c>
      <c r="D1345" s="165">
        <v>1379836.4999999995</v>
      </c>
      <c r="E1345" s="165">
        <v>1183765.7799999998</v>
      </c>
      <c r="F1345" s="19">
        <v>0</v>
      </c>
      <c r="G1345" s="20">
        <f t="shared" si="28"/>
        <v>1004056.5000000007</v>
      </c>
      <c r="H1345" s="19">
        <v>0</v>
      </c>
      <c r="I1345" s="19">
        <v>0</v>
      </c>
    </row>
    <row r="1346" spans="1:9" x14ac:dyDescent="0.25">
      <c r="A1346" s="211" t="s">
        <v>1061</v>
      </c>
      <c r="B1346" s="78">
        <v>0</v>
      </c>
      <c r="C1346" s="131" t="s">
        <v>67</v>
      </c>
      <c r="D1346" s="165">
        <v>2927317.2800000007</v>
      </c>
      <c r="E1346" s="165">
        <v>1923260.78</v>
      </c>
      <c r="F1346" s="19">
        <v>0</v>
      </c>
      <c r="G1346" s="20">
        <f t="shared" si="28"/>
        <v>433160.09999999916</v>
      </c>
      <c r="H1346" s="19">
        <v>0</v>
      </c>
      <c r="I1346" s="19">
        <v>0</v>
      </c>
    </row>
    <row r="1347" spans="1:9" x14ac:dyDescent="0.25">
      <c r="A1347" s="211" t="s">
        <v>1062</v>
      </c>
      <c r="B1347" s="78">
        <v>0</v>
      </c>
      <c r="C1347" s="131" t="s">
        <v>67</v>
      </c>
      <c r="D1347" s="165">
        <v>1423876.7999999993</v>
      </c>
      <c r="E1347" s="165">
        <v>990716.70000000019</v>
      </c>
      <c r="F1347" s="19">
        <v>0</v>
      </c>
      <c r="G1347" s="20">
        <f t="shared" si="28"/>
        <v>340978.50999999978</v>
      </c>
      <c r="H1347" s="19">
        <v>0</v>
      </c>
      <c r="I1347" s="19">
        <v>0</v>
      </c>
    </row>
    <row r="1348" spans="1:9" x14ac:dyDescent="0.25">
      <c r="A1348" s="211" t="s">
        <v>1063</v>
      </c>
      <c r="B1348" s="78">
        <v>0</v>
      </c>
      <c r="C1348" s="131" t="s">
        <v>67</v>
      </c>
      <c r="D1348" s="165">
        <v>1226863.5099999998</v>
      </c>
      <c r="E1348" s="165">
        <v>885885</v>
      </c>
      <c r="F1348" s="19">
        <v>0</v>
      </c>
      <c r="G1348" s="20">
        <f t="shared" si="28"/>
        <v>59764.220000000118</v>
      </c>
      <c r="H1348" s="19">
        <v>0</v>
      </c>
      <c r="I1348" s="19">
        <v>0</v>
      </c>
    </row>
    <row r="1349" spans="1:9" x14ac:dyDescent="0.25">
      <c r="A1349" s="211" t="s">
        <v>501</v>
      </c>
      <c r="B1349" s="78">
        <v>0</v>
      </c>
      <c r="C1349" s="131" t="s">
        <v>67</v>
      </c>
      <c r="D1349" s="165">
        <v>202155.30000000013</v>
      </c>
      <c r="E1349" s="165">
        <v>142391.08000000002</v>
      </c>
      <c r="F1349" s="19">
        <v>0</v>
      </c>
      <c r="G1349" s="20">
        <f t="shared" si="28"/>
        <v>34524.600000000006</v>
      </c>
      <c r="H1349" s="19">
        <v>0</v>
      </c>
      <c r="I1349" s="19">
        <v>0</v>
      </c>
    </row>
    <row r="1350" spans="1:9" x14ac:dyDescent="0.25">
      <c r="A1350" s="211" t="s">
        <v>502</v>
      </c>
      <c r="B1350" s="78">
        <v>0</v>
      </c>
      <c r="C1350" s="131" t="s">
        <v>67</v>
      </c>
      <c r="D1350" s="165">
        <v>210463</v>
      </c>
      <c r="E1350" s="165">
        <v>175938.4</v>
      </c>
      <c r="F1350" s="19">
        <v>0</v>
      </c>
      <c r="G1350" s="20">
        <f t="shared" si="28"/>
        <v>45478.699999999983</v>
      </c>
      <c r="H1350" s="19">
        <v>0</v>
      </c>
      <c r="I1350" s="19">
        <v>0</v>
      </c>
    </row>
    <row r="1351" spans="1:9" x14ac:dyDescent="0.25">
      <c r="A1351" s="211" t="s">
        <v>503</v>
      </c>
      <c r="B1351" s="78">
        <v>0</v>
      </c>
      <c r="C1351" s="131" t="s">
        <v>67</v>
      </c>
      <c r="D1351" s="165">
        <v>198549.99999999997</v>
      </c>
      <c r="E1351" s="165">
        <v>153071.29999999999</v>
      </c>
      <c r="F1351" s="19">
        <v>0</v>
      </c>
      <c r="G1351" s="20">
        <f t="shared" si="28"/>
        <v>123184.7</v>
      </c>
      <c r="H1351" s="19">
        <v>0</v>
      </c>
      <c r="I1351" s="19">
        <v>0</v>
      </c>
    </row>
    <row r="1352" spans="1:9" x14ac:dyDescent="0.25">
      <c r="A1352" s="211" t="s">
        <v>504</v>
      </c>
      <c r="B1352" s="78">
        <v>0</v>
      </c>
      <c r="C1352" s="131" t="s">
        <v>67</v>
      </c>
      <c r="D1352" s="165">
        <v>249270.5</v>
      </c>
      <c r="E1352" s="165">
        <v>126085.8</v>
      </c>
      <c r="F1352" s="19">
        <v>0</v>
      </c>
      <c r="G1352" s="20">
        <f t="shared" si="28"/>
        <v>587961.84999999963</v>
      </c>
      <c r="H1352" s="19">
        <v>0</v>
      </c>
      <c r="I1352" s="19">
        <v>0</v>
      </c>
    </row>
    <row r="1353" spans="1:9" x14ac:dyDescent="0.25">
      <c r="A1353" s="211" t="s">
        <v>1064</v>
      </c>
      <c r="B1353" s="78">
        <v>0</v>
      </c>
      <c r="C1353" s="131" t="s">
        <v>67</v>
      </c>
      <c r="D1353" s="165">
        <v>1641233.3999999997</v>
      </c>
      <c r="E1353" s="165">
        <v>1053271.55</v>
      </c>
      <c r="F1353" s="19">
        <v>0</v>
      </c>
      <c r="G1353" s="20">
        <f t="shared" si="28"/>
        <v>94213.780000000144</v>
      </c>
      <c r="H1353" s="19">
        <v>0</v>
      </c>
      <c r="I1353" s="19">
        <v>0</v>
      </c>
    </row>
    <row r="1354" spans="1:9" x14ac:dyDescent="0.25">
      <c r="A1354" s="211" t="s">
        <v>505</v>
      </c>
      <c r="B1354" s="78">
        <v>0</v>
      </c>
      <c r="C1354" s="131" t="s">
        <v>67</v>
      </c>
      <c r="D1354" s="165">
        <v>1112065.0000000005</v>
      </c>
      <c r="E1354" s="165">
        <v>1017851.2200000003</v>
      </c>
      <c r="F1354" s="19">
        <v>0</v>
      </c>
      <c r="G1354" s="20">
        <f t="shared" si="28"/>
        <v>150013.89000000001</v>
      </c>
      <c r="H1354" s="19">
        <v>0</v>
      </c>
      <c r="I1354" s="19">
        <v>0</v>
      </c>
    </row>
    <row r="1355" spans="1:9" x14ac:dyDescent="0.25">
      <c r="A1355" s="211" t="s">
        <v>506</v>
      </c>
      <c r="B1355" s="78">
        <v>0</v>
      </c>
      <c r="C1355" s="131" t="s">
        <v>67</v>
      </c>
      <c r="D1355" s="165">
        <v>1109597.7199999997</v>
      </c>
      <c r="E1355" s="165">
        <v>959583.82999999973</v>
      </c>
      <c r="F1355" s="19">
        <v>0</v>
      </c>
      <c r="G1355" s="20">
        <f t="shared" si="28"/>
        <v>406761.22999999952</v>
      </c>
      <c r="H1355" s="19">
        <v>0</v>
      </c>
      <c r="I1355" s="19">
        <v>0</v>
      </c>
    </row>
    <row r="1356" spans="1:9" x14ac:dyDescent="0.25">
      <c r="A1356" s="105" t="s">
        <v>1975</v>
      </c>
      <c r="B1356" s="78">
        <v>0</v>
      </c>
      <c r="C1356" s="131" t="s">
        <v>67</v>
      </c>
      <c r="D1356" s="165">
        <v>2516665.02</v>
      </c>
      <c r="E1356" s="165">
        <v>2109903.7900000005</v>
      </c>
      <c r="F1356" s="19">
        <v>0</v>
      </c>
      <c r="G1356" s="20">
        <f t="shared" si="28"/>
        <v>67873.619999999966</v>
      </c>
      <c r="H1356" s="19">
        <v>0</v>
      </c>
      <c r="I1356" s="19">
        <v>0</v>
      </c>
    </row>
    <row r="1357" spans="1:9" x14ac:dyDescent="0.25">
      <c r="A1357" s="105" t="s">
        <v>1466</v>
      </c>
      <c r="B1357" s="78">
        <v>0</v>
      </c>
      <c r="C1357" s="131" t="s">
        <v>67</v>
      </c>
      <c r="D1357" s="165">
        <v>248963.86000000002</v>
      </c>
      <c r="E1357" s="165">
        <v>181090.24000000005</v>
      </c>
      <c r="F1357" s="19">
        <v>0</v>
      </c>
      <c r="G1357" s="20">
        <f t="shared" si="28"/>
        <v>107161.85</v>
      </c>
      <c r="H1357" s="19">
        <v>0</v>
      </c>
      <c r="I1357" s="19">
        <v>0</v>
      </c>
    </row>
    <row r="1358" spans="1:9" x14ac:dyDescent="0.25">
      <c r="A1358" s="105" t="s">
        <v>1467</v>
      </c>
      <c r="B1358" s="78">
        <v>0</v>
      </c>
      <c r="C1358" s="131" t="s">
        <v>67</v>
      </c>
      <c r="D1358" s="165">
        <v>259638.75</v>
      </c>
      <c r="E1358" s="165">
        <v>152476.9</v>
      </c>
      <c r="F1358" s="19">
        <v>0</v>
      </c>
      <c r="G1358" s="20">
        <f t="shared" si="28"/>
        <v>5564.8500000001077</v>
      </c>
      <c r="H1358" s="19">
        <v>0</v>
      </c>
      <c r="I1358" s="19">
        <v>0</v>
      </c>
    </row>
    <row r="1359" spans="1:9" x14ac:dyDescent="0.25">
      <c r="A1359" s="105" t="s">
        <v>1468</v>
      </c>
      <c r="B1359" s="78">
        <v>0</v>
      </c>
      <c r="C1359" s="131" t="s">
        <v>67</v>
      </c>
      <c r="D1359" s="165">
        <v>98269.500000000073</v>
      </c>
      <c r="E1359" s="165">
        <v>92704.649999999965</v>
      </c>
      <c r="F1359" s="19">
        <v>0</v>
      </c>
      <c r="G1359" s="20">
        <f t="shared" si="28"/>
        <v>46158.25</v>
      </c>
      <c r="H1359" s="19">
        <v>0</v>
      </c>
      <c r="I1359" s="19">
        <v>0</v>
      </c>
    </row>
    <row r="1360" spans="1:9" x14ac:dyDescent="0.25">
      <c r="A1360" s="105" t="s">
        <v>1469</v>
      </c>
      <c r="B1360" s="78">
        <v>0</v>
      </c>
      <c r="C1360" s="131" t="s">
        <v>67</v>
      </c>
      <c r="D1360" s="165">
        <v>74602.5</v>
      </c>
      <c r="E1360" s="165">
        <v>28444.25</v>
      </c>
      <c r="F1360" s="19">
        <v>0</v>
      </c>
      <c r="G1360" s="20">
        <f t="shared" si="28"/>
        <v>39463.700000000041</v>
      </c>
      <c r="H1360" s="19">
        <v>0</v>
      </c>
      <c r="I1360" s="19">
        <v>0</v>
      </c>
    </row>
    <row r="1361" spans="1:9" x14ac:dyDescent="0.25">
      <c r="A1361" s="105" t="s">
        <v>1470</v>
      </c>
      <c r="B1361" s="78">
        <v>0</v>
      </c>
      <c r="C1361" s="131" t="s">
        <v>67</v>
      </c>
      <c r="D1361" s="165">
        <v>90968.500000000044</v>
      </c>
      <c r="E1361" s="165">
        <v>51504.800000000003</v>
      </c>
      <c r="F1361" s="19">
        <v>0</v>
      </c>
      <c r="G1361" s="20">
        <f t="shared" si="28"/>
        <v>141632.73999999883</v>
      </c>
      <c r="H1361" s="19">
        <v>0</v>
      </c>
      <c r="I1361" s="19">
        <v>0</v>
      </c>
    </row>
    <row r="1362" spans="1:9" x14ac:dyDescent="0.25">
      <c r="A1362" s="105" t="s">
        <v>1471</v>
      </c>
      <c r="B1362" s="78">
        <v>0</v>
      </c>
      <c r="C1362" s="131" t="s">
        <v>67</v>
      </c>
      <c r="D1362" s="165">
        <v>1252435.9399999992</v>
      </c>
      <c r="E1362" s="165">
        <v>1110803.2000000004</v>
      </c>
      <c r="F1362" s="19">
        <v>0</v>
      </c>
      <c r="G1362" s="20">
        <f t="shared" si="28"/>
        <v>21777.549999999992</v>
      </c>
      <c r="H1362" s="19">
        <v>0</v>
      </c>
      <c r="I1362" s="19">
        <v>0</v>
      </c>
    </row>
    <row r="1363" spans="1:9" x14ac:dyDescent="0.25">
      <c r="A1363" s="211" t="s">
        <v>1065</v>
      </c>
      <c r="B1363" s="78">
        <v>0</v>
      </c>
      <c r="C1363" s="131" t="s">
        <v>67</v>
      </c>
      <c r="D1363" s="165">
        <v>24078.699999999993</v>
      </c>
      <c r="E1363" s="165">
        <v>2301.15</v>
      </c>
      <c r="F1363" s="19">
        <v>0</v>
      </c>
      <c r="G1363" s="20">
        <f t="shared" si="28"/>
        <v>80466.900000000052</v>
      </c>
      <c r="H1363" s="19">
        <v>0</v>
      </c>
      <c r="I1363" s="19">
        <v>0</v>
      </c>
    </row>
    <row r="1364" spans="1:9" x14ac:dyDescent="0.25">
      <c r="A1364" s="211" t="s">
        <v>1066</v>
      </c>
      <c r="B1364" s="78">
        <v>0</v>
      </c>
      <c r="C1364" s="131" t="s">
        <v>67</v>
      </c>
      <c r="D1364" s="165">
        <v>80466.900000000052</v>
      </c>
      <c r="E1364" s="165">
        <v>0</v>
      </c>
      <c r="F1364" s="19">
        <v>0</v>
      </c>
      <c r="G1364" s="20">
        <f t="shared" si="28"/>
        <v>29073.5</v>
      </c>
      <c r="H1364" s="19">
        <v>0</v>
      </c>
      <c r="I1364" s="19">
        <v>0</v>
      </c>
    </row>
    <row r="1365" spans="1:9" x14ac:dyDescent="0.25">
      <c r="A1365" s="211" t="s">
        <v>1067</v>
      </c>
      <c r="B1365" s="78">
        <v>0</v>
      </c>
      <c r="C1365" s="131" t="s">
        <v>67</v>
      </c>
      <c r="D1365" s="165">
        <v>30143.5</v>
      </c>
      <c r="E1365" s="165">
        <v>1070</v>
      </c>
      <c r="F1365" s="19">
        <v>0</v>
      </c>
      <c r="G1365" s="20">
        <f t="shared" si="28"/>
        <v>317326.75999999995</v>
      </c>
      <c r="H1365" s="19">
        <v>0</v>
      </c>
      <c r="I1365" s="19">
        <v>0</v>
      </c>
    </row>
    <row r="1366" spans="1:9" x14ac:dyDescent="0.25">
      <c r="A1366" s="211" t="s">
        <v>507</v>
      </c>
      <c r="B1366" s="78">
        <v>0</v>
      </c>
      <c r="C1366" s="131" t="s">
        <v>67</v>
      </c>
      <c r="D1366" s="165">
        <v>409100.99999999994</v>
      </c>
      <c r="E1366" s="165">
        <v>91774.24</v>
      </c>
      <c r="F1366" s="19">
        <v>0</v>
      </c>
      <c r="G1366" s="20">
        <f t="shared" si="28"/>
        <v>31092.950000000004</v>
      </c>
      <c r="H1366" s="19">
        <v>0</v>
      </c>
      <c r="I1366" s="19">
        <v>0</v>
      </c>
    </row>
    <row r="1367" spans="1:9" x14ac:dyDescent="0.25">
      <c r="A1367" s="211" t="s">
        <v>508</v>
      </c>
      <c r="B1367" s="78">
        <v>0</v>
      </c>
      <c r="C1367" s="131" t="s">
        <v>67</v>
      </c>
      <c r="D1367" s="165">
        <v>31347.750000000004</v>
      </c>
      <c r="E1367" s="165">
        <v>254.79999999999998</v>
      </c>
      <c r="F1367" s="19">
        <v>0</v>
      </c>
      <c r="G1367" s="20">
        <f t="shared" si="28"/>
        <v>152290.82999999993</v>
      </c>
      <c r="H1367" s="19">
        <v>0</v>
      </c>
      <c r="I1367" s="19">
        <v>0</v>
      </c>
    </row>
    <row r="1368" spans="1:9" x14ac:dyDescent="0.25">
      <c r="A1368" s="211" t="s">
        <v>509</v>
      </c>
      <c r="B1368" s="78">
        <v>0</v>
      </c>
      <c r="C1368" s="131" t="s">
        <v>67</v>
      </c>
      <c r="D1368" s="165">
        <v>181949.24999999994</v>
      </c>
      <c r="E1368" s="165">
        <v>29658.420000000006</v>
      </c>
      <c r="F1368" s="19">
        <v>0</v>
      </c>
      <c r="G1368" s="20">
        <f t="shared" si="28"/>
        <v>57352.250000000058</v>
      </c>
      <c r="H1368" s="19">
        <v>0</v>
      </c>
      <c r="I1368" s="19">
        <v>0</v>
      </c>
    </row>
    <row r="1369" spans="1:9" x14ac:dyDescent="0.25">
      <c r="A1369" s="211" t="s">
        <v>510</v>
      </c>
      <c r="B1369" s="78">
        <v>0</v>
      </c>
      <c r="C1369" s="131" t="s">
        <v>67</v>
      </c>
      <c r="D1369" s="165">
        <v>83753.250000000058</v>
      </c>
      <c r="E1369" s="165">
        <v>26401</v>
      </c>
      <c r="F1369" s="19">
        <v>0</v>
      </c>
      <c r="G1369" s="20">
        <f t="shared" si="28"/>
        <v>40009.599999999991</v>
      </c>
      <c r="H1369" s="19">
        <v>0</v>
      </c>
      <c r="I1369" s="19">
        <v>0</v>
      </c>
    </row>
    <row r="1370" spans="1:9" x14ac:dyDescent="0.25">
      <c r="A1370" s="211" t="s">
        <v>511</v>
      </c>
      <c r="B1370" s="78">
        <v>0</v>
      </c>
      <c r="C1370" s="131" t="s">
        <v>67</v>
      </c>
      <c r="D1370" s="165">
        <v>40507.19999999999</v>
      </c>
      <c r="E1370" s="165">
        <v>497.6</v>
      </c>
      <c r="F1370" s="19">
        <v>0</v>
      </c>
      <c r="G1370" s="20">
        <f t="shared" si="28"/>
        <v>67779.60000000002</v>
      </c>
      <c r="H1370" s="19">
        <v>0</v>
      </c>
      <c r="I1370" s="19">
        <v>0</v>
      </c>
    </row>
    <row r="1371" spans="1:9" x14ac:dyDescent="0.25">
      <c r="A1371" s="211" t="s">
        <v>512</v>
      </c>
      <c r="B1371" s="78">
        <v>0</v>
      </c>
      <c r="C1371" s="131" t="s">
        <v>67</v>
      </c>
      <c r="D1371" s="165">
        <v>125317.5</v>
      </c>
      <c r="E1371" s="165">
        <v>57537.89999999998</v>
      </c>
      <c r="F1371" s="19">
        <v>0</v>
      </c>
      <c r="G1371" s="20">
        <f t="shared" si="28"/>
        <v>185917.40000000026</v>
      </c>
      <c r="H1371" s="19">
        <v>0</v>
      </c>
      <c r="I1371" s="19">
        <v>0</v>
      </c>
    </row>
    <row r="1372" spans="1:9" x14ac:dyDescent="0.25">
      <c r="A1372" s="211" t="s">
        <v>513</v>
      </c>
      <c r="B1372" s="78">
        <v>0</v>
      </c>
      <c r="C1372" s="131" t="s">
        <v>67</v>
      </c>
      <c r="D1372" s="165">
        <v>1065683.4000000004</v>
      </c>
      <c r="E1372" s="165">
        <v>879766.00000000012</v>
      </c>
      <c r="F1372" s="19">
        <v>0</v>
      </c>
      <c r="G1372" s="20">
        <f t="shared" si="28"/>
        <v>799873.94999999972</v>
      </c>
      <c r="H1372" s="19">
        <v>0</v>
      </c>
      <c r="I1372" s="19">
        <v>0</v>
      </c>
    </row>
    <row r="1373" spans="1:9" x14ac:dyDescent="0.25">
      <c r="A1373" s="211" t="s">
        <v>514</v>
      </c>
      <c r="B1373" s="78">
        <v>0</v>
      </c>
      <c r="C1373" s="131" t="s">
        <v>67</v>
      </c>
      <c r="D1373" s="165">
        <v>870881.23999999976</v>
      </c>
      <c r="E1373" s="165">
        <v>71007.290000000008</v>
      </c>
      <c r="F1373" s="19">
        <v>0</v>
      </c>
      <c r="G1373" s="20">
        <f t="shared" si="28"/>
        <v>84735.799999999945</v>
      </c>
      <c r="H1373" s="19">
        <v>0</v>
      </c>
      <c r="I1373" s="19">
        <v>0</v>
      </c>
    </row>
    <row r="1374" spans="1:9" x14ac:dyDescent="0.25">
      <c r="A1374" s="105" t="s">
        <v>1977</v>
      </c>
      <c r="B1374" s="78">
        <v>0</v>
      </c>
      <c r="C1374" s="131" t="s">
        <v>67</v>
      </c>
      <c r="D1374" s="165">
        <v>142259.24999999994</v>
      </c>
      <c r="E1374" s="165">
        <v>57523.45</v>
      </c>
      <c r="F1374" s="19">
        <v>0</v>
      </c>
      <c r="G1374" s="20">
        <f t="shared" si="28"/>
        <v>19532.699999999924</v>
      </c>
      <c r="H1374" s="19">
        <v>0</v>
      </c>
      <c r="I1374" s="19">
        <v>0</v>
      </c>
    </row>
    <row r="1375" spans="1:9" x14ac:dyDescent="0.25">
      <c r="A1375" s="211" t="s">
        <v>1068</v>
      </c>
      <c r="B1375" s="78">
        <v>0</v>
      </c>
      <c r="C1375" s="131" t="s">
        <v>67</v>
      </c>
      <c r="D1375" s="165">
        <v>226919.54999999993</v>
      </c>
      <c r="E1375" s="165">
        <v>207386.85</v>
      </c>
      <c r="F1375" s="19">
        <v>0</v>
      </c>
      <c r="G1375" s="20">
        <f t="shared" si="28"/>
        <v>24129.700000000128</v>
      </c>
      <c r="H1375" s="19">
        <v>0</v>
      </c>
      <c r="I1375" s="19">
        <v>0</v>
      </c>
    </row>
    <row r="1376" spans="1:9" x14ac:dyDescent="0.25">
      <c r="A1376" s="211" t="s">
        <v>1069</v>
      </c>
      <c r="B1376" s="78">
        <v>0</v>
      </c>
      <c r="C1376" s="131" t="s">
        <v>67</v>
      </c>
      <c r="D1376" s="165">
        <v>200618.25000000009</v>
      </c>
      <c r="E1376" s="165">
        <v>176488.54999999996</v>
      </c>
      <c r="F1376" s="19">
        <v>0</v>
      </c>
      <c r="G1376" s="20">
        <f t="shared" si="28"/>
        <v>34945.300000000134</v>
      </c>
      <c r="H1376" s="19">
        <v>0</v>
      </c>
      <c r="I1376" s="19">
        <v>0</v>
      </c>
    </row>
    <row r="1377" spans="1:9" x14ac:dyDescent="0.25">
      <c r="A1377" s="211" t="s">
        <v>1070</v>
      </c>
      <c r="B1377" s="78">
        <v>0</v>
      </c>
      <c r="C1377" s="131" t="s">
        <v>67</v>
      </c>
      <c r="D1377" s="165">
        <v>223099.73000000007</v>
      </c>
      <c r="E1377" s="165">
        <v>188154.42999999993</v>
      </c>
      <c r="F1377" s="19">
        <v>0</v>
      </c>
      <c r="G1377" s="20">
        <f t="shared" si="28"/>
        <v>73520.049999999988</v>
      </c>
      <c r="H1377" s="19">
        <v>0</v>
      </c>
      <c r="I1377" s="19">
        <v>0</v>
      </c>
    </row>
    <row r="1378" spans="1:9" x14ac:dyDescent="0.25">
      <c r="A1378" s="211" t="s">
        <v>1071</v>
      </c>
      <c r="B1378" s="78">
        <v>0</v>
      </c>
      <c r="C1378" s="131" t="s">
        <v>67</v>
      </c>
      <c r="D1378" s="165">
        <v>225093.75</v>
      </c>
      <c r="E1378" s="165">
        <v>151573.70000000001</v>
      </c>
      <c r="F1378" s="19">
        <v>0</v>
      </c>
      <c r="G1378" s="20">
        <f t="shared" si="28"/>
        <v>24510.949999999924</v>
      </c>
      <c r="H1378" s="19">
        <v>0</v>
      </c>
      <c r="I1378" s="19">
        <v>0</v>
      </c>
    </row>
    <row r="1379" spans="1:9" x14ac:dyDescent="0.25">
      <c r="A1379" s="211" t="s">
        <v>1072</v>
      </c>
      <c r="B1379" s="78">
        <v>0</v>
      </c>
      <c r="C1379" s="131" t="s">
        <v>67</v>
      </c>
      <c r="D1379" s="165">
        <v>205285.49999999994</v>
      </c>
      <c r="E1379" s="165">
        <v>180774.55000000002</v>
      </c>
      <c r="F1379" s="19">
        <v>0</v>
      </c>
      <c r="G1379" s="20">
        <f t="shared" si="28"/>
        <v>74698.100000000035</v>
      </c>
      <c r="H1379" s="19">
        <v>0</v>
      </c>
      <c r="I1379" s="19">
        <v>0</v>
      </c>
    </row>
    <row r="1380" spans="1:9" x14ac:dyDescent="0.25">
      <c r="A1380" s="211" t="s">
        <v>1073</v>
      </c>
      <c r="B1380" s="78">
        <v>0</v>
      </c>
      <c r="C1380" s="131" t="s">
        <v>67</v>
      </c>
      <c r="D1380" s="165">
        <v>235163.25000000003</v>
      </c>
      <c r="E1380" s="165">
        <v>160465.15</v>
      </c>
      <c r="F1380" s="19">
        <v>0</v>
      </c>
      <c r="G1380" s="20">
        <f t="shared" si="28"/>
        <v>79332.45000000007</v>
      </c>
      <c r="H1380" s="19">
        <v>0</v>
      </c>
      <c r="I1380" s="19">
        <v>0</v>
      </c>
    </row>
    <row r="1381" spans="1:9" x14ac:dyDescent="0.25">
      <c r="A1381" s="211" t="s">
        <v>1074</v>
      </c>
      <c r="B1381" s="78">
        <v>0</v>
      </c>
      <c r="C1381" s="131" t="s">
        <v>67</v>
      </c>
      <c r="D1381" s="165">
        <v>250598.25000000006</v>
      </c>
      <c r="E1381" s="165">
        <v>171265.8</v>
      </c>
      <c r="F1381" s="19">
        <v>0</v>
      </c>
      <c r="G1381" s="20">
        <f t="shared" si="28"/>
        <v>71619.799999999872</v>
      </c>
      <c r="H1381" s="19">
        <v>0</v>
      </c>
      <c r="I1381" s="19">
        <v>0</v>
      </c>
    </row>
    <row r="1382" spans="1:9" x14ac:dyDescent="0.25">
      <c r="A1382" s="211" t="s">
        <v>1075</v>
      </c>
      <c r="B1382" s="78">
        <v>0</v>
      </c>
      <c r="C1382" s="131" t="s">
        <v>67</v>
      </c>
      <c r="D1382" s="165">
        <v>235457.24999999988</v>
      </c>
      <c r="E1382" s="165">
        <v>163837.45000000001</v>
      </c>
      <c r="F1382" s="19">
        <v>0</v>
      </c>
      <c r="G1382" s="20">
        <f t="shared" si="28"/>
        <v>24035.299999999901</v>
      </c>
      <c r="H1382" s="19">
        <v>0</v>
      </c>
      <c r="I1382" s="19">
        <v>0</v>
      </c>
    </row>
    <row r="1383" spans="1:9" x14ac:dyDescent="0.25">
      <c r="A1383" s="211" t="s">
        <v>1076</v>
      </c>
      <c r="B1383" s="78">
        <v>0</v>
      </c>
      <c r="C1383" s="131" t="s">
        <v>67</v>
      </c>
      <c r="D1383" s="165">
        <v>215207.99999999991</v>
      </c>
      <c r="E1383" s="165">
        <v>191172.7</v>
      </c>
      <c r="F1383" s="19">
        <v>0</v>
      </c>
      <c r="G1383" s="20">
        <f t="shared" si="28"/>
        <v>38106.920000000042</v>
      </c>
      <c r="H1383" s="19">
        <v>0</v>
      </c>
      <c r="I1383" s="19">
        <v>0</v>
      </c>
    </row>
    <row r="1384" spans="1:9" x14ac:dyDescent="0.25">
      <c r="A1384" s="211" t="s">
        <v>1077</v>
      </c>
      <c r="B1384" s="78">
        <v>0</v>
      </c>
      <c r="C1384" s="131" t="s">
        <v>67</v>
      </c>
      <c r="D1384" s="165">
        <v>230202.00000000009</v>
      </c>
      <c r="E1384" s="165">
        <v>192095.08000000005</v>
      </c>
      <c r="F1384" s="19">
        <v>0</v>
      </c>
      <c r="G1384" s="20">
        <f t="shared" si="28"/>
        <v>38555.549999999814</v>
      </c>
      <c r="H1384" s="19">
        <v>0</v>
      </c>
      <c r="I1384" s="19">
        <v>0</v>
      </c>
    </row>
    <row r="1385" spans="1:9" x14ac:dyDescent="0.25">
      <c r="A1385" s="211" t="s">
        <v>1078</v>
      </c>
      <c r="B1385" s="78">
        <v>0</v>
      </c>
      <c r="C1385" s="131" t="s">
        <v>67</v>
      </c>
      <c r="D1385" s="165">
        <v>221884.24999999985</v>
      </c>
      <c r="E1385" s="165">
        <v>183328.70000000004</v>
      </c>
      <c r="F1385" s="19">
        <v>0</v>
      </c>
      <c r="G1385" s="20">
        <f t="shared" si="28"/>
        <v>30543.550000000047</v>
      </c>
      <c r="H1385" s="19">
        <v>0</v>
      </c>
      <c r="I1385" s="19">
        <v>0</v>
      </c>
    </row>
    <row r="1386" spans="1:9" x14ac:dyDescent="0.25">
      <c r="A1386" s="211" t="s">
        <v>1079</v>
      </c>
      <c r="B1386" s="78">
        <v>0</v>
      </c>
      <c r="C1386" s="131" t="s">
        <v>67</v>
      </c>
      <c r="D1386" s="165">
        <v>223035.75000000003</v>
      </c>
      <c r="E1386" s="165">
        <v>192492.19999999998</v>
      </c>
      <c r="F1386" s="19">
        <v>0</v>
      </c>
      <c r="G1386" s="20">
        <f t="shared" si="28"/>
        <v>35743.990000000165</v>
      </c>
      <c r="H1386" s="19">
        <v>0</v>
      </c>
      <c r="I1386" s="19">
        <v>0</v>
      </c>
    </row>
    <row r="1387" spans="1:9" x14ac:dyDescent="0.25">
      <c r="A1387" s="211" t="s">
        <v>1080</v>
      </c>
      <c r="B1387" s="78">
        <v>0</v>
      </c>
      <c r="C1387" s="131" t="s">
        <v>67</v>
      </c>
      <c r="D1387" s="165">
        <v>217302.75000000012</v>
      </c>
      <c r="E1387" s="165">
        <v>181558.75999999995</v>
      </c>
      <c r="F1387" s="19">
        <v>0</v>
      </c>
      <c r="G1387" s="20">
        <f t="shared" si="28"/>
        <v>-9939.2500000000873</v>
      </c>
      <c r="H1387" s="19">
        <v>0</v>
      </c>
      <c r="I1387" s="19">
        <v>0</v>
      </c>
    </row>
    <row r="1388" spans="1:9" x14ac:dyDescent="0.25">
      <c r="A1388" s="211" t="s">
        <v>1081</v>
      </c>
      <c r="B1388" s="78">
        <v>0</v>
      </c>
      <c r="C1388" s="131" t="s">
        <v>67</v>
      </c>
      <c r="D1388" s="165">
        <v>193551.04999999993</v>
      </c>
      <c r="E1388" s="165">
        <v>203490.30000000002</v>
      </c>
      <c r="F1388" s="19">
        <v>0</v>
      </c>
      <c r="G1388" s="20">
        <f t="shared" si="28"/>
        <v>15442.610000000102</v>
      </c>
      <c r="H1388" s="19">
        <v>0</v>
      </c>
      <c r="I1388" s="19">
        <v>0</v>
      </c>
    </row>
    <row r="1389" spans="1:9" x14ac:dyDescent="0.25">
      <c r="A1389" s="211" t="s">
        <v>1082</v>
      </c>
      <c r="B1389" s="78">
        <v>0</v>
      </c>
      <c r="C1389" s="131" t="s">
        <v>67</v>
      </c>
      <c r="D1389" s="165">
        <v>250194.00000000012</v>
      </c>
      <c r="E1389" s="165">
        <v>234751.39</v>
      </c>
      <c r="F1389" s="19">
        <v>0</v>
      </c>
      <c r="G1389" s="20">
        <f t="shared" si="28"/>
        <v>106142.91999999958</v>
      </c>
      <c r="H1389" s="19">
        <v>0</v>
      </c>
      <c r="I1389" s="19">
        <v>0</v>
      </c>
    </row>
    <row r="1390" spans="1:9" x14ac:dyDescent="0.25">
      <c r="A1390" s="211" t="s">
        <v>1083</v>
      </c>
      <c r="B1390" s="78">
        <v>0</v>
      </c>
      <c r="C1390" s="131" t="s">
        <v>67</v>
      </c>
      <c r="D1390" s="165">
        <v>926393.99999999953</v>
      </c>
      <c r="E1390" s="165">
        <v>820251.08</v>
      </c>
      <c r="F1390" s="19">
        <v>0</v>
      </c>
      <c r="G1390" s="20">
        <f t="shared" si="28"/>
        <v>131234.15000000084</v>
      </c>
      <c r="H1390" s="19">
        <v>0</v>
      </c>
      <c r="I1390" s="19">
        <v>0</v>
      </c>
    </row>
    <row r="1391" spans="1:9" x14ac:dyDescent="0.25">
      <c r="A1391" s="211" t="s">
        <v>1084</v>
      </c>
      <c r="B1391" s="78">
        <v>0</v>
      </c>
      <c r="C1391" s="131" t="s">
        <v>67</v>
      </c>
      <c r="D1391" s="165">
        <v>1872035.5600000005</v>
      </c>
      <c r="E1391" s="165">
        <v>1740801.4099999997</v>
      </c>
      <c r="F1391" s="19">
        <v>0</v>
      </c>
      <c r="G1391" s="20">
        <f t="shared" si="28"/>
        <v>231329.87999999966</v>
      </c>
      <c r="H1391" s="19">
        <v>0</v>
      </c>
      <c r="I1391" s="19">
        <v>0</v>
      </c>
    </row>
    <row r="1392" spans="1:9" x14ac:dyDescent="0.25">
      <c r="A1392" s="211" t="s">
        <v>1085</v>
      </c>
      <c r="B1392" s="78">
        <v>0</v>
      </c>
      <c r="C1392" s="131" t="s">
        <v>67</v>
      </c>
      <c r="D1392" s="165">
        <v>1501050.1799999997</v>
      </c>
      <c r="E1392" s="165">
        <v>1269720.3</v>
      </c>
      <c r="F1392" s="19">
        <v>0</v>
      </c>
      <c r="G1392" s="20">
        <f t="shared" si="28"/>
        <v>322072.64999999932</v>
      </c>
      <c r="H1392" s="19">
        <v>0</v>
      </c>
      <c r="I1392" s="19">
        <v>0</v>
      </c>
    </row>
    <row r="1393" spans="1:9" x14ac:dyDescent="0.25">
      <c r="A1393" s="211" t="s">
        <v>1086</v>
      </c>
      <c r="B1393" s="78">
        <v>0</v>
      </c>
      <c r="C1393" s="131" t="s">
        <v>67</v>
      </c>
      <c r="D1393" s="165">
        <v>821005.66999999946</v>
      </c>
      <c r="E1393" s="165">
        <v>498933.02000000014</v>
      </c>
      <c r="F1393" s="19">
        <v>0</v>
      </c>
      <c r="G1393" s="20">
        <f t="shared" si="28"/>
        <v>426793.77000000235</v>
      </c>
      <c r="H1393" s="19">
        <v>0</v>
      </c>
      <c r="I1393" s="19">
        <v>0</v>
      </c>
    </row>
    <row r="1394" spans="1:9" x14ac:dyDescent="0.25">
      <c r="A1394" s="211" t="s">
        <v>3579</v>
      </c>
      <c r="B1394" s="78">
        <v>0</v>
      </c>
      <c r="C1394" s="131" t="s">
        <v>67</v>
      </c>
      <c r="D1394" s="165">
        <v>2544364.4700000025</v>
      </c>
      <c r="E1394" s="165">
        <v>2117570.7000000002</v>
      </c>
      <c r="F1394" s="19">
        <v>0</v>
      </c>
      <c r="G1394" s="20">
        <f t="shared" si="28"/>
        <v>92758.05</v>
      </c>
      <c r="H1394" s="19">
        <v>0</v>
      </c>
      <c r="I1394" s="19">
        <v>0</v>
      </c>
    </row>
    <row r="1395" spans="1:9" x14ac:dyDescent="0.25">
      <c r="A1395" s="105" t="s">
        <v>1978</v>
      </c>
      <c r="B1395" s="78">
        <v>0</v>
      </c>
      <c r="C1395" s="131" t="s">
        <v>67</v>
      </c>
      <c r="D1395" s="165">
        <v>110250</v>
      </c>
      <c r="E1395" s="165">
        <v>17491.949999999997</v>
      </c>
      <c r="F1395" s="19">
        <v>0</v>
      </c>
      <c r="G1395" s="20">
        <f t="shared" ref="G1395:G1458" si="29">D1396-E1396</f>
        <v>29535.159999999974</v>
      </c>
      <c r="H1395" s="19">
        <v>0</v>
      </c>
      <c r="I1395" s="19">
        <v>0</v>
      </c>
    </row>
    <row r="1396" spans="1:9" x14ac:dyDescent="0.25">
      <c r="A1396" s="105" t="s">
        <v>1979</v>
      </c>
      <c r="B1396" s="78">
        <v>0</v>
      </c>
      <c r="C1396" s="131" t="s">
        <v>67</v>
      </c>
      <c r="D1396" s="165">
        <v>68648.999999999971</v>
      </c>
      <c r="E1396" s="165">
        <v>39113.839999999997</v>
      </c>
      <c r="F1396" s="19">
        <v>0</v>
      </c>
      <c r="G1396" s="20">
        <f t="shared" si="29"/>
        <v>116760.27999999997</v>
      </c>
      <c r="H1396" s="19">
        <v>0</v>
      </c>
      <c r="I1396" s="19">
        <v>0</v>
      </c>
    </row>
    <row r="1397" spans="1:9" x14ac:dyDescent="0.25">
      <c r="A1397" s="105" t="s">
        <v>1980</v>
      </c>
      <c r="B1397" s="78">
        <v>0</v>
      </c>
      <c r="C1397" s="131" t="s">
        <v>67</v>
      </c>
      <c r="D1397" s="165">
        <v>284898.99999999994</v>
      </c>
      <c r="E1397" s="165">
        <v>168138.71999999997</v>
      </c>
      <c r="F1397" s="19">
        <v>0</v>
      </c>
      <c r="G1397" s="20">
        <f t="shared" si="29"/>
        <v>96768.599999999977</v>
      </c>
      <c r="H1397" s="19">
        <v>0</v>
      </c>
      <c r="I1397" s="19">
        <v>0</v>
      </c>
    </row>
    <row r="1398" spans="1:9" x14ac:dyDescent="0.25">
      <c r="A1398" s="105" t="s">
        <v>1981</v>
      </c>
      <c r="B1398" s="78">
        <v>0</v>
      </c>
      <c r="C1398" s="131" t="s">
        <v>67</v>
      </c>
      <c r="D1398" s="165">
        <v>312191.25</v>
      </c>
      <c r="E1398" s="165">
        <v>215422.65000000002</v>
      </c>
      <c r="F1398" s="19">
        <v>0</v>
      </c>
      <c r="G1398" s="20">
        <f t="shared" si="29"/>
        <v>52272.720000000059</v>
      </c>
      <c r="H1398" s="19">
        <v>0</v>
      </c>
      <c r="I1398" s="19">
        <v>0</v>
      </c>
    </row>
    <row r="1399" spans="1:9" x14ac:dyDescent="0.25">
      <c r="A1399" s="105" t="s">
        <v>1982</v>
      </c>
      <c r="B1399" s="78">
        <v>0</v>
      </c>
      <c r="C1399" s="131" t="s">
        <v>67</v>
      </c>
      <c r="D1399" s="165">
        <v>313036.50000000006</v>
      </c>
      <c r="E1399" s="165">
        <v>260763.78</v>
      </c>
      <c r="F1399" s="19">
        <v>0</v>
      </c>
      <c r="G1399" s="20">
        <f t="shared" si="29"/>
        <v>76486.150000000009</v>
      </c>
      <c r="H1399" s="19">
        <v>0</v>
      </c>
      <c r="I1399" s="19">
        <v>0</v>
      </c>
    </row>
    <row r="1400" spans="1:9" x14ac:dyDescent="0.25">
      <c r="A1400" s="105" t="s">
        <v>1472</v>
      </c>
      <c r="B1400" s="78">
        <v>0</v>
      </c>
      <c r="C1400" s="131" t="s">
        <v>67</v>
      </c>
      <c r="D1400" s="165">
        <v>93930.6</v>
      </c>
      <c r="E1400" s="165">
        <v>17444.449999999993</v>
      </c>
      <c r="F1400" s="19">
        <v>0</v>
      </c>
      <c r="G1400" s="20">
        <f t="shared" si="29"/>
        <v>17424.800000000014</v>
      </c>
      <c r="H1400" s="19">
        <v>0</v>
      </c>
      <c r="I1400" s="19">
        <v>0</v>
      </c>
    </row>
    <row r="1401" spans="1:9" x14ac:dyDescent="0.25">
      <c r="A1401" s="105" t="s">
        <v>1473</v>
      </c>
      <c r="B1401" s="78">
        <v>0</v>
      </c>
      <c r="C1401" s="131" t="s">
        <v>67</v>
      </c>
      <c r="D1401" s="165">
        <v>30355.500000000015</v>
      </c>
      <c r="E1401" s="165">
        <v>12930.7</v>
      </c>
      <c r="F1401" s="19">
        <v>0</v>
      </c>
      <c r="G1401" s="20">
        <f t="shared" si="29"/>
        <v>20537.200000000084</v>
      </c>
      <c r="H1401" s="19">
        <v>0</v>
      </c>
      <c r="I1401" s="19">
        <v>0</v>
      </c>
    </row>
    <row r="1402" spans="1:9" x14ac:dyDescent="0.25">
      <c r="A1402" s="105" t="s">
        <v>1474</v>
      </c>
      <c r="B1402" s="78">
        <v>0</v>
      </c>
      <c r="C1402" s="131" t="s">
        <v>67</v>
      </c>
      <c r="D1402" s="165">
        <v>146820.35000000006</v>
      </c>
      <c r="E1402" s="165">
        <v>126283.14999999998</v>
      </c>
      <c r="F1402" s="19">
        <v>0</v>
      </c>
      <c r="G1402" s="20">
        <f t="shared" si="29"/>
        <v>41217.449999999997</v>
      </c>
      <c r="H1402" s="19">
        <v>0</v>
      </c>
      <c r="I1402" s="19">
        <v>0</v>
      </c>
    </row>
    <row r="1403" spans="1:9" x14ac:dyDescent="0.25">
      <c r="A1403" s="105" t="s">
        <v>1475</v>
      </c>
      <c r="B1403" s="78">
        <v>0</v>
      </c>
      <c r="C1403" s="131" t="s">
        <v>67</v>
      </c>
      <c r="D1403" s="165">
        <v>66333.75</v>
      </c>
      <c r="E1403" s="165">
        <v>25116.300000000003</v>
      </c>
      <c r="F1403" s="19">
        <v>0</v>
      </c>
      <c r="G1403" s="20">
        <f t="shared" si="29"/>
        <v>94451.649999999936</v>
      </c>
      <c r="H1403" s="19">
        <v>0</v>
      </c>
      <c r="I1403" s="19">
        <v>0</v>
      </c>
    </row>
    <row r="1404" spans="1:9" x14ac:dyDescent="0.25">
      <c r="A1404" s="105" t="s">
        <v>1476</v>
      </c>
      <c r="B1404" s="78">
        <v>0</v>
      </c>
      <c r="C1404" s="131" t="s">
        <v>67</v>
      </c>
      <c r="D1404" s="165">
        <v>138951.74999999994</v>
      </c>
      <c r="E1404" s="165">
        <v>44500.100000000013</v>
      </c>
      <c r="F1404" s="19">
        <v>0</v>
      </c>
      <c r="G1404" s="20">
        <f t="shared" si="29"/>
        <v>138732.60000000003</v>
      </c>
      <c r="H1404" s="19">
        <v>0</v>
      </c>
      <c r="I1404" s="19">
        <v>0</v>
      </c>
    </row>
    <row r="1405" spans="1:9" x14ac:dyDescent="0.25">
      <c r="A1405" s="105" t="s">
        <v>1477</v>
      </c>
      <c r="B1405" s="78">
        <v>0</v>
      </c>
      <c r="C1405" s="131" t="s">
        <v>67</v>
      </c>
      <c r="D1405" s="165">
        <v>222568.30000000002</v>
      </c>
      <c r="E1405" s="165">
        <v>83835.7</v>
      </c>
      <c r="F1405" s="19">
        <v>0</v>
      </c>
      <c r="G1405" s="20">
        <f t="shared" si="29"/>
        <v>123122.06999999986</v>
      </c>
      <c r="H1405" s="19">
        <v>0</v>
      </c>
      <c r="I1405" s="19">
        <v>0</v>
      </c>
    </row>
    <row r="1406" spans="1:9" x14ac:dyDescent="0.25">
      <c r="A1406" s="105" t="s">
        <v>1478</v>
      </c>
      <c r="B1406" s="78">
        <v>0</v>
      </c>
      <c r="C1406" s="131" t="s">
        <v>67</v>
      </c>
      <c r="D1406" s="165">
        <v>175555.49999999988</v>
      </c>
      <c r="E1406" s="165">
        <v>52433.430000000015</v>
      </c>
      <c r="F1406" s="19">
        <v>0</v>
      </c>
      <c r="G1406" s="20">
        <f t="shared" si="29"/>
        <v>510.60000000000218</v>
      </c>
      <c r="H1406" s="19">
        <v>0</v>
      </c>
      <c r="I1406" s="19">
        <v>0</v>
      </c>
    </row>
    <row r="1407" spans="1:9" x14ac:dyDescent="0.25">
      <c r="A1407" s="105" t="s">
        <v>1983</v>
      </c>
      <c r="B1407" s="78">
        <v>0</v>
      </c>
      <c r="C1407" s="131" t="s">
        <v>67</v>
      </c>
      <c r="D1407" s="165">
        <v>9471.0000000000036</v>
      </c>
      <c r="E1407" s="165">
        <v>8960.4000000000015</v>
      </c>
      <c r="F1407" s="19">
        <v>0</v>
      </c>
      <c r="G1407" s="20">
        <f t="shared" si="29"/>
        <v>19531.599999999973</v>
      </c>
      <c r="H1407" s="19">
        <v>0</v>
      </c>
      <c r="I1407" s="19">
        <v>0</v>
      </c>
    </row>
    <row r="1408" spans="1:9" x14ac:dyDescent="0.25">
      <c r="A1408" s="105" t="s">
        <v>1984</v>
      </c>
      <c r="B1408" s="78">
        <v>0</v>
      </c>
      <c r="C1408" s="131" t="s">
        <v>67</v>
      </c>
      <c r="D1408" s="165">
        <v>44916.549999999981</v>
      </c>
      <c r="E1408" s="165">
        <v>25384.950000000008</v>
      </c>
      <c r="F1408" s="19">
        <v>0</v>
      </c>
      <c r="G1408" s="20">
        <f t="shared" si="29"/>
        <v>100625.34999999998</v>
      </c>
      <c r="H1408" s="19">
        <v>0</v>
      </c>
      <c r="I1408" s="19">
        <v>0</v>
      </c>
    </row>
    <row r="1409" spans="1:9" x14ac:dyDescent="0.25">
      <c r="A1409" s="105" t="s">
        <v>1985</v>
      </c>
      <c r="B1409" s="78">
        <v>0</v>
      </c>
      <c r="C1409" s="131" t="s">
        <v>67</v>
      </c>
      <c r="D1409" s="165">
        <v>104663.99999999997</v>
      </c>
      <c r="E1409" s="165">
        <v>4038.6499999999996</v>
      </c>
      <c r="F1409" s="19">
        <v>0</v>
      </c>
      <c r="G1409" s="20">
        <f t="shared" si="29"/>
        <v>116563.60000000002</v>
      </c>
      <c r="H1409" s="19">
        <v>0</v>
      </c>
      <c r="I1409" s="19">
        <v>0</v>
      </c>
    </row>
    <row r="1410" spans="1:9" x14ac:dyDescent="0.25">
      <c r="A1410" s="105" t="s">
        <v>1986</v>
      </c>
      <c r="B1410" s="78">
        <v>0</v>
      </c>
      <c r="C1410" s="131" t="s">
        <v>67</v>
      </c>
      <c r="D1410" s="165">
        <v>238339.35000000003</v>
      </c>
      <c r="E1410" s="165">
        <v>121775.75000000001</v>
      </c>
      <c r="F1410" s="19">
        <v>0</v>
      </c>
      <c r="G1410" s="20">
        <f t="shared" si="29"/>
        <v>132916.63000000009</v>
      </c>
      <c r="H1410" s="19">
        <v>0</v>
      </c>
      <c r="I1410" s="19">
        <v>0</v>
      </c>
    </row>
    <row r="1411" spans="1:9" x14ac:dyDescent="0.25">
      <c r="A1411" s="105" t="s">
        <v>1987</v>
      </c>
      <c r="B1411" s="78">
        <v>0</v>
      </c>
      <c r="C1411" s="131" t="s">
        <v>67</v>
      </c>
      <c r="D1411" s="165">
        <v>299671.50000000012</v>
      </c>
      <c r="E1411" s="165">
        <v>166754.87000000002</v>
      </c>
      <c r="F1411" s="19">
        <v>0</v>
      </c>
      <c r="G1411" s="20">
        <f t="shared" si="29"/>
        <v>109877.69999999998</v>
      </c>
      <c r="H1411" s="19">
        <v>0</v>
      </c>
      <c r="I1411" s="19">
        <v>0</v>
      </c>
    </row>
    <row r="1412" spans="1:9" x14ac:dyDescent="0.25">
      <c r="A1412" s="105" t="s">
        <v>1988</v>
      </c>
      <c r="B1412" s="78">
        <v>0</v>
      </c>
      <c r="C1412" s="131" t="s">
        <v>67</v>
      </c>
      <c r="D1412" s="165">
        <v>184117.5</v>
      </c>
      <c r="E1412" s="165">
        <v>74239.800000000017</v>
      </c>
      <c r="F1412" s="19">
        <v>0</v>
      </c>
      <c r="G1412" s="20">
        <f t="shared" si="29"/>
        <v>31894.949999999993</v>
      </c>
      <c r="H1412" s="19">
        <v>0</v>
      </c>
      <c r="I1412" s="19">
        <v>0</v>
      </c>
    </row>
    <row r="1413" spans="1:9" x14ac:dyDescent="0.25">
      <c r="A1413" s="105" t="s">
        <v>1989</v>
      </c>
      <c r="B1413" s="78">
        <v>0</v>
      </c>
      <c r="C1413" s="131" t="s">
        <v>67</v>
      </c>
      <c r="D1413" s="165">
        <v>32229.749999999993</v>
      </c>
      <c r="E1413" s="165">
        <v>334.8</v>
      </c>
      <c r="F1413" s="19">
        <v>0</v>
      </c>
      <c r="G1413" s="20">
        <f t="shared" si="29"/>
        <v>25547.950000000008</v>
      </c>
      <c r="H1413" s="19">
        <v>0</v>
      </c>
      <c r="I1413" s="19">
        <v>0</v>
      </c>
    </row>
    <row r="1414" spans="1:9" x14ac:dyDescent="0.25">
      <c r="A1414" s="211" t="s">
        <v>515</v>
      </c>
      <c r="B1414" s="78">
        <v>0</v>
      </c>
      <c r="C1414" s="131" t="s">
        <v>67</v>
      </c>
      <c r="D1414" s="165">
        <v>29142.750000000007</v>
      </c>
      <c r="E1414" s="165">
        <v>3594.8</v>
      </c>
      <c r="F1414" s="19">
        <v>0</v>
      </c>
      <c r="G1414" s="20">
        <f t="shared" si="29"/>
        <v>172423.49999999994</v>
      </c>
      <c r="H1414" s="19">
        <v>0</v>
      </c>
      <c r="I1414" s="19">
        <v>0</v>
      </c>
    </row>
    <row r="1415" spans="1:9" x14ac:dyDescent="0.25">
      <c r="A1415" s="211" t="s">
        <v>516</v>
      </c>
      <c r="B1415" s="78">
        <v>0</v>
      </c>
      <c r="C1415" s="131" t="s">
        <v>67</v>
      </c>
      <c r="D1415" s="165">
        <v>198159.72999999995</v>
      </c>
      <c r="E1415" s="165">
        <v>25736.229999999996</v>
      </c>
      <c r="F1415" s="19">
        <v>0</v>
      </c>
      <c r="G1415" s="20">
        <f t="shared" si="29"/>
        <v>60695.849999999984</v>
      </c>
      <c r="H1415" s="19">
        <v>0</v>
      </c>
      <c r="I1415" s="19">
        <v>0</v>
      </c>
    </row>
    <row r="1416" spans="1:9" x14ac:dyDescent="0.25">
      <c r="A1416" s="211" t="s">
        <v>517</v>
      </c>
      <c r="B1416" s="78">
        <v>0</v>
      </c>
      <c r="C1416" s="131" t="s">
        <v>67</v>
      </c>
      <c r="D1416" s="165">
        <v>60695.849999999984</v>
      </c>
      <c r="E1416" s="165">
        <v>0</v>
      </c>
      <c r="F1416" s="19">
        <v>0</v>
      </c>
      <c r="G1416" s="20">
        <f t="shared" si="29"/>
        <v>19052.500000000015</v>
      </c>
      <c r="H1416" s="19">
        <v>0</v>
      </c>
      <c r="I1416" s="19">
        <v>0</v>
      </c>
    </row>
    <row r="1417" spans="1:9" x14ac:dyDescent="0.25">
      <c r="A1417" s="211" t="s">
        <v>518</v>
      </c>
      <c r="B1417" s="78">
        <v>0</v>
      </c>
      <c r="C1417" s="131" t="s">
        <v>67</v>
      </c>
      <c r="D1417" s="165">
        <v>35868.000000000015</v>
      </c>
      <c r="E1417" s="165">
        <v>16815.5</v>
      </c>
      <c r="F1417" s="19">
        <v>0</v>
      </c>
      <c r="G1417" s="20">
        <f t="shared" si="29"/>
        <v>92918.22000000003</v>
      </c>
      <c r="H1417" s="19">
        <v>0</v>
      </c>
      <c r="I1417" s="19">
        <v>0</v>
      </c>
    </row>
    <row r="1418" spans="1:9" x14ac:dyDescent="0.25">
      <c r="A1418" s="105" t="s">
        <v>1990</v>
      </c>
      <c r="B1418" s="78">
        <v>0</v>
      </c>
      <c r="C1418" s="131" t="s">
        <v>67</v>
      </c>
      <c r="D1418" s="165">
        <v>100590.92000000003</v>
      </c>
      <c r="E1418" s="165">
        <v>7672.7000000000007</v>
      </c>
      <c r="F1418" s="19">
        <v>0</v>
      </c>
      <c r="G1418" s="20">
        <f t="shared" si="29"/>
        <v>233178.00000000023</v>
      </c>
      <c r="H1418" s="19">
        <v>0</v>
      </c>
      <c r="I1418" s="19">
        <v>0</v>
      </c>
    </row>
    <row r="1419" spans="1:9" x14ac:dyDescent="0.25">
      <c r="A1419" s="105" t="s">
        <v>1991</v>
      </c>
      <c r="B1419" s="78">
        <v>0</v>
      </c>
      <c r="C1419" s="131" t="s">
        <v>67</v>
      </c>
      <c r="D1419" s="165">
        <v>1442608.2400000002</v>
      </c>
      <c r="E1419" s="165">
        <v>1209430.24</v>
      </c>
      <c r="F1419" s="19">
        <v>0</v>
      </c>
      <c r="G1419" s="20">
        <f t="shared" si="29"/>
        <v>1378821.6200000008</v>
      </c>
      <c r="H1419" s="19">
        <v>0</v>
      </c>
      <c r="I1419" s="19">
        <v>0</v>
      </c>
    </row>
    <row r="1420" spans="1:9" x14ac:dyDescent="0.25">
      <c r="A1420" s="105" t="s">
        <v>1992</v>
      </c>
      <c r="B1420" s="78">
        <v>0</v>
      </c>
      <c r="C1420" s="131" t="s">
        <v>67</v>
      </c>
      <c r="D1420" s="165">
        <v>1385871.0200000007</v>
      </c>
      <c r="E1420" s="165">
        <v>7049.3999999998605</v>
      </c>
      <c r="F1420" s="19">
        <v>0</v>
      </c>
      <c r="G1420" s="20">
        <f t="shared" si="29"/>
        <v>149316.70000000001</v>
      </c>
      <c r="H1420" s="19">
        <v>0</v>
      </c>
      <c r="I1420" s="19">
        <v>0</v>
      </c>
    </row>
    <row r="1421" spans="1:9" x14ac:dyDescent="0.25">
      <c r="A1421" s="105" t="s">
        <v>1993</v>
      </c>
      <c r="B1421" s="78">
        <v>0</v>
      </c>
      <c r="C1421" s="131" t="s">
        <v>67</v>
      </c>
      <c r="D1421" s="165">
        <v>532148.47999999998</v>
      </c>
      <c r="E1421" s="165">
        <v>382831.77999999997</v>
      </c>
      <c r="F1421" s="19">
        <v>0</v>
      </c>
      <c r="G1421" s="20">
        <f t="shared" si="29"/>
        <v>97077.849999999919</v>
      </c>
      <c r="H1421" s="19">
        <v>0</v>
      </c>
      <c r="I1421" s="19">
        <v>0</v>
      </c>
    </row>
    <row r="1422" spans="1:9" x14ac:dyDescent="0.25">
      <c r="A1422" s="105" t="s">
        <v>1994</v>
      </c>
      <c r="B1422" s="78">
        <v>0</v>
      </c>
      <c r="C1422" s="131" t="s">
        <v>67</v>
      </c>
      <c r="D1422" s="165">
        <v>337428.89999999991</v>
      </c>
      <c r="E1422" s="165">
        <v>240351.05</v>
      </c>
      <c r="F1422" s="19">
        <v>0</v>
      </c>
      <c r="G1422" s="20">
        <f t="shared" si="29"/>
        <v>25682.999999999913</v>
      </c>
      <c r="H1422" s="19">
        <v>0</v>
      </c>
      <c r="I1422" s="19">
        <v>0</v>
      </c>
    </row>
    <row r="1423" spans="1:9" x14ac:dyDescent="0.25">
      <c r="A1423" s="105" t="s">
        <v>1995</v>
      </c>
      <c r="B1423" s="78">
        <v>0</v>
      </c>
      <c r="C1423" s="131" t="s">
        <v>67</v>
      </c>
      <c r="D1423" s="165">
        <v>252692.99999999994</v>
      </c>
      <c r="E1423" s="165">
        <v>227010.00000000003</v>
      </c>
      <c r="F1423" s="19">
        <v>0</v>
      </c>
      <c r="G1423" s="20">
        <f t="shared" si="29"/>
        <v>129667.35000000021</v>
      </c>
      <c r="H1423" s="19">
        <v>0</v>
      </c>
      <c r="I1423" s="19">
        <v>0</v>
      </c>
    </row>
    <row r="1424" spans="1:9" x14ac:dyDescent="0.25">
      <c r="A1424" s="105" t="s">
        <v>1996</v>
      </c>
      <c r="B1424" s="78">
        <v>0</v>
      </c>
      <c r="C1424" s="131" t="s">
        <v>67</v>
      </c>
      <c r="D1424" s="165">
        <v>886203.64999999991</v>
      </c>
      <c r="E1424" s="165">
        <v>756536.2999999997</v>
      </c>
      <c r="F1424" s="19">
        <v>0</v>
      </c>
      <c r="G1424" s="20">
        <f t="shared" si="29"/>
        <v>105862.55999999982</v>
      </c>
      <c r="H1424" s="19">
        <v>0</v>
      </c>
      <c r="I1424" s="19">
        <v>0</v>
      </c>
    </row>
    <row r="1425" spans="1:9" x14ac:dyDescent="0.25">
      <c r="A1425" s="105" t="s">
        <v>1997</v>
      </c>
      <c r="B1425" s="78">
        <v>0</v>
      </c>
      <c r="C1425" s="131" t="s">
        <v>67</v>
      </c>
      <c r="D1425" s="165">
        <v>750012.32999999973</v>
      </c>
      <c r="E1425" s="165">
        <v>644149.7699999999</v>
      </c>
      <c r="F1425" s="19">
        <v>0</v>
      </c>
      <c r="G1425" s="20">
        <f t="shared" si="29"/>
        <v>3243.2499999999709</v>
      </c>
      <c r="H1425" s="19">
        <v>0</v>
      </c>
      <c r="I1425" s="19">
        <v>0</v>
      </c>
    </row>
    <row r="1426" spans="1:9" x14ac:dyDescent="0.25">
      <c r="A1426" s="105" t="s">
        <v>1998</v>
      </c>
      <c r="B1426" s="78">
        <v>0</v>
      </c>
      <c r="C1426" s="131" t="s">
        <v>67</v>
      </c>
      <c r="D1426" s="165">
        <v>102025.39999999997</v>
      </c>
      <c r="E1426" s="165">
        <v>98782.15</v>
      </c>
      <c r="F1426" s="19">
        <v>0</v>
      </c>
      <c r="G1426" s="20">
        <f t="shared" si="29"/>
        <v>174595.47999999998</v>
      </c>
      <c r="H1426" s="19">
        <v>0</v>
      </c>
      <c r="I1426" s="19">
        <v>0</v>
      </c>
    </row>
    <row r="1427" spans="1:9" x14ac:dyDescent="0.25">
      <c r="A1427" s="105" t="s">
        <v>1999</v>
      </c>
      <c r="B1427" s="78">
        <v>0</v>
      </c>
      <c r="C1427" s="131" t="s">
        <v>67</v>
      </c>
      <c r="D1427" s="165">
        <v>619030.65</v>
      </c>
      <c r="E1427" s="165">
        <v>444435.17000000004</v>
      </c>
      <c r="F1427" s="19">
        <v>0</v>
      </c>
      <c r="G1427" s="20">
        <f t="shared" si="29"/>
        <v>832199.96000000054</v>
      </c>
      <c r="H1427" s="19">
        <v>0</v>
      </c>
      <c r="I1427" s="19">
        <v>0</v>
      </c>
    </row>
    <row r="1428" spans="1:9" x14ac:dyDescent="0.25">
      <c r="A1428" s="105" t="s">
        <v>2000</v>
      </c>
      <c r="B1428" s="78">
        <v>0</v>
      </c>
      <c r="C1428" s="131" t="s">
        <v>67</v>
      </c>
      <c r="D1428" s="165">
        <v>862008.6600000005</v>
      </c>
      <c r="E1428" s="165">
        <v>29808.7</v>
      </c>
      <c r="F1428" s="19">
        <v>0</v>
      </c>
      <c r="G1428" s="20">
        <f t="shared" si="29"/>
        <v>252719.22999999986</v>
      </c>
      <c r="H1428" s="19">
        <v>0</v>
      </c>
      <c r="I1428" s="19">
        <v>0</v>
      </c>
    </row>
    <row r="1429" spans="1:9" x14ac:dyDescent="0.25">
      <c r="A1429" s="105" t="s">
        <v>2001</v>
      </c>
      <c r="B1429" s="78">
        <v>0</v>
      </c>
      <c r="C1429" s="131" t="s">
        <v>67</v>
      </c>
      <c r="D1429" s="165">
        <v>1117971.9899999998</v>
      </c>
      <c r="E1429" s="165">
        <v>865252.75999999989</v>
      </c>
      <c r="F1429" s="19">
        <v>0</v>
      </c>
      <c r="G1429" s="20">
        <f t="shared" si="29"/>
        <v>20451.370000000083</v>
      </c>
      <c r="H1429" s="19">
        <v>0</v>
      </c>
      <c r="I1429" s="19">
        <v>0</v>
      </c>
    </row>
    <row r="1430" spans="1:9" x14ac:dyDescent="0.25">
      <c r="A1430" s="105" t="s">
        <v>2002</v>
      </c>
      <c r="B1430" s="78">
        <v>0</v>
      </c>
      <c r="C1430" s="131" t="s">
        <v>67</v>
      </c>
      <c r="D1430" s="165">
        <v>120282.30000000008</v>
      </c>
      <c r="E1430" s="165">
        <v>99830.93</v>
      </c>
      <c r="F1430" s="19">
        <v>0</v>
      </c>
      <c r="G1430" s="20">
        <f t="shared" si="29"/>
        <v>12073.850000000049</v>
      </c>
      <c r="H1430" s="19">
        <v>0</v>
      </c>
      <c r="I1430" s="19">
        <v>0</v>
      </c>
    </row>
    <row r="1431" spans="1:9" x14ac:dyDescent="0.25">
      <c r="A1431" s="105" t="s">
        <v>2003</v>
      </c>
      <c r="B1431" s="78">
        <v>0</v>
      </c>
      <c r="C1431" s="131" t="s">
        <v>67</v>
      </c>
      <c r="D1431" s="165">
        <v>83996.750000000058</v>
      </c>
      <c r="E1431" s="165">
        <v>71922.900000000009</v>
      </c>
      <c r="F1431" s="19">
        <v>0</v>
      </c>
      <c r="G1431" s="20">
        <f t="shared" si="29"/>
        <v>23098.649999999951</v>
      </c>
      <c r="H1431" s="19">
        <v>0</v>
      </c>
      <c r="I1431" s="19">
        <v>0</v>
      </c>
    </row>
    <row r="1432" spans="1:9" x14ac:dyDescent="0.25">
      <c r="A1432" s="105" t="s">
        <v>2004</v>
      </c>
      <c r="B1432" s="78">
        <v>0</v>
      </c>
      <c r="C1432" s="131" t="s">
        <v>67</v>
      </c>
      <c r="D1432" s="165">
        <v>124636.14999999995</v>
      </c>
      <c r="E1432" s="165">
        <v>101537.5</v>
      </c>
      <c r="F1432" s="19">
        <v>0</v>
      </c>
      <c r="G1432" s="20">
        <f t="shared" si="29"/>
        <v>150235.59999999998</v>
      </c>
      <c r="H1432" s="19">
        <v>0</v>
      </c>
      <c r="I1432" s="19">
        <v>0</v>
      </c>
    </row>
    <row r="1433" spans="1:9" x14ac:dyDescent="0.25">
      <c r="A1433" s="211" t="s">
        <v>1087</v>
      </c>
      <c r="B1433" s="78">
        <v>0</v>
      </c>
      <c r="C1433" s="131" t="s">
        <v>67</v>
      </c>
      <c r="D1433" s="165">
        <v>228268.5</v>
      </c>
      <c r="E1433" s="165">
        <v>78032.900000000023</v>
      </c>
      <c r="F1433" s="19">
        <v>0</v>
      </c>
      <c r="G1433" s="20">
        <f t="shared" si="29"/>
        <v>231620.1799999997</v>
      </c>
      <c r="H1433" s="19">
        <v>0</v>
      </c>
      <c r="I1433" s="19">
        <v>0</v>
      </c>
    </row>
    <row r="1434" spans="1:9" x14ac:dyDescent="0.25">
      <c r="A1434" s="211" t="s">
        <v>1088</v>
      </c>
      <c r="B1434" s="78">
        <v>0</v>
      </c>
      <c r="C1434" s="131" t="s">
        <v>67</v>
      </c>
      <c r="D1434" s="165">
        <v>1265799.6499999994</v>
      </c>
      <c r="E1434" s="165">
        <v>1034179.4699999997</v>
      </c>
      <c r="F1434" s="19">
        <v>0</v>
      </c>
      <c r="G1434" s="20">
        <f t="shared" si="29"/>
        <v>228145.75</v>
      </c>
      <c r="H1434" s="19">
        <v>0</v>
      </c>
      <c r="I1434" s="19">
        <v>0</v>
      </c>
    </row>
    <row r="1435" spans="1:9" x14ac:dyDescent="0.25">
      <c r="A1435" s="211" t="s">
        <v>1089</v>
      </c>
      <c r="B1435" s="78">
        <v>0</v>
      </c>
      <c r="C1435" s="131" t="s">
        <v>67</v>
      </c>
      <c r="D1435" s="165">
        <v>926175.82000000007</v>
      </c>
      <c r="E1435" s="165">
        <v>698030.07000000007</v>
      </c>
      <c r="F1435" s="19">
        <v>0</v>
      </c>
      <c r="G1435" s="20">
        <f t="shared" si="29"/>
        <v>173326.34999999939</v>
      </c>
      <c r="H1435" s="19">
        <v>0</v>
      </c>
      <c r="I1435" s="19">
        <v>0</v>
      </c>
    </row>
    <row r="1436" spans="1:9" x14ac:dyDescent="0.25">
      <c r="A1436" s="211" t="s">
        <v>1090</v>
      </c>
      <c r="B1436" s="78">
        <v>0</v>
      </c>
      <c r="C1436" s="131" t="s">
        <v>67</v>
      </c>
      <c r="D1436" s="165">
        <v>897859.52999999945</v>
      </c>
      <c r="E1436" s="165">
        <v>724533.18</v>
      </c>
      <c r="F1436" s="19">
        <v>0</v>
      </c>
      <c r="G1436" s="20">
        <f t="shared" si="29"/>
        <v>341445.78</v>
      </c>
      <c r="H1436" s="19">
        <v>0</v>
      </c>
      <c r="I1436" s="19">
        <v>0</v>
      </c>
    </row>
    <row r="1437" spans="1:9" x14ac:dyDescent="0.25">
      <c r="A1437" s="211" t="s">
        <v>1091</v>
      </c>
      <c r="B1437" s="78">
        <v>0</v>
      </c>
      <c r="C1437" s="131" t="s">
        <v>67</v>
      </c>
      <c r="D1437" s="165">
        <v>983651.05</v>
      </c>
      <c r="E1437" s="165">
        <v>642205.27</v>
      </c>
      <c r="F1437" s="19">
        <v>0</v>
      </c>
      <c r="G1437" s="20">
        <f t="shared" si="29"/>
        <v>77043.150000000198</v>
      </c>
      <c r="H1437" s="19">
        <v>0</v>
      </c>
      <c r="I1437" s="19">
        <v>0</v>
      </c>
    </row>
    <row r="1438" spans="1:9" x14ac:dyDescent="0.25">
      <c r="A1438" s="211" t="s">
        <v>1092</v>
      </c>
      <c r="B1438" s="78">
        <v>0</v>
      </c>
      <c r="C1438" s="131" t="s">
        <v>67</v>
      </c>
      <c r="D1438" s="165">
        <v>324105.80000000016</v>
      </c>
      <c r="E1438" s="165">
        <v>247062.64999999997</v>
      </c>
      <c r="F1438" s="19">
        <v>0</v>
      </c>
      <c r="G1438" s="20">
        <f t="shared" si="29"/>
        <v>72223.149999999907</v>
      </c>
      <c r="H1438" s="19">
        <v>0</v>
      </c>
      <c r="I1438" s="19">
        <v>0</v>
      </c>
    </row>
    <row r="1439" spans="1:9" x14ac:dyDescent="0.25">
      <c r="A1439" s="211" t="s">
        <v>1093</v>
      </c>
      <c r="B1439" s="78">
        <v>0</v>
      </c>
      <c r="C1439" s="131" t="s">
        <v>67</v>
      </c>
      <c r="D1439" s="165">
        <v>610775.89999999991</v>
      </c>
      <c r="E1439" s="165">
        <v>538552.75</v>
      </c>
      <c r="F1439" s="19">
        <v>0</v>
      </c>
      <c r="G1439" s="20">
        <f t="shared" si="29"/>
        <v>193432.19999999949</v>
      </c>
      <c r="H1439" s="19">
        <v>0</v>
      </c>
      <c r="I1439" s="19">
        <v>0</v>
      </c>
    </row>
    <row r="1440" spans="1:9" x14ac:dyDescent="0.25">
      <c r="A1440" s="211" t="s">
        <v>1094</v>
      </c>
      <c r="B1440" s="78">
        <v>0</v>
      </c>
      <c r="C1440" s="131" t="s">
        <v>67</v>
      </c>
      <c r="D1440" s="165">
        <v>769785.93999999959</v>
      </c>
      <c r="E1440" s="165">
        <v>576353.74000000011</v>
      </c>
      <c r="F1440" s="19">
        <v>0</v>
      </c>
      <c r="G1440" s="20">
        <f t="shared" si="29"/>
        <v>149799.51000000024</v>
      </c>
      <c r="H1440" s="19">
        <v>0</v>
      </c>
      <c r="I1440" s="19">
        <v>0</v>
      </c>
    </row>
    <row r="1441" spans="1:9" x14ac:dyDescent="0.25">
      <c r="A1441" s="211" t="s">
        <v>1095</v>
      </c>
      <c r="B1441" s="78">
        <v>0</v>
      </c>
      <c r="C1441" s="131" t="s">
        <v>67</v>
      </c>
      <c r="D1441" s="165">
        <v>1044664.4000000001</v>
      </c>
      <c r="E1441" s="165">
        <v>894864.8899999999</v>
      </c>
      <c r="F1441" s="19">
        <v>0</v>
      </c>
      <c r="G1441" s="20">
        <f t="shared" si="29"/>
        <v>243254.85000000079</v>
      </c>
      <c r="H1441" s="19">
        <v>0</v>
      </c>
      <c r="I1441" s="19">
        <v>0</v>
      </c>
    </row>
    <row r="1442" spans="1:9" x14ac:dyDescent="0.25">
      <c r="A1442" s="211" t="s">
        <v>1096</v>
      </c>
      <c r="B1442" s="78">
        <v>0</v>
      </c>
      <c r="C1442" s="131" t="s">
        <v>67</v>
      </c>
      <c r="D1442" s="165">
        <v>1377531.3500000008</v>
      </c>
      <c r="E1442" s="165">
        <v>1134276.5</v>
      </c>
      <c r="F1442" s="19">
        <v>0</v>
      </c>
      <c r="G1442" s="20">
        <f t="shared" si="29"/>
        <v>292562.20000000088</v>
      </c>
      <c r="H1442" s="19">
        <v>0</v>
      </c>
      <c r="I1442" s="19">
        <v>0</v>
      </c>
    </row>
    <row r="1443" spans="1:9" x14ac:dyDescent="0.25">
      <c r="A1443" s="211" t="s">
        <v>1097</v>
      </c>
      <c r="B1443" s="78">
        <v>0</v>
      </c>
      <c r="C1443" s="131" t="s">
        <v>67</v>
      </c>
      <c r="D1443" s="165">
        <v>1513514.3000000007</v>
      </c>
      <c r="E1443" s="165">
        <v>1220952.0999999999</v>
      </c>
      <c r="F1443" s="19">
        <v>0</v>
      </c>
      <c r="G1443" s="20">
        <f t="shared" si="29"/>
        <v>224021.71999999986</v>
      </c>
      <c r="H1443" s="19">
        <v>0</v>
      </c>
      <c r="I1443" s="19">
        <v>0</v>
      </c>
    </row>
    <row r="1444" spans="1:9" x14ac:dyDescent="0.25">
      <c r="A1444" s="211" t="s">
        <v>3580</v>
      </c>
      <c r="B1444" s="78">
        <v>0</v>
      </c>
      <c r="C1444" s="131" t="s">
        <v>67</v>
      </c>
      <c r="D1444" s="165">
        <v>909318.48</v>
      </c>
      <c r="E1444" s="165">
        <v>685296.76000000013</v>
      </c>
      <c r="F1444" s="19">
        <v>0</v>
      </c>
      <c r="G1444" s="20">
        <f t="shared" si="29"/>
        <v>121022.40000000008</v>
      </c>
      <c r="H1444" s="19">
        <v>0</v>
      </c>
      <c r="I1444" s="19">
        <v>0</v>
      </c>
    </row>
    <row r="1445" spans="1:9" x14ac:dyDescent="0.25">
      <c r="A1445" s="211" t="s">
        <v>1098</v>
      </c>
      <c r="B1445" s="78">
        <v>0</v>
      </c>
      <c r="C1445" s="131" t="s">
        <v>67</v>
      </c>
      <c r="D1445" s="165">
        <v>586113.90000000014</v>
      </c>
      <c r="E1445" s="165">
        <v>465091.50000000006</v>
      </c>
      <c r="F1445" s="19">
        <v>0</v>
      </c>
      <c r="G1445" s="20">
        <f t="shared" si="29"/>
        <v>152343.25000000035</v>
      </c>
      <c r="H1445" s="19">
        <v>0</v>
      </c>
      <c r="I1445" s="19">
        <v>0</v>
      </c>
    </row>
    <row r="1446" spans="1:9" x14ac:dyDescent="0.25">
      <c r="A1446" s="211" t="s">
        <v>1099</v>
      </c>
      <c r="B1446" s="78">
        <v>0</v>
      </c>
      <c r="C1446" s="131" t="s">
        <v>67</v>
      </c>
      <c r="D1446" s="165">
        <v>1195939.5500000005</v>
      </c>
      <c r="E1446" s="165">
        <v>1043596.3000000002</v>
      </c>
      <c r="F1446" s="19">
        <v>0</v>
      </c>
      <c r="G1446" s="20">
        <f t="shared" si="29"/>
        <v>73929.480000000098</v>
      </c>
      <c r="H1446" s="19">
        <v>0</v>
      </c>
      <c r="I1446" s="19">
        <v>0</v>
      </c>
    </row>
    <row r="1447" spans="1:9" x14ac:dyDescent="0.25">
      <c r="A1447" s="211" t="s">
        <v>1100</v>
      </c>
      <c r="B1447" s="78">
        <v>0</v>
      </c>
      <c r="C1447" s="131" t="s">
        <v>67</v>
      </c>
      <c r="D1447" s="165">
        <v>654312.5</v>
      </c>
      <c r="E1447" s="165">
        <v>580383.0199999999</v>
      </c>
      <c r="F1447" s="19">
        <v>0</v>
      </c>
      <c r="G1447" s="20">
        <f t="shared" si="29"/>
        <v>495964.09000000078</v>
      </c>
      <c r="H1447" s="19">
        <v>0</v>
      </c>
      <c r="I1447" s="19">
        <v>0</v>
      </c>
    </row>
    <row r="1448" spans="1:9" x14ac:dyDescent="0.25">
      <c r="A1448" s="211" t="s">
        <v>1101</v>
      </c>
      <c r="B1448" s="78">
        <v>0</v>
      </c>
      <c r="C1448" s="131" t="s">
        <v>67</v>
      </c>
      <c r="D1448" s="165">
        <v>1348853.7900000005</v>
      </c>
      <c r="E1448" s="165">
        <v>852889.69999999972</v>
      </c>
      <c r="F1448" s="19">
        <v>0</v>
      </c>
      <c r="G1448" s="20">
        <f t="shared" si="29"/>
        <v>447790.02999999817</v>
      </c>
      <c r="H1448" s="19">
        <v>0</v>
      </c>
      <c r="I1448" s="19">
        <v>0</v>
      </c>
    </row>
    <row r="1449" spans="1:9" x14ac:dyDescent="0.25">
      <c r="A1449" s="211" t="s">
        <v>1102</v>
      </c>
      <c r="B1449" s="78">
        <v>0</v>
      </c>
      <c r="C1449" s="131" t="s">
        <v>67</v>
      </c>
      <c r="D1449" s="165">
        <v>2319806.9199999981</v>
      </c>
      <c r="E1449" s="165">
        <v>1872016.89</v>
      </c>
      <c r="F1449" s="19">
        <v>0</v>
      </c>
      <c r="G1449" s="20">
        <f t="shared" si="29"/>
        <v>361737.11999999965</v>
      </c>
      <c r="H1449" s="19">
        <v>0</v>
      </c>
      <c r="I1449" s="19">
        <v>0</v>
      </c>
    </row>
    <row r="1450" spans="1:9" x14ac:dyDescent="0.25">
      <c r="A1450" s="211" t="s">
        <v>1103</v>
      </c>
      <c r="B1450" s="78">
        <v>0</v>
      </c>
      <c r="C1450" s="131" t="s">
        <v>67</v>
      </c>
      <c r="D1450" s="165">
        <v>2555182.7999999993</v>
      </c>
      <c r="E1450" s="165">
        <v>2193445.6799999997</v>
      </c>
      <c r="F1450" s="19">
        <v>0</v>
      </c>
      <c r="G1450" s="20">
        <f t="shared" si="29"/>
        <v>418583.52999999793</v>
      </c>
      <c r="H1450" s="19">
        <v>0</v>
      </c>
      <c r="I1450" s="19">
        <v>0</v>
      </c>
    </row>
    <row r="1451" spans="1:9" x14ac:dyDescent="0.25">
      <c r="A1451" s="211" t="s">
        <v>1104</v>
      </c>
      <c r="B1451" s="78">
        <v>0</v>
      </c>
      <c r="C1451" s="131" t="s">
        <v>67</v>
      </c>
      <c r="D1451" s="165">
        <v>2835139.5999999978</v>
      </c>
      <c r="E1451" s="165">
        <v>2416556.0699999998</v>
      </c>
      <c r="F1451" s="19">
        <v>0</v>
      </c>
      <c r="G1451" s="20">
        <f t="shared" si="29"/>
        <v>309921.15000000084</v>
      </c>
      <c r="H1451" s="19">
        <v>0</v>
      </c>
      <c r="I1451" s="19">
        <v>0</v>
      </c>
    </row>
    <row r="1452" spans="1:9" x14ac:dyDescent="0.25">
      <c r="A1452" s="211" t="s">
        <v>1105</v>
      </c>
      <c r="B1452" s="78">
        <v>0</v>
      </c>
      <c r="C1452" s="131" t="s">
        <v>67</v>
      </c>
      <c r="D1452" s="165">
        <v>3199247.2200000035</v>
      </c>
      <c r="E1452" s="165">
        <v>2889326.0700000026</v>
      </c>
      <c r="F1452" s="19">
        <v>0</v>
      </c>
      <c r="G1452" s="20">
        <f t="shared" si="29"/>
        <v>213113.02000000118</v>
      </c>
      <c r="H1452" s="19">
        <v>0</v>
      </c>
      <c r="I1452" s="19">
        <v>0</v>
      </c>
    </row>
    <row r="1453" spans="1:9" x14ac:dyDescent="0.25">
      <c r="A1453" s="211" t="s">
        <v>1106</v>
      </c>
      <c r="B1453" s="78">
        <v>0</v>
      </c>
      <c r="C1453" s="131" t="s">
        <v>67</v>
      </c>
      <c r="D1453" s="165">
        <v>2214115.3000000007</v>
      </c>
      <c r="E1453" s="165">
        <v>2001002.2799999996</v>
      </c>
      <c r="F1453" s="19">
        <v>0</v>
      </c>
      <c r="G1453" s="20">
        <f t="shared" si="29"/>
        <v>261652.47999999882</v>
      </c>
      <c r="H1453" s="19">
        <v>0</v>
      </c>
      <c r="I1453" s="19">
        <v>0</v>
      </c>
    </row>
    <row r="1454" spans="1:9" x14ac:dyDescent="0.25">
      <c r="A1454" s="211" t="s">
        <v>1107</v>
      </c>
      <c r="B1454" s="78">
        <v>0</v>
      </c>
      <c r="C1454" s="131" t="s">
        <v>67</v>
      </c>
      <c r="D1454" s="165">
        <v>2350320.3899999987</v>
      </c>
      <c r="E1454" s="165">
        <v>2088667.91</v>
      </c>
      <c r="F1454" s="19">
        <v>0</v>
      </c>
      <c r="G1454" s="20">
        <f t="shared" si="29"/>
        <v>186287.39999999967</v>
      </c>
      <c r="H1454" s="19">
        <v>0</v>
      </c>
      <c r="I1454" s="19">
        <v>0</v>
      </c>
    </row>
    <row r="1455" spans="1:9" x14ac:dyDescent="0.25">
      <c r="A1455" s="211" t="s">
        <v>3581</v>
      </c>
      <c r="B1455" s="78">
        <v>0</v>
      </c>
      <c r="C1455" s="131" t="s">
        <v>67</v>
      </c>
      <c r="D1455" s="165">
        <v>1259496.3</v>
      </c>
      <c r="E1455" s="165">
        <v>1073208.9000000004</v>
      </c>
      <c r="F1455" s="19">
        <v>0</v>
      </c>
      <c r="G1455" s="20">
        <f t="shared" si="29"/>
        <v>118788.74999999988</v>
      </c>
      <c r="H1455" s="19">
        <v>0</v>
      </c>
      <c r="I1455" s="19">
        <v>0</v>
      </c>
    </row>
    <row r="1456" spans="1:9" x14ac:dyDescent="0.25">
      <c r="A1456" s="211" t="s">
        <v>1108</v>
      </c>
      <c r="B1456" s="78">
        <v>0</v>
      </c>
      <c r="C1456" s="131" t="s">
        <v>67</v>
      </c>
      <c r="D1456" s="165">
        <v>900622.7999999997</v>
      </c>
      <c r="E1456" s="165">
        <v>781834.04999999981</v>
      </c>
      <c r="F1456" s="19">
        <v>0</v>
      </c>
      <c r="G1456" s="20">
        <f t="shared" si="29"/>
        <v>144001.34999999951</v>
      </c>
      <c r="H1456" s="19">
        <v>0</v>
      </c>
      <c r="I1456" s="19">
        <v>0</v>
      </c>
    </row>
    <row r="1457" spans="1:9" x14ac:dyDescent="0.25">
      <c r="A1457" s="211" t="s">
        <v>1109</v>
      </c>
      <c r="B1457" s="78">
        <v>0</v>
      </c>
      <c r="C1457" s="131" t="s">
        <v>67</v>
      </c>
      <c r="D1457" s="165">
        <v>927386.09999999951</v>
      </c>
      <c r="E1457" s="165">
        <v>783384.75</v>
      </c>
      <c r="F1457" s="19">
        <v>0</v>
      </c>
      <c r="G1457" s="20">
        <f t="shared" si="29"/>
        <v>662494.97999999905</v>
      </c>
      <c r="H1457" s="19">
        <v>0</v>
      </c>
      <c r="I1457" s="19">
        <v>0</v>
      </c>
    </row>
    <row r="1458" spans="1:9" x14ac:dyDescent="0.25">
      <c r="A1458" s="211" t="s">
        <v>1110</v>
      </c>
      <c r="B1458" s="78">
        <v>0</v>
      </c>
      <c r="C1458" s="131" t="s">
        <v>67</v>
      </c>
      <c r="D1458" s="165">
        <v>4548626.9600000018</v>
      </c>
      <c r="E1458" s="165">
        <v>3886131.9800000028</v>
      </c>
      <c r="F1458" s="19">
        <v>0</v>
      </c>
      <c r="G1458" s="20">
        <f t="shared" si="29"/>
        <v>358192.80000000051</v>
      </c>
      <c r="H1458" s="19">
        <v>0</v>
      </c>
      <c r="I1458" s="19">
        <v>0</v>
      </c>
    </row>
    <row r="1459" spans="1:9" x14ac:dyDescent="0.25">
      <c r="A1459" s="211" t="s">
        <v>1111</v>
      </c>
      <c r="B1459" s="78">
        <v>0</v>
      </c>
      <c r="C1459" s="131" t="s">
        <v>67</v>
      </c>
      <c r="D1459" s="165">
        <v>2393801.6</v>
      </c>
      <c r="E1459" s="165">
        <v>2035608.7999999996</v>
      </c>
      <c r="F1459" s="19">
        <v>0</v>
      </c>
      <c r="G1459" s="20">
        <f t="shared" ref="G1459:G1522" si="30">D1460-E1460</f>
        <v>231666.27000000002</v>
      </c>
      <c r="H1459" s="19">
        <v>0</v>
      </c>
      <c r="I1459" s="19">
        <v>0</v>
      </c>
    </row>
    <row r="1460" spans="1:9" x14ac:dyDescent="0.25">
      <c r="A1460" s="211" t="s">
        <v>1112</v>
      </c>
      <c r="B1460" s="78">
        <v>0</v>
      </c>
      <c r="C1460" s="131" t="s">
        <v>67</v>
      </c>
      <c r="D1460" s="165">
        <v>1208041.2</v>
      </c>
      <c r="E1460" s="165">
        <v>976374.92999999993</v>
      </c>
      <c r="F1460" s="19">
        <v>0</v>
      </c>
      <c r="G1460" s="20">
        <f t="shared" si="30"/>
        <v>269407.80999999843</v>
      </c>
      <c r="H1460" s="19">
        <v>0</v>
      </c>
      <c r="I1460" s="19">
        <v>0</v>
      </c>
    </row>
    <row r="1461" spans="1:9" x14ac:dyDescent="0.25">
      <c r="A1461" s="211" t="s">
        <v>1113</v>
      </c>
      <c r="B1461" s="78">
        <v>0</v>
      </c>
      <c r="C1461" s="131" t="s">
        <v>67</v>
      </c>
      <c r="D1461" s="165">
        <v>2242632.9399999985</v>
      </c>
      <c r="E1461" s="165">
        <v>1973225.1300000001</v>
      </c>
      <c r="F1461" s="19">
        <v>0</v>
      </c>
      <c r="G1461" s="20">
        <f t="shared" si="30"/>
        <v>317396.22999999952</v>
      </c>
      <c r="H1461" s="19">
        <v>0</v>
      </c>
      <c r="I1461" s="19">
        <v>0</v>
      </c>
    </row>
    <row r="1462" spans="1:9" x14ac:dyDescent="0.25">
      <c r="A1462" s="211" t="s">
        <v>1114</v>
      </c>
      <c r="B1462" s="78">
        <v>0</v>
      </c>
      <c r="C1462" s="131" t="s">
        <v>67</v>
      </c>
      <c r="D1462" s="165">
        <v>1798402.5599999994</v>
      </c>
      <c r="E1462" s="165">
        <v>1481006.3299999998</v>
      </c>
      <c r="F1462" s="19">
        <v>0</v>
      </c>
      <c r="G1462" s="20">
        <f t="shared" si="30"/>
        <v>565048.85000000335</v>
      </c>
      <c r="H1462" s="19">
        <v>0</v>
      </c>
      <c r="I1462" s="19">
        <v>0</v>
      </c>
    </row>
    <row r="1463" spans="1:9" x14ac:dyDescent="0.25">
      <c r="A1463" s="211" t="s">
        <v>1115</v>
      </c>
      <c r="B1463" s="78">
        <v>0</v>
      </c>
      <c r="C1463" s="131" t="s">
        <v>67</v>
      </c>
      <c r="D1463" s="165">
        <v>3792345.7000000039</v>
      </c>
      <c r="E1463" s="165">
        <v>3227296.8500000006</v>
      </c>
      <c r="F1463" s="19">
        <v>0</v>
      </c>
      <c r="G1463" s="20">
        <f t="shared" si="30"/>
        <v>449439.33999999892</v>
      </c>
      <c r="H1463" s="19">
        <v>0</v>
      </c>
      <c r="I1463" s="19">
        <v>0</v>
      </c>
    </row>
    <row r="1464" spans="1:9" x14ac:dyDescent="0.25">
      <c r="A1464" s="211" t="s">
        <v>1116</v>
      </c>
      <c r="B1464" s="78">
        <v>0</v>
      </c>
      <c r="C1464" s="131" t="s">
        <v>67</v>
      </c>
      <c r="D1464" s="165">
        <v>3077699.4799999981</v>
      </c>
      <c r="E1464" s="165">
        <v>2628260.1399999992</v>
      </c>
      <c r="F1464" s="19">
        <v>0</v>
      </c>
      <c r="G1464" s="20">
        <f t="shared" si="30"/>
        <v>512095.60000000149</v>
      </c>
      <c r="H1464" s="19">
        <v>0</v>
      </c>
      <c r="I1464" s="19">
        <v>0</v>
      </c>
    </row>
    <row r="1465" spans="1:9" x14ac:dyDescent="0.25">
      <c r="A1465" s="211" t="s">
        <v>1117</v>
      </c>
      <c r="B1465" s="78">
        <v>0</v>
      </c>
      <c r="C1465" s="131" t="s">
        <v>67</v>
      </c>
      <c r="D1465" s="165">
        <v>4610260.2100000018</v>
      </c>
      <c r="E1465" s="165">
        <v>4098164.6100000003</v>
      </c>
      <c r="F1465" s="19">
        <v>0</v>
      </c>
      <c r="G1465" s="20">
        <f t="shared" si="30"/>
        <v>209138.70000000016</v>
      </c>
      <c r="H1465" s="19">
        <v>0</v>
      </c>
      <c r="I1465" s="19">
        <v>0</v>
      </c>
    </row>
    <row r="1466" spans="1:9" x14ac:dyDescent="0.25">
      <c r="A1466" s="211" t="s">
        <v>1118</v>
      </c>
      <c r="B1466" s="78">
        <v>0</v>
      </c>
      <c r="C1466" s="131" t="s">
        <v>67</v>
      </c>
      <c r="D1466" s="165">
        <v>358935.83000000019</v>
      </c>
      <c r="E1466" s="165">
        <v>149797.13000000003</v>
      </c>
      <c r="F1466" s="19">
        <v>0</v>
      </c>
      <c r="G1466" s="20">
        <f t="shared" si="30"/>
        <v>100826.45000000001</v>
      </c>
      <c r="H1466" s="19">
        <v>0</v>
      </c>
      <c r="I1466" s="19">
        <v>0</v>
      </c>
    </row>
    <row r="1467" spans="1:9" x14ac:dyDescent="0.25">
      <c r="A1467" s="211" t="s">
        <v>1119</v>
      </c>
      <c r="B1467" s="78">
        <v>0</v>
      </c>
      <c r="C1467" s="131" t="s">
        <v>67</v>
      </c>
      <c r="D1467" s="165">
        <v>496509.29999999993</v>
      </c>
      <c r="E1467" s="165">
        <v>395682.84999999992</v>
      </c>
      <c r="F1467" s="19">
        <v>0</v>
      </c>
      <c r="G1467" s="20">
        <f t="shared" si="30"/>
        <v>38240.300000000047</v>
      </c>
      <c r="H1467" s="19">
        <v>0</v>
      </c>
      <c r="I1467" s="19">
        <v>0</v>
      </c>
    </row>
    <row r="1468" spans="1:9" x14ac:dyDescent="0.25">
      <c r="A1468" s="211" t="s">
        <v>1120</v>
      </c>
      <c r="B1468" s="78">
        <v>0</v>
      </c>
      <c r="C1468" s="131" t="s">
        <v>67</v>
      </c>
      <c r="D1468" s="165">
        <v>147035.30000000008</v>
      </c>
      <c r="E1468" s="165">
        <v>108795.00000000003</v>
      </c>
      <c r="F1468" s="19">
        <v>0</v>
      </c>
      <c r="G1468" s="20">
        <f t="shared" si="30"/>
        <v>26954.349999999948</v>
      </c>
      <c r="H1468" s="19">
        <v>0</v>
      </c>
      <c r="I1468" s="19">
        <v>0</v>
      </c>
    </row>
    <row r="1469" spans="1:9" x14ac:dyDescent="0.25">
      <c r="A1469" s="211" t="s">
        <v>1121</v>
      </c>
      <c r="B1469" s="78">
        <v>0</v>
      </c>
      <c r="C1469" s="131" t="s">
        <v>67</v>
      </c>
      <c r="D1469" s="165">
        <v>175662.59999999995</v>
      </c>
      <c r="E1469" s="165">
        <v>148708.25</v>
      </c>
      <c r="F1469" s="19">
        <v>0</v>
      </c>
      <c r="G1469" s="20">
        <f t="shared" si="30"/>
        <v>78825.799999999974</v>
      </c>
      <c r="H1469" s="19">
        <v>0</v>
      </c>
      <c r="I1469" s="19">
        <v>0</v>
      </c>
    </row>
    <row r="1470" spans="1:9" x14ac:dyDescent="0.25">
      <c r="A1470" s="211" t="s">
        <v>1122</v>
      </c>
      <c r="B1470" s="78">
        <v>0</v>
      </c>
      <c r="C1470" s="131" t="s">
        <v>67</v>
      </c>
      <c r="D1470" s="165">
        <v>182386.24999999997</v>
      </c>
      <c r="E1470" s="165">
        <v>103560.45</v>
      </c>
      <c r="F1470" s="19">
        <v>0</v>
      </c>
      <c r="G1470" s="20">
        <f t="shared" si="30"/>
        <v>30604.150000000052</v>
      </c>
      <c r="H1470" s="19">
        <v>0</v>
      </c>
      <c r="I1470" s="19">
        <v>0</v>
      </c>
    </row>
    <row r="1471" spans="1:9" x14ac:dyDescent="0.25">
      <c r="A1471" s="211" t="s">
        <v>1123</v>
      </c>
      <c r="B1471" s="78">
        <v>0</v>
      </c>
      <c r="C1471" s="131" t="s">
        <v>67</v>
      </c>
      <c r="D1471" s="165">
        <v>200896.5</v>
      </c>
      <c r="E1471" s="165">
        <v>170292.34999999995</v>
      </c>
      <c r="F1471" s="19">
        <v>0</v>
      </c>
      <c r="G1471" s="20">
        <f t="shared" si="30"/>
        <v>106918.7500000001</v>
      </c>
      <c r="H1471" s="19">
        <v>0</v>
      </c>
      <c r="I1471" s="19">
        <v>0</v>
      </c>
    </row>
    <row r="1472" spans="1:9" x14ac:dyDescent="0.25">
      <c r="A1472" s="211" t="s">
        <v>1124</v>
      </c>
      <c r="B1472" s="78">
        <v>0</v>
      </c>
      <c r="C1472" s="131" t="s">
        <v>67</v>
      </c>
      <c r="D1472" s="165">
        <v>228801.8000000001</v>
      </c>
      <c r="E1472" s="165">
        <v>121883.05</v>
      </c>
      <c r="F1472" s="19">
        <v>0</v>
      </c>
      <c r="G1472" s="20">
        <f t="shared" si="30"/>
        <v>78108.660000000033</v>
      </c>
      <c r="H1472" s="19">
        <v>0</v>
      </c>
      <c r="I1472" s="19">
        <v>0</v>
      </c>
    </row>
    <row r="1473" spans="1:9" x14ac:dyDescent="0.25">
      <c r="A1473" s="211" t="s">
        <v>1125</v>
      </c>
      <c r="B1473" s="78">
        <v>0</v>
      </c>
      <c r="C1473" s="131" t="s">
        <v>67</v>
      </c>
      <c r="D1473" s="165">
        <v>208338.11000000002</v>
      </c>
      <c r="E1473" s="165">
        <v>130229.44999999998</v>
      </c>
      <c r="F1473" s="19">
        <v>0</v>
      </c>
      <c r="G1473" s="20">
        <f t="shared" si="30"/>
        <v>71128.4300000004</v>
      </c>
      <c r="H1473" s="19">
        <v>0</v>
      </c>
      <c r="I1473" s="19">
        <v>0</v>
      </c>
    </row>
    <row r="1474" spans="1:9" x14ac:dyDescent="0.25">
      <c r="A1474" s="211" t="s">
        <v>1126</v>
      </c>
      <c r="B1474" s="78">
        <v>0</v>
      </c>
      <c r="C1474" s="131" t="s">
        <v>67</v>
      </c>
      <c r="D1474" s="165">
        <v>1345709.9000000001</v>
      </c>
      <c r="E1474" s="165">
        <v>1274581.4699999997</v>
      </c>
      <c r="F1474" s="19">
        <v>0</v>
      </c>
      <c r="G1474" s="20">
        <f t="shared" si="30"/>
        <v>22457.610000000219</v>
      </c>
      <c r="H1474" s="19">
        <v>0</v>
      </c>
      <c r="I1474" s="19">
        <v>0</v>
      </c>
    </row>
    <row r="1475" spans="1:9" x14ac:dyDescent="0.25">
      <c r="A1475" s="211" t="s">
        <v>1127</v>
      </c>
      <c r="B1475" s="78">
        <v>0</v>
      </c>
      <c r="C1475" s="131" t="s">
        <v>67</v>
      </c>
      <c r="D1475" s="165">
        <v>337916.06000000011</v>
      </c>
      <c r="E1475" s="165">
        <v>315458.4499999999</v>
      </c>
      <c r="F1475" s="19">
        <v>0</v>
      </c>
      <c r="G1475" s="20">
        <f t="shared" si="30"/>
        <v>135448.49000000005</v>
      </c>
      <c r="H1475" s="19">
        <v>0</v>
      </c>
      <c r="I1475" s="19">
        <v>0</v>
      </c>
    </row>
    <row r="1476" spans="1:9" x14ac:dyDescent="0.25">
      <c r="A1476" s="211" t="s">
        <v>1128</v>
      </c>
      <c r="B1476" s="78">
        <v>0</v>
      </c>
      <c r="C1476" s="131" t="s">
        <v>67</v>
      </c>
      <c r="D1476" s="165">
        <v>285394.70000000007</v>
      </c>
      <c r="E1476" s="165">
        <v>149946.21000000002</v>
      </c>
      <c r="F1476" s="19">
        <v>0</v>
      </c>
      <c r="G1476" s="20">
        <f t="shared" si="30"/>
        <v>121485.4700000002</v>
      </c>
      <c r="H1476" s="19">
        <v>0</v>
      </c>
      <c r="I1476" s="19">
        <v>0</v>
      </c>
    </row>
    <row r="1477" spans="1:9" x14ac:dyDescent="0.25">
      <c r="A1477" s="211" t="s">
        <v>1129</v>
      </c>
      <c r="B1477" s="78">
        <v>0</v>
      </c>
      <c r="C1477" s="131" t="s">
        <v>67</v>
      </c>
      <c r="D1477" s="165">
        <v>911915.54000000039</v>
      </c>
      <c r="E1477" s="165">
        <v>790430.07000000018</v>
      </c>
      <c r="F1477" s="19">
        <v>0</v>
      </c>
      <c r="G1477" s="20">
        <f t="shared" si="30"/>
        <v>47120.369999999821</v>
      </c>
      <c r="H1477" s="19">
        <v>0</v>
      </c>
      <c r="I1477" s="19">
        <v>0</v>
      </c>
    </row>
    <row r="1478" spans="1:9" x14ac:dyDescent="0.25">
      <c r="A1478" s="211" t="s">
        <v>1130</v>
      </c>
      <c r="B1478" s="78">
        <v>0</v>
      </c>
      <c r="C1478" s="131" t="s">
        <v>67</v>
      </c>
      <c r="D1478" s="165">
        <v>351941.49999999977</v>
      </c>
      <c r="E1478" s="165">
        <v>304821.12999999995</v>
      </c>
      <c r="F1478" s="19">
        <v>0</v>
      </c>
      <c r="G1478" s="20">
        <f t="shared" si="30"/>
        <v>105425.10000000009</v>
      </c>
      <c r="H1478" s="19">
        <v>0</v>
      </c>
      <c r="I1478" s="19">
        <v>0</v>
      </c>
    </row>
    <row r="1479" spans="1:9" x14ac:dyDescent="0.25">
      <c r="A1479" s="211" t="s">
        <v>1131</v>
      </c>
      <c r="B1479" s="78">
        <v>0</v>
      </c>
      <c r="C1479" s="131" t="s">
        <v>67</v>
      </c>
      <c r="D1479" s="165">
        <v>477097.60000000021</v>
      </c>
      <c r="E1479" s="165">
        <v>371672.50000000012</v>
      </c>
      <c r="F1479" s="19">
        <v>0</v>
      </c>
      <c r="G1479" s="20">
        <f t="shared" si="30"/>
        <v>40388.089999999851</v>
      </c>
      <c r="H1479" s="19">
        <v>0</v>
      </c>
      <c r="I1479" s="19">
        <v>0</v>
      </c>
    </row>
    <row r="1480" spans="1:9" x14ac:dyDescent="0.25">
      <c r="A1480" s="211" t="s">
        <v>1132</v>
      </c>
      <c r="B1480" s="78">
        <v>0</v>
      </c>
      <c r="C1480" s="131" t="s">
        <v>67</v>
      </c>
      <c r="D1480" s="165">
        <v>232195.19999999987</v>
      </c>
      <c r="E1480" s="165">
        <v>191807.11000000002</v>
      </c>
      <c r="F1480" s="19">
        <v>0</v>
      </c>
      <c r="G1480" s="20">
        <f t="shared" si="30"/>
        <v>102113.79999999999</v>
      </c>
      <c r="H1480" s="19">
        <v>0</v>
      </c>
      <c r="I1480" s="19">
        <v>0</v>
      </c>
    </row>
    <row r="1481" spans="1:9" x14ac:dyDescent="0.25">
      <c r="A1481" s="211" t="s">
        <v>1133</v>
      </c>
      <c r="B1481" s="78">
        <v>0</v>
      </c>
      <c r="C1481" s="131" t="s">
        <v>67</v>
      </c>
      <c r="D1481" s="165">
        <v>517746.19999999995</v>
      </c>
      <c r="E1481" s="165">
        <v>415632.39999999997</v>
      </c>
      <c r="F1481" s="19">
        <v>0</v>
      </c>
      <c r="G1481" s="20">
        <f t="shared" si="30"/>
        <v>255619.68000000017</v>
      </c>
      <c r="H1481" s="19">
        <v>0</v>
      </c>
      <c r="I1481" s="19">
        <v>0</v>
      </c>
    </row>
    <row r="1482" spans="1:9" x14ac:dyDescent="0.25">
      <c r="A1482" s="211" t="s">
        <v>1134</v>
      </c>
      <c r="B1482" s="78">
        <v>0</v>
      </c>
      <c r="C1482" s="131" t="s">
        <v>67</v>
      </c>
      <c r="D1482" s="165">
        <v>1047467.8300000001</v>
      </c>
      <c r="E1482" s="165">
        <v>791848.14999999991</v>
      </c>
      <c r="F1482" s="19">
        <v>0</v>
      </c>
      <c r="G1482" s="20">
        <f t="shared" si="30"/>
        <v>31151.250000000116</v>
      </c>
      <c r="H1482" s="19">
        <v>0</v>
      </c>
      <c r="I1482" s="19">
        <v>0</v>
      </c>
    </row>
    <row r="1483" spans="1:9" x14ac:dyDescent="0.25">
      <c r="A1483" s="211" t="s">
        <v>1135</v>
      </c>
      <c r="B1483" s="78">
        <v>0</v>
      </c>
      <c r="C1483" s="131" t="s">
        <v>67</v>
      </c>
      <c r="D1483" s="165">
        <v>391432.30000000016</v>
      </c>
      <c r="E1483" s="165">
        <v>360281.05000000005</v>
      </c>
      <c r="F1483" s="19">
        <v>0</v>
      </c>
      <c r="G1483" s="20">
        <f t="shared" si="30"/>
        <v>21959.000000000058</v>
      </c>
      <c r="H1483" s="19">
        <v>0</v>
      </c>
      <c r="I1483" s="19">
        <v>0</v>
      </c>
    </row>
    <row r="1484" spans="1:9" x14ac:dyDescent="0.25">
      <c r="A1484" s="211" t="s">
        <v>1136</v>
      </c>
      <c r="B1484" s="78">
        <v>0</v>
      </c>
      <c r="C1484" s="131" t="s">
        <v>67</v>
      </c>
      <c r="D1484" s="165">
        <v>346670.25</v>
      </c>
      <c r="E1484" s="165">
        <v>324711.24999999994</v>
      </c>
      <c r="F1484" s="19">
        <v>0</v>
      </c>
      <c r="G1484" s="20">
        <f t="shared" si="30"/>
        <v>185778.97000000055</v>
      </c>
      <c r="H1484" s="19">
        <v>0</v>
      </c>
      <c r="I1484" s="19">
        <v>0</v>
      </c>
    </row>
    <row r="1485" spans="1:9" x14ac:dyDescent="0.25">
      <c r="A1485" s="211" t="s">
        <v>1137</v>
      </c>
      <c r="B1485" s="78">
        <v>0</v>
      </c>
      <c r="C1485" s="131" t="s">
        <v>67</v>
      </c>
      <c r="D1485" s="165">
        <v>1137347.7000000004</v>
      </c>
      <c r="E1485" s="165">
        <v>951568.72999999986</v>
      </c>
      <c r="F1485" s="19">
        <v>0</v>
      </c>
      <c r="G1485" s="20">
        <f t="shared" si="30"/>
        <v>122638.53999999992</v>
      </c>
      <c r="H1485" s="19">
        <v>0</v>
      </c>
      <c r="I1485" s="19">
        <v>0</v>
      </c>
    </row>
    <row r="1486" spans="1:9" x14ac:dyDescent="0.25">
      <c r="A1486" s="211" t="s">
        <v>1138</v>
      </c>
      <c r="B1486" s="78">
        <v>0</v>
      </c>
      <c r="C1486" s="131" t="s">
        <v>67</v>
      </c>
      <c r="D1486" s="165">
        <v>1107513.47</v>
      </c>
      <c r="E1486" s="165">
        <v>984874.93</v>
      </c>
      <c r="F1486" s="19">
        <v>0</v>
      </c>
      <c r="G1486" s="20">
        <f t="shared" si="30"/>
        <v>188544.92999999976</v>
      </c>
      <c r="H1486" s="19">
        <v>0</v>
      </c>
      <c r="I1486" s="19">
        <v>0</v>
      </c>
    </row>
    <row r="1487" spans="1:9" x14ac:dyDescent="0.25">
      <c r="A1487" s="211" t="s">
        <v>1139</v>
      </c>
      <c r="B1487" s="78">
        <v>0</v>
      </c>
      <c r="C1487" s="131" t="s">
        <v>67</v>
      </c>
      <c r="D1487" s="165">
        <v>632902.54999999981</v>
      </c>
      <c r="E1487" s="165">
        <v>444357.62000000005</v>
      </c>
      <c r="F1487" s="19">
        <v>0</v>
      </c>
      <c r="G1487" s="20">
        <f t="shared" si="30"/>
        <v>145622.85000000068</v>
      </c>
      <c r="H1487" s="19">
        <v>0</v>
      </c>
      <c r="I1487" s="19">
        <v>0</v>
      </c>
    </row>
    <row r="1488" spans="1:9" x14ac:dyDescent="0.25">
      <c r="A1488" s="211" t="s">
        <v>1140</v>
      </c>
      <c r="B1488" s="78">
        <v>0</v>
      </c>
      <c r="C1488" s="131" t="s">
        <v>67</v>
      </c>
      <c r="D1488" s="165">
        <v>1114722.7000000004</v>
      </c>
      <c r="E1488" s="165">
        <v>969099.84999999974</v>
      </c>
      <c r="F1488" s="19">
        <v>0</v>
      </c>
      <c r="G1488" s="20">
        <f t="shared" si="30"/>
        <v>179477.37999999919</v>
      </c>
      <c r="H1488" s="19">
        <v>0</v>
      </c>
      <c r="I1488" s="19">
        <v>0</v>
      </c>
    </row>
    <row r="1489" spans="1:9" x14ac:dyDescent="0.25">
      <c r="A1489" s="211" t="s">
        <v>1141</v>
      </c>
      <c r="B1489" s="78">
        <v>0</v>
      </c>
      <c r="C1489" s="131" t="s">
        <v>67</v>
      </c>
      <c r="D1489" s="165">
        <v>1135453.2999999993</v>
      </c>
      <c r="E1489" s="165">
        <v>955975.92000000016</v>
      </c>
      <c r="F1489" s="19">
        <v>0</v>
      </c>
      <c r="G1489" s="20">
        <f t="shared" si="30"/>
        <v>148643.25000000029</v>
      </c>
      <c r="H1489" s="19">
        <v>0</v>
      </c>
      <c r="I1489" s="19">
        <v>0</v>
      </c>
    </row>
    <row r="1490" spans="1:9" x14ac:dyDescent="0.25">
      <c r="A1490" s="211" t="s">
        <v>1142</v>
      </c>
      <c r="B1490" s="78">
        <v>0</v>
      </c>
      <c r="C1490" s="131" t="s">
        <v>67</v>
      </c>
      <c r="D1490" s="165">
        <v>320965.10000000027</v>
      </c>
      <c r="E1490" s="165">
        <v>172321.84999999998</v>
      </c>
      <c r="F1490" s="19">
        <v>0</v>
      </c>
      <c r="G1490" s="20">
        <f t="shared" si="30"/>
        <v>162810.10000000021</v>
      </c>
      <c r="H1490" s="19">
        <v>0</v>
      </c>
      <c r="I1490" s="19">
        <v>0</v>
      </c>
    </row>
    <row r="1491" spans="1:9" x14ac:dyDescent="0.25">
      <c r="A1491" s="211" t="s">
        <v>1143</v>
      </c>
      <c r="B1491" s="78">
        <v>0</v>
      </c>
      <c r="C1491" s="131" t="s">
        <v>67</v>
      </c>
      <c r="D1491" s="165">
        <v>932706.30000000016</v>
      </c>
      <c r="E1491" s="165">
        <v>769896.2</v>
      </c>
      <c r="F1491" s="19">
        <v>0</v>
      </c>
      <c r="G1491" s="20">
        <f t="shared" si="30"/>
        <v>95200.830000000424</v>
      </c>
      <c r="H1491" s="19">
        <v>0</v>
      </c>
      <c r="I1491" s="19">
        <v>0</v>
      </c>
    </row>
    <row r="1492" spans="1:9" x14ac:dyDescent="0.25">
      <c r="A1492" s="211" t="s">
        <v>1144</v>
      </c>
      <c r="B1492" s="78">
        <v>0</v>
      </c>
      <c r="C1492" s="131" t="s">
        <v>67</v>
      </c>
      <c r="D1492" s="165">
        <v>901453.10000000033</v>
      </c>
      <c r="E1492" s="165">
        <v>806252.2699999999</v>
      </c>
      <c r="F1492" s="19">
        <v>0</v>
      </c>
      <c r="G1492" s="20">
        <f t="shared" si="30"/>
        <v>192849.10000000009</v>
      </c>
      <c r="H1492" s="19">
        <v>0</v>
      </c>
      <c r="I1492" s="19">
        <v>0</v>
      </c>
    </row>
    <row r="1493" spans="1:9" x14ac:dyDescent="0.25">
      <c r="A1493" s="211" t="s">
        <v>1145</v>
      </c>
      <c r="B1493" s="78">
        <v>0</v>
      </c>
      <c r="C1493" s="131" t="s">
        <v>67</v>
      </c>
      <c r="D1493" s="165">
        <v>1934104.4500000004</v>
      </c>
      <c r="E1493" s="165">
        <v>1741255.3500000003</v>
      </c>
      <c r="F1493" s="19">
        <v>0</v>
      </c>
      <c r="G1493" s="20">
        <f t="shared" si="30"/>
        <v>168948.4000000013</v>
      </c>
      <c r="H1493" s="19">
        <v>0</v>
      </c>
      <c r="I1493" s="19">
        <v>0</v>
      </c>
    </row>
    <row r="1494" spans="1:9" x14ac:dyDescent="0.25">
      <c r="A1494" s="211" t="s">
        <v>1146</v>
      </c>
      <c r="B1494" s="78">
        <v>0</v>
      </c>
      <c r="C1494" s="131" t="s">
        <v>67</v>
      </c>
      <c r="D1494" s="165">
        <v>1344147.4000000011</v>
      </c>
      <c r="E1494" s="165">
        <v>1175198.9999999998</v>
      </c>
      <c r="F1494" s="19">
        <v>0</v>
      </c>
      <c r="G1494" s="20">
        <f t="shared" si="30"/>
        <v>120382.28000000014</v>
      </c>
      <c r="H1494" s="19">
        <v>0</v>
      </c>
      <c r="I1494" s="19">
        <v>0</v>
      </c>
    </row>
    <row r="1495" spans="1:9" x14ac:dyDescent="0.25">
      <c r="A1495" s="211" t="s">
        <v>1147</v>
      </c>
      <c r="B1495" s="78">
        <v>0</v>
      </c>
      <c r="C1495" s="131" t="s">
        <v>67</v>
      </c>
      <c r="D1495" s="165">
        <v>1108194.6500000004</v>
      </c>
      <c r="E1495" s="165">
        <v>987812.37000000023</v>
      </c>
      <c r="F1495" s="19">
        <v>0</v>
      </c>
      <c r="G1495" s="20">
        <f t="shared" si="30"/>
        <v>153105.97000000044</v>
      </c>
      <c r="H1495" s="19">
        <v>0</v>
      </c>
      <c r="I1495" s="19">
        <v>0</v>
      </c>
    </row>
    <row r="1496" spans="1:9" x14ac:dyDescent="0.25">
      <c r="A1496" s="211" t="s">
        <v>1148</v>
      </c>
      <c r="B1496" s="78">
        <v>0</v>
      </c>
      <c r="C1496" s="131" t="s">
        <v>67</v>
      </c>
      <c r="D1496" s="165">
        <v>1146170.7200000004</v>
      </c>
      <c r="E1496" s="165">
        <v>993064.75</v>
      </c>
      <c r="F1496" s="19">
        <v>0</v>
      </c>
      <c r="G1496" s="20">
        <f t="shared" si="30"/>
        <v>198687.98000000045</v>
      </c>
      <c r="H1496" s="19">
        <v>0</v>
      </c>
      <c r="I1496" s="19">
        <v>0</v>
      </c>
    </row>
    <row r="1497" spans="1:9" x14ac:dyDescent="0.25">
      <c r="A1497" s="211" t="s">
        <v>1149</v>
      </c>
      <c r="B1497" s="78">
        <v>0</v>
      </c>
      <c r="C1497" s="131" t="s">
        <v>67</v>
      </c>
      <c r="D1497" s="165">
        <v>1162593.6000000006</v>
      </c>
      <c r="E1497" s="165">
        <v>963905.62000000011</v>
      </c>
      <c r="F1497" s="19">
        <v>0</v>
      </c>
      <c r="G1497" s="20">
        <f t="shared" si="30"/>
        <v>141877.2699999999</v>
      </c>
      <c r="H1497" s="19">
        <v>0</v>
      </c>
      <c r="I1497" s="19">
        <v>0</v>
      </c>
    </row>
    <row r="1498" spans="1:9" x14ac:dyDescent="0.25">
      <c r="A1498" s="211" t="s">
        <v>1150</v>
      </c>
      <c r="B1498" s="78">
        <v>0</v>
      </c>
      <c r="C1498" s="131" t="s">
        <v>67</v>
      </c>
      <c r="D1498" s="165">
        <v>1147020.0500000003</v>
      </c>
      <c r="E1498" s="165">
        <v>1005142.7800000004</v>
      </c>
      <c r="F1498" s="19">
        <v>0</v>
      </c>
      <c r="G1498" s="20">
        <f t="shared" si="30"/>
        <v>120697.19000000018</v>
      </c>
      <c r="H1498" s="19">
        <v>0</v>
      </c>
      <c r="I1498" s="19">
        <v>0</v>
      </c>
    </row>
    <row r="1499" spans="1:9" x14ac:dyDescent="0.25">
      <c r="A1499" s="211" t="s">
        <v>1151</v>
      </c>
      <c r="B1499" s="78">
        <v>0</v>
      </c>
      <c r="C1499" s="131" t="s">
        <v>67</v>
      </c>
      <c r="D1499" s="165">
        <v>889865.3</v>
      </c>
      <c r="E1499" s="165">
        <v>769168.10999999987</v>
      </c>
      <c r="F1499" s="19">
        <v>0</v>
      </c>
      <c r="G1499" s="20">
        <f t="shared" si="30"/>
        <v>228954.0399999998</v>
      </c>
      <c r="H1499" s="19">
        <v>0</v>
      </c>
      <c r="I1499" s="19">
        <v>0</v>
      </c>
    </row>
    <row r="1500" spans="1:9" x14ac:dyDescent="0.25">
      <c r="A1500" s="211" t="s">
        <v>1152</v>
      </c>
      <c r="B1500" s="78">
        <v>0</v>
      </c>
      <c r="C1500" s="131" t="s">
        <v>67</v>
      </c>
      <c r="D1500" s="165">
        <v>1158212.0999999999</v>
      </c>
      <c r="E1500" s="165">
        <v>929258.06</v>
      </c>
      <c r="F1500" s="19">
        <v>0</v>
      </c>
      <c r="G1500" s="20">
        <f t="shared" si="30"/>
        <v>241098.3199999996</v>
      </c>
      <c r="H1500" s="19">
        <v>0</v>
      </c>
      <c r="I1500" s="19">
        <v>0</v>
      </c>
    </row>
    <row r="1501" spans="1:9" x14ac:dyDescent="0.25">
      <c r="A1501" s="211" t="s">
        <v>1153</v>
      </c>
      <c r="B1501" s="78">
        <v>0</v>
      </c>
      <c r="C1501" s="131" t="s">
        <v>67</v>
      </c>
      <c r="D1501" s="165">
        <v>1137782.4499999995</v>
      </c>
      <c r="E1501" s="165">
        <v>896684.12999999989</v>
      </c>
      <c r="F1501" s="19">
        <v>0</v>
      </c>
      <c r="G1501" s="20">
        <f t="shared" si="30"/>
        <v>169677.60000000044</v>
      </c>
      <c r="H1501" s="19">
        <v>0</v>
      </c>
      <c r="I1501" s="19">
        <v>0</v>
      </c>
    </row>
    <row r="1502" spans="1:9" x14ac:dyDescent="0.25">
      <c r="A1502" s="211" t="s">
        <v>1154</v>
      </c>
      <c r="B1502" s="78">
        <v>0</v>
      </c>
      <c r="C1502" s="131" t="s">
        <v>67</v>
      </c>
      <c r="D1502" s="165">
        <v>1135958.7000000004</v>
      </c>
      <c r="E1502" s="165">
        <v>966281.1</v>
      </c>
      <c r="F1502" s="19">
        <v>0</v>
      </c>
      <c r="G1502" s="20">
        <f t="shared" si="30"/>
        <v>16090.180000000037</v>
      </c>
      <c r="H1502" s="19">
        <v>0</v>
      </c>
      <c r="I1502" s="19">
        <v>0</v>
      </c>
    </row>
    <row r="1503" spans="1:9" x14ac:dyDescent="0.25">
      <c r="A1503" s="211" t="s">
        <v>519</v>
      </c>
      <c r="B1503" s="78">
        <v>0</v>
      </c>
      <c r="C1503" s="131" t="s">
        <v>67</v>
      </c>
      <c r="D1503" s="165">
        <v>106464.75000000003</v>
      </c>
      <c r="E1503" s="165">
        <v>90374.569999999992</v>
      </c>
      <c r="F1503" s="19">
        <v>0</v>
      </c>
      <c r="G1503" s="20">
        <f t="shared" si="30"/>
        <v>49415.850000000028</v>
      </c>
      <c r="H1503" s="19">
        <v>0</v>
      </c>
      <c r="I1503" s="19">
        <v>0</v>
      </c>
    </row>
    <row r="1504" spans="1:9" x14ac:dyDescent="0.25">
      <c r="A1504" s="105" t="s">
        <v>2005</v>
      </c>
      <c r="B1504" s="78">
        <v>0</v>
      </c>
      <c r="C1504" s="131" t="s">
        <v>67</v>
      </c>
      <c r="D1504" s="165">
        <v>105362.25000000003</v>
      </c>
      <c r="E1504" s="165">
        <v>55946.400000000001</v>
      </c>
      <c r="F1504" s="19">
        <v>0</v>
      </c>
      <c r="G1504" s="20">
        <f t="shared" si="30"/>
        <v>91756.850000000079</v>
      </c>
      <c r="H1504" s="19">
        <v>0</v>
      </c>
      <c r="I1504" s="19">
        <v>0</v>
      </c>
    </row>
    <row r="1505" spans="1:9" x14ac:dyDescent="0.25">
      <c r="A1505" s="105" t="s">
        <v>2006</v>
      </c>
      <c r="B1505" s="78">
        <v>0</v>
      </c>
      <c r="C1505" s="131" t="s">
        <v>67</v>
      </c>
      <c r="D1505" s="165">
        <v>122524.50000000007</v>
      </c>
      <c r="E1505" s="165">
        <v>30767.649999999994</v>
      </c>
      <c r="F1505" s="19">
        <v>0</v>
      </c>
      <c r="G1505" s="20">
        <f t="shared" si="30"/>
        <v>63049.820000000022</v>
      </c>
      <c r="H1505" s="19">
        <v>0</v>
      </c>
      <c r="I1505" s="19">
        <v>0</v>
      </c>
    </row>
    <row r="1506" spans="1:9" x14ac:dyDescent="0.25">
      <c r="A1506" s="105" t="s">
        <v>2007</v>
      </c>
      <c r="B1506" s="78">
        <v>0</v>
      </c>
      <c r="C1506" s="131" t="s">
        <v>67</v>
      </c>
      <c r="D1506" s="165">
        <v>90478.500000000029</v>
      </c>
      <c r="E1506" s="165">
        <v>27428.680000000004</v>
      </c>
      <c r="F1506" s="19">
        <v>0</v>
      </c>
      <c r="G1506" s="20">
        <f t="shared" si="30"/>
        <v>64450.900000000031</v>
      </c>
      <c r="H1506" s="19">
        <v>0</v>
      </c>
      <c r="I1506" s="19">
        <v>0</v>
      </c>
    </row>
    <row r="1507" spans="1:9" x14ac:dyDescent="0.25">
      <c r="A1507" s="105" t="s">
        <v>2008</v>
      </c>
      <c r="B1507" s="78">
        <v>0</v>
      </c>
      <c r="C1507" s="131" t="s">
        <v>67</v>
      </c>
      <c r="D1507" s="165">
        <v>121988.35000000003</v>
      </c>
      <c r="E1507" s="165">
        <v>57537.450000000004</v>
      </c>
      <c r="F1507" s="19">
        <v>0</v>
      </c>
      <c r="G1507" s="20">
        <f t="shared" si="30"/>
        <v>58052.95000000007</v>
      </c>
      <c r="H1507" s="19">
        <v>0</v>
      </c>
      <c r="I1507" s="19">
        <v>0</v>
      </c>
    </row>
    <row r="1508" spans="1:9" x14ac:dyDescent="0.25">
      <c r="A1508" s="105" t="s">
        <v>2009</v>
      </c>
      <c r="B1508" s="78">
        <v>0</v>
      </c>
      <c r="C1508" s="131" t="s">
        <v>67</v>
      </c>
      <c r="D1508" s="165">
        <v>103047.00000000007</v>
      </c>
      <c r="E1508" s="165">
        <v>44994.05</v>
      </c>
      <c r="F1508" s="19">
        <v>0</v>
      </c>
      <c r="G1508" s="20">
        <f t="shared" si="30"/>
        <v>100102.53000000003</v>
      </c>
      <c r="H1508" s="19">
        <v>0</v>
      </c>
      <c r="I1508" s="19">
        <v>0</v>
      </c>
    </row>
    <row r="1509" spans="1:9" x14ac:dyDescent="0.25">
      <c r="A1509" s="105" t="s">
        <v>2010</v>
      </c>
      <c r="B1509" s="78">
        <v>0</v>
      </c>
      <c r="C1509" s="131" t="s">
        <v>67</v>
      </c>
      <c r="D1509" s="165">
        <v>108669.75000000003</v>
      </c>
      <c r="E1509" s="165">
        <v>8567.2199999999993</v>
      </c>
      <c r="F1509" s="19">
        <v>0</v>
      </c>
      <c r="G1509" s="20">
        <f t="shared" si="30"/>
        <v>76677.21000000005</v>
      </c>
      <c r="H1509" s="19">
        <v>0</v>
      </c>
      <c r="I1509" s="19">
        <v>0</v>
      </c>
    </row>
    <row r="1510" spans="1:9" x14ac:dyDescent="0.25">
      <c r="A1510" s="105" t="s">
        <v>2011</v>
      </c>
      <c r="B1510" s="78">
        <v>0</v>
      </c>
      <c r="C1510" s="131" t="s">
        <v>67</v>
      </c>
      <c r="D1510" s="165">
        <v>115725.75000000006</v>
      </c>
      <c r="E1510" s="165">
        <v>39048.54</v>
      </c>
      <c r="F1510" s="19">
        <v>0</v>
      </c>
      <c r="G1510" s="20">
        <f t="shared" si="30"/>
        <v>455484.56999999948</v>
      </c>
      <c r="H1510" s="19">
        <v>0</v>
      </c>
      <c r="I1510" s="19">
        <v>0</v>
      </c>
    </row>
    <row r="1511" spans="1:9" x14ac:dyDescent="0.25">
      <c r="A1511" s="105" t="s">
        <v>1479</v>
      </c>
      <c r="B1511" s="78">
        <v>0</v>
      </c>
      <c r="C1511" s="131" t="s">
        <v>67</v>
      </c>
      <c r="D1511" s="165">
        <v>915777.2299999994</v>
      </c>
      <c r="E1511" s="165">
        <v>460292.65999999992</v>
      </c>
      <c r="F1511" s="19">
        <v>0</v>
      </c>
      <c r="G1511" s="20">
        <f t="shared" si="30"/>
        <v>681338.6100000001</v>
      </c>
      <c r="H1511" s="19">
        <v>0</v>
      </c>
      <c r="I1511" s="19">
        <v>0</v>
      </c>
    </row>
    <row r="1512" spans="1:9" x14ac:dyDescent="0.25">
      <c r="A1512" s="105" t="s">
        <v>3582</v>
      </c>
      <c r="B1512" s="78">
        <v>0</v>
      </c>
      <c r="C1512" s="131" t="s">
        <v>67</v>
      </c>
      <c r="D1512" s="165">
        <v>1167644.54</v>
      </c>
      <c r="E1512" s="165">
        <v>486305.92999999993</v>
      </c>
      <c r="F1512" s="19">
        <v>0</v>
      </c>
      <c r="G1512" s="20">
        <f t="shared" si="30"/>
        <v>68355</v>
      </c>
      <c r="H1512" s="19">
        <v>0</v>
      </c>
      <c r="I1512" s="19">
        <v>0</v>
      </c>
    </row>
    <row r="1513" spans="1:9" x14ac:dyDescent="0.25">
      <c r="A1513" s="211" t="s">
        <v>520</v>
      </c>
      <c r="B1513" s="78">
        <v>0</v>
      </c>
      <c r="C1513" s="131" t="s">
        <v>67</v>
      </c>
      <c r="D1513" s="165">
        <v>68355</v>
      </c>
      <c r="E1513" s="165">
        <v>0</v>
      </c>
      <c r="F1513" s="19">
        <v>0</v>
      </c>
      <c r="G1513" s="20">
        <f t="shared" si="30"/>
        <v>92417.439999999828</v>
      </c>
      <c r="H1513" s="19">
        <v>0</v>
      </c>
      <c r="I1513" s="19">
        <v>0</v>
      </c>
    </row>
    <row r="1514" spans="1:9" x14ac:dyDescent="0.25">
      <c r="A1514" s="211" t="s">
        <v>521</v>
      </c>
      <c r="B1514" s="78">
        <v>0</v>
      </c>
      <c r="C1514" s="131" t="s">
        <v>67</v>
      </c>
      <c r="D1514" s="165">
        <v>182169.74999999985</v>
      </c>
      <c r="E1514" s="165">
        <v>89752.310000000027</v>
      </c>
      <c r="F1514" s="19">
        <v>0</v>
      </c>
      <c r="G1514" s="20">
        <f t="shared" si="30"/>
        <v>32925.35000000002</v>
      </c>
      <c r="H1514" s="19">
        <v>0</v>
      </c>
      <c r="I1514" s="19">
        <v>0</v>
      </c>
    </row>
    <row r="1515" spans="1:9" x14ac:dyDescent="0.25">
      <c r="A1515" s="105" t="s">
        <v>2012</v>
      </c>
      <c r="B1515" s="78">
        <v>0</v>
      </c>
      <c r="C1515" s="131" t="s">
        <v>67</v>
      </c>
      <c r="D1515" s="165">
        <v>61313.700000000019</v>
      </c>
      <c r="E1515" s="165">
        <v>28388.35</v>
      </c>
      <c r="F1515" s="19">
        <v>0</v>
      </c>
      <c r="G1515" s="20">
        <f t="shared" si="30"/>
        <v>138384.12000000005</v>
      </c>
      <c r="H1515" s="19">
        <v>0</v>
      </c>
      <c r="I1515" s="19">
        <v>0</v>
      </c>
    </row>
    <row r="1516" spans="1:9" x14ac:dyDescent="0.25">
      <c r="A1516" s="213" t="s">
        <v>2013</v>
      </c>
      <c r="B1516" s="78">
        <v>0</v>
      </c>
      <c r="C1516" s="132" t="s">
        <v>67</v>
      </c>
      <c r="D1516" s="165">
        <v>183228.64000000004</v>
      </c>
      <c r="E1516" s="165">
        <v>44844.51999999999</v>
      </c>
      <c r="F1516" s="19">
        <v>0</v>
      </c>
      <c r="G1516" s="20">
        <f t="shared" si="30"/>
        <v>677853.36</v>
      </c>
      <c r="H1516" s="19">
        <v>0</v>
      </c>
      <c r="I1516" s="19">
        <v>0</v>
      </c>
    </row>
    <row r="1517" spans="1:9" x14ac:dyDescent="0.25">
      <c r="A1517" s="213" t="s">
        <v>2014</v>
      </c>
      <c r="B1517" s="78">
        <v>0</v>
      </c>
      <c r="C1517" s="132" t="s">
        <v>67</v>
      </c>
      <c r="D1517" s="165">
        <v>750151.22</v>
      </c>
      <c r="E1517" s="165">
        <v>72297.860000000015</v>
      </c>
      <c r="F1517" s="19">
        <v>0</v>
      </c>
      <c r="G1517" s="20">
        <f t="shared" si="30"/>
        <v>61607.899999999965</v>
      </c>
      <c r="H1517" s="19">
        <v>0</v>
      </c>
      <c r="I1517" s="19">
        <v>0</v>
      </c>
    </row>
    <row r="1518" spans="1:9" x14ac:dyDescent="0.25">
      <c r="A1518" s="213" t="s">
        <v>1480</v>
      </c>
      <c r="B1518" s="78">
        <v>0</v>
      </c>
      <c r="C1518" s="132" t="s">
        <v>67</v>
      </c>
      <c r="D1518" s="165">
        <v>243285</v>
      </c>
      <c r="E1518" s="165">
        <v>181677.10000000003</v>
      </c>
      <c r="F1518" s="19">
        <v>0</v>
      </c>
      <c r="G1518" s="20">
        <f t="shared" si="30"/>
        <v>34946.59999999986</v>
      </c>
      <c r="H1518" s="19">
        <v>0</v>
      </c>
      <c r="I1518" s="19">
        <v>0</v>
      </c>
    </row>
    <row r="1519" spans="1:9" x14ac:dyDescent="0.25">
      <c r="A1519" s="105" t="s">
        <v>1481</v>
      </c>
      <c r="B1519" s="78">
        <v>0</v>
      </c>
      <c r="C1519" s="132" t="s">
        <v>67</v>
      </c>
      <c r="D1519" s="165">
        <v>236008.49999999985</v>
      </c>
      <c r="E1519" s="165">
        <v>201061.9</v>
      </c>
      <c r="F1519" s="19">
        <v>0</v>
      </c>
      <c r="G1519" s="20">
        <f t="shared" si="30"/>
        <v>53414.369999999879</v>
      </c>
      <c r="H1519" s="19">
        <v>0</v>
      </c>
      <c r="I1519" s="19">
        <v>0</v>
      </c>
    </row>
    <row r="1520" spans="1:9" x14ac:dyDescent="0.25">
      <c r="A1520" s="105" t="s">
        <v>1482</v>
      </c>
      <c r="B1520" s="78">
        <v>0</v>
      </c>
      <c r="C1520" s="132" t="s">
        <v>67</v>
      </c>
      <c r="D1520" s="165">
        <v>237478.49999999988</v>
      </c>
      <c r="E1520" s="165">
        <v>184064.13</v>
      </c>
      <c r="F1520" s="19">
        <v>0</v>
      </c>
      <c r="G1520" s="20">
        <f t="shared" si="30"/>
        <v>34272.74000000002</v>
      </c>
      <c r="H1520" s="19">
        <v>0</v>
      </c>
      <c r="I1520" s="19">
        <v>0</v>
      </c>
    </row>
    <row r="1521" spans="1:9" x14ac:dyDescent="0.25">
      <c r="A1521" s="105" t="s">
        <v>1483</v>
      </c>
      <c r="B1521" s="78">
        <v>0</v>
      </c>
      <c r="C1521" s="132" t="s">
        <v>67</v>
      </c>
      <c r="D1521" s="165">
        <v>183435.64000000004</v>
      </c>
      <c r="E1521" s="165">
        <v>149162.90000000002</v>
      </c>
      <c r="F1521" s="19">
        <v>0</v>
      </c>
      <c r="G1521" s="20">
        <f t="shared" si="30"/>
        <v>39268.599999999948</v>
      </c>
      <c r="H1521" s="19">
        <v>0</v>
      </c>
      <c r="I1521" s="19">
        <v>0</v>
      </c>
    </row>
    <row r="1522" spans="1:9" x14ac:dyDescent="0.25">
      <c r="A1522" s="105" t="s">
        <v>1484</v>
      </c>
      <c r="B1522" s="78">
        <v>0</v>
      </c>
      <c r="C1522" s="132" t="s">
        <v>67</v>
      </c>
      <c r="D1522" s="165">
        <v>192370.94999999992</v>
      </c>
      <c r="E1522" s="165">
        <v>153102.34999999998</v>
      </c>
      <c r="F1522" s="19">
        <v>0</v>
      </c>
      <c r="G1522" s="20">
        <f t="shared" si="30"/>
        <v>36615.839999999967</v>
      </c>
      <c r="H1522" s="19">
        <v>0</v>
      </c>
      <c r="I1522" s="19">
        <v>0</v>
      </c>
    </row>
    <row r="1523" spans="1:9" x14ac:dyDescent="0.25">
      <c r="A1523" s="105" t="s">
        <v>1485</v>
      </c>
      <c r="B1523" s="78">
        <v>0</v>
      </c>
      <c r="C1523" s="132" t="s">
        <v>67</v>
      </c>
      <c r="D1523" s="165">
        <v>217412.99999999994</v>
      </c>
      <c r="E1523" s="165">
        <v>180797.15999999997</v>
      </c>
      <c r="F1523" s="19">
        <v>0</v>
      </c>
      <c r="G1523" s="20">
        <f t="shared" ref="G1523:G1586" si="31">D1524-E1524</f>
        <v>48454.640000000014</v>
      </c>
      <c r="H1523" s="19">
        <v>0</v>
      </c>
      <c r="I1523" s="19">
        <v>0</v>
      </c>
    </row>
    <row r="1524" spans="1:9" x14ac:dyDescent="0.25">
      <c r="A1524" s="105" t="s">
        <v>1486</v>
      </c>
      <c r="B1524" s="78">
        <v>0</v>
      </c>
      <c r="C1524" s="132" t="s">
        <v>67</v>
      </c>
      <c r="D1524" s="165">
        <v>440448.75</v>
      </c>
      <c r="E1524" s="165">
        <v>391994.11</v>
      </c>
      <c r="F1524" s="19">
        <v>0</v>
      </c>
      <c r="G1524" s="20">
        <f t="shared" si="31"/>
        <v>44438.720000000118</v>
      </c>
      <c r="H1524" s="19">
        <v>0</v>
      </c>
      <c r="I1524" s="19">
        <v>0</v>
      </c>
    </row>
    <row r="1525" spans="1:9" x14ac:dyDescent="0.25">
      <c r="A1525" s="105" t="s">
        <v>1487</v>
      </c>
      <c r="B1525" s="78">
        <v>0</v>
      </c>
      <c r="C1525" s="132" t="s">
        <v>67</v>
      </c>
      <c r="D1525" s="165">
        <v>219912.00000000009</v>
      </c>
      <c r="E1525" s="165">
        <v>175473.27999999997</v>
      </c>
      <c r="F1525" s="19">
        <v>0</v>
      </c>
      <c r="G1525" s="20">
        <f t="shared" si="31"/>
        <v>55834.239999999932</v>
      </c>
      <c r="H1525" s="19">
        <v>0</v>
      </c>
      <c r="I1525" s="19">
        <v>0</v>
      </c>
    </row>
    <row r="1526" spans="1:9" x14ac:dyDescent="0.25">
      <c r="A1526" s="105" t="s">
        <v>1488</v>
      </c>
      <c r="B1526" s="78">
        <v>0</v>
      </c>
      <c r="C1526" s="132" t="s">
        <v>67</v>
      </c>
      <c r="D1526" s="165">
        <v>211978.44999999992</v>
      </c>
      <c r="E1526" s="165">
        <v>156144.21</v>
      </c>
      <c r="F1526" s="19">
        <v>0</v>
      </c>
      <c r="G1526" s="20">
        <f t="shared" si="31"/>
        <v>140556.85000000018</v>
      </c>
      <c r="H1526" s="19">
        <v>0</v>
      </c>
      <c r="I1526" s="19">
        <v>0</v>
      </c>
    </row>
    <row r="1527" spans="1:9" x14ac:dyDescent="0.25">
      <c r="A1527" s="105" t="s">
        <v>1489</v>
      </c>
      <c r="B1527" s="78">
        <v>0</v>
      </c>
      <c r="C1527" s="132" t="s">
        <v>67</v>
      </c>
      <c r="D1527" s="165">
        <v>331553.15000000014</v>
      </c>
      <c r="E1527" s="165">
        <v>190996.29999999996</v>
      </c>
      <c r="F1527" s="19">
        <v>0</v>
      </c>
      <c r="G1527" s="20">
        <f t="shared" si="31"/>
        <v>64568.400000000256</v>
      </c>
      <c r="H1527" s="19">
        <v>0</v>
      </c>
      <c r="I1527" s="19">
        <v>0</v>
      </c>
    </row>
    <row r="1528" spans="1:9" x14ac:dyDescent="0.25">
      <c r="A1528" s="105" t="s">
        <v>1490</v>
      </c>
      <c r="B1528" s="78">
        <v>0</v>
      </c>
      <c r="C1528" s="132" t="s">
        <v>67</v>
      </c>
      <c r="D1528" s="165">
        <v>346662.75000000017</v>
      </c>
      <c r="E1528" s="165">
        <v>282094.34999999992</v>
      </c>
      <c r="F1528" s="19">
        <v>0</v>
      </c>
      <c r="G1528" s="20">
        <f t="shared" si="31"/>
        <v>138449.85000000021</v>
      </c>
      <c r="H1528" s="19">
        <v>0</v>
      </c>
      <c r="I1528" s="19">
        <v>0</v>
      </c>
    </row>
    <row r="1529" spans="1:9" x14ac:dyDescent="0.25">
      <c r="A1529" s="105" t="s">
        <v>1491</v>
      </c>
      <c r="B1529" s="78">
        <v>0</v>
      </c>
      <c r="C1529" s="132" t="s">
        <v>67</v>
      </c>
      <c r="D1529" s="165">
        <v>915810</v>
      </c>
      <c r="E1529" s="165">
        <v>777360.14999999979</v>
      </c>
      <c r="F1529" s="19">
        <v>0</v>
      </c>
      <c r="G1529" s="20">
        <f t="shared" si="31"/>
        <v>196143.39000000106</v>
      </c>
      <c r="H1529" s="19">
        <v>0</v>
      </c>
      <c r="I1529" s="19">
        <v>0</v>
      </c>
    </row>
    <row r="1530" spans="1:9" x14ac:dyDescent="0.25">
      <c r="A1530" s="105" t="s">
        <v>1492</v>
      </c>
      <c r="B1530" s="78">
        <v>0</v>
      </c>
      <c r="C1530" s="132" t="s">
        <v>67</v>
      </c>
      <c r="D1530" s="165">
        <v>1417492.2000000011</v>
      </c>
      <c r="E1530" s="165">
        <v>1221348.81</v>
      </c>
      <c r="F1530" s="19">
        <v>0</v>
      </c>
      <c r="G1530" s="20">
        <f t="shared" si="31"/>
        <v>24696.000000000011</v>
      </c>
      <c r="H1530" s="19">
        <v>0</v>
      </c>
      <c r="I1530" s="19">
        <v>0</v>
      </c>
    </row>
    <row r="1531" spans="1:9" x14ac:dyDescent="0.25">
      <c r="A1531" s="105" t="s">
        <v>1493</v>
      </c>
      <c r="B1531" s="78">
        <v>0</v>
      </c>
      <c r="C1531" s="132" t="s">
        <v>67</v>
      </c>
      <c r="D1531" s="165">
        <v>41013.000000000015</v>
      </c>
      <c r="E1531" s="165">
        <v>16317.000000000004</v>
      </c>
      <c r="F1531" s="19">
        <v>0</v>
      </c>
      <c r="G1531" s="20">
        <f t="shared" si="31"/>
        <v>894300.65000000026</v>
      </c>
      <c r="H1531" s="19">
        <v>0</v>
      </c>
      <c r="I1531" s="19">
        <v>0</v>
      </c>
    </row>
    <row r="1532" spans="1:9" x14ac:dyDescent="0.25">
      <c r="A1532" s="105" t="s">
        <v>1494</v>
      </c>
      <c r="B1532" s="78">
        <v>0</v>
      </c>
      <c r="C1532" s="132" t="s">
        <v>67</v>
      </c>
      <c r="D1532" s="165">
        <v>991881.05000000028</v>
      </c>
      <c r="E1532" s="165">
        <v>97580.400000000009</v>
      </c>
      <c r="F1532" s="19">
        <v>0</v>
      </c>
      <c r="G1532" s="20">
        <f t="shared" si="31"/>
        <v>96356.19</v>
      </c>
      <c r="H1532" s="19">
        <v>0</v>
      </c>
      <c r="I1532" s="19">
        <v>0</v>
      </c>
    </row>
    <row r="1533" spans="1:9" x14ac:dyDescent="0.25">
      <c r="A1533" s="105" t="s">
        <v>1495</v>
      </c>
      <c r="B1533" s="78">
        <v>0</v>
      </c>
      <c r="C1533" s="132" t="s">
        <v>67</v>
      </c>
      <c r="D1533" s="165">
        <v>235271.38999999998</v>
      </c>
      <c r="E1533" s="165">
        <v>138915.19999999998</v>
      </c>
      <c r="F1533" s="19">
        <v>0</v>
      </c>
      <c r="G1533" s="20">
        <f t="shared" si="31"/>
        <v>92247.239999999816</v>
      </c>
      <c r="H1533" s="19">
        <v>0</v>
      </c>
      <c r="I1533" s="19">
        <v>0</v>
      </c>
    </row>
    <row r="1534" spans="1:9" x14ac:dyDescent="0.25">
      <c r="A1534" s="105" t="s">
        <v>1496</v>
      </c>
      <c r="B1534" s="78">
        <v>0</v>
      </c>
      <c r="C1534" s="132" t="s">
        <v>67</v>
      </c>
      <c r="D1534" s="165">
        <v>518873.24999999983</v>
      </c>
      <c r="E1534" s="165">
        <v>426626.01</v>
      </c>
      <c r="F1534" s="19">
        <v>0</v>
      </c>
      <c r="G1534" s="20">
        <f t="shared" si="31"/>
        <v>60912.959999999985</v>
      </c>
      <c r="H1534" s="19">
        <v>0</v>
      </c>
      <c r="I1534" s="19">
        <v>0</v>
      </c>
    </row>
    <row r="1535" spans="1:9" x14ac:dyDescent="0.25">
      <c r="A1535" s="211" t="s">
        <v>522</v>
      </c>
      <c r="B1535" s="78">
        <v>0</v>
      </c>
      <c r="C1535" s="132" t="s">
        <v>67</v>
      </c>
      <c r="D1535" s="165">
        <v>61886.999999999985</v>
      </c>
      <c r="E1535" s="165">
        <v>974.04</v>
      </c>
      <c r="F1535" s="19">
        <v>0</v>
      </c>
      <c r="G1535" s="20">
        <f t="shared" si="31"/>
        <v>37668.75</v>
      </c>
      <c r="H1535" s="19">
        <v>0</v>
      </c>
      <c r="I1535" s="19">
        <v>0</v>
      </c>
    </row>
    <row r="1536" spans="1:9" x14ac:dyDescent="0.25">
      <c r="A1536" s="211" t="s">
        <v>523</v>
      </c>
      <c r="B1536" s="78">
        <v>0</v>
      </c>
      <c r="C1536" s="132" t="s">
        <v>67</v>
      </c>
      <c r="D1536" s="165">
        <v>37668.75</v>
      </c>
      <c r="E1536" s="165">
        <v>0</v>
      </c>
      <c r="F1536" s="19">
        <v>0</v>
      </c>
      <c r="G1536" s="20">
        <f t="shared" si="31"/>
        <v>124449.1</v>
      </c>
      <c r="H1536" s="19">
        <v>0</v>
      </c>
      <c r="I1536" s="19">
        <v>0</v>
      </c>
    </row>
    <row r="1537" spans="1:9" x14ac:dyDescent="0.25">
      <c r="A1537" s="211" t="s">
        <v>524</v>
      </c>
      <c r="B1537" s="78">
        <v>0</v>
      </c>
      <c r="C1537" s="132" t="s">
        <v>67</v>
      </c>
      <c r="D1537" s="165">
        <v>127716.75</v>
      </c>
      <c r="E1537" s="165">
        <v>3267.65</v>
      </c>
      <c r="F1537" s="19">
        <v>0</v>
      </c>
      <c r="G1537" s="20">
        <f t="shared" si="31"/>
        <v>46390.399999999994</v>
      </c>
      <c r="H1537" s="19">
        <v>0</v>
      </c>
      <c r="I1537" s="19">
        <v>0</v>
      </c>
    </row>
    <row r="1538" spans="1:9" x14ac:dyDescent="0.25">
      <c r="A1538" s="211" t="s">
        <v>525</v>
      </c>
      <c r="B1538" s="78">
        <v>0</v>
      </c>
      <c r="C1538" s="132" t="s">
        <v>67</v>
      </c>
      <c r="D1538" s="165">
        <v>55351.1</v>
      </c>
      <c r="E1538" s="165">
        <v>8960.7000000000007</v>
      </c>
      <c r="F1538" s="19">
        <v>0</v>
      </c>
      <c r="G1538" s="20">
        <f t="shared" si="31"/>
        <v>127499.90000000005</v>
      </c>
      <c r="H1538" s="19">
        <v>0</v>
      </c>
      <c r="I1538" s="19">
        <v>0</v>
      </c>
    </row>
    <row r="1539" spans="1:9" x14ac:dyDescent="0.25">
      <c r="A1539" s="105" t="s">
        <v>2015</v>
      </c>
      <c r="B1539" s="78">
        <v>0</v>
      </c>
      <c r="C1539" s="132" t="s">
        <v>67</v>
      </c>
      <c r="D1539" s="165">
        <v>256669.30000000005</v>
      </c>
      <c r="E1539" s="165">
        <v>129169.4</v>
      </c>
      <c r="F1539" s="19">
        <v>0</v>
      </c>
      <c r="G1539" s="20">
        <f t="shared" si="31"/>
        <v>15196</v>
      </c>
      <c r="H1539" s="19">
        <v>0</v>
      </c>
      <c r="I1539" s="19">
        <v>0</v>
      </c>
    </row>
    <row r="1540" spans="1:9" x14ac:dyDescent="0.25">
      <c r="A1540" s="105" t="s">
        <v>2016</v>
      </c>
      <c r="B1540" s="78">
        <v>0</v>
      </c>
      <c r="C1540" s="132" t="s">
        <v>67</v>
      </c>
      <c r="D1540" s="165">
        <v>17052</v>
      </c>
      <c r="E1540" s="165">
        <v>1856</v>
      </c>
      <c r="F1540" s="19">
        <v>0</v>
      </c>
      <c r="G1540" s="20">
        <f t="shared" si="31"/>
        <v>88675.700000000041</v>
      </c>
      <c r="H1540" s="19">
        <v>0</v>
      </c>
      <c r="I1540" s="19">
        <v>0</v>
      </c>
    </row>
    <row r="1541" spans="1:9" x14ac:dyDescent="0.25">
      <c r="A1541" s="211" t="s">
        <v>526</v>
      </c>
      <c r="B1541" s="78">
        <v>0</v>
      </c>
      <c r="C1541" s="132" t="s">
        <v>67</v>
      </c>
      <c r="D1541" s="165">
        <v>129562.90000000005</v>
      </c>
      <c r="E1541" s="165">
        <v>40887.200000000012</v>
      </c>
      <c r="F1541" s="19">
        <v>0</v>
      </c>
      <c r="G1541" s="20">
        <f t="shared" si="31"/>
        <v>43096.450000000026</v>
      </c>
      <c r="H1541" s="19">
        <v>0</v>
      </c>
      <c r="I1541" s="19">
        <v>0</v>
      </c>
    </row>
    <row r="1542" spans="1:9" x14ac:dyDescent="0.25">
      <c r="A1542" s="211" t="s">
        <v>527</v>
      </c>
      <c r="B1542" s="78">
        <v>0</v>
      </c>
      <c r="C1542" s="132" t="s">
        <v>67</v>
      </c>
      <c r="D1542" s="165">
        <v>148947.75000000006</v>
      </c>
      <c r="E1542" s="165">
        <v>105851.30000000003</v>
      </c>
      <c r="F1542" s="19">
        <v>0</v>
      </c>
      <c r="G1542" s="20">
        <f t="shared" si="31"/>
        <v>57378.500000000015</v>
      </c>
      <c r="H1542" s="19">
        <v>0</v>
      </c>
      <c r="I1542" s="19">
        <v>0</v>
      </c>
    </row>
    <row r="1543" spans="1:9" x14ac:dyDescent="0.25">
      <c r="A1543" s="211" t="s">
        <v>528</v>
      </c>
      <c r="B1543" s="78">
        <v>0</v>
      </c>
      <c r="C1543" s="132" t="s">
        <v>67</v>
      </c>
      <c r="D1543" s="165">
        <v>69247.400000000009</v>
      </c>
      <c r="E1543" s="165">
        <v>11868.899999999992</v>
      </c>
      <c r="F1543" s="19">
        <v>0</v>
      </c>
      <c r="G1543" s="20">
        <f t="shared" si="31"/>
        <v>88534</v>
      </c>
      <c r="H1543" s="19">
        <v>0</v>
      </c>
      <c r="I1543" s="19">
        <v>0</v>
      </c>
    </row>
    <row r="1544" spans="1:9" x14ac:dyDescent="0.25">
      <c r="A1544" s="211" t="s">
        <v>529</v>
      </c>
      <c r="B1544" s="78">
        <v>0</v>
      </c>
      <c r="C1544" s="132" t="s">
        <v>67</v>
      </c>
      <c r="D1544" s="165">
        <v>90037.5</v>
      </c>
      <c r="E1544" s="165">
        <v>1503.5</v>
      </c>
      <c r="F1544" s="19">
        <v>0</v>
      </c>
      <c r="G1544" s="20">
        <f t="shared" si="31"/>
        <v>72985.499999999971</v>
      </c>
      <c r="H1544" s="19">
        <v>0</v>
      </c>
      <c r="I1544" s="19">
        <v>0</v>
      </c>
    </row>
    <row r="1545" spans="1:9" x14ac:dyDescent="0.25">
      <c r="A1545" s="211" t="s">
        <v>530</v>
      </c>
      <c r="B1545" s="78">
        <v>0</v>
      </c>
      <c r="C1545" s="132" t="s">
        <v>67</v>
      </c>
      <c r="D1545" s="165">
        <v>72985.499999999971</v>
      </c>
      <c r="E1545" s="165">
        <v>0</v>
      </c>
      <c r="F1545" s="19">
        <v>0</v>
      </c>
      <c r="G1545" s="20">
        <f t="shared" si="31"/>
        <v>615107.64000000153</v>
      </c>
      <c r="H1545" s="19">
        <v>0</v>
      </c>
      <c r="I1545" s="19">
        <v>0</v>
      </c>
    </row>
    <row r="1546" spans="1:9" x14ac:dyDescent="0.25">
      <c r="A1546" s="211" t="s">
        <v>531</v>
      </c>
      <c r="B1546" s="78">
        <v>0</v>
      </c>
      <c r="C1546" s="132" t="s">
        <v>67</v>
      </c>
      <c r="D1546" s="165">
        <v>3158468.2000000007</v>
      </c>
      <c r="E1546" s="165">
        <v>2543360.5599999991</v>
      </c>
      <c r="F1546" s="19">
        <v>0</v>
      </c>
      <c r="G1546" s="20">
        <f t="shared" si="31"/>
        <v>289819.27000000048</v>
      </c>
      <c r="H1546" s="19">
        <v>0</v>
      </c>
      <c r="I1546" s="19">
        <v>0</v>
      </c>
    </row>
    <row r="1547" spans="1:9" x14ac:dyDescent="0.25">
      <c r="A1547" s="211" t="s">
        <v>532</v>
      </c>
      <c r="B1547" s="78">
        <v>0</v>
      </c>
      <c r="C1547" s="132" t="s">
        <v>67</v>
      </c>
      <c r="D1547" s="165">
        <v>1401325.9000000004</v>
      </c>
      <c r="E1547" s="165">
        <v>1111506.6299999999</v>
      </c>
      <c r="F1547" s="19">
        <v>0</v>
      </c>
      <c r="G1547" s="20">
        <f t="shared" si="31"/>
        <v>168923.07000000041</v>
      </c>
      <c r="H1547" s="19">
        <v>0</v>
      </c>
      <c r="I1547" s="19">
        <v>0</v>
      </c>
    </row>
    <row r="1548" spans="1:9" x14ac:dyDescent="0.25">
      <c r="A1548" s="211" t="s">
        <v>533</v>
      </c>
      <c r="B1548" s="78">
        <v>0</v>
      </c>
      <c r="C1548" s="132" t="s">
        <v>67</v>
      </c>
      <c r="D1548" s="165">
        <v>727263.8000000004</v>
      </c>
      <c r="E1548" s="165">
        <v>558340.73</v>
      </c>
      <c r="F1548" s="19">
        <v>0</v>
      </c>
      <c r="G1548" s="20">
        <f t="shared" si="31"/>
        <v>202973.63000000047</v>
      </c>
      <c r="H1548" s="19">
        <v>0</v>
      </c>
      <c r="I1548" s="19">
        <v>0</v>
      </c>
    </row>
    <row r="1549" spans="1:9" x14ac:dyDescent="0.25">
      <c r="A1549" s="211" t="s">
        <v>534</v>
      </c>
      <c r="B1549" s="78">
        <v>0</v>
      </c>
      <c r="C1549" s="132" t="s">
        <v>67</v>
      </c>
      <c r="D1549" s="165">
        <v>981776.25000000035</v>
      </c>
      <c r="E1549" s="165">
        <v>778802.61999999988</v>
      </c>
      <c r="F1549" s="19">
        <v>0</v>
      </c>
      <c r="G1549" s="20">
        <f t="shared" si="31"/>
        <v>368023.24000000104</v>
      </c>
      <c r="H1549" s="19">
        <v>0</v>
      </c>
      <c r="I1549" s="19">
        <v>0</v>
      </c>
    </row>
    <row r="1550" spans="1:9" x14ac:dyDescent="0.25">
      <c r="A1550" s="211" t="s">
        <v>535</v>
      </c>
      <c r="B1550" s="78">
        <v>0</v>
      </c>
      <c r="C1550" s="132" t="s">
        <v>67</v>
      </c>
      <c r="D1550" s="165">
        <v>1246890.7500000009</v>
      </c>
      <c r="E1550" s="165">
        <v>878867.50999999989</v>
      </c>
      <c r="F1550" s="19">
        <v>0</v>
      </c>
      <c r="G1550" s="20">
        <f t="shared" si="31"/>
        <v>354542.70000000205</v>
      </c>
      <c r="H1550" s="19">
        <v>0</v>
      </c>
      <c r="I1550" s="19">
        <v>0</v>
      </c>
    </row>
    <row r="1551" spans="1:9" x14ac:dyDescent="0.25">
      <c r="A1551" s="211" t="s">
        <v>536</v>
      </c>
      <c r="B1551" s="78">
        <v>0</v>
      </c>
      <c r="C1551" s="132" t="s">
        <v>67</v>
      </c>
      <c r="D1551" s="165">
        <v>3145060.9000000027</v>
      </c>
      <c r="E1551" s="165">
        <v>2790518.2000000007</v>
      </c>
      <c r="F1551" s="19">
        <v>0</v>
      </c>
      <c r="G1551" s="20">
        <f t="shared" si="31"/>
        <v>92626.750000000233</v>
      </c>
      <c r="H1551" s="19">
        <v>0</v>
      </c>
      <c r="I1551" s="19">
        <v>0</v>
      </c>
    </row>
    <row r="1552" spans="1:9" x14ac:dyDescent="0.25">
      <c r="A1552" s="211" t="s">
        <v>1155</v>
      </c>
      <c r="B1552" s="78">
        <v>0</v>
      </c>
      <c r="C1552" s="132" t="s">
        <v>67</v>
      </c>
      <c r="D1552" s="165">
        <v>375524.75000000012</v>
      </c>
      <c r="E1552" s="165">
        <v>282897.99999999988</v>
      </c>
      <c r="F1552" s="19">
        <v>0</v>
      </c>
      <c r="G1552" s="20">
        <f t="shared" si="31"/>
        <v>100405.69999999998</v>
      </c>
      <c r="H1552" s="19">
        <v>0</v>
      </c>
      <c r="I1552" s="19">
        <v>0</v>
      </c>
    </row>
    <row r="1553" spans="1:9" x14ac:dyDescent="0.25">
      <c r="A1553" s="211" t="s">
        <v>1156</v>
      </c>
      <c r="B1553" s="78">
        <v>0</v>
      </c>
      <c r="C1553" s="132" t="s">
        <v>67</v>
      </c>
      <c r="D1553" s="165">
        <v>349590.05</v>
      </c>
      <c r="E1553" s="165">
        <v>249184.35</v>
      </c>
      <c r="F1553" s="19">
        <v>0</v>
      </c>
      <c r="G1553" s="20">
        <f t="shared" si="31"/>
        <v>133558.71999999951</v>
      </c>
      <c r="H1553" s="19">
        <v>0</v>
      </c>
      <c r="I1553" s="19">
        <v>0</v>
      </c>
    </row>
    <row r="1554" spans="1:9" x14ac:dyDescent="0.25">
      <c r="A1554" s="211" t="s">
        <v>1157</v>
      </c>
      <c r="B1554" s="78">
        <v>0</v>
      </c>
      <c r="C1554" s="132" t="s">
        <v>67</v>
      </c>
      <c r="D1554" s="165">
        <v>766476.79999999958</v>
      </c>
      <c r="E1554" s="165">
        <v>632918.08000000007</v>
      </c>
      <c r="F1554" s="19">
        <v>0</v>
      </c>
      <c r="G1554" s="20">
        <f t="shared" si="31"/>
        <v>114917.35000000044</v>
      </c>
      <c r="H1554" s="19">
        <v>0</v>
      </c>
      <c r="I1554" s="19">
        <v>0</v>
      </c>
    </row>
    <row r="1555" spans="1:9" x14ac:dyDescent="0.25">
      <c r="A1555" s="211" t="s">
        <v>1158</v>
      </c>
      <c r="B1555" s="78">
        <v>0</v>
      </c>
      <c r="C1555" s="132" t="s">
        <v>67</v>
      </c>
      <c r="D1555" s="165">
        <v>719409.70000000042</v>
      </c>
      <c r="E1555" s="165">
        <v>604492.35</v>
      </c>
      <c r="F1555" s="19">
        <v>0</v>
      </c>
      <c r="G1555" s="20">
        <f t="shared" si="31"/>
        <v>162290.29999999978</v>
      </c>
      <c r="H1555" s="19">
        <v>0</v>
      </c>
      <c r="I1555" s="19">
        <v>0</v>
      </c>
    </row>
    <row r="1556" spans="1:9" x14ac:dyDescent="0.25">
      <c r="A1556" s="105" t="s">
        <v>1497</v>
      </c>
      <c r="B1556" s="78">
        <v>0</v>
      </c>
      <c r="C1556" s="132" t="s">
        <v>67</v>
      </c>
      <c r="D1556" s="165">
        <v>424419.01999999979</v>
      </c>
      <c r="E1556" s="165">
        <v>262128.72</v>
      </c>
      <c r="F1556" s="19">
        <v>0</v>
      </c>
      <c r="G1556" s="20">
        <f t="shared" si="31"/>
        <v>361507.3</v>
      </c>
      <c r="H1556" s="19">
        <v>0</v>
      </c>
      <c r="I1556" s="19">
        <v>0</v>
      </c>
    </row>
    <row r="1557" spans="1:9" x14ac:dyDescent="0.25">
      <c r="A1557" s="105" t="s">
        <v>1498</v>
      </c>
      <c r="B1557" s="78">
        <v>0</v>
      </c>
      <c r="C1557" s="132" t="s">
        <v>67</v>
      </c>
      <c r="D1557" s="165">
        <v>407587.3</v>
      </c>
      <c r="E1557" s="165">
        <v>46079.999999999993</v>
      </c>
      <c r="F1557" s="19">
        <v>0</v>
      </c>
      <c r="G1557" s="20">
        <f t="shared" si="31"/>
        <v>126694.45999999967</v>
      </c>
      <c r="H1557" s="19">
        <v>0</v>
      </c>
      <c r="I1557" s="19">
        <v>0</v>
      </c>
    </row>
    <row r="1558" spans="1:9" x14ac:dyDescent="0.25">
      <c r="A1558" s="211" t="s">
        <v>1159</v>
      </c>
      <c r="B1558" s="78">
        <v>0</v>
      </c>
      <c r="C1558" s="132" t="s">
        <v>67</v>
      </c>
      <c r="D1558" s="165">
        <v>629638.72999999963</v>
      </c>
      <c r="E1558" s="165">
        <v>502944.26999999996</v>
      </c>
      <c r="F1558" s="19">
        <v>0</v>
      </c>
      <c r="G1558" s="20">
        <f t="shared" si="31"/>
        <v>10508.749999999942</v>
      </c>
      <c r="H1558" s="19">
        <v>0</v>
      </c>
      <c r="I1558" s="19">
        <v>0</v>
      </c>
    </row>
    <row r="1559" spans="1:9" x14ac:dyDescent="0.25">
      <c r="A1559" s="211" t="s">
        <v>1160</v>
      </c>
      <c r="B1559" s="78">
        <v>0</v>
      </c>
      <c r="C1559" s="132" t="s">
        <v>67</v>
      </c>
      <c r="D1559" s="165">
        <v>100779.47999999994</v>
      </c>
      <c r="E1559" s="165">
        <v>90270.73</v>
      </c>
      <c r="F1559" s="19">
        <v>0</v>
      </c>
      <c r="G1559" s="20">
        <f t="shared" si="31"/>
        <v>220240.40000000084</v>
      </c>
      <c r="H1559" s="19">
        <v>0</v>
      </c>
      <c r="I1559" s="19">
        <v>0</v>
      </c>
    </row>
    <row r="1560" spans="1:9" x14ac:dyDescent="0.25">
      <c r="A1560" s="105" t="s">
        <v>2017</v>
      </c>
      <c r="B1560" s="78">
        <v>0</v>
      </c>
      <c r="C1560" s="132" t="s">
        <v>67</v>
      </c>
      <c r="D1560" s="165">
        <v>1381073.6500000011</v>
      </c>
      <c r="E1560" s="165">
        <v>1160833.2500000002</v>
      </c>
      <c r="F1560" s="19">
        <v>0</v>
      </c>
      <c r="G1560" s="20">
        <f t="shared" si="31"/>
        <v>64368.849999999831</v>
      </c>
      <c r="H1560" s="19">
        <v>0</v>
      </c>
      <c r="I1560" s="19">
        <v>0</v>
      </c>
    </row>
    <row r="1561" spans="1:9" x14ac:dyDescent="0.25">
      <c r="A1561" s="105" t="s">
        <v>2018</v>
      </c>
      <c r="B1561" s="78">
        <v>0</v>
      </c>
      <c r="C1561" s="132" t="s">
        <v>67</v>
      </c>
      <c r="D1561" s="165">
        <v>247217.24999999985</v>
      </c>
      <c r="E1561" s="165">
        <v>182848.40000000002</v>
      </c>
      <c r="F1561" s="19">
        <v>0</v>
      </c>
      <c r="G1561" s="20">
        <f t="shared" si="31"/>
        <v>7864.0499999999447</v>
      </c>
      <c r="H1561" s="19">
        <v>0</v>
      </c>
      <c r="I1561" s="19">
        <v>0</v>
      </c>
    </row>
    <row r="1562" spans="1:9" x14ac:dyDescent="0.25">
      <c r="A1562" s="105" t="s">
        <v>2019</v>
      </c>
      <c r="B1562" s="78">
        <v>0</v>
      </c>
      <c r="C1562" s="132" t="s">
        <v>67</v>
      </c>
      <c r="D1562" s="165">
        <v>122262.23999999993</v>
      </c>
      <c r="E1562" s="165">
        <v>114398.18999999999</v>
      </c>
      <c r="F1562" s="19">
        <v>0</v>
      </c>
      <c r="G1562" s="20">
        <f t="shared" si="31"/>
        <v>42971.000000000015</v>
      </c>
      <c r="H1562" s="19">
        <v>0</v>
      </c>
      <c r="I1562" s="19">
        <v>0</v>
      </c>
    </row>
    <row r="1563" spans="1:9" x14ac:dyDescent="0.25">
      <c r="A1563" s="105" t="s">
        <v>2020</v>
      </c>
      <c r="B1563" s="78">
        <v>0</v>
      </c>
      <c r="C1563" s="132" t="s">
        <v>67</v>
      </c>
      <c r="D1563" s="165">
        <v>119417.00000000001</v>
      </c>
      <c r="E1563" s="165">
        <v>76446</v>
      </c>
      <c r="F1563" s="19">
        <v>0</v>
      </c>
      <c r="G1563" s="20">
        <f t="shared" si="31"/>
        <v>92717.089999999967</v>
      </c>
      <c r="H1563" s="19">
        <v>0</v>
      </c>
      <c r="I1563" s="19">
        <v>0</v>
      </c>
    </row>
    <row r="1564" spans="1:9" x14ac:dyDescent="0.25">
      <c r="A1564" s="105" t="s">
        <v>1499</v>
      </c>
      <c r="B1564" s="78">
        <v>0</v>
      </c>
      <c r="C1564" s="132" t="s">
        <v>67</v>
      </c>
      <c r="D1564" s="165">
        <v>172357.49999999997</v>
      </c>
      <c r="E1564" s="165">
        <v>79640.41</v>
      </c>
      <c r="F1564" s="19">
        <v>0</v>
      </c>
      <c r="G1564" s="20">
        <f t="shared" si="31"/>
        <v>46349.100000000028</v>
      </c>
      <c r="H1564" s="19">
        <v>0</v>
      </c>
      <c r="I1564" s="19">
        <v>0</v>
      </c>
    </row>
    <row r="1565" spans="1:9" x14ac:dyDescent="0.25">
      <c r="A1565" s="105" t="s">
        <v>1500</v>
      </c>
      <c r="B1565" s="78">
        <v>0</v>
      </c>
      <c r="C1565" s="132" t="s">
        <v>67</v>
      </c>
      <c r="D1565" s="165">
        <v>56587.650000000023</v>
      </c>
      <c r="E1565" s="165">
        <v>10238.549999999996</v>
      </c>
      <c r="F1565" s="19">
        <v>0</v>
      </c>
      <c r="G1565" s="20">
        <f t="shared" si="31"/>
        <v>783806.90999999968</v>
      </c>
      <c r="H1565" s="19">
        <v>0</v>
      </c>
      <c r="I1565" s="19">
        <v>0</v>
      </c>
    </row>
    <row r="1566" spans="1:9" x14ac:dyDescent="0.25">
      <c r="A1566" s="105" t="s">
        <v>1501</v>
      </c>
      <c r="B1566" s="78">
        <v>0</v>
      </c>
      <c r="C1566" s="132" t="s">
        <v>67</v>
      </c>
      <c r="D1566" s="165">
        <v>2201301.6499999994</v>
      </c>
      <c r="E1566" s="165">
        <v>1417494.7399999998</v>
      </c>
      <c r="F1566" s="19">
        <v>0</v>
      </c>
      <c r="G1566" s="20">
        <f t="shared" si="31"/>
        <v>273553.41999999934</v>
      </c>
      <c r="H1566" s="19">
        <v>0</v>
      </c>
      <c r="I1566" s="19">
        <v>0</v>
      </c>
    </row>
    <row r="1567" spans="1:9" x14ac:dyDescent="0.25">
      <c r="A1567" s="105" t="s">
        <v>1502</v>
      </c>
      <c r="B1567" s="78">
        <v>0</v>
      </c>
      <c r="C1567" s="132" t="s">
        <v>67</v>
      </c>
      <c r="D1567" s="165">
        <v>1059259.1699999995</v>
      </c>
      <c r="E1567" s="165">
        <v>785705.75000000012</v>
      </c>
      <c r="F1567" s="19">
        <v>0</v>
      </c>
      <c r="G1567" s="20">
        <f t="shared" si="31"/>
        <v>409725.76000000141</v>
      </c>
      <c r="H1567" s="19">
        <v>0</v>
      </c>
      <c r="I1567" s="19">
        <v>0</v>
      </c>
    </row>
    <row r="1568" spans="1:9" x14ac:dyDescent="0.25">
      <c r="A1568" s="105" t="s">
        <v>1503</v>
      </c>
      <c r="B1568" s="78">
        <v>0</v>
      </c>
      <c r="C1568" s="132" t="s">
        <v>67</v>
      </c>
      <c r="D1568" s="165">
        <v>1540542.9700000011</v>
      </c>
      <c r="E1568" s="165">
        <v>1130817.2099999997</v>
      </c>
      <c r="F1568" s="19">
        <v>0</v>
      </c>
      <c r="G1568" s="20">
        <f t="shared" si="31"/>
        <v>231892.5</v>
      </c>
      <c r="H1568" s="19">
        <v>0</v>
      </c>
      <c r="I1568" s="19">
        <v>0</v>
      </c>
    </row>
    <row r="1569" spans="1:9" x14ac:dyDescent="0.25">
      <c r="A1569" s="211" t="s">
        <v>537</v>
      </c>
      <c r="B1569" s="78">
        <v>0</v>
      </c>
      <c r="C1569" s="132" t="s">
        <v>67</v>
      </c>
      <c r="D1569" s="165">
        <v>231892.5</v>
      </c>
      <c r="E1569" s="165">
        <v>0</v>
      </c>
      <c r="F1569" s="19">
        <v>0</v>
      </c>
      <c r="G1569" s="20">
        <f t="shared" si="31"/>
        <v>21692.720000000016</v>
      </c>
      <c r="H1569" s="19">
        <v>0</v>
      </c>
      <c r="I1569" s="19">
        <v>0</v>
      </c>
    </row>
    <row r="1570" spans="1:9" x14ac:dyDescent="0.25">
      <c r="A1570" s="211" t="s">
        <v>538</v>
      </c>
      <c r="B1570" s="78">
        <v>0</v>
      </c>
      <c r="C1570" s="132" t="s">
        <v>67</v>
      </c>
      <c r="D1570" s="165">
        <v>23924.250000000015</v>
      </c>
      <c r="E1570" s="165">
        <v>2231.5300000000002</v>
      </c>
      <c r="F1570" s="19">
        <v>0</v>
      </c>
      <c r="G1570" s="20">
        <f t="shared" si="31"/>
        <v>121055.99999999996</v>
      </c>
      <c r="H1570" s="19">
        <v>0</v>
      </c>
      <c r="I1570" s="19">
        <v>0</v>
      </c>
    </row>
    <row r="1571" spans="1:9" x14ac:dyDescent="0.25">
      <c r="A1571" s="211" t="s">
        <v>539</v>
      </c>
      <c r="B1571" s="78">
        <v>0</v>
      </c>
      <c r="C1571" s="132" t="s">
        <v>67</v>
      </c>
      <c r="D1571" s="165">
        <v>205445.09999999995</v>
      </c>
      <c r="E1571" s="165">
        <v>84389.099999999991</v>
      </c>
      <c r="F1571" s="19">
        <v>0</v>
      </c>
      <c r="G1571" s="20">
        <f t="shared" si="31"/>
        <v>-1922.7000000000116</v>
      </c>
      <c r="H1571" s="19">
        <v>0</v>
      </c>
      <c r="I1571" s="19">
        <v>0</v>
      </c>
    </row>
    <row r="1572" spans="1:9" x14ac:dyDescent="0.25">
      <c r="A1572" s="211" t="s">
        <v>540</v>
      </c>
      <c r="B1572" s="78">
        <v>0</v>
      </c>
      <c r="C1572" s="132" t="s">
        <v>67</v>
      </c>
      <c r="D1572" s="165">
        <v>32303.249999999985</v>
      </c>
      <c r="E1572" s="165">
        <v>34225.949999999997</v>
      </c>
      <c r="F1572" s="19">
        <v>0</v>
      </c>
      <c r="G1572" s="20">
        <f t="shared" si="31"/>
        <v>48637.899999999965</v>
      </c>
      <c r="H1572" s="19">
        <v>0</v>
      </c>
      <c r="I1572" s="19">
        <v>0</v>
      </c>
    </row>
    <row r="1573" spans="1:9" x14ac:dyDescent="0.25">
      <c r="A1573" s="211" t="s">
        <v>541</v>
      </c>
      <c r="B1573" s="78">
        <v>0</v>
      </c>
      <c r="C1573" s="132" t="s">
        <v>67</v>
      </c>
      <c r="D1573" s="165">
        <v>63508.159999999967</v>
      </c>
      <c r="E1573" s="165">
        <v>14870.260000000002</v>
      </c>
      <c r="F1573" s="19">
        <v>0</v>
      </c>
      <c r="G1573" s="20">
        <f t="shared" si="31"/>
        <v>85124.73000000004</v>
      </c>
      <c r="H1573" s="19">
        <v>0</v>
      </c>
      <c r="I1573" s="19">
        <v>0</v>
      </c>
    </row>
    <row r="1574" spans="1:9" x14ac:dyDescent="0.25">
      <c r="A1574" s="211" t="s">
        <v>542</v>
      </c>
      <c r="B1574" s="78">
        <v>0</v>
      </c>
      <c r="C1574" s="132" t="s">
        <v>67</v>
      </c>
      <c r="D1574" s="165">
        <v>86068.500000000044</v>
      </c>
      <c r="E1574" s="165">
        <v>943.77</v>
      </c>
      <c r="F1574" s="19">
        <v>0</v>
      </c>
      <c r="G1574" s="20">
        <f t="shared" si="31"/>
        <v>74736.950000000157</v>
      </c>
      <c r="H1574" s="19">
        <v>0</v>
      </c>
      <c r="I1574" s="19">
        <v>0</v>
      </c>
    </row>
    <row r="1575" spans="1:9" x14ac:dyDescent="0.25">
      <c r="A1575" s="211" t="s">
        <v>543</v>
      </c>
      <c r="B1575" s="78">
        <v>0</v>
      </c>
      <c r="C1575" s="132" t="s">
        <v>67</v>
      </c>
      <c r="D1575" s="165">
        <v>288517.01000000013</v>
      </c>
      <c r="E1575" s="165">
        <v>213780.05999999997</v>
      </c>
      <c r="F1575" s="19">
        <v>0</v>
      </c>
      <c r="G1575" s="20">
        <f t="shared" si="31"/>
        <v>107351.64999999997</v>
      </c>
      <c r="H1575" s="19">
        <v>0</v>
      </c>
      <c r="I1575" s="19">
        <v>0</v>
      </c>
    </row>
    <row r="1576" spans="1:9" x14ac:dyDescent="0.25">
      <c r="A1576" s="211" t="s">
        <v>544</v>
      </c>
      <c r="B1576" s="78">
        <v>0</v>
      </c>
      <c r="C1576" s="132" t="s">
        <v>67</v>
      </c>
      <c r="D1576" s="165">
        <v>612990</v>
      </c>
      <c r="E1576" s="165">
        <v>505638.35000000003</v>
      </c>
      <c r="F1576" s="19">
        <v>0</v>
      </c>
      <c r="G1576" s="20">
        <f t="shared" si="31"/>
        <v>78625.200000000172</v>
      </c>
      <c r="H1576" s="19">
        <v>0</v>
      </c>
      <c r="I1576" s="19">
        <v>0</v>
      </c>
    </row>
    <row r="1577" spans="1:9" x14ac:dyDescent="0.25">
      <c r="A1577" s="211" t="s">
        <v>545</v>
      </c>
      <c r="B1577" s="78">
        <v>0</v>
      </c>
      <c r="C1577" s="132" t="s">
        <v>67</v>
      </c>
      <c r="D1577" s="165">
        <v>170814.00000000015</v>
      </c>
      <c r="E1577" s="165">
        <v>92188.799999999974</v>
      </c>
      <c r="F1577" s="19">
        <v>0</v>
      </c>
      <c r="G1577" s="20">
        <f t="shared" si="31"/>
        <v>168567.43999999994</v>
      </c>
      <c r="H1577" s="19">
        <v>0</v>
      </c>
      <c r="I1577" s="19">
        <v>0</v>
      </c>
    </row>
    <row r="1578" spans="1:9" x14ac:dyDescent="0.25">
      <c r="A1578" s="211" t="s">
        <v>546</v>
      </c>
      <c r="B1578" s="78">
        <v>0</v>
      </c>
      <c r="C1578" s="132" t="s">
        <v>67</v>
      </c>
      <c r="D1578" s="165">
        <v>202252.13999999993</v>
      </c>
      <c r="E1578" s="165">
        <v>33684.699999999997</v>
      </c>
      <c r="F1578" s="19">
        <v>0</v>
      </c>
      <c r="G1578" s="20">
        <f t="shared" si="31"/>
        <v>3414014.7299999986</v>
      </c>
      <c r="H1578" s="19">
        <v>0</v>
      </c>
      <c r="I1578" s="19">
        <v>0</v>
      </c>
    </row>
    <row r="1579" spans="1:9" x14ac:dyDescent="0.25">
      <c r="A1579" s="211" t="s">
        <v>1161</v>
      </c>
      <c r="B1579" s="78">
        <v>0</v>
      </c>
      <c r="C1579" s="132" t="s">
        <v>67</v>
      </c>
      <c r="D1579" s="165">
        <v>4003746.5799999987</v>
      </c>
      <c r="E1579" s="165">
        <v>589731.85</v>
      </c>
      <c r="F1579" s="19">
        <v>0</v>
      </c>
      <c r="G1579" s="20">
        <f t="shared" si="31"/>
        <v>497012.05999999971</v>
      </c>
      <c r="H1579" s="19">
        <v>0</v>
      </c>
      <c r="I1579" s="19">
        <v>0</v>
      </c>
    </row>
    <row r="1580" spans="1:9" x14ac:dyDescent="0.25">
      <c r="A1580" s="211" t="s">
        <v>1162</v>
      </c>
      <c r="B1580" s="78">
        <v>0</v>
      </c>
      <c r="C1580" s="132" t="s">
        <v>67</v>
      </c>
      <c r="D1580" s="165">
        <v>646763.24999999965</v>
      </c>
      <c r="E1580" s="165">
        <v>149751.18999999997</v>
      </c>
      <c r="F1580" s="19">
        <v>0</v>
      </c>
      <c r="G1580" s="20">
        <f t="shared" si="31"/>
        <v>102398.25000000004</v>
      </c>
      <c r="H1580" s="19">
        <v>0</v>
      </c>
      <c r="I1580" s="19">
        <v>0</v>
      </c>
    </row>
    <row r="1581" spans="1:9" x14ac:dyDescent="0.25">
      <c r="A1581" s="105" t="s">
        <v>2021</v>
      </c>
      <c r="B1581" s="78">
        <v>0</v>
      </c>
      <c r="C1581" s="132" t="s">
        <v>67</v>
      </c>
      <c r="D1581" s="165">
        <v>230753.25000000006</v>
      </c>
      <c r="E1581" s="165">
        <v>128355.00000000001</v>
      </c>
      <c r="F1581" s="19">
        <v>0</v>
      </c>
      <c r="G1581" s="20">
        <f t="shared" si="31"/>
        <v>46542.100000000035</v>
      </c>
      <c r="H1581" s="19">
        <v>0</v>
      </c>
      <c r="I1581" s="19">
        <v>0</v>
      </c>
    </row>
    <row r="1582" spans="1:9" x14ac:dyDescent="0.25">
      <c r="A1582" s="105" t="s">
        <v>2022</v>
      </c>
      <c r="B1582" s="78">
        <v>0</v>
      </c>
      <c r="C1582" s="132" t="s">
        <v>67</v>
      </c>
      <c r="D1582" s="165">
        <v>527431.5</v>
      </c>
      <c r="E1582" s="165">
        <v>480889.39999999997</v>
      </c>
      <c r="F1582" s="19">
        <v>0</v>
      </c>
      <c r="G1582" s="20">
        <f t="shared" si="31"/>
        <v>141428.21999999939</v>
      </c>
      <c r="H1582" s="19">
        <v>0</v>
      </c>
      <c r="I1582" s="19">
        <v>0</v>
      </c>
    </row>
    <row r="1583" spans="1:9" x14ac:dyDescent="0.25">
      <c r="A1583" s="105" t="s">
        <v>2023</v>
      </c>
      <c r="B1583" s="78">
        <v>0</v>
      </c>
      <c r="C1583" s="132" t="s">
        <v>67</v>
      </c>
      <c r="D1583" s="165">
        <v>719923.46999999951</v>
      </c>
      <c r="E1583" s="165">
        <v>578495.25000000012</v>
      </c>
      <c r="F1583" s="19">
        <v>0</v>
      </c>
      <c r="G1583" s="20">
        <f t="shared" si="31"/>
        <v>158154.88999999984</v>
      </c>
      <c r="H1583" s="19">
        <v>0</v>
      </c>
      <c r="I1583" s="19">
        <v>0</v>
      </c>
    </row>
    <row r="1584" spans="1:9" x14ac:dyDescent="0.25">
      <c r="A1584" s="105" t="s">
        <v>2024</v>
      </c>
      <c r="B1584" s="78">
        <v>0</v>
      </c>
      <c r="C1584" s="132" t="s">
        <v>67</v>
      </c>
      <c r="D1584" s="165">
        <v>517145.99999999988</v>
      </c>
      <c r="E1584" s="165">
        <v>358991.11000000004</v>
      </c>
      <c r="F1584" s="19">
        <v>0</v>
      </c>
      <c r="G1584" s="20">
        <f t="shared" si="31"/>
        <v>210567.80999999965</v>
      </c>
      <c r="H1584" s="19">
        <v>0</v>
      </c>
      <c r="I1584" s="19">
        <v>0</v>
      </c>
    </row>
    <row r="1585" spans="1:9" x14ac:dyDescent="0.25">
      <c r="A1585" s="105" t="s">
        <v>2025</v>
      </c>
      <c r="B1585" s="78">
        <v>0</v>
      </c>
      <c r="C1585" s="132" t="s">
        <v>67</v>
      </c>
      <c r="D1585" s="165">
        <v>697767.37999999977</v>
      </c>
      <c r="E1585" s="165">
        <v>487199.57000000012</v>
      </c>
      <c r="F1585" s="19">
        <v>0</v>
      </c>
      <c r="G1585" s="20">
        <f t="shared" si="31"/>
        <v>280128.64999999944</v>
      </c>
      <c r="H1585" s="19">
        <v>0</v>
      </c>
      <c r="I1585" s="19">
        <v>0</v>
      </c>
    </row>
    <row r="1586" spans="1:9" x14ac:dyDescent="0.25">
      <c r="A1586" s="105" t="s">
        <v>2026</v>
      </c>
      <c r="B1586" s="78">
        <v>0</v>
      </c>
      <c r="C1586" s="132" t="s">
        <v>67</v>
      </c>
      <c r="D1586" s="165">
        <v>1106868.2499999998</v>
      </c>
      <c r="E1586" s="165">
        <v>826739.60000000033</v>
      </c>
      <c r="F1586" s="19">
        <v>0</v>
      </c>
      <c r="G1586" s="20">
        <f t="shared" si="31"/>
        <v>174490.58000000019</v>
      </c>
      <c r="H1586" s="19">
        <v>0</v>
      </c>
      <c r="I1586" s="19">
        <v>0</v>
      </c>
    </row>
    <row r="1587" spans="1:9" x14ac:dyDescent="0.25">
      <c r="A1587" s="105" t="s">
        <v>2027</v>
      </c>
      <c r="B1587" s="78">
        <v>0</v>
      </c>
      <c r="C1587" s="132" t="s">
        <v>67</v>
      </c>
      <c r="D1587" s="165">
        <v>907270.00000000035</v>
      </c>
      <c r="E1587" s="165">
        <v>732779.42000000016</v>
      </c>
      <c r="F1587" s="19">
        <v>0</v>
      </c>
      <c r="G1587" s="20">
        <f t="shared" ref="G1587:G1650" si="32">D1588-E1588</f>
        <v>39096.999999999956</v>
      </c>
      <c r="H1587" s="19">
        <v>0</v>
      </c>
      <c r="I1587" s="19">
        <v>0</v>
      </c>
    </row>
    <row r="1588" spans="1:9" x14ac:dyDescent="0.25">
      <c r="A1588" s="105" t="s">
        <v>2028</v>
      </c>
      <c r="B1588" s="78">
        <v>0</v>
      </c>
      <c r="C1588" s="132" t="s">
        <v>67</v>
      </c>
      <c r="D1588" s="165">
        <v>128110.49999999996</v>
      </c>
      <c r="E1588" s="165">
        <v>89013.5</v>
      </c>
      <c r="F1588" s="19">
        <v>0</v>
      </c>
      <c r="G1588" s="20">
        <f t="shared" si="32"/>
        <v>153340.54999999999</v>
      </c>
      <c r="H1588" s="19">
        <v>0</v>
      </c>
      <c r="I1588" s="19">
        <v>0</v>
      </c>
    </row>
    <row r="1589" spans="1:9" x14ac:dyDescent="0.25">
      <c r="A1589" s="105" t="s">
        <v>2029</v>
      </c>
      <c r="B1589" s="78">
        <v>0</v>
      </c>
      <c r="C1589" s="132" t="s">
        <v>67</v>
      </c>
      <c r="D1589" s="165">
        <v>374821.5</v>
      </c>
      <c r="E1589" s="165">
        <v>221480.95</v>
      </c>
      <c r="F1589" s="19">
        <v>0</v>
      </c>
      <c r="G1589" s="20">
        <f t="shared" si="32"/>
        <v>35294.750000000116</v>
      </c>
      <c r="H1589" s="19">
        <v>0</v>
      </c>
      <c r="I1589" s="19">
        <v>0</v>
      </c>
    </row>
    <row r="1590" spans="1:9" x14ac:dyDescent="0.25">
      <c r="A1590" s="105" t="s">
        <v>2030</v>
      </c>
      <c r="B1590" s="78">
        <v>0</v>
      </c>
      <c r="C1590" s="132" t="s">
        <v>67</v>
      </c>
      <c r="D1590" s="165">
        <v>170031.03000000012</v>
      </c>
      <c r="E1590" s="165">
        <v>134736.28</v>
      </c>
      <c r="F1590" s="19">
        <v>0</v>
      </c>
      <c r="G1590" s="20">
        <f t="shared" si="32"/>
        <v>276309.73999999929</v>
      </c>
      <c r="H1590" s="19">
        <v>0</v>
      </c>
      <c r="I1590" s="19">
        <v>0</v>
      </c>
    </row>
    <row r="1591" spans="1:9" x14ac:dyDescent="0.25">
      <c r="A1591" s="105" t="s">
        <v>1504</v>
      </c>
      <c r="B1591" s="78">
        <v>0</v>
      </c>
      <c r="C1591" s="132" t="s">
        <v>67</v>
      </c>
      <c r="D1591" s="165">
        <v>1506782.0399999996</v>
      </c>
      <c r="E1591" s="165">
        <v>1230472.3000000003</v>
      </c>
      <c r="F1591" s="19">
        <v>0</v>
      </c>
      <c r="G1591" s="20">
        <f t="shared" si="32"/>
        <v>753731.90999999922</v>
      </c>
      <c r="H1591" s="19">
        <v>0</v>
      </c>
      <c r="I1591" s="19">
        <v>0</v>
      </c>
    </row>
    <row r="1592" spans="1:9" x14ac:dyDescent="0.25">
      <c r="A1592" s="105" t="s">
        <v>1505</v>
      </c>
      <c r="B1592" s="78">
        <v>0</v>
      </c>
      <c r="C1592" s="132" t="s">
        <v>67</v>
      </c>
      <c r="D1592" s="165">
        <v>3168020.88</v>
      </c>
      <c r="E1592" s="165">
        <v>2414288.9700000007</v>
      </c>
      <c r="F1592" s="19">
        <v>0</v>
      </c>
      <c r="G1592" s="20">
        <f t="shared" si="32"/>
        <v>610603.20000000065</v>
      </c>
      <c r="H1592" s="19">
        <v>0</v>
      </c>
      <c r="I1592" s="19">
        <v>0</v>
      </c>
    </row>
    <row r="1593" spans="1:9" x14ac:dyDescent="0.25">
      <c r="A1593" s="105" t="s">
        <v>1506</v>
      </c>
      <c r="B1593" s="78">
        <v>0</v>
      </c>
      <c r="C1593" s="132" t="s">
        <v>67</v>
      </c>
      <c r="D1593" s="165">
        <v>3147541.7200000007</v>
      </c>
      <c r="E1593" s="165">
        <v>2536938.52</v>
      </c>
      <c r="F1593" s="19">
        <v>0</v>
      </c>
      <c r="G1593" s="20">
        <f t="shared" si="32"/>
        <v>56969.450000000026</v>
      </c>
      <c r="H1593" s="19">
        <v>0</v>
      </c>
      <c r="I1593" s="19">
        <v>0</v>
      </c>
    </row>
    <row r="1594" spans="1:9" x14ac:dyDescent="0.25">
      <c r="A1594" s="105" t="s">
        <v>2031</v>
      </c>
      <c r="B1594" s="78">
        <v>0</v>
      </c>
      <c r="C1594" s="132" t="s">
        <v>67</v>
      </c>
      <c r="D1594" s="165">
        <v>74676.000000000029</v>
      </c>
      <c r="E1594" s="165">
        <v>17706.55</v>
      </c>
      <c r="F1594" s="19">
        <v>0</v>
      </c>
      <c r="G1594" s="20">
        <f t="shared" si="32"/>
        <v>57952.799999999974</v>
      </c>
      <c r="H1594" s="19">
        <v>0</v>
      </c>
      <c r="I1594" s="19">
        <v>0</v>
      </c>
    </row>
    <row r="1595" spans="1:9" x14ac:dyDescent="0.25">
      <c r="A1595" s="211" t="s">
        <v>547</v>
      </c>
      <c r="B1595" s="78">
        <v>0</v>
      </c>
      <c r="C1595" s="132" t="s">
        <v>67</v>
      </c>
      <c r="D1595" s="165">
        <v>72985.499999999971</v>
      </c>
      <c r="E1595" s="165">
        <v>15032.699999999997</v>
      </c>
      <c r="F1595" s="19">
        <v>0</v>
      </c>
      <c r="G1595" s="20">
        <f t="shared" si="32"/>
        <v>315569.55999999971</v>
      </c>
      <c r="H1595" s="19">
        <v>0</v>
      </c>
      <c r="I1595" s="19">
        <v>0</v>
      </c>
    </row>
    <row r="1596" spans="1:9" x14ac:dyDescent="0.25">
      <c r="A1596" s="211" t="s">
        <v>548</v>
      </c>
      <c r="B1596" s="78">
        <v>0</v>
      </c>
      <c r="C1596" s="132" t="s">
        <v>67</v>
      </c>
      <c r="D1596" s="165">
        <v>969136.91999999993</v>
      </c>
      <c r="E1596" s="165">
        <v>653567.36000000022</v>
      </c>
      <c r="F1596" s="19">
        <v>0</v>
      </c>
      <c r="G1596" s="20">
        <f t="shared" si="32"/>
        <v>210333.22999999882</v>
      </c>
      <c r="H1596" s="19">
        <v>0</v>
      </c>
      <c r="I1596" s="19">
        <v>0</v>
      </c>
    </row>
    <row r="1597" spans="1:9" x14ac:dyDescent="0.25">
      <c r="A1597" s="211" t="s">
        <v>549</v>
      </c>
      <c r="B1597" s="78">
        <v>0</v>
      </c>
      <c r="C1597" s="132" t="s">
        <v>67</v>
      </c>
      <c r="D1597" s="165">
        <v>1474498.3499999989</v>
      </c>
      <c r="E1597" s="165">
        <v>1264165.1200000001</v>
      </c>
      <c r="F1597" s="19">
        <v>0</v>
      </c>
      <c r="G1597" s="20">
        <f t="shared" si="32"/>
        <v>81169.75</v>
      </c>
      <c r="H1597" s="19">
        <v>0</v>
      </c>
      <c r="I1597" s="19">
        <v>0</v>
      </c>
    </row>
    <row r="1598" spans="1:9" x14ac:dyDescent="0.25">
      <c r="A1598" s="211" t="s">
        <v>550</v>
      </c>
      <c r="B1598" s="78">
        <v>0</v>
      </c>
      <c r="C1598" s="132" t="s">
        <v>67</v>
      </c>
      <c r="D1598" s="165">
        <v>106531.10000000002</v>
      </c>
      <c r="E1598" s="165">
        <v>25361.350000000013</v>
      </c>
      <c r="F1598" s="19">
        <v>0</v>
      </c>
      <c r="G1598" s="20">
        <f t="shared" si="32"/>
        <v>467755.15999999992</v>
      </c>
      <c r="H1598" s="19">
        <v>0</v>
      </c>
      <c r="I1598" s="19">
        <v>0</v>
      </c>
    </row>
    <row r="1599" spans="1:9" x14ac:dyDescent="0.25">
      <c r="A1599" s="211" t="s">
        <v>551</v>
      </c>
      <c r="B1599" s="78">
        <v>0</v>
      </c>
      <c r="C1599" s="132" t="s">
        <v>67</v>
      </c>
      <c r="D1599" s="165">
        <v>2185468.1999999997</v>
      </c>
      <c r="E1599" s="165">
        <v>1717713.0399999998</v>
      </c>
      <c r="F1599" s="19">
        <v>0</v>
      </c>
      <c r="G1599" s="20">
        <f t="shared" si="32"/>
        <v>421465.94000000018</v>
      </c>
      <c r="H1599" s="19">
        <v>0</v>
      </c>
      <c r="I1599" s="19">
        <v>0</v>
      </c>
    </row>
    <row r="1600" spans="1:9" x14ac:dyDescent="0.25">
      <c r="A1600" s="211" t="s">
        <v>552</v>
      </c>
      <c r="B1600" s="78">
        <v>0</v>
      </c>
      <c r="C1600" s="132" t="s">
        <v>67</v>
      </c>
      <c r="D1600" s="165">
        <v>1657886.9700000002</v>
      </c>
      <c r="E1600" s="165">
        <v>1236421.03</v>
      </c>
      <c r="F1600" s="19">
        <v>0</v>
      </c>
      <c r="G1600" s="20">
        <f t="shared" si="32"/>
        <v>577014.91999999899</v>
      </c>
      <c r="H1600" s="19">
        <v>0</v>
      </c>
      <c r="I1600" s="19">
        <v>0</v>
      </c>
    </row>
    <row r="1601" spans="1:9" x14ac:dyDescent="0.25">
      <c r="A1601" s="211" t="s">
        <v>553</v>
      </c>
      <c r="B1601" s="78">
        <v>0</v>
      </c>
      <c r="C1601" s="132" t="s">
        <v>67</v>
      </c>
      <c r="D1601" s="165">
        <v>2968118.5999999996</v>
      </c>
      <c r="E1601" s="165">
        <v>2391103.6800000006</v>
      </c>
      <c r="F1601" s="19">
        <v>0</v>
      </c>
      <c r="G1601" s="20">
        <f t="shared" si="32"/>
        <v>38944.89999999998</v>
      </c>
      <c r="H1601" s="19">
        <v>0</v>
      </c>
      <c r="I1601" s="19">
        <v>0</v>
      </c>
    </row>
    <row r="1602" spans="1:9" x14ac:dyDescent="0.25">
      <c r="A1602" s="211" t="s">
        <v>1163</v>
      </c>
      <c r="B1602" s="78">
        <v>0</v>
      </c>
      <c r="C1602" s="132" t="s">
        <v>67</v>
      </c>
      <c r="D1602" s="165">
        <v>137224.85</v>
      </c>
      <c r="E1602" s="165">
        <v>98279.950000000026</v>
      </c>
      <c r="F1602" s="19">
        <v>0</v>
      </c>
      <c r="G1602" s="20">
        <f t="shared" si="32"/>
        <v>125522.21999999991</v>
      </c>
      <c r="H1602" s="19">
        <v>0</v>
      </c>
      <c r="I1602" s="19">
        <v>0</v>
      </c>
    </row>
    <row r="1603" spans="1:9" x14ac:dyDescent="0.25">
      <c r="A1603" s="211" t="s">
        <v>1164</v>
      </c>
      <c r="B1603" s="78">
        <v>0</v>
      </c>
      <c r="C1603" s="132" t="s">
        <v>67</v>
      </c>
      <c r="D1603" s="165">
        <v>293154.74999999994</v>
      </c>
      <c r="E1603" s="165">
        <v>167632.53000000003</v>
      </c>
      <c r="F1603" s="19">
        <v>0</v>
      </c>
      <c r="G1603" s="20">
        <f t="shared" si="32"/>
        <v>45802.099999999977</v>
      </c>
      <c r="H1603" s="19">
        <v>0</v>
      </c>
      <c r="I1603" s="19">
        <v>0</v>
      </c>
    </row>
    <row r="1604" spans="1:9" x14ac:dyDescent="0.25">
      <c r="A1604" s="211" t="s">
        <v>1165</v>
      </c>
      <c r="B1604" s="78">
        <v>0</v>
      </c>
      <c r="C1604" s="132" t="s">
        <v>67</v>
      </c>
      <c r="D1604" s="165">
        <v>135166.49999999997</v>
      </c>
      <c r="E1604" s="165">
        <v>89364.4</v>
      </c>
      <c r="F1604" s="19">
        <v>0</v>
      </c>
      <c r="G1604" s="20">
        <f t="shared" si="32"/>
        <v>3239.6000000000349</v>
      </c>
      <c r="H1604" s="19">
        <v>0</v>
      </c>
      <c r="I1604" s="19">
        <v>0</v>
      </c>
    </row>
    <row r="1605" spans="1:9" x14ac:dyDescent="0.25">
      <c r="A1605" s="211" t="s">
        <v>1166</v>
      </c>
      <c r="B1605" s="78">
        <v>0</v>
      </c>
      <c r="C1605" s="132" t="s">
        <v>67</v>
      </c>
      <c r="D1605" s="165">
        <v>135938.25000000006</v>
      </c>
      <c r="E1605" s="165">
        <v>132698.65000000002</v>
      </c>
      <c r="F1605" s="19">
        <v>0</v>
      </c>
      <c r="G1605" s="20">
        <f t="shared" si="32"/>
        <v>315794.80999999988</v>
      </c>
      <c r="H1605" s="19">
        <v>0</v>
      </c>
      <c r="I1605" s="19">
        <v>0</v>
      </c>
    </row>
    <row r="1606" spans="1:9" x14ac:dyDescent="0.25">
      <c r="A1606" s="211" t="s">
        <v>1167</v>
      </c>
      <c r="B1606" s="78">
        <v>0</v>
      </c>
      <c r="C1606" s="132" t="s">
        <v>67</v>
      </c>
      <c r="D1606" s="165">
        <v>322187.24999999988</v>
      </c>
      <c r="E1606" s="165">
        <v>6392.4400000000005</v>
      </c>
      <c r="F1606" s="19">
        <v>0</v>
      </c>
      <c r="G1606" s="20">
        <f t="shared" si="32"/>
        <v>82187.929999999847</v>
      </c>
      <c r="H1606" s="19">
        <v>0</v>
      </c>
      <c r="I1606" s="19">
        <v>0</v>
      </c>
    </row>
    <row r="1607" spans="1:9" x14ac:dyDescent="0.25">
      <c r="A1607" s="211" t="s">
        <v>1168</v>
      </c>
      <c r="B1607" s="78">
        <v>0</v>
      </c>
      <c r="C1607" s="132" t="s">
        <v>67</v>
      </c>
      <c r="D1607" s="165">
        <v>304720.18999999983</v>
      </c>
      <c r="E1607" s="165">
        <v>222532.25999999998</v>
      </c>
      <c r="F1607" s="19">
        <v>0</v>
      </c>
      <c r="G1607" s="20">
        <f t="shared" si="32"/>
        <v>203506.16000000038</v>
      </c>
      <c r="H1607" s="19">
        <v>0</v>
      </c>
      <c r="I1607" s="19">
        <v>0</v>
      </c>
    </row>
    <row r="1608" spans="1:9" x14ac:dyDescent="0.25">
      <c r="A1608" s="105" t="s">
        <v>1507</v>
      </c>
      <c r="B1608" s="78">
        <v>0</v>
      </c>
      <c r="C1608" s="132" t="s">
        <v>67</v>
      </c>
      <c r="D1608" s="165">
        <v>1276878.75</v>
      </c>
      <c r="E1608" s="165">
        <v>1073372.5899999996</v>
      </c>
      <c r="F1608" s="19">
        <v>0</v>
      </c>
      <c r="G1608" s="20">
        <f t="shared" si="32"/>
        <v>260935.64000000071</v>
      </c>
      <c r="H1608" s="19">
        <v>0</v>
      </c>
      <c r="I1608" s="19">
        <v>0</v>
      </c>
    </row>
    <row r="1609" spans="1:9" x14ac:dyDescent="0.25">
      <c r="A1609" s="105" t="s">
        <v>1508</v>
      </c>
      <c r="B1609" s="78">
        <v>0</v>
      </c>
      <c r="C1609" s="132" t="s">
        <v>67</v>
      </c>
      <c r="D1609" s="165">
        <v>1277136.0000000007</v>
      </c>
      <c r="E1609" s="165">
        <v>1016200.36</v>
      </c>
      <c r="F1609" s="19">
        <v>0</v>
      </c>
      <c r="G1609" s="20">
        <f t="shared" si="32"/>
        <v>290163.53000000049</v>
      </c>
      <c r="H1609" s="19">
        <v>0</v>
      </c>
      <c r="I1609" s="19">
        <v>0</v>
      </c>
    </row>
    <row r="1610" spans="1:9" x14ac:dyDescent="0.25">
      <c r="A1610" s="105" t="s">
        <v>1509</v>
      </c>
      <c r="B1610" s="78">
        <v>0</v>
      </c>
      <c r="C1610" s="132" t="s">
        <v>67</v>
      </c>
      <c r="D1610" s="165">
        <v>1625916.1000000008</v>
      </c>
      <c r="E1610" s="165">
        <v>1335752.5700000003</v>
      </c>
      <c r="F1610" s="19">
        <v>0</v>
      </c>
      <c r="G1610" s="20">
        <f t="shared" si="32"/>
        <v>221343.40999999945</v>
      </c>
      <c r="H1610" s="19">
        <v>0</v>
      </c>
      <c r="I1610" s="19">
        <v>0</v>
      </c>
    </row>
    <row r="1611" spans="1:9" x14ac:dyDescent="0.25">
      <c r="A1611" s="105" t="s">
        <v>1510</v>
      </c>
      <c r="B1611" s="78">
        <v>0</v>
      </c>
      <c r="C1611" s="132" t="s">
        <v>67</v>
      </c>
      <c r="D1611" s="165">
        <v>1645407.7499999995</v>
      </c>
      <c r="E1611" s="165">
        <v>1424064.34</v>
      </c>
      <c r="F1611" s="19">
        <v>0</v>
      </c>
      <c r="G1611" s="20">
        <f t="shared" si="32"/>
        <v>786099.6799999997</v>
      </c>
      <c r="H1611" s="19">
        <v>0</v>
      </c>
      <c r="I1611" s="19">
        <v>0</v>
      </c>
    </row>
    <row r="1612" spans="1:9" x14ac:dyDescent="0.25">
      <c r="A1612" s="105" t="s">
        <v>1511</v>
      </c>
      <c r="B1612" s="78">
        <v>0</v>
      </c>
      <c r="C1612" s="132" t="s">
        <v>67</v>
      </c>
      <c r="D1612" s="165">
        <v>1324199.3999999997</v>
      </c>
      <c r="E1612" s="165">
        <v>538099.72</v>
      </c>
      <c r="F1612" s="19">
        <v>0</v>
      </c>
      <c r="G1612" s="20">
        <f t="shared" si="32"/>
        <v>175692.47999999975</v>
      </c>
      <c r="H1612" s="19">
        <v>0</v>
      </c>
      <c r="I1612" s="19">
        <v>0</v>
      </c>
    </row>
    <row r="1613" spans="1:9" x14ac:dyDescent="0.25">
      <c r="A1613" s="105" t="s">
        <v>1512</v>
      </c>
      <c r="B1613" s="78">
        <v>0</v>
      </c>
      <c r="C1613" s="132" t="s">
        <v>67</v>
      </c>
      <c r="D1613" s="165">
        <v>1595978.9999999993</v>
      </c>
      <c r="E1613" s="165">
        <v>1420286.5199999996</v>
      </c>
      <c r="F1613" s="19">
        <v>0</v>
      </c>
      <c r="G1613" s="20">
        <f t="shared" si="32"/>
        <v>770965.54000000039</v>
      </c>
      <c r="H1613" s="19">
        <v>0</v>
      </c>
      <c r="I1613" s="19">
        <v>0</v>
      </c>
    </row>
    <row r="1614" spans="1:9" x14ac:dyDescent="0.25">
      <c r="A1614" s="105" t="s">
        <v>1513</v>
      </c>
      <c r="B1614" s="78">
        <v>0</v>
      </c>
      <c r="C1614" s="132" t="s">
        <v>67</v>
      </c>
      <c r="D1614" s="165">
        <v>804844.20000000042</v>
      </c>
      <c r="E1614" s="165">
        <v>33878.659999999996</v>
      </c>
      <c r="F1614" s="19">
        <v>0</v>
      </c>
      <c r="G1614" s="20">
        <f t="shared" si="32"/>
        <v>336668.40000000072</v>
      </c>
      <c r="H1614" s="19">
        <v>0</v>
      </c>
      <c r="I1614" s="19">
        <v>0</v>
      </c>
    </row>
    <row r="1615" spans="1:9" x14ac:dyDescent="0.25">
      <c r="A1615" s="105" t="s">
        <v>1514</v>
      </c>
      <c r="B1615" s="78">
        <v>0</v>
      </c>
      <c r="C1615" s="132" t="s">
        <v>67</v>
      </c>
      <c r="D1615" s="165">
        <v>986333.05000000051</v>
      </c>
      <c r="E1615" s="165">
        <v>649664.64999999979</v>
      </c>
      <c r="F1615" s="19">
        <v>0</v>
      </c>
      <c r="G1615" s="20">
        <f t="shared" si="32"/>
        <v>151674.15000000084</v>
      </c>
      <c r="H1615" s="19">
        <v>0</v>
      </c>
      <c r="I1615" s="19">
        <v>0</v>
      </c>
    </row>
    <row r="1616" spans="1:9" x14ac:dyDescent="0.25">
      <c r="A1616" s="105" t="s">
        <v>1515</v>
      </c>
      <c r="B1616" s="78">
        <v>0</v>
      </c>
      <c r="C1616" s="132" t="s">
        <v>67</v>
      </c>
      <c r="D1616" s="165">
        <v>1226862.0000000007</v>
      </c>
      <c r="E1616" s="165">
        <v>1075187.8499999999</v>
      </c>
      <c r="F1616" s="19">
        <v>0</v>
      </c>
      <c r="G1616" s="20">
        <f t="shared" si="32"/>
        <v>182100.01999999955</v>
      </c>
      <c r="H1616" s="19">
        <v>0</v>
      </c>
      <c r="I1616" s="19">
        <v>0</v>
      </c>
    </row>
    <row r="1617" spans="1:9" x14ac:dyDescent="0.25">
      <c r="A1617" s="105" t="s">
        <v>1516</v>
      </c>
      <c r="B1617" s="78">
        <v>0</v>
      </c>
      <c r="C1617" s="132" t="s">
        <v>67</v>
      </c>
      <c r="D1617" s="165">
        <v>1271817.7499999995</v>
      </c>
      <c r="E1617" s="165">
        <v>1089717.73</v>
      </c>
      <c r="F1617" s="19">
        <v>0</v>
      </c>
      <c r="G1617" s="20">
        <f t="shared" si="32"/>
        <v>52745.549999999814</v>
      </c>
      <c r="H1617" s="19">
        <v>0</v>
      </c>
      <c r="I1617" s="19">
        <v>0</v>
      </c>
    </row>
    <row r="1618" spans="1:9" x14ac:dyDescent="0.25">
      <c r="A1618" s="105" t="s">
        <v>1517</v>
      </c>
      <c r="B1618" s="78">
        <v>0</v>
      </c>
      <c r="C1618" s="132" t="s">
        <v>67</v>
      </c>
      <c r="D1618" s="165">
        <v>786331.74999999988</v>
      </c>
      <c r="E1618" s="165">
        <v>733586.20000000007</v>
      </c>
      <c r="F1618" s="19">
        <v>0</v>
      </c>
      <c r="G1618" s="20">
        <f t="shared" si="32"/>
        <v>198779.15000000107</v>
      </c>
      <c r="H1618" s="19">
        <v>0</v>
      </c>
      <c r="I1618" s="19">
        <v>0</v>
      </c>
    </row>
    <row r="1619" spans="1:9" x14ac:dyDescent="0.25">
      <c r="A1619" s="105" t="s">
        <v>1518</v>
      </c>
      <c r="B1619" s="78">
        <v>0</v>
      </c>
      <c r="C1619" s="132" t="s">
        <v>67</v>
      </c>
      <c r="D1619" s="165">
        <v>1295400.7500000014</v>
      </c>
      <c r="E1619" s="165">
        <v>1096621.6000000003</v>
      </c>
      <c r="F1619" s="19">
        <v>0</v>
      </c>
      <c r="G1619" s="20">
        <f t="shared" si="32"/>
        <v>262700.02000000025</v>
      </c>
      <c r="H1619" s="19">
        <v>0</v>
      </c>
      <c r="I1619" s="19">
        <v>0</v>
      </c>
    </row>
    <row r="1620" spans="1:9" x14ac:dyDescent="0.25">
      <c r="A1620" s="105" t="s">
        <v>1519</v>
      </c>
      <c r="B1620" s="78">
        <v>0</v>
      </c>
      <c r="C1620" s="132" t="s">
        <v>67</v>
      </c>
      <c r="D1620" s="165">
        <v>2008273.0999999999</v>
      </c>
      <c r="E1620" s="165">
        <v>1745573.0799999996</v>
      </c>
      <c r="F1620" s="19">
        <v>0</v>
      </c>
      <c r="G1620" s="20">
        <f t="shared" si="32"/>
        <v>160850.67999999924</v>
      </c>
      <c r="H1620" s="19">
        <v>0</v>
      </c>
      <c r="I1620" s="19">
        <v>0</v>
      </c>
    </row>
    <row r="1621" spans="1:9" x14ac:dyDescent="0.25">
      <c r="A1621" s="105" t="s">
        <v>1520</v>
      </c>
      <c r="B1621" s="78">
        <v>0</v>
      </c>
      <c r="C1621" s="132" t="s">
        <v>67</v>
      </c>
      <c r="D1621" s="165">
        <v>1483487.3899999994</v>
      </c>
      <c r="E1621" s="165">
        <v>1322636.7100000002</v>
      </c>
      <c r="F1621" s="19">
        <v>0</v>
      </c>
      <c r="G1621" s="20">
        <f t="shared" si="32"/>
        <v>4515537.3300000019</v>
      </c>
      <c r="H1621" s="19">
        <v>0</v>
      </c>
      <c r="I1621" s="19">
        <v>0</v>
      </c>
    </row>
    <row r="1622" spans="1:9" x14ac:dyDescent="0.25">
      <c r="A1622" s="105" t="s">
        <v>1521</v>
      </c>
      <c r="B1622" s="78">
        <v>0</v>
      </c>
      <c r="C1622" s="132" t="s">
        <v>67</v>
      </c>
      <c r="D1622" s="165">
        <v>9703970.7600000016</v>
      </c>
      <c r="E1622" s="165">
        <v>5188433.43</v>
      </c>
      <c r="F1622" s="19">
        <v>0</v>
      </c>
      <c r="G1622" s="20">
        <f t="shared" si="32"/>
        <v>141296.90000000014</v>
      </c>
      <c r="H1622" s="19">
        <v>0</v>
      </c>
      <c r="I1622" s="19">
        <v>0</v>
      </c>
    </row>
    <row r="1623" spans="1:9" x14ac:dyDescent="0.25">
      <c r="A1623" s="105" t="s">
        <v>1522</v>
      </c>
      <c r="B1623" s="78">
        <v>0</v>
      </c>
      <c r="C1623" s="132" t="s">
        <v>67</v>
      </c>
      <c r="D1623" s="165">
        <v>170098.41000000012</v>
      </c>
      <c r="E1623" s="165">
        <v>28801.509999999995</v>
      </c>
      <c r="F1623" s="19">
        <v>0</v>
      </c>
      <c r="G1623" s="20">
        <f t="shared" si="32"/>
        <v>127811.29000000005</v>
      </c>
      <c r="H1623" s="19">
        <v>0</v>
      </c>
      <c r="I1623" s="19">
        <v>0</v>
      </c>
    </row>
    <row r="1624" spans="1:9" x14ac:dyDescent="0.25">
      <c r="A1624" s="105" t="s">
        <v>1523</v>
      </c>
      <c r="B1624" s="78">
        <v>0</v>
      </c>
      <c r="C1624" s="132" t="s">
        <v>67</v>
      </c>
      <c r="D1624" s="165">
        <v>132305.30000000005</v>
      </c>
      <c r="E1624" s="165">
        <v>4494.01</v>
      </c>
      <c r="F1624" s="19">
        <v>0</v>
      </c>
      <c r="G1624" s="20">
        <f t="shared" si="32"/>
        <v>27557.400000000012</v>
      </c>
      <c r="H1624" s="19">
        <v>0</v>
      </c>
      <c r="I1624" s="19">
        <v>0</v>
      </c>
    </row>
    <row r="1625" spans="1:9" x14ac:dyDescent="0.25">
      <c r="A1625" s="105" t="s">
        <v>1524</v>
      </c>
      <c r="B1625" s="78">
        <v>0</v>
      </c>
      <c r="C1625" s="132" t="s">
        <v>67</v>
      </c>
      <c r="D1625" s="165">
        <v>27658.200000000012</v>
      </c>
      <c r="E1625" s="165">
        <v>100.8</v>
      </c>
      <c r="F1625" s="19">
        <v>0</v>
      </c>
      <c r="G1625" s="20">
        <f t="shared" si="32"/>
        <v>4933575.5700000022</v>
      </c>
      <c r="H1625" s="19">
        <v>0</v>
      </c>
      <c r="I1625" s="19">
        <v>0</v>
      </c>
    </row>
    <row r="1626" spans="1:9" x14ac:dyDescent="0.25">
      <c r="A1626" s="105" t="s">
        <v>1525</v>
      </c>
      <c r="B1626" s="78">
        <v>0</v>
      </c>
      <c r="C1626" s="132" t="s">
        <v>67</v>
      </c>
      <c r="D1626" s="165">
        <v>8438721.6899999995</v>
      </c>
      <c r="E1626" s="165">
        <v>3505146.1199999978</v>
      </c>
      <c r="F1626" s="19">
        <v>0</v>
      </c>
      <c r="G1626" s="20">
        <f t="shared" si="32"/>
        <v>248985.73000000033</v>
      </c>
      <c r="H1626" s="19">
        <v>0</v>
      </c>
      <c r="I1626" s="19">
        <v>0</v>
      </c>
    </row>
    <row r="1627" spans="1:9" x14ac:dyDescent="0.25">
      <c r="A1627" s="105" t="s">
        <v>1526</v>
      </c>
      <c r="B1627" s="78">
        <v>0</v>
      </c>
      <c r="C1627" s="132" t="s">
        <v>67</v>
      </c>
      <c r="D1627" s="165">
        <v>929546.60000000009</v>
      </c>
      <c r="E1627" s="165">
        <v>680560.86999999976</v>
      </c>
      <c r="F1627" s="19">
        <v>0</v>
      </c>
      <c r="G1627" s="20">
        <f t="shared" si="32"/>
        <v>102940.94000000018</v>
      </c>
      <c r="H1627" s="19">
        <v>0</v>
      </c>
      <c r="I1627" s="19">
        <v>0</v>
      </c>
    </row>
    <row r="1628" spans="1:9" x14ac:dyDescent="0.25">
      <c r="A1628" s="105" t="s">
        <v>1527</v>
      </c>
      <c r="B1628" s="78">
        <v>0</v>
      </c>
      <c r="C1628" s="132" t="s">
        <v>67</v>
      </c>
      <c r="D1628" s="165">
        <v>891475.20000000054</v>
      </c>
      <c r="E1628" s="165">
        <v>788534.26000000036</v>
      </c>
      <c r="F1628" s="19">
        <v>0</v>
      </c>
      <c r="G1628" s="20">
        <f t="shared" si="32"/>
        <v>168992.36999999941</v>
      </c>
      <c r="H1628" s="19">
        <v>0</v>
      </c>
      <c r="I1628" s="19">
        <v>0</v>
      </c>
    </row>
    <row r="1629" spans="1:9" x14ac:dyDescent="0.25">
      <c r="A1629" s="105" t="s">
        <v>1528</v>
      </c>
      <c r="B1629" s="78">
        <v>0</v>
      </c>
      <c r="C1629" s="132" t="s">
        <v>67</v>
      </c>
      <c r="D1629" s="165">
        <v>1304182.0499999996</v>
      </c>
      <c r="E1629" s="165">
        <v>1135189.6800000002</v>
      </c>
      <c r="F1629" s="19">
        <v>0</v>
      </c>
      <c r="G1629" s="20">
        <f t="shared" si="32"/>
        <v>61215.659999999218</v>
      </c>
      <c r="H1629" s="19">
        <v>0</v>
      </c>
      <c r="I1629" s="19">
        <v>0</v>
      </c>
    </row>
    <row r="1630" spans="1:9" x14ac:dyDescent="0.25">
      <c r="A1630" s="105" t="s">
        <v>1529</v>
      </c>
      <c r="B1630" s="78">
        <v>0</v>
      </c>
      <c r="C1630" s="132" t="s">
        <v>67</v>
      </c>
      <c r="D1630" s="165">
        <v>1278106.2399999998</v>
      </c>
      <c r="E1630" s="165">
        <v>1216890.5800000005</v>
      </c>
      <c r="F1630" s="19">
        <v>0</v>
      </c>
      <c r="G1630" s="20">
        <f t="shared" si="32"/>
        <v>173848.56999999972</v>
      </c>
      <c r="H1630" s="19">
        <v>0</v>
      </c>
      <c r="I1630" s="19">
        <v>0</v>
      </c>
    </row>
    <row r="1631" spans="1:9" x14ac:dyDescent="0.25">
      <c r="A1631" s="105" t="s">
        <v>2032</v>
      </c>
      <c r="B1631" s="78">
        <v>0</v>
      </c>
      <c r="C1631" s="132" t="s">
        <v>67</v>
      </c>
      <c r="D1631" s="165">
        <v>1043878.1699999997</v>
      </c>
      <c r="E1631" s="165">
        <v>870029.6</v>
      </c>
      <c r="F1631" s="19">
        <v>0</v>
      </c>
      <c r="G1631" s="20">
        <f t="shared" si="32"/>
        <v>19705.849999999995</v>
      </c>
      <c r="H1631" s="19">
        <v>0</v>
      </c>
      <c r="I1631" s="19">
        <v>0</v>
      </c>
    </row>
    <row r="1632" spans="1:9" x14ac:dyDescent="0.25">
      <c r="A1632" s="105" t="s">
        <v>2033</v>
      </c>
      <c r="B1632" s="78">
        <v>0</v>
      </c>
      <c r="C1632" s="132" t="s">
        <v>67</v>
      </c>
      <c r="D1632" s="165">
        <v>39839.050000000003</v>
      </c>
      <c r="E1632" s="165">
        <v>20133.200000000008</v>
      </c>
      <c r="F1632" s="19">
        <v>0</v>
      </c>
      <c r="G1632" s="20">
        <f t="shared" si="32"/>
        <v>46393.239999999991</v>
      </c>
      <c r="H1632" s="19">
        <v>0</v>
      </c>
      <c r="I1632" s="19">
        <v>0</v>
      </c>
    </row>
    <row r="1633" spans="1:9" x14ac:dyDescent="0.25">
      <c r="A1633" s="211" t="s">
        <v>554</v>
      </c>
      <c r="B1633" s="78">
        <v>0</v>
      </c>
      <c r="C1633" s="132" t="s">
        <v>67</v>
      </c>
      <c r="D1633" s="165">
        <v>93726.65</v>
      </c>
      <c r="E1633" s="165">
        <v>47333.41</v>
      </c>
      <c r="F1633" s="19">
        <v>0</v>
      </c>
      <c r="G1633" s="20">
        <f t="shared" si="32"/>
        <v>137695.42000000051</v>
      </c>
      <c r="H1633" s="19">
        <v>0</v>
      </c>
      <c r="I1633" s="19">
        <v>0</v>
      </c>
    </row>
    <row r="1634" spans="1:9" x14ac:dyDescent="0.25">
      <c r="A1634" s="211" t="s">
        <v>1169</v>
      </c>
      <c r="B1634" s="78">
        <v>0</v>
      </c>
      <c r="C1634" s="132" t="s">
        <v>67</v>
      </c>
      <c r="D1634" s="165">
        <v>939969.81000000029</v>
      </c>
      <c r="E1634" s="165">
        <v>802274.38999999978</v>
      </c>
      <c r="F1634" s="19">
        <v>0</v>
      </c>
      <c r="G1634" s="20">
        <f t="shared" si="32"/>
        <v>288596.85999999964</v>
      </c>
      <c r="H1634" s="19">
        <v>0</v>
      </c>
      <c r="I1634" s="19">
        <v>0</v>
      </c>
    </row>
    <row r="1635" spans="1:9" x14ac:dyDescent="0.25">
      <c r="A1635" s="211" t="s">
        <v>1170</v>
      </c>
      <c r="B1635" s="78">
        <v>0</v>
      </c>
      <c r="C1635" s="132" t="s">
        <v>67</v>
      </c>
      <c r="D1635" s="165">
        <v>1768983.5699999998</v>
      </c>
      <c r="E1635" s="165">
        <v>1480386.7100000002</v>
      </c>
      <c r="F1635" s="19">
        <v>0</v>
      </c>
      <c r="G1635" s="20">
        <f t="shared" si="32"/>
        <v>198325.23000000007</v>
      </c>
      <c r="H1635" s="19">
        <v>0</v>
      </c>
      <c r="I1635" s="19">
        <v>0</v>
      </c>
    </row>
    <row r="1636" spans="1:9" x14ac:dyDescent="0.25">
      <c r="A1636" s="211" t="s">
        <v>555</v>
      </c>
      <c r="B1636" s="78">
        <v>0</v>
      </c>
      <c r="C1636" s="132" t="s">
        <v>67</v>
      </c>
      <c r="D1636" s="165">
        <v>348390.00000000006</v>
      </c>
      <c r="E1636" s="165">
        <v>150064.76999999999</v>
      </c>
      <c r="F1636" s="19">
        <v>0</v>
      </c>
      <c r="G1636" s="20">
        <f t="shared" si="32"/>
        <v>196147.63999999996</v>
      </c>
      <c r="H1636" s="19">
        <v>0</v>
      </c>
      <c r="I1636" s="19">
        <v>0</v>
      </c>
    </row>
    <row r="1637" spans="1:9" x14ac:dyDescent="0.25">
      <c r="A1637" s="211" t="s">
        <v>556</v>
      </c>
      <c r="B1637" s="78">
        <v>0</v>
      </c>
      <c r="C1637" s="132" t="s">
        <v>67</v>
      </c>
      <c r="D1637" s="165">
        <v>199930.21999999994</v>
      </c>
      <c r="E1637" s="165">
        <v>3782.58</v>
      </c>
      <c r="F1637" s="19">
        <v>0</v>
      </c>
      <c r="G1637" s="20">
        <f t="shared" si="32"/>
        <v>117829.05000000009</v>
      </c>
      <c r="H1637" s="19">
        <v>0</v>
      </c>
      <c r="I1637" s="19">
        <v>0</v>
      </c>
    </row>
    <row r="1638" spans="1:9" x14ac:dyDescent="0.25">
      <c r="A1638" s="211" t="s">
        <v>557</v>
      </c>
      <c r="B1638" s="78">
        <v>0</v>
      </c>
      <c r="C1638" s="132" t="s">
        <v>67</v>
      </c>
      <c r="D1638" s="165">
        <v>207998.90000000008</v>
      </c>
      <c r="E1638" s="165">
        <v>90169.849999999991</v>
      </c>
      <c r="F1638" s="19">
        <v>0</v>
      </c>
      <c r="G1638" s="20">
        <f t="shared" si="32"/>
        <v>-4872.2999999999738</v>
      </c>
      <c r="H1638" s="19">
        <v>0</v>
      </c>
      <c r="I1638" s="19">
        <v>0</v>
      </c>
    </row>
    <row r="1639" spans="1:9" x14ac:dyDescent="0.25">
      <c r="A1639" s="211" t="s">
        <v>558</v>
      </c>
      <c r="B1639" s="78">
        <v>0</v>
      </c>
      <c r="C1639" s="132" t="s">
        <v>67</v>
      </c>
      <c r="D1639" s="165">
        <v>42336.000000000029</v>
      </c>
      <c r="E1639" s="165">
        <v>47208.3</v>
      </c>
      <c r="F1639" s="19">
        <v>0</v>
      </c>
      <c r="G1639" s="20">
        <f t="shared" si="32"/>
        <v>61841.050000000068</v>
      </c>
      <c r="H1639" s="19">
        <v>0</v>
      </c>
      <c r="I1639" s="19">
        <v>0</v>
      </c>
    </row>
    <row r="1640" spans="1:9" x14ac:dyDescent="0.25">
      <c r="A1640" s="211" t="s">
        <v>559</v>
      </c>
      <c r="B1640" s="78">
        <v>0</v>
      </c>
      <c r="C1640" s="132" t="s">
        <v>67</v>
      </c>
      <c r="D1640" s="165">
        <v>93017.45000000007</v>
      </c>
      <c r="E1640" s="165">
        <v>31176.400000000001</v>
      </c>
      <c r="F1640" s="19">
        <v>0</v>
      </c>
      <c r="G1640" s="20">
        <f t="shared" si="32"/>
        <v>96740.199999999371</v>
      </c>
      <c r="H1640" s="19">
        <v>0</v>
      </c>
      <c r="I1640" s="19">
        <v>0</v>
      </c>
    </row>
    <row r="1641" spans="1:9" x14ac:dyDescent="0.25">
      <c r="A1641" s="211" t="s">
        <v>560</v>
      </c>
      <c r="B1641" s="78">
        <v>0</v>
      </c>
      <c r="C1641" s="132" t="s">
        <v>67</v>
      </c>
      <c r="D1641" s="165">
        <v>843860.40999999945</v>
      </c>
      <c r="E1641" s="165">
        <v>747120.21000000008</v>
      </c>
      <c r="F1641" s="19">
        <v>0</v>
      </c>
      <c r="G1641" s="20">
        <f t="shared" si="32"/>
        <v>139282.40000000008</v>
      </c>
      <c r="H1641" s="19">
        <v>0</v>
      </c>
      <c r="I1641" s="19">
        <v>0</v>
      </c>
    </row>
    <row r="1642" spans="1:9" x14ac:dyDescent="0.25">
      <c r="A1642" s="211" t="s">
        <v>561</v>
      </c>
      <c r="B1642" s="78">
        <v>0</v>
      </c>
      <c r="C1642" s="132" t="s">
        <v>67</v>
      </c>
      <c r="D1642" s="165">
        <v>240917.55000000008</v>
      </c>
      <c r="E1642" s="165">
        <v>101635.14999999998</v>
      </c>
      <c r="F1642" s="19">
        <v>0</v>
      </c>
      <c r="G1642" s="20">
        <f t="shared" si="32"/>
        <v>80146.849999999919</v>
      </c>
      <c r="H1642" s="19">
        <v>0</v>
      </c>
      <c r="I1642" s="19">
        <v>0</v>
      </c>
    </row>
    <row r="1643" spans="1:9" x14ac:dyDescent="0.25">
      <c r="A1643" s="211" t="s">
        <v>562</v>
      </c>
      <c r="B1643" s="78">
        <v>0</v>
      </c>
      <c r="C1643" s="132" t="s">
        <v>67</v>
      </c>
      <c r="D1643" s="165">
        <v>230752.09999999995</v>
      </c>
      <c r="E1643" s="165">
        <v>150605.25000000003</v>
      </c>
      <c r="F1643" s="19">
        <v>0</v>
      </c>
      <c r="G1643" s="20">
        <f t="shared" si="32"/>
        <v>138371.03999999998</v>
      </c>
      <c r="H1643" s="19">
        <v>0</v>
      </c>
      <c r="I1643" s="19">
        <v>0</v>
      </c>
    </row>
    <row r="1644" spans="1:9" x14ac:dyDescent="0.25">
      <c r="A1644" s="211" t="s">
        <v>563</v>
      </c>
      <c r="B1644" s="78">
        <v>0</v>
      </c>
      <c r="C1644" s="132" t="s">
        <v>67</v>
      </c>
      <c r="D1644" s="165">
        <v>199870.84999999998</v>
      </c>
      <c r="E1644" s="165">
        <v>61499.81</v>
      </c>
      <c r="F1644" s="19">
        <v>0</v>
      </c>
      <c r="G1644" s="20">
        <f t="shared" si="32"/>
        <v>100573.57</v>
      </c>
      <c r="H1644" s="19">
        <v>0</v>
      </c>
      <c r="I1644" s="19">
        <v>0</v>
      </c>
    </row>
    <row r="1645" spans="1:9" x14ac:dyDescent="0.25">
      <c r="A1645" s="211" t="s">
        <v>564</v>
      </c>
      <c r="B1645" s="78">
        <v>0</v>
      </c>
      <c r="C1645" s="132" t="s">
        <v>67</v>
      </c>
      <c r="D1645" s="165">
        <v>149601.35</v>
      </c>
      <c r="E1645" s="165">
        <v>49027.779999999992</v>
      </c>
      <c r="F1645" s="19">
        <v>0</v>
      </c>
      <c r="G1645" s="20">
        <f t="shared" si="32"/>
        <v>1166109.7199999997</v>
      </c>
      <c r="H1645" s="19">
        <v>0</v>
      </c>
      <c r="I1645" s="19">
        <v>0</v>
      </c>
    </row>
    <row r="1646" spans="1:9" x14ac:dyDescent="0.25">
      <c r="A1646" s="211" t="s">
        <v>565</v>
      </c>
      <c r="B1646" s="78">
        <v>0</v>
      </c>
      <c r="C1646" s="132" t="s">
        <v>67</v>
      </c>
      <c r="D1646" s="165">
        <v>3431525</v>
      </c>
      <c r="E1646" s="165">
        <v>2265415.2800000003</v>
      </c>
      <c r="F1646" s="19">
        <v>0</v>
      </c>
      <c r="G1646" s="20">
        <f t="shared" si="32"/>
        <v>266376.80000000005</v>
      </c>
      <c r="H1646" s="19">
        <v>0</v>
      </c>
      <c r="I1646" s="19">
        <v>0</v>
      </c>
    </row>
    <row r="1647" spans="1:9" x14ac:dyDescent="0.25">
      <c r="A1647" s="211" t="s">
        <v>566</v>
      </c>
      <c r="B1647" s="78">
        <v>0</v>
      </c>
      <c r="C1647" s="132" t="s">
        <v>67</v>
      </c>
      <c r="D1647" s="165">
        <v>484365.00000000006</v>
      </c>
      <c r="E1647" s="165">
        <v>217988.2</v>
      </c>
      <c r="F1647" s="19">
        <v>0</v>
      </c>
      <c r="G1647" s="20">
        <f t="shared" si="32"/>
        <v>67139.47000000003</v>
      </c>
      <c r="H1647" s="19">
        <v>0</v>
      </c>
      <c r="I1647" s="19">
        <v>0</v>
      </c>
    </row>
    <row r="1648" spans="1:9" x14ac:dyDescent="0.25">
      <c r="A1648" s="211" t="s">
        <v>567</v>
      </c>
      <c r="B1648" s="78">
        <v>0</v>
      </c>
      <c r="C1648" s="132" t="s">
        <v>67</v>
      </c>
      <c r="D1648" s="165">
        <v>255307.32</v>
      </c>
      <c r="E1648" s="165">
        <v>188167.84999999998</v>
      </c>
      <c r="F1648" s="19">
        <v>0</v>
      </c>
      <c r="G1648" s="20">
        <f t="shared" si="32"/>
        <v>37445.800000000083</v>
      </c>
      <c r="H1648" s="19">
        <v>0</v>
      </c>
      <c r="I1648" s="19">
        <v>0</v>
      </c>
    </row>
    <row r="1649" spans="1:9" x14ac:dyDescent="0.25">
      <c r="A1649" s="211" t="s">
        <v>568</v>
      </c>
      <c r="B1649" s="78">
        <v>0</v>
      </c>
      <c r="C1649" s="132" t="s">
        <v>67</v>
      </c>
      <c r="D1649" s="165">
        <v>80997.000000000058</v>
      </c>
      <c r="E1649" s="165">
        <v>43551.199999999975</v>
      </c>
      <c r="F1649" s="19">
        <v>0</v>
      </c>
      <c r="G1649" s="20">
        <f t="shared" si="32"/>
        <v>114353.89999999997</v>
      </c>
      <c r="H1649" s="19">
        <v>0</v>
      </c>
      <c r="I1649" s="19">
        <v>0</v>
      </c>
    </row>
    <row r="1650" spans="1:9" x14ac:dyDescent="0.25">
      <c r="A1650" s="211" t="s">
        <v>569</v>
      </c>
      <c r="B1650" s="78">
        <v>0</v>
      </c>
      <c r="C1650" s="132" t="s">
        <v>67</v>
      </c>
      <c r="D1650" s="165">
        <v>270200.59999999998</v>
      </c>
      <c r="E1650" s="165">
        <v>155846.70000000001</v>
      </c>
      <c r="F1650" s="19">
        <v>0</v>
      </c>
      <c r="G1650" s="20">
        <f t="shared" si="32"/>
        <v>126140.1</v>
      </c>
      <c r="H1650" s="19">
        <v>0</v>
      </c>
      <c r="I1650" s="19">
        <v>0</v>
      </c>
    </row>
    <row r="1651" spans="1:9" x14ac:dyDescent="0.25">
      <c r="A1651" s="211" t="s">
        <v>570</v>
      </c>
      <c r="B1651" s="78">
        <v>0</v>
      </c>
      <c r="C1651" s="132" t="s">
        <v>67</v>
      </c>
      <c r="D1651" s="165">
        <v>135901.5</v>
      </c>
      <c r="E1651" s="165">
        <v>9761.4000000000015</v>
      </c>
      <c r="F1651" s="19">
        <v>0</v>
      </c>
      <c r="G1651" s="20">
        <f t="shared" ref="G1651:G1714" si="33">D1652-E1652</f>
        <v>221748.84999999971</v>
      </c>
      <c r="H1651" s="19">
        <v>0</v>
      </c>
      <c r="I1651" s="19">
        <v>0</v>
      </c>
    </row>
    <row r="1652" spans="1:9" x14ac:dyDescent="0.25">
      <c r="A1652" s="211" t="s">
        <v>571</v>
      </c>
      <c r="B1652" s="78">
        <v>0</v>
      </c>
      <c r="C1652" s="132" t="s">
        <v>67</v>
      </c>
      <c r="D1652" s="165">
        <v>353031.59999999969</v>
      </c>
      <c r="E1652" s="165">
        <v>131282.74999999997</v>
      </c>
      <c r="F1652" s="19">
        <v>0</v>
      </c>
      <c r="G1652" s="20">
        <f t="shared" si="33"/>
        <v>80784.7</v>
      </c>
      <c r="H1652" s="19">
        <v>0</v>
      </c>
      <c r="I1652" s="19">
        <v>0</v>
      </c>
    </row>
    <row r="1653" spans="1:9" x14ac:dyDescent="0.25">
      <c r="A1653" s="211" t="s">
        <v>572</v>
      </c>
      <c r="B1653" s="78">
        <v>0</v>
      </c>
      <c r="C1653" s="132" t="s">
        <v>67</v>
      </c>
      <c r="D1653" s="165">
        <v>155820</v>
      </c>
      <c r="E1653" s="165">
        <v>75035.3</v>
      </c>
      <c r="F1653" s="19">
        <v>0</v>
      </c>
      <c r="G1653" s="20">
        <f t="shared" si="33"/>
        <v>36303.149999999994</v>
      </c>
      <c r="H1653" s="19">
        <v>0</v>
      </c>
      <c r="I1653" s="19">
        <v>0</v>
      </c>
    </row>
    <row r="1654" spans="1:9" x14ac:dyDescent="0.25">
      <c r="A1654" s="211" t="s">
        <v>573</v>
      </c>
      <c r="B1654" s="78">
        <v>0</v>
      </c>
      <c r="C1654" s="132" t="s">
        <v>67</v>
      </c>
      <c r="D1654" s="165">
        <v>260190</v>
      </c>
      <c r="E1654" s="165">
        <v>223886.85</v>
      </c>
      <c r="F1654" s="19">
        <v>0</v>
      </c>
      <c r="G1654" s="20">
        <f t="shared" si="33"/>
        <v>59554.800000000039</v>
      </c>
      <c r="H1654" s="19">
        <v>0</v>
      </c>
      <c r="I1654" s="19">
        <v>0</v>
      </c>
    </row>
    <row r="1655" spans="1:9" x14ac:dyDescent="0.25">
      <c r="A1655" s="211" t="s">
        <v>574</v>
      </c>
      <c r="B1655" s="78">
        <v>0</v>
      </c>
      <c r="C1655" s="132" t="s">
        <v>67</v>
      </c>
      <c r="D1655" s="165">
        <v>61446.000000000036</v>
      </c>
      <c r="E1655" s="165">
        <v>1891.2000000000003</v>
      </c>
      <c r="F1655" s="19">
        <v>0</v>
      </c>
      <c r="G1655" s="20">
        <f t="shared" si="33"/>
        <v>69898.500000000029</v>
      </c>
      <c r="H1655" s="19">
        <v>0</v>
      </c>
      <c r="I1655" s="19">
        <v>0</v>
      </c>
    </row>
    <row r="1656" spans="1:9" x14ac:dyDescent="0.25">
      <c r="A1656" s="211" t="s">
        <v>575</v>
      </c>
      <c r="B1656" s="78">
        <v>0</v>
      </c>
      <c r="C1656" s="132" t="s">
        <v>67</v>
      </c>
      <c r="D1656" s="165">
        <v>69898.500000000029</v>
      </c>
      <c r="E1656" s="165">
        <v>0</v>
      </c>
      <c r="F1656" s="19">
        <v>0</v>
      </c>
      <c r="G1656" s="20">
        <f t="shared" si="33"/>
        <v>11539.500000000004</v>
      </c>
      <c r="H1656" s="19">
        <v>0</v>
      </c>
      <c r="I1656" s="19">
        <v>0</v>
      </c>
    </row>
    <row r="1657" spans="1:9" x14ac:dyDescent="0.25">
      <c r="A1657" s="211" t="s">
        <v>576</v>
      </c>
      <c r="B1657" s="78">
        <v>0</v>
      </c>
      <c r="C1657" s="132" t="s">
        <v>67</v>
      </c>
      <c r="D1657" s="165">
        <v>11539.500000000004</v>
      </c>
      <c r="E1657" s="165">
        <v>0</v>
      </c>
      <c r="F1657" s="19">
        <v>0</v>
      </c>
      <c r="G1657" s="20">
        <f t="shared" si="33"/>
        <v>126491.53</v>
      </c>
      <c r="H1657" s="19">
        <v>0</v>
      </c>
      <c r="I1657" s="19">
        <v>0</v>
      </c>
    </row>
    <row r="1658" spans="1:9" x14ac:dyDescent="0.25">
      <c r="A1658" s="211" t="s">
        <v>577</v>
      </c>
      <c r="B1658" s="78">
        <v>0</v>
      </c>
      <c r="C1658" s="132" t="s">
        <v>67</v>
      </c>
      <c r="D1658" s="165">
        <v>171438.75</v>
      </c>
      <c r="E1658" s="165">
        <v>44947.22</v>
      </c>
      <c r="F1658" s="19">
        <v>0</v>
      </c>
      <c r="G1658" s="20">
        <f t="shared" si="33"/>
        <v>105193.19999999998</v>
      </c>
      <c r="H1658" s="19">
        <v>0</v>
      </c>
      <c r="I1658" s="19">
        <v>0</v>
      </c>
    </row>
    <row r="1659" spans="1:9" x14ac:dyDescent="0.25">
      <c r="A1659" s="211" t="s">
        <v>578</v>
      </c>
      <c r="B1659" s="78">
        <v>0</v>
      </c>
      <c r="C1659" s="132" t="s">
        <v>67</v>
      </c>
      <c r="D1659" s="165">
        <v>129560.39999999998</v>
      </c>
      <c r="E1659" s="165">
        <v>24367.200000000001</v>
      </c>
      <c r="F1659" s="19">
        <v>0</v>
      </c>
      <c r="G1659" s="20">
        <f t="shared" si="33"/>
        <v>135527.15000000008</v>
      </c>
      <c r="H1659" s="19">
        <v>0</v>
      </c>
      <c r="I1659" s="19">
        <v>0</v>
      </c>
    </row>
    <row r="1660" spans="1:9" x14ac:dyDescent="0.25">
      <c r="A1660" s="211" t="s">
        <v>579</v>
      </c>
      <c r="B1660" s="78">
        <v>0</v>
      </c>
      <c r="C1660" s="132" t="s">
        <v>67</v>
      </c>
      <c r="D1660" s="165">
        <v>147045.95000000007</v>
      </c>
      <c r="E1660" s="165">
        <v>11518.799999999997</v>
      </c>
      <c r="F1660" s="19">
        <v>0</v>
      </c>
      <c r="G1660" s="20">
        <f t="shared" si="33"/>
        <v>244082.57000000007</v>
      </c>
      <c r="H1660" s="19">
        <v>0</v>
      </c>
      <c r="I1660" s="19">
        <v>0</v>
      </c>
    </row>
    <row r="1661" spans="1:9" x14ac:dyDescent="0.25">
      <c r="A1661" s="211" t="s">
        <v>580</v>
      </c>
      <c r="B1661" s="78">
        <v>0</v>
      </c>
      <c r="C1661" s="132" t="s">
        <v>67</v>
      </c>
      <c r="D1661" s="165">
        <v>271979.81000000006</v>
      </c>
      <c r="E1661" s="165">
        <v>27897.239999999991</v>
      </c>
      <c r="F1661" s="19">
        <v>0</v>
      </c>
      <c r="G1661" s="20">
        <f t="shared" si="33"/>
        <v>143496.09999999998</v>
      </c>
      <c r="H1661" s="19">
        <v>0</v>
      </c>
      <c r="I1661" s="19">
        <v>0</v>
      </c>
    </row>
    <row r="1662" spans="1:9" x14ac:dyDescent="0.25">
      <c r="A1662" s="211" t="s">
        <v>581</v>
      </c>
      <c r="B1662" s="78">
        <v>0</v>
      </c>
      <c r="C1662" s="132" t="s">
        <v>67</v>
      </c>
      <c r="D1662" s="165">
        <v>228585</v>
      </c>
      <c r="E1662" s="165">
        <v>85088.900000000023</v>
      </c>
      <c r="F1662" s="19">
        <v>0</v>
      </c>
      <c r="G1662" s="20">
        <f t="shared" si="33"/>
        <v>117500.95</v>
      </c>
      <c r="H1662" s="19">
        <v>0</v>
      </c>
      <c r="I1662" s="19">
        <v>0</v>
      </c>
    </row>
    <row r="1663" spans="1:9" x14ac:dyDescent="0.25">
      <c r="A1663" s="211" t="s">
        <v>582</v>
      </c>
      <c r="B1663" s="78">
        <v>0</v>
      </c>
      <c r="C1663" s="132" t="s">
        <v>67</v>
      </c>
      <c r="D1663" s="165">
        <v>173276.25</v>
      </c>
      <c r="E1663" s="165">
        <v>55775.3</v>
      </c>
      <c r="F1663" s="19">
        <v>0</v>
      </c>
      <c r="G1663" s="20">
        <f t="shared" si="33"/>
        <v>12221.500000000029</v>
      </c>
      <c r="H1663" s="19">
        <v>0</v>
      </c>
      <c r="I1663" s="19">
        <v>0</v>
      </c>
    </row>
    <row r="1664" spans="1:9" x14ac:dyDescent="0.25">
      <c r="A1664" s="211" t="s">
        <v>583</v>
      </c>
      <c r="B1664" s="78">
        <v>0</v>
      </c>
      <c r="C1664" s="132" t="s">
        <v>67</v>
      </c>
      <c r="D1664" s="165">
        <v>60444.250000000029</v>
      </c>
      <c r="E1664" s="165">
        <v>48222.75</v>
      </c>
      <c r="F1664" s="19">
        <v>0</v>
      </c>
      <c r="G1664" s="20">
        <f t="shared" si="33"/>
        <v>93264.340000000055</v>
      </c>
      <c r="H1664" s="19">
        <v>0</v>
      </c>
      <c r="I1664" s="19">
        <v>0</v>
      </c>
    </row>
    <row r="1665" spans="1:9" x14ac:dyDescent="0.25">
      <c r="A1665" s="211" t="s">
        <v>584</v>
      </c>
      <c r="B1665" s="78">
        <v>0</v>
      </c>
      <c r="C1665" s="132" t="s">
        <v>67</v>
      </c>
      <c r="D1665" s="165">
        <v>152128.30000000005</v>
      </c>
      <c r="E1665" s="165">
        <v>58863.96</v>
      </c>
      <c r="F1665" s="19">
        <v>0</v>
      </c>
      <c r="G1665" s="20">
        <f t="shared" si="33"/>
        <v>59774.849999999948</v>
      </c>
      <c r="H1665" s="19">
        <v>0</v>
      </c>
      <c r="I1665" s="19">
        <v>0</v>
      </c>
    </row>
    <row r="1666" spans="1:9" x14ac:dyDescent="0.25">
      <c r="A1666" s="211" t="s">
        <v>585</v>
      </c>
      <c r="B1666" s="78">
        <v>0</v>
      </c>
      <c r="C1666" s="132" t="s">
        <v>67</v>
      </c>
      <c r="D1666" s="165">
        <v>86766.749999999942</v>
      </c>
      <c r="E1666" s="165">
        <v>26991.899999999994</v>
      </c>
      <c r="F1666" s="19">
        <v>0</v>
      </c>
      <c r="G1666" s="20">
        <f t="shared" si="33"/>
        <v>21827.749999999971</v>
      </c>
      <c r="H1666" s="19">
        <v>0</v>
      </c>
      <c r="I1666" s="19">
        <v>0</v>
      </c>
    </row>
    <row r="1667" spans="1:9" x14ac:dyDescent="0.25">
      <c r="A1667" s="211" t="s">
        <v>586</v>
      </c>
      <c r="B1667" s="78">
        <v>0</v>
      </c>
      <c r="C1667" s="132" t="s">
        <v>67</v>
      </c>
      <c r="D1667" s="165">
        <v>46782.749999999971</v>
      </c>
      <c r="E1667" s="165">
        <v>24955</v>
      </c>
      <c r="F1667" s="19">
        <v>0</v>
      </c>
      <c r="G1667" s="20">
        <f t="shared" si="33"/>
        <v>103308.00000000006</v>
      </c>
      <c r="H1667" s="19">
        <v>0</v>
      </c>
      <c r="I1667" s="19">
        <v>0</v>
      </c>
    </row>
    <row r="1668" spans="1:9" x14ac:dyDescent="0.25">
      <c r="A1668" s="211" t="s">
        <v>587</v>
      </c>
      <c r="B1668" s="78">
        <v>0</v>
      </c>
      <c r="C1668" s="132" t="s">
        <v>67</v>
      </c>
      <c r="D1668" s="165">
        <v>104517.00000000006</v>
      </c>
      <c r="E1668" s="165">
        <v>1209</v>
      </c>
      <c r="F1668" s="19">
        <v>0</v>
      </c>
      <c r="G1668" s="20">
        <f t="shared" si="33"/>
        <v>104814.70000000003</v>
      </c>
      <c r="H1668" s="19">
        <v>0</v>
      </c>
      <c r="I1668" s="19">
        <v>0</v>
      </c>
    </row>
    <row r="1669" spans="1:9" x14ac:dyDescent="0.25">
      <c r="A1669" s="211" t="s">
        <v>588</v>
      </c>
      <c r="B1669" s="78">
        <v>0</v>
      </c>
      <c r="C1669" s="132" t="s">
        <v>67</v>
      </c>
      <c r="D1669" s="165">
        <v>116603.65000000002</v>
      </c>
      <c r="E1669" s="165">
        <v>11788.949999999999</v>
      </c>
      <c r="F1669" s="19">
        <v>0</v>
      </c>
      <c r="G1669" s="20">
        <f t="shared" si="33"/>
        <v>49994.349999999977</v>
      </c>
      <c r="H1669" s="19">
        <v>0</v>
      </c>
      <c r="I1669" s="19">
        <v>0</v>
      </c>
    </row>
    <row r="1670" spans="1:9" x14ac:dyDescent="0.25">
      <c r="A1670" s="211" t="s">
        <v>589</v>
      </c>
      <c r="B1670" s="78">
        <v>0</v>
      </c>
      <c r="C1670" s="132" t="s">
        <v>67</v>
      </c>
      <c r="D1670" s="165">
        <v>125685.64999999998</v>
      </c>
      <c r="E1670" s="165">
        <v>75691.3</v>
      </c>
      <c r="F1670" s="19">
        <v>0</v>
      </c>
      <c r="G1670" s="20">
        <f t="shared" si="33"/>
        <v>301356.85000000003</v>
      </c>
      <c r="H1670" s="19">
        <v>0</v>
      </c>
      <c r="I1670" s="19">
        <v>0</v>
      </c>
    </row>
    <row r="1671" spans="1:9" x14ac:dyDescent="0.25">
      <c r="A1671" s="211" t="s">
        <v>590</v>
      </c>
      <c r="B1671" s="78">
        <v>0</v>
      </c>
      <c r="C1671" s="132" t="s">
        <v>67</v>
      </c>
      <c r="D1671" s="165">
        <v>497112.28</v>
      </c>
      <c r="E1671" s="165">
        <v>195755.43</v>
      </c>
      <c r="F1671" s="19">
        <v>0</v>
      </c>
      <c r="G1671" s="20">
        <f t="shared" si="33"/>
        <v>261914.86000000016</v>
      </c>
      <c r="H1671" s="19">
        <v>0</v>
      </c>
      <c r="I1671" s="19">
        <v>0</v>
      </c>
    </row>
    <row r="1672" spans="1:9" x14ac:dyDescent="0.25">
      <c r="A1672" s="211" t="s">
        <v>591</v>
      </c>
      <c r="B1672" s="78">
        <v>0</v>
      </c>
      <c r="C1672" s="132" t="s">
        <v>67</v>
      </c>
      <c r="D1672" s="165">
        <v>536810.4800000001</v>
      </c>
      <c r="E1672" s="165">
        <v>274895.61999999994</v>
      </c>
      <c r="F1672" s="19">
        <v>0</v>
      </c>
      <c r="G1672" s="20">
        <f t="shared" si="33"/>
        <v>105230.84999999998</v>
      </c>
      <c r="H1672" s="19">
        <v>0</v>
      </c>
      <c r="I1672" s="19">
        <v>0</v>
      </c>
    </row>
    <row r="1673" spans="1:9" x14ac:dyDescent="0.25">
      <c r="A1673" s="211" t="s">
        <v>592</v>
      </c>
      <c r="B1673" s="78">
        <v>0</v>
      </c>
      <c r="C1673" s="132" t="s">
        <v>67</v>
      </c>
      <c r="D1673" s="165">
        <v>113231.44999999998</v>
      </c>
      <c r="E1673" s="165">
        <v>8000.6</v>
      </c>
      <c r="F1673" s="19">
        <v>0</v>
      </c>
      <c r="G1673" s="20">
        <f t="shared" si="33"/>
        <v>141909.20999999915</v>
      </c>
      <c r="H1673" s="19">
        <v>0</v>
      </c>
      <c r="I1673" s="19">
        <v>0</v>
      </c>
    </row>
    <row r="1674" spans="1:9" x14ac:dyDescent="0.25">
      <c r="A1674" s="211" t="s">
        <v>593</v>
      </c>
      <c r="B1674" s="78">
        <v>0</v>
      </c>
      <c r="C1674" s="132" t="s">
        <v>67</v>
      </c>
      <c r="D1674" s="165">
        <v>930068.9999999993</v>
      </c>
      <c r="E1674" s="165">
        <v>788159.79000000015</v>
      </c>
      <c r="F1674" s="19">
        <v>0</v>
      </c>
      <c r="G1674" s="20">
        <f t="shared" si="33"/>
        <v>276311.71000000066</v>
      </c>
      <c r="H1674" s="19">
        <v>0</v>
      </c>
      <c r="I1674" s="19">
        <v>0</v>
      </c>
    </row>
    <row r="1675" spans="1:9" x14ac:dyDescent="0.25">
      <c r="A1675" s="211" t="s">
        <v>594</v>
      </c>
      <c r="B1675" s="78">
        <v>0</v>
      </c>
      <c r="C1675" s="132" t="s">
        <v>67</v>
      </c>
      <c r="D1675" s="165">
        <v>1988451.71</v>
      </c>
      <c r="E1675" s="165">
        <v>1712139.9999999993</v>
      </c>
      <c r="F1675" s="19">
        <v>0</v>
      </c>
      <c r="G1675" s="20">
        <f t="shared" si="33"/>
        <v>222343.01000000024</v>
      </c>
      <c r="H1675" s="19">
        <v>0</v>
      </c>
      <c r="I1675" s="19">
        <v>0</v>
      </c>
    </row>
    <row r="1676" spans="1:9" x14ac:dyDescent="0.25">
      <c r="A1676" s="211" t="s">
        <v>595</v>
      </c>
      <c r="B1676" s="78">
        <v>0</v>
      </c>
      <c r="C1676" s="132" t="s">
        <v>67</v>
      </c>
      <c r="D1676" s="165">
        <v>1691840.0000000007</v>
      </c>
      <c r="E1676" s="165">
        <v>1469496.9900000005</v>
      </c>
      <c r="F1676" s="19">
        <v>0</v>
      </c>
      <c r="G1676" s="20">
        <f t="shared" si="33"/>
        <v>90391.950000000143</v>
      </c>
      <c r="H1676" s="19">
        <v>0</v>
      </c>
      <c r="I1676" s="19">
        <v>0</v>
      </c>
    </row>
    <row r="1677" spans="1:9" x14ac:dyDescent="0.25">
      <c r="A1677" s="211" t="s">
        <v>596</v>
      </c>
      <c r="B1677" s="78">
        <v>0</v>
      </c>
      <c r="C1677" s="132" t="s">
        <v>67</v>
      </c>
      <c r="D1677" s="165">
        <v>198192.75000000015</v>
      </c>
      <c r="E1677" s="165">
        <v>107800.8</v>
      </c>
      <c r="F1677" s="19">
        <v>0</v>
      </c>
      <c r="G1677" s="20">
        <f t="shared" si="33"/>
        <v>21699.80000000001</v>
      </c>
      <c r="H1677" s="19">
        <v>0</v>
      </c>
      <c r="I1677" s="19">
        <v>0</v>
      </c>
    </row>
    <row r="1678" spans="1:9" x14ac:dyDescent="0.25">
      <c r="A1678" s="105" t="s">
        <v>2034</v>
      </c>
      <c r="B1678" s="78">
        <v>0</v>
      </c>
      <c r="C1678" s="132" t="s">
        <v>67</v>
      </c>
      <c r="D1678" s="165">
        <v>35868.000000000015</v>
      </c>
      <c r="E1678" s="165">
        <v>14168.200000000006</v>
      </c>
      <c r="F1678" s="19">
        <v>0</v>
      </c>
      <c r="G1678" s="20">
        <f t="shared" si="33"/>
        <v>263782.5299999998</v>
      </c>
      <c r="H1678" s="19">
        <v>0</v>
      </c>
      <c r="I1678" s="19">
        <v>0</v>
      </c>
    </row>
    <row r="1679" spans="1:9" x14ac:dyDescent="0.25">
      <c r="A1679" s="105" t="s">
        <v>2035</v>
      </c>
      <c r="B1679" s="78">
        <v>0</v>
      </c>
      <c r="C1679" s="132" t="s">
        <v>67</v>
      </c>
      <c r="D1679" s="165">
        <v>1790277.84</v>
      </c>
      <c r="E1679" s="165">
        <v>1526495.3100000003</v>
      </c>
      <c r="F1679" s="19">
        <v>0</v>
      </c>
      <c r="G1679" s="20">
        <f t="shared" si="33"/>
        <v>187481.99999999988</v>
      </c>
      <c r="H1679" s="19">
        <v>0</v>
      </c>
      <c r="I1679" s="19">
        <v>0</v>
      </c>
    </row>
    <row r="1680" spans="1:9" x14ac:dyDescent="0.25">
      <c r="A1680" s="211" t="s">
        <v>1171</v>
      </c>
      <c r="B1680" s="78">
        <v>0</v>
      </c>
      <c r="C1680" s="132" t="s">
        <v>67</v>
      </c>
      <c r="D1680" s="165">
        <v>242072.24999999988</v>
      </c>
      <c r="E1680" s="165">
        <v>54590.250000000007</v>
      </c>
      <c r="F1680" s="19">
        <v>0</v>
      </c>
      <c r="G1680" s="20">
        <f t="shared" si="33"/>
        <v>13817.999999999996</v>
      </c>
      <c r="H1680" s="19">
        <v>0</v>
      </c>
      <c r="I1680" s="19">
        <v>0</v>
      </c>
    </row>
    <row r="1681" spans="1:9" x14ac:dyDescent="0.25">
      <c r="A1681" s="105" t="s">
        <v>1530</v>
      </c>
      <c r="B1681" s="78">
        <v>0</v>
      </c>
      <c r="C1681" s="132" t="s">
        <v>67</v>
      </c>
      <c r="D1681" s="165">
        <v>13817.999999999996</v>
      </c>
      <c r="E1681" s="165">
        <v>0</v>
      </c>
      <c r="F1681" s="19">
        <v>0</v>
      </c>
      <c r="G1681" s="20">
        <f t="shared" si="33"/>
        <v>209634.86000000022</v>
      </c>
      <c r="H1681" s="19">
        <v>0</v>
      </c>
      <c r="I1681" s="19">
        <v>0</v>
      </c>
    </row>
    <row r="1682" spans="1:9" x14ac:dyDescent="0.25">
      <c r="A1682" s="105" t="s">
        <v>1531</v>
      </c>
      <c r="B1682" s="78">
        <v>0</v>
      </c>
      <c r="C1682" s="132" t="s">
        <v>67</v>
      </c>
      <c r="D1682" s="165">
        <v>1151353.5300000005</v>
      </c>
      <c r="E1682" s="165">
        <v>941718.67000000027</v>
      </c>
      <c r="F1682" s="19">
        <v>0</v>
      </c>
      <c r="G1682" s="20">
        <f t="shared" si="33"/>
        <v>768230.74999999977</v>
      </c>
      <c r="H1682" s="19">
        <v>0</v>
      </c>
      <c r="I1682" s="19">
        <v>0</v>
      </c>
    </row>
    <row r="1683" spans="1:9" x14ac:dyDescent="0.25">
      <c r="A1683" s="211" t="s">
        <v>597</v>
      </c>
      <c r="B1683" s="78">
        <v>0</v>
      </c>
      <c r="C1683" s="132" t="s">
        <v>67</v>
      </c>
      <c r="D1683" s="165">
        <v>1350101.0999999996</v>
      </c>
      <c r="E1683" s="165">
        <v>581870.34999999986</v>
      </c>
      <c r="F1683" s="19">
        <v>0</v>
      </c>
      <c r="G1683" s="20">
        <f t="shared" si="33"/>
        <v>153558.80000000063</v>
      </c>
      <c r="H1683" s="19">
        <v>0</v>
      </c>
      <c r="I1683" s="19">
        <v>0</v>
      </c>
    </row>
    <row r="1684" spans="1:9" x14ac:dyDescent="0.25">
      <c r="A1684" s="211" t="s">
        <v>598</v>
      </c>
      <c r="B1684" s="78">
        <v>0</v>
      </c>
      <c r="C1684" s="132" t="s">
        <v>67</v>
      </c>
      <c r="D1684" s="165">
        <v>683531.03000000061</v>
      </c>
      <c r="E1684" s="165">
        <v>529972.23</v>
      </c>
      <c r="F1684" s="19">
        <v>0</v>
      </c>
      <c r="G1684" s="20">
        <f t="shared" si="33"/>
        <v>12510.499999999993</v>
      </c>
      <c r="H1684" s="19">
        <v>0</v>
      </c>
      <c r="I1684" s="19">
        <v>0</v>
      </c>
    </row>
    <row r="1685" spans="1:9" x14ac:dyDescent="0.25">
      <c r="A1685" s="211" t="s">
        <v>599</v>
      </c>
      <c r="B1685" s="78">
        <v>0</v>
      </c>
      <c r="C1685" s="132" t="s">
        <v>67</v>
      </c>
      <c r="D1685" s="165">
        <v>14038.499999999993</v>
      </c>
      <c r="E1685" s="165">
        <v>1528</v>
      </c>
      <c r="F1685" s="19">
        <v>0</v>
      </c>
      <c r="G1685" s="20">
        <f t="shared" si="33"/>
        <v>208814.26999999967</v>
      </c>
      <c r="H1685" s="19">
        <v>0</v>
      </c>
      <c r="I1685" s="19">
        <v>0</v>
      </c>
    </row>
    <row r="1686" spans="1:9" x14ac:dyDescent="0.25">
      <c r="A1686" s="211" t="s">
        <v>600</v>
      </c>
      <c r="B1686" s="78">
        <v>0</v>
      </c>
      <c r="C1686" s="132" t="s">
        <v>67</v>
      </c>
      <c r="D1686" s="165">
        <v>1158047.9999999995</v>
      </c>
      <c r="E1686" s="165">
        <v>949233.72999999986</v>
      </c>
      <c r="F1686" s="19">
        <v>0</v>
      </c>
      <c r="G1686" s="20">
        <f t="shared" si="33"/>
        <v>2333337.4199999981</v>
      </c>
      <c r="H1686" s="19">
        <v>0</v>
      </c>
      <c r="I1686" s="19">
        <v>0</v>
      </c>
    </row>
    <row r="1687" spans="1:9" x14ac:dyDescent="0.25">
      <c r="A1687" s="211" t="s">
        <v>601</v>
      </c>
      <c r="B1687" s="78">
        <v>0</v>
      </c>
      <c r="C1687" s="132" t="s">
        <v>67</v>
      </c>
      <c r="D1687" s="165">
        <v>2628178.7499999981</v>
      </c>
      <c r="E1687" s="165">
        <v>294841.32999999996</v>
      </c>
      <c r="F1687" s="19">
        <v>0</v>
      </c>
      <c r="G1687" s="20">
        <f t="shared" si="33"/>
        <v>117768.15000000005</v>
      </c>
      <c r="H1687" s="19">
        <v>0</v>
      </c>
      <c r="I1687" s="19">
        <v>0</v>
      </c>
    </row>
    <row r="1688" spans="1:9" x14ac:dyDescent="0.25">
      <c r="A1688" s="211" t="s">
        <v>602</v>
      </c>
      <c r="B1688" s="78">
        <v>0</v>
      </c>
      <c r="C1688" s="132" t="s">
        <v>67</v>
      </c>
      <c r="D1688" s="165">
        <v>124918.55000000005</v>
      </c>
      <c r="E1688" s="165">
        <v>7150.4</v>
      </c>
      <c r="F1688" s="19">
        <v>0</v>
      </c>
      <c r="G1688" s="20">
        <f t="shared" si="33"/>
        <v>217750.42999999993</v>
      </c>
      <c r="H1688" s="19">
        <v>0</v>
      </c>
      <c r="I1688" s="19">
        <v>0</v>
      </c>
    </row>
    <row r="1689" spans="1:9" x14ac:dyDescent="0.25">
      <c r="A1689" s="211" t="s">
        <v>603</v>
      </c>
      <c r="B1689" s="78">
        <v>0</v>
      </c>
      <c r="C1689" s="132" t="s">
        <v>67</v>
      </c>
      <c r="D1689" s="165">
        <v>991130.17999999993</v>
      </c>
      <c r="E1689" s="165">
        <v>773379.75</v>
      </c>
      <c r="F1689" s="19">
        <v>0</v>
      </c>
      <c r="G1689" s="20">
        <f t="shared" si="33"/>
        <v>112408.79999999999</v>
      </c>
      <c r="H1689" s="19">
        <v>0</v>
      </c>
      <c r="I1689" s="19">
        <v>0</v>
      </c>
    </row>
    <row r="1690" spans="1:9" x14ac:dyDescent="0.25">
      <c r="A1690" s="211" t="s">
        <v>604</v>
      </c>
      <c r="B1690" s="78">
        <v>0</v>
      </c>
      <c r="C1690" s="132" t="s">
        <v>67</v>
      </c>
      <c r="D1690" s="165">
        <v>228325.38</v>
      </c>
      <c r="E1690" s="165">
        <v>115916.58000000002</v>
      </c>
      <c r="F1690" s="19">
        <v>0</v>
      </c>
      <c r="G1690" s="20">
        <f t="shared" si="33"/>
        <v>287515.04999999935</v>
      </c>
      <c r="H1690" s="19">
        <v>0</v>
      </c>
      <c r="I1690" s="19">
        <v>0</v>
      </c>
    </row>
    <row r="1691" spans="1:9" x14ac:dyDescent="0.25">
      <c r="A1691" s="211" t="s">
        <v>605</v>
      </c>
      <c r="B1691" s="78">
        <v>0</v>
      </c>
      <c r="C1691" s="132" t="s">
        <v>67</v>
      </c>
      <c r="D1691" s="165">
        <v>1469761.9199999992</v>
      </c>
      <c r="E1691" s="165">
        <v>1182246.8699999999</v>
      </c>
      <c r="F1691" s="19">
        <v>0</v>
      </c>
      <c r="G1691" s="20">
        <f t="shared" si="33"/>
        <v>5299.25</v>
      </c>
      <c r="H1691" s="19">
        <v>0</v>
      </c>
      <c r="I1691" s="19">
        <v>0</v>
      </c>
    </row>
    <row r="1692" spans="1:9" x14ac:dyDescent="0.25">
      <c r="A1692" s="211" t="s">
        <v>606</v>
      </c>
      <c r="B1692" s="78">
        <v>0</v>
      </c>
      <c r="C1692" s="132" t="s">
        <v>67</v>
      </c>
      <c r="D1692" s="165">
        <v>5299.25</v>
      </c>
      <c r="E1692" s="165">
        <v>0</v>
      </c>
      <c r="F1692" s="19">
        <v>0</v>
      </c>
      <c r="G1692" s="20">
        <f t="shared" si="33"/>
        <v>63511.130000000063</v>
      </c>
      <c r="H1692" s="19">
        <v>0</v>
      </c>
      <c r="I1692" s="19">
        <v>0</v>
      </c>
    </row>
    <row r="1693" spans="1:9" x14ac:dyDescent="0.25">
      <c r="A1693" s="211" t="s">
        <v>607</v>
      </c>
      <c r="B1693" s="78">
        <v>0</v>
      </c>
      <c r="C1693" s="132" t="s">
        <v>67</v>
      </c>
      <c r="D1693" s="165">
        <v>283741.98000000004</v>
      </c>
      <c r="E1693" s="165">
        <v>220230.84999999998</v>
      </c>
      <c r="F1693" s="19">
        <v>0</v>
      </c>
      <c r="G1693" s="20">
        <f t="shared" si="33"/>
        <v>393803.7899999998</v>
      </c>
      <c r="H1693" s="19">
        <v>0</v>
      </c>
      <c r="I1693" s="19">
        <v>0</v>
      </c>
    </row>
    <row r="1694" spans="1:9" x14ac:dyDescent="0.25">
      <c r="A1694" s="105" t="s">
        <v>2036</v>
      </c>
      <c r="B1694" s="78">
        <v>0</v>
      </c>
      <c r="C1694" s="132" t="s">
        <v>67</v>
      </c>
      <c r="D1694" s="165">
        <v>880246.2</v>
      </c>
      <c r="E1694" s="165">
        <v>486442.41000000015</v>
      </c>
      <c r="F1694" s="19">
        <v>0</v>
      </c>
      <c r="G1694" s="20">
        <f t="shared" si="33"/>
        <v>177542.76999999967</v>
      </c>
      <c r="H1694" s="19">
        <v>0</v>
      </c>
      <c r="I1694" s="19">
        <v>0</v>
      </c>
    </row>
    <row r="1695" spans="1:9" x14ac:dyDescent="0.25">
      <c r="A1695" s="211" t="s">
        <v>608</v>
      </c>
      <c r="B1695" s="78">
        <v>0</v>
      </c>
      <c r="C1695" s="132" t="s">
        <v>67</v>
      </c>
      <c r="D1695" s="165">
        <v>1058523.8999999997</v>
      </c>
      <c r="E1695" s="165">
        <v>880981.13</v>
      </c>
      <c r="F1695" s="19">
        <v>0</v>
      </c>
      <c r="G1695" s="20">
        <f t="shared" si="33"/>
        <v>25008.340000000055</v>
      </c>
      <c r="H1695" s="19">
        <v>0</v>
      </c>
      <c r="I1695" s="19">
        <v>0</v>
      </c>
    </row>
    <row r="1696" spans="1:9" x14ac:dyDescent="0.25">
      <c r="A1696" s="211" t="s">
        <v>609</v>
      </c>
      <c r="B1696" s="78">
        <v>0</v>
      </c>
      <c r="C1696" s="132" t="s">
        <v>67</v>
      </c>
      <c r="D1696" s="165">
        <v>128172.15000000002</v>
      </c>
      <c r="E1696" s="165">
        <v>103163.80999999997</v>
      </c>
      <c r="F1696" s="19">
        <v>0</v>
      </c>
      <c r="G1696" s="20">
        <f t="shared" si="33"/>
        <v>95396.500000000058</v>
      </c>
      <c r="H1696" s="19">
        <v>0</v>
      </c>
      <c r="I1696" s="19">
        <v>0</v>
      </c>
    </row>
    <row r="1697" spans="1:9" x14ac:dyDescent="0.25">
      <c r="A1697" s="211" t="s">
        <v>610</v>
      </c>
      <c r="B1697" s="78">
        <v>0</v>
      </c>
      <c r="C1697" s="132" t="s">
        <v>67</v>
      </c>
      <c r="D1697" s="165">
        <v>174844.95000000004</v>
      </c>
      <c r="E1697" s="165">
        <v>79448.449999999983</v>
      </c>
      <c r="F1697" s="19">
        <v>0</v>
      </c>
      <c r="G1697" s="20">
        <f t="shared" si="33"/>
        <v>119927.74999999997</v>
      </c>
      <c r="H1697" s="19">
        <v>0</v>
      </c>
      <c r="I1697" s="19">
        <v>0</v>
      </c>
    </row>
    <row r="1698" spans="1:9" x14ac:dyDescent="0.25">
      <c r="A1698" s="211" t="s">
        <v>611</v>
      </c>
      <c r="B1698" s="78">
        <v>0</v>
      </c>
      <c r="C1698" s="132" t="s">
        <v>67</v>
      </c>
      <c r="D1698" s="165">
        <v>142442.99999999997</v>
      </c>
      <c r="E1698" s="165">
        <v>22515.250000000007</v>
      </c>
      <c r="F1698" s="19">
        <v>0</v>
      </c>
      <c r="G1698" s="20">
        <f t="shared" si="33"/>
        <v>43138.800000000017</v>
      </c>
      <c r="H1698" s="19">
        <v>0</v>
      </c>
      <c r="I1698" s="19">
        <v>0</v>
      </c>
    </row>
    <row r="1699" spans="1:9" x14ac:dyDescent="0.25">
      <c r="A1699" s="211" t="s">
        <v>612</v>
      </c>
      <c r="B1699" s="78">
        <v>0</v>
      </c>
      <c r="C1699" s="132" t="s">
        <v>67</v>
      </c>
      <c r="D1699" s="165">
        <v>47628.000000000015</v>
      </c>
      <c r="E1699" s="165">
        <v>4489.2</v>
      </c>
      <c r="F1699" s="19">
        <v>0</v>
      </c>
      <c r="G1699" s="20">
        <f t="shared" si="33"/>
        <v>79640.700000000041</v>
      </c>
      <c r="H1699" s="19">
        <v>0</v>
      </c>
      <c r="I1699" s="19">
        <v>0</v>
      </c>
    </row>
    <row r="1700" spans="1:9" x14ac:dyDescent="0.25">
      <c r="A1700" s="211" t="s">
        <v>613</v>
      </c>
      <c r="B1700" s="78">
        <v>0</v>
      </c>
      <c r="C1700" s="132" t="s">
        <v>67</v>
      </c>
      <c r="D1700" s="165">
        <v>217339.50000000006</v>
      </c>
      <c r="E1700" s="165">
        <v>137698.80000000002</v>
      </c>
      <c r="F1700" s="19">
        <v>0</v>
      </c>
      <c r="G1700" s="20">
        <f t="shared" si="33"/>
        <v>120924.50000000003</v>
      </c>
      <c r="H1700" s="19">
        <v>0</v>
      </c>
      <c r="I1700" s="19">
        <v>0</v>
      </c>
    </row>
    <row r="1701" spans="1:9" x14ac:dyDescent="0.25">
      <c r="A1701" s="211" t="s">
        <v>614</v>
      </c>
      <c r="B1701" s="78">
        <v>0</v>
      </c>
      <c r="C1701" s="132" t="s">
        <v>67</v>
      </c>
      <c r="D1701" s="165">
        <v>215869.50000000003</v>
      </c>
      <c r="E1701" s="165">
        <v>94945</v>
      </c>
      <c r="F1701" s="19">
        <v>0</v>
      </c>
      <c r="G1701" s="20">
        <f t="shared" si="33"/>
        <v>248270.84000000008</v>
      </c>
      <c r="H1701" s="19">
        <v>0</v>
      </c>
      <c r="I1701" s="19">
        <v>0</v>
      </c>
    </row>
    <row r="1702" spans="1:9" x14ac:dyDescent="0.25">
      <c r="A1702" s="211" t="s">
        <v>615</v>
      </c>
      <c r="B1702" s="78">
        <v>0</v>
      </c>
      <c r="C1702" s="132" t="s">
        <v>67</v>
      </c>
      <c r="D1702" s="165">
        <v>962314.56000000029</v>
      </c>
      <c r="E1702" s="165">
        <v>714043.7200000002</v>
      </c>
      <c r="F1702" s="19">
        <v>0</v>
      </c>
      <c r="G1702" s="20">
        <f t="shared" si="33"/>
        <v>201143.5000000007</v>
      </c>
      <c r="H1702" s="19">
        <v>0</v>
      </c>
      <c r="I1702" s="19">
        <v>0</v>
      </c>
    </row>
    <row r="1703" spans="1:9" x14ac:dyDescent="0.25">
      <c r="A1703" s="211" t="s">
        <v>616</v>
      </c>
      <c r="B1703" s="78">
        <v>0</v>
      </c>
      <c r="C1703" s="132" t="s">
        <v>67</v>
      </c>
      <c r="D1703" s="165">
        <v>1284198.5000000005</v>
      </c>
      <c r="E1703" s="165">
        <v>1083054.9999999998</v>
      </c>
      <c r="F1703" s="19">
        <v>0</v>
      </c>
      <c r="G1703" s="20">
        <f t="shared" si="33"/>
        <v>714827.20999999833</v>
      </c>
      <c r="H1703" s="19">
        <v>0</v>
      </c>
      <c r="I1703" s="19">
        <v>0</v>
      </c>
    </row>
    <row r="1704" spans="1:9" x14ac:dyDescent="0.25">
      <c r="A1704" s="211" t="s">
        <v>617</v>
      </c>
      <c r="B1704" s="78">
        <v>0</v>
      </c>
      <c r="C1704" s="132" t="s">
        <v>67</v>
      </c>
      <c r="D1704" s="165">
        <v>2532984.6899999985</v>
      </c>
      <c r="E1704" s="165">
        <v>1818157.4800000002</v>
      </c>
      <c r="F1704" s="19">
        <v>0</v>
      </c>
      <c r="G1704" s="20">
        <f t="shared" si="33"/>
        <v>106001.14999999985</v>
      </c>
      <c r="H1704" s="19">
        <v>0</v>
      </c>
      <c r="I1704" s="19">
        <v>0</v>
      </c>
    </row>
    <row r="1705" spans="1:9" x14ac:dyDescent="0.25">
      <c r="A1705" s="211" t="s">
        <v>618</v>
      </c>
      <c r="B1705" s="78">
        <v>0</v>
      </c>
      <c r="C1705" s="132" t="s">
        <v>67</v>
      </c>
      <c r="D1705" s="165">
        <v>317666.99999999983</v>
      </c>
      <c r="E1705" s="165">
        <v>211665.84999999998</v>
      </c>
      <c r="F1705" s="19">
        <v>0</v>
      </c>
      <c r="G1705" s="20">
        <f t="shared" si="33"/>
        <v>185603.2500000007</v>
      </c>
      <c r="H1705" s="19">
        <v>0</v>
      </c>
      <c r="I1705" s="19">
        <v>0</v>
      </c>
    </row>
    <row r="1706" spans="1:9" x14ac:dyDescent="0.25">
      <c r="A1706" s="211" t="s">
        <v>619</v>
      </c>
      <c r="B1706" s="78">
        <v>0</v>
      </c>
      <c r="C1706" s="132" t="s">
        <v>67</v>
      </c>
      <c r="D1706" s="165">
        <v>1236600.7500000005</v>
      </c>
      <c r="E1706" s="165">
        <v>1050997.4999999998</v>
      </c>
      <c r="F1706" s="19">
        <v>0</v>
      </c>
      <c r="G1706" s="20">
        <f t="shared" si="33"/>
        <v>474195.29000000074</v>
      </c>
      <c r="H1706" s="19">
        <v>0</v>
      </c>
      <c r="I1706" s="19">
        <v>0</v>
      </c>
    </row>
    <row r="1707" spans="1:9" x14ac:dyDescent="0.25">
      <c r="A1707" s="211" t="s">
        <v>620</v>
      </c>
      <c r="B1707" s="78">
        <v>0</v>
      </c>
      <c r="C1707" s="132" t="s">
        <v>67</v>
      </c>
      <c r="D1707" s="165">
        <v>1227669.8500000006</v>
      </c>
      <c r="E1707" s="165">
        <v>753474.55999999982</v>
      </c>
      <c r="F1707" s="19">
        <v>0</v>
      </c>
      <c r="G1707" s="20">
        <f t="shared" si="33"/>
        <v>573772.96999999974</v>
      </c>
      <c r="H1707" s="19">
        <v>0</v>
      </c>
      <c r="I1707" s="19">
        <v>0</v>
      </c>
    </row>
    <row r="1708" spans="1:9" x14ac:dyDescent="0.25">
      <c r="A1708" s="211" t="s">
        <v>621</v>
      </c>
      <c r="B1708" s="78">
        <v>0</v>
      </c>
      <c r="C1708" s="132" t="s">
        <v>67</v>
      </c>
      <c r="D1708" s="165">
        <v>1615879.1599999997</v>
      </c>
      <c r="E1708" s="165">
        <v>1042106.19</v>
      </c>
      <c r="F1708" s="19">
        <v>0</v>
      </c>
      <c r="G1708" s="20">
        <f t="shared" si="33"/>
        <v>43884.650000000081</v>
      </c>
      <c r="H1708" s="19">
        <v>0</v>
      </c>
      <c r="I1708" s="19">
        <v>0</v>
      </c>
    </row>
    <row r="1709" spans="1:9" x14ac:dyDescent="0.25">
      <c r="A1709" s="211" t="s">
        <v>622</v>
      </c>
      <c r="B1709" s="78">
        <v>0</v>
      </c>
      <c r="C1709" s="132" t="s">
        <v>67</v>
      </c>
      <c r="D1709" s="165">
        <v>327736.50000000012</v>
      </c>
      <c r="E1709" s="165">
        <v>283851.85000000003</v>
      </c>
      <c r="F1709" s="19">
        <v>0</v>
      </c>
      <c r="G1709" s="20">
        <f t="shared" si="33"/>
        <v>107888.91000000027</v>
      </c>
      <c r="H1709" s="19">
        <v>0</v>
      </c>
      <c r="I1709" s="19">
        <v>0</v>
      </c>
    </row>
    <row r="1710" spans="1:9" x14ac:dyDescent="0.25">
      <c r="A1710" s="211" t="s">
        <v>623</v>
      </c>
      <c r="B1710" s="78">
        <v>0</v>
      </c>
      <c r="C1710" s="132" t="s">
        <v>67</v>
      </c>
      <c r="D1710" s="165">
        <v>459228.00000000029</v>
      </c>
      <c r="E1710" s="165">
        <v>351339.09</v>
      </c>
      <c r="F1710" s="19">
        <v>0</v>
      </c>
      <c r="G1710" s="20">
        <f t="shared" si="33"/>
        <v>529557.65000000049</v>
      </c>
      <c r="H1710" s="19">
        <v>0</v>
      </c>
      <c r="I1710" s="19">
        <v>0</v>
      </c>
    </row>
    <row r="1711" spans="1:9" x14ac:dyDescent="0.25">
      <c r="A1711" s="211" t="s">
        <v>3583</v>
      </c>
      <c r="B1711" s="78">
        <v>0</v>
      </c>
      <c r="C1711" s="132" t="s">
        <v>67</v>
      </c>
      <c r="D1711" s="165">
        <v>1221850.4700000007</v>
      </c>
      <c r="E1711" s="165">
        <v>692292.82000000018</v>
      </c>
      <c r="F1711" s="19">
        <v>0</v>
      </c>
      <c r="G1711" s="20">
        <f t="shared" si="33"/>
        <v>493587.17999999877</v>
      </c>
      <c r="H1711" s="19">
        <v>0</v>
      </c>
      <c r="I1711" s="19">
        <v>0</v>
      </c>
    </row>
    <row r="1712" spans="1:9" x14ac:dyDescent="0.25">
      <c r="A1712" s="211" t="s">
        <v>624</v>
      </c>
      <c r="B1712" s="78">
        <v>0</v>
      </c>
      <c r="C1712" s="132" t="s">
        <v>67</v>
      </c>
      <c r="D1712" s="165">
        <v>1676363.0699999991</v>
      </c>
      <c r="E1712" s="165">
        <v>1182775.8900000004</v>
      </c>
      <c r="F1712" s="19">
        <v>0</v>
      </c>
      <c r="G1712" s="20">
        <f t="shared" si="33"/>
        <v>255518.44999999914</v>
      </c>
      <c r="H1712" s="19">
        <v>0</v>
      </c>
      <c r="I1712" s="19">
        <v>0</v>
      </c>
    </row>
    <row r="1713" spans="1:9" x14ac:dyDescent="0.25">
      <c r="A1713" s="211" t="s">
        <v>625</v>
      </c>
      <c r="B1713" s="78">
        <v>0</v>
      </c>
      <c r="C1713" s="132" t="s">
        <v>67</v>
      </c>
      <c r="D1713" s="165">
        <v>1244221.9999999991</v>
      </c>
      <c r="E1713" s="165">
        <v>988703.54999999993</v>
      </c>
      <c r="F1713" s="19">
        <v>0</v>
      </c>
      <c r="G1713" s="20">
        <f t="shared" si="33"/>
        <v>934576.28999999934</v>
      </c>
      <c r="H1713" s="19">
        <v>0</v>
      </c>
      <c r="I1713" s="19">
        <v>0</v>
      </c>
    </row>
    <row r="1714" spans="1:9" x14ac:dyDescent="0.25">
      <c r="A1714" s="211" t="s">
        <v>626</v>
      </c>
      <c r="B1714" s="78">
        <v>0</v>
      </c>
      <c r="C1714" s="132" t="s">
        <v>67</v>
      </c>
      <c r="D1714" s="165">
        <v>1335496.4499999995</v>
      </c>
      <c r="E1714" s="165">
        <v>400920.16000000009</v>
      </c>
      <c r="F1714" s="19">
        <v>0</v>
      </c>
      <c r="G1714" s="20">
        <f t="shared" si="33"/>
        <v>340712.34999999939</v>
      </c>
      <c r="H1714" s="19">
        <v>0</v>
      </c>
      <c r="I1714" s="19">
        <v>0</v>
      </c>
    </row>
    <row r="1715" spans="1:9" x14ac:dyDescent="0.25">
      <c r="A1715" s="211" t="s">
        <v>627</v>
      </c>
      <c r="B1715" s="78">
        <v>0</v>
      </c>
      <c r="C1715" s="132" t="s">
        <v>67</v>
      </c>
      <c r="D1715" s="165">
        <v>1751714.7999999996</v>
      </c>
      <c r="E1715" s="165">
        <v>1411002.4500000002</v>
      </c>
      <c r="F1715" s="19">
        <v>0</v>
      </c>
      <c r="G1715" s="20">
        <f t="shared" ref="G1715:G1778" si="34">D1716-E1716</f>
        <v>114385.20000000054</v>
      </c>
      <c r="H1715" s="19">
        <v>0</v>
      </c>
      <c r="I1715" s="19">
        <v>0</v>
      </c>
    </row>
    <row r="1716" spans="1:9" x14ac:dyDescent="0.25">
      <c r="A1716" s="211" t="s">
        <v>628</v>
      </c>
      <c r="B1716" s="78">
        <v>0</v>
      </c>
      <c r="C1716" s="132" t="s">
        <v>67</v>
      </c>
      <c r="D1716" s="165">
        <v>817393.5000000007</v>
      </c>
      <c r="E1716" s="165">
        <v>703008.30000000016</v>
      </c>
      <c r="F1716" s="19">
        <v>0</v>
      </c>
      <c r="G1716" s="20">
        <f t="shared" si="34"/>
        <v>228844.67999999947</v>
      </c>
      <c r="H1716" s="19">
        <v>0</v>
      </c>
      <c r="I1716" s="19">
        <v>0</v>
      </c>
    </row>
    <row r="1717" spans="1:9" x14ac:dyDescent="0.25">
      <c r="A1717" s="211" t="s">
        <v>629</v>
      </c>
      <c r="B1717" s="78">
        <v>0</v>
      </c>
      <c r="C1717" s="132" t="s">
        <v>67</v>
      </c>
      <c r="D1717" s="165">
        <v>847957.59999999963</v>
      </c>
      <c r="E1717" s="165">
        <v>619112.92000000016</v>
      </c>
      <c r="F1717" s="19">
        <v>0</v>
      </c>
      <c r="G1717" s="20">
        <f t="shared" si="34"/>
        <v>83335.450000000186</v>
      </c>
      <c r="H1717" s="19">
        <v>0</v>
      </c>
      <c r="I1717" s="19">
        <v>0</v>
      </c>
    </row>
    <row r="1718" spans="1:9" x14ac:dyDescent="0.25">
      <c r="A1718" s="211" t="s">
        <v>630</v>
      </c>
      <c r="B1718" s="78">
        <v>0</v>
      </c>
      <c r="C1718" s="132" t="s">
        <v>67</v>
      </c>
      <c r="D1718" s="165">
        <v>800511.20000000054</v>
      </c>
      <c r="E1718" s="165">
        <v>717175.75000000035</v>
      </c>
      <c r="F1718" s="19">
        <v>0</v>
      </c>
      <c r="G1718" s="20">
        <f t="shared" si="34"/>
        <v>282455.88000000024</v>
      </c>
      <c r="H1718" s="19">
        <v>0</v>
      </c>
      <c r="I1718" s="19">
        <v>0</v>
      </c>
    </row>
    <row r="1719" spans="1:9" x14ac:dyDescent="0.25">
      <c r="A1719" s="211" t="s">
        <v>631</v>
      </c>
      <c r="B1719" s="78">
        <v>0</v>
      </c>
      <c r="C1719" s="132" t="s">
        <v>67</v>
      </c>
      <c r="D1719" s="165">
        <v>880004.08000000019</v>
      </c>
      <c r="E1719" s="165">
        <v>597548.19999999995</v>
      </c>
      <c r="F1719" s="19">
        <v>0</v>
      </c>
      <c r="G1719" s="20">
        <f t="shared" si="34"/>
        <v>118635.73999999982</v>
      </c>
      <c r="H1719" s="19">
        <v>0</v>
      </c>
      <c r="I1719" s="19">
        <v>0</v>
      </c>
    </row>
    <row r="1720" spans="1:9" x14ac:dyDescent="0.25">
      <c r="A1720" s="211" t="s">
        <v>632</v>
      </c>
      <c r="B1720" s="78">
        <v>0</v>
      </c>
      <c r="C1720" s="132" t="s">
        <v>67</v>
      </c>
      <c r="D1720" s="165">
        <v>608686.34999999986</v>
      </c>
      <c r="E1720" s="165">
        <v>490050.61000000004</v>
      </c>
      <c r="F1720" s="19">
        <v>0</v>
      </c>
      <c r="G1720" s="20">
        <f t="shared" si="34"/>
        <v>182528.54999999946</v>
      </c>
      <c r="H1720" s="19">
        <v>0</v>
      </c>
      <c r="I1720" s="19">
        <v>0</v>
      </c>
    </row>
    <row r="1721" spans="1:9" x14ac:dyDescent="0.25">
      <c r="A1721" s="211" t="s">
        <v>633</v>
      </c>
      <c r="B1721" s="78">
        <v>0</v>
      </c>
      <c r="C1721" s="132" t="s">
        <v>67</v>
      </c>
      <c r="D1721" s="165">
        <v>981127.54999999946</v>
      </c>
      <c r="E1721" s="165">
        <v>798599</v>
      </c>
      <c r="F1721" s="19">
        <v>0</v>
      </c>
      <c r="G1721" s="20">
        <f t="shared" si="34"/>
        <v>209883.35000000021</v>
      </c>
      <c r="H1721" s="19">
        <v>0</v>
      </c>
      <c r="I1721" s="19">
        <v>0</v>
      </c>
    </row>
    <row r="1722" spans="1:9" x14ac:dyDescent="0.25">
      <c r="A1722" s="211" t="s">
        <v>634</v>
      </c>
      <c r="B1722" s="78">
        <v>0</v>
      </c>
      <c r="C1722" s="132" t="s">
        <v>67</v>
      </c>
      <c r="D1722" s="165">
        <v>713721.75000000012</v>
      </c>
      <c r="E1722" s="165">
        <v>503838.39999999991</v>
      </c>
      <c r="F1722" s="19">
        <v>0</v>
      </c>
      <c r="G1722" s="20">
        <f t="shared" si="34"/>
        <v>236699.75000000023</v>
      </c>
      <c r="H1722" s="19">
        <v>0</v>
      </c>
      <c r="I1722" s="19">
        <v>0</v>
      </c>
    </row>
    <row r="1723" spans="1:9" x14ac:dyDescent="0.25">
      <c r="A1723" s="211" t="s">
        <v>635</v>
      </c>
      <c r="B1723" s="78">
        <v>0</v>
      </c>
      <c r="C1723" s="132" t="s">
        <v>67</v>
      </c>
      <c r="D1723" s="165">
        <v>1013108.4</v>
      </c>
      <c r="E1723" s="165">
        <v>776408.64999999979</v>
      </c>
      <c r="F1723" s="19">
        <v>0</v>
      </c>
      <c r="G1723" s="20">
        <f t="shared" si="34"/>
        <v>732217.25999999978</v>
      </c>
      <c r="H1723" s="19">
        <v>0</v>
      </c>
      <c r="I1723" s="19">
        <v>0</v>
      </c>
    </row>
    <row r="1724" spans="1:9" x14ac:dyDescent="0.25">
      <c r="A1724" s="211" t="s">
        <v>636</v>
      </c>
      <c r="B1724" s="78">
        <v>0</v>
      </c>
      <c r="C1724" s="132" t="s">
        <v>67</v>
      </c>
      <c r="D1724" s="165">
        <v>4035707.0599999991</v>
      </c>
      <c r="E1724" s="165">
        <v>3303489.7999999993</v>
      </c>
      <c r="F1724" s="19">
        <v>0</v>
      </c>
      <c r="G1724" s="20">
        <f t="shared" si="34"/>
        <v>164959.59999999963</v>
      </c>
      <c r="H1724" s="19">
        <v>0</v>
      </c>
      <c r="I1724" s="19">
        <v>0</v>
      </c>
    </row>
    <row r="1725" spans="1:9" x14ac:dyDescent="0.25">
      <c r="A1725" s="211" t="s">
        <v>637</v>
      </c>
      <c r="B1725" s="78">
        <v>0</v>
      </c>
      <c r="C1725" s="132" t="s">
        <v>67</v>
      </c>
      <c r="D1725" s="165">
        <v>1007865.2499999994</v>
      </c>
      <c r="E1725" s="165">
        <v>842905.64999999979</v>
      </c>
      <c r="F1725" s="19">
        <v>0</v>
      </c>
      <c r="G1725" s="20">
        <f t="shared" si="34"/>
        <v>121348.95000000019</v>
      </c>
      <c r="H1725" s="19">
        <v>0</v>
      </c>
      <c r="I1725" s="19">
        <v>0</v>
      </c>
    </row>
    <row r="1726" spans="1:9" x14ac:dyDescent="0.25">
      <c r="A1726" s="211" t="s">
        <v>638</v>
      </c>
      <c r="B1726" s="78">
        <v>0</v>
      </c>
      <c r="C1726" s="132" t="s">
        <v>67</v>
      </c>
      <c r="D1726" s="165">
        <v>891972.10000000009</v>
      </c>
      <c r="E1726" s="165">
        <v>770623.14999999991</v>
      </c>
      <c r="F1726" s="19">
        <v>0</v>
      </c>
      <c r="G1726" s="20">
        <f t="shared" si="34"/>
        <v>212182.14999999991</v>
      </c>
      <c r="H1726" s="19">
        <v>0</v>
      </c>
      <c r="I1726" s="19">
        <v>0</v>
      </c>
    </row>
    <row r="1727" spans="1:9" x14ac:dyDescent="0.25">
      <c r="A1727" s="211" t="s">
        <v>639</v>
      </c>
      <c r="B1727" s="78">
        <v>0</v>
      </c>
      <c r="C1727" s="132" t="s">
        <v>67</v>
      </c>
      <c r="D1727" s="165">
        <v>1011292.2999999999</v>
      </c>
      <c r="E1727" s="165">
        <v>799110.15</v>
      </c>
      <c r="F1727" s="19">
        <v>0</v>
      </c>
      <c r="G1727" s="20">
        <f t="shared" si="34"/>
        <v>322319.40000000008</v>
      </c>
      <c r="H1727" s="19">
        <v>0</v>
      </c>
      <c r="I1727" s="19">
        <v>0</v>
      </c>
    </row>
    <row r="1728" spans="1:9" x14ac:dyDescent="0.25">
      <c r="A1728" s="211" t="s">
        <v>640</v>
      </c>
      <c r="B1728" s="78">
        <v>0</v>
      </c>
      <c r="C1728" s="132" t="s">
        <v>67</v>
      </c>
      <c r="D1728" s="165">
        <v>657845.70000000007</v>
      </c>
      <c r="E1728" s="165">
        <v>335526.3</v>
      </c>
      <c r="F1728" s="19">
        <v>0</v>
      </c>
      <c r="G1728" s="20">
        <f t="shared" si="34"/>
        <v>255592.49999999977</v>
      </c>
      <c r="H1728" s="19">
        <v>0</v>
      </c>
      <c r="I1728" s="19">
        <v>0</v>
      </c>
    </row>
    <row r="1729" spans="1:9" x14ac:dyDescent="0.25">
      <c r="A1729" s="211" t="s">
        <v>641</v>
      </c>
      <c r="B1729" s="78">
        <v>0</v>
      </c>
      <c r="C1729" s="132" t="s">
        <v>67</v>
      </c>
      <c r="D1729" s="165">
        <v>1690863.2</v>
      </c>
      <c r="E1729" s="165">
        <v>1435270.7000000002</v>
      </c>
      <c r="F1729" s="19">
        <v>0</v>
      </c>
      <c r="G1729" s="20">
        <f t="shared" si="34"/>
        <v>234654.01000000047</v>
      </c>
      <c r="H1729" s="19">
        <v>0</v>
      </c>
      <c r="I1729" s="19">
        <v>0</v>
      </c>
    </row>
    <row r="1730" spans="1:9" x14ac:dyDescent="0.25">
      <c r="A1730" s="105" t="s">
        <v>1532</v>
      </c>
      <c r="B1730" s="78">
        <v>0</v>
      </c>
      <c r="C1730" s="132" t="s">
        <v>67</v>
      </c>
      <c r="D1730" s="165">
        <v>1002569.9500000007</v>
      </c>
      <c r="E1730" s="165">
        <v>767915.94000000018</v>
      </c>
      <c r="F1730" s="19">
        <v>0</v>
      </c>
      <c r="G1730" s="20">
        <f t="shared" si="34"/>
        <v>39837.399999999965</v>
      </c>
      <c r="H1730" s="19">
        <v>0</v>
      </c>
      <c r="I1730" s="19">
        <v>0</v>
      </c>
    </row>
    <row r="1731" spans="1:9" x14ac:dyDescent="0.25">
      <c r="A1731" s="211" t="s">
        <v>1172</v>
      </c>
      <c r="B1731" s="78">
        <v>0</v>
      </c>
      <c r="C1731" s="132" t="s">
        <v>67</v>
      </c>
      <c r="D1731" s="165">
        <v>219382.05</v>
      </c>
      <c r="E1731" s="165">
        <v>179544.65000000002</v>
      </c>
      <c r="F1731" s="19">
        <v>0</v>
      </c>
      <c r="G1731" s="20">
        <f t="shared" si="34"/>
        <v>16002.320000000007</v>
      </c>
      <c r="H1731" s="19">
        <v>0</v>
      </c>
      <c r="I1731" s="19">
        <v>0</v>
      </c>
    </row>
    <row r="1732" spans="1:9" x14ac:dyDescent="0.25">
      <c r="A1732" s="211" t="s">
        <v>1173</v>
      </c>
      <c r="B1732" s="78">
        <v>0</v>
      </c>
      <c r="C1732" s="132" t="s">
        <v>67</v>
      </c>
      <c r="D1732" s="165">
        <v>136783.5</v>
      </c>
      <c r="E1732" s="165">
        <v>120781.18</v>
      </c>
      <c r="F1732" s="19">
        <v>0</v>
      </c>
      <c r="G1732" s="20">
        <f t="shared" si="34"/>
        <v>26027.099999999948</v>
      </c>
      <c r="H1732" s="19">
        <v>0</v>
      </c>
      <c r="I1732" s="19">
        <v>0</v>
      </c>
    </row>
    <row r="1733" spans="1:9" x14ac:dyDescent="0.25">
      <c r="A1733" s="211" t="s">
        <v>1174</v>
      </c>
      <c r="B1733" s="78">
        <v>0</v>
      </c>
      <c r="C1733" s="132" t="s">
        <v>67</v>
      </c>
      <c r="D1733" s="165">
        <v>267542.3</v>
      </c>
      <c r="E1733" s="165">
        <v>241515.20000000004</v>
      </c>
      <c r="F1733" s="19">
        <v>0</v>
      </c>
      <c r="G1733" s="20">
        <f t="shared" si="34"/>
        <v>90336.150000000023</v>
      </c>
      <c r="H1733" s="19">
        <v>0</v>
      </c>
      <c r="I1733" s="19">
        <v>0</v>
      </c>
    </row>
    <row r="1734" spans="1:9" x14ac:dyDescent="0.25">
      <c r="A1734" s="211" t="s">
        <v>1175</v>
      </c>
      <c r="B1734" s="78">
        <v>0</v>
      </c>
      <c r="C1734" s="132" t="s">
        <v>67</v>
      </c>
      <c r="D1734" s="165">
        <v>141414.00000000003</v>
      </c>
      <c r="E1734" s="165">
        <v>51077.85</v>
      </c>
      <c r="F1734" s="19">
        <v>0</v>
      </c>
      <c r="G1734" s="20">
        <f t="shared" si="34"/>
        <v>51823.249999999913</v>
      </c>
      <c r="H1734" s="19">
        <v>0</v>
      </c>
      <c r="I1734" s="19">
        <v>0</v>
      </c>
    </row>
    <row r="1735" spans="1:9" x14ac:dyDescent="0.25">
      <c r="A1735" s="211" t="s">
        <v>1176</v>
      </c>
      <c r="B1735" s="78">
        <v>0</v>
      </c>
      <c r="C1735" s="132" t="s">
        <v>67</v>
      </c>
      <c r="D1735" s="165">
        <v>283411.64999999991</v>
      </c>
      <c r="E1735" s="165">
        <v>231588.4</v>
      </c>
      <c r="F1735" s="19">
        <v>0</v>
      </c>
      <c r="G1735" s="20">
        <f t="shared" si="34"/>
        <v>67099.900000000081</v>
      </c>
      <c r="H1735" s="19">
        <v>0</v>
      </c>
      <c r="I1735" s="19">
        <v>0</v>
      </c>
    </row>
    <row r="1736" spans="1:9" x14ac:dyDescent="0.25">
      <c r="A1736" s="211" t="s">
        <v>1177</v>
      </c>
      <c r="B1736" s="78">
        <v>0</v>
      </c>
      <c r="C1736" s="132" t="s">
        <v>67</v>
      </c>
      <c r="D1736" s="165">
        <v>325801.69000000006</v>
      </c>
      <c r="E1736" s="165">
        <v>258701.78999999998</v>
      </c>
      <c r="F1736" s="19">
        <v>0</v>
      </c>
      <c r="G1736" s="20">
        <f t="shared" si="34"/>
        <v>71827.449999999866</v>
      </c>
      <c r="H1736" s="19">
        <v>0</v>
      </c>
      <c r="I1736" s="19">
        <v>0</v>
      </c>
    </row>
    <row r="1737" spans="1:9" x14ac:dyDescent="0.25">
      <c r="A1737" s="211" t="s">
        <v>1178</v>
      </c>
      <c r="B1737" s="78">
        <v>0</v>
      </c>
      <c r="C1737" s="132" t="s">
        <v>67</v>
      </c>
      <c r="D1737" s="165">
        <v>306458.24999999983</v>
      </c>
      <c r="E1737" s="165">
        <v>234630.79999999996</v>
      </c>
      <c r="F1737" s="19">
        <v>0</v>
      </c>
      <c r="G1737" s="20">
        <f t="shared" si="34"/>
        <v>80252.050000000017</v>
      </c>
      <c r="H1737" s="19">
        <v>0</v>
      </c>
      <c r="I1737" s="19">
        <v>0</v>
      </c>
    </row>
    <row r="1738" spans="1:9" x14ac:dyDescent="0.25">
      <c r="A1738" s="211" t="s">
        <v>1179</v>
      </c>
      <c r="B1738" s="78">
        <v>0</v>
      </c>
      <c r="C1738" s="132" t="s">
        <v>67</v>
      </c>
      <c r="D1738" s="165">
        <v>96101.250000000015</v>
      </c>
      <c r="E1738" s="165">
        <v>15849.200000000003</v>
      </c>
      <c r="F1738" s="19">
        <v>0</v>
      </c>
      <c r="G1738" s="20">
        <f t="shared" si="34"/>
        <v>273843.54999999946</v>
      </c>
      <c r="H1738" s="19">
        <v>0</v>
      </c>
      <c r="I1738" s="19">
        <v>0</v>
      </c>
    </row>
    <row r="1739" spans="1:9" x14ac:dyDescent="0.25">
      <c r="A1739" s="213" t="s">
        <v>1533</v>
      </c>
      <c r="B1739" s="78">
        <v>0</v>
      </c>
      <c r="C1739" s="132" t="s">
        <v>67</v>
      </c>
      <c r="D1739" s="165">
        <v>1168502.9999999995</v>
      </c>
      <c r="E1739" s="165">
        <v>894659.45000000007</v>
      </c>
      <c r="F1739" s="19">
        <v>0</v>
      </c>
      <c r="G1739" s="20">
        <f t="shared" si="34"/>
        <v>164102.95000000013</v>
      </c>
      <c r="H1739" s="19">
        <v>0</v>
      </c>
      <c r="I1739" s="19">
        <v>0</v>
      </c>
    </row>
    <row r="1740" spans="1:9" x14ac:dyDescent="0.25">
      <c r="A1740" s="213" t="s">
        <v>1534</v>
      </c>
      <c r="B1740" s="78">
        <v>0</v>
      </c>
      <c r="C1740" s="132" t="s">
        <v>67</v>
      </c>
      <c r="D1740" s="165">
        <v>642113.30000000016</v>
      </c>
      <c r="E1740" s="165">
        <v>478010.35000000003</v>
      </c>
      <c r="F1740" s="19">
        <v>0</v>
      </c>
      <c r="G1740" s="20">
        <f t="shared" si="34"/>
        <v>93638.060000000172</v>
      </c>
      <c r="H1740" s="19">
        <v>0</v>
      </c>
      <c r="I1740" s="19">
        <v>0</v>
      </c>
    </row>
    <row r="1741" spans="1:9" x14ac:dyDescent="0.25">
      <c r="A1741" s="213" t="s">
        <v>1535</v>
      </c>
      <c r="B1741" s="78">
        <v>0</v>
      </c>
      <c r="C1741" s="132" t="s">
        <v>67</v>
      </c>
      <c r="D1741" s="165">
        <v>573725.05000000016</v>
      </c>
      <c r="E1741" s="165">
        <v>480086.99</v>
      </c>
      <c r="F1741" s="19">
        <v>0</v>
      </c>
      <c r="G1741" s="20">
        <f t="shared" si="34"/>
        <v>50530.989999999991</v>
      </c>
      <c r="H1741" s="19">
        <v>0</v>
      </c>
      <c r="I1741" s="19">
        <v>0</v>
      </c>
    </row>
    <row r="1742" spans="1:9" x14ac:dyDescent="0.25">
      <c r="A1742" s="213" t="s">
        <v>1536</v>
      </c>
      <c r="B1742" s="78">
        <v>0</v>
      </c>
      <c r="C1742" s="132" t="s">
        <v>67</v>
      </c>
      <c r="D1742" s="165">
        <v>669217.5</v>
      </c>
      <c r="E1742" s="165">
        <v>618686.51</v>
      </c>
      <c r="F1742" s="19">
        <v>0</v>
      </c>
      <c r="G1742" s="20">
        <f t="shared" si="34"/>
        <v>159257.60000000009</v>
      </c>
      <c r="H1742" s="19">
        <v>0</v>
      </c>
      <c r="I1742" s="19">
        <v>0</v>
      </c>
    </row>
    <row r="1743" spans="1:9" x14ac:dyDescent="0.25">
      <c r="A1743" s="213" t="s">
        <v>1537</v>
      </c>
      <c r="B1743" s="78">
        <v>0</v>
      </c>
      <c r="C1743" s="132" t="s">
        <v>67</v>
      </c>
      <c r="D1743" s="165">
        <v>903641.20000000007</v>
      </c>
      <c r="E1743" s="165">
        <v>744383.6</v>
      </c>
      <c r="F1743" s="19">
        <v>0</v>
      </c>
      <c r="G1743" s="20">
        <f t="shared" si="34"/>
        <v>185759.28000000014</v>
      </c>
      <c r="H1743" s="19">
        <v>0</v>
      </c>
      <c r="I1743" s="19">
        <v>0</v>
      </c>
    </row>
    <row r="1744" spans="1:9" x14ac:dyDescent="0.25">
      <c r="A1744" s="213" t="s">
        <v>1538</v>
      </c>
      <c r="B1744" s="78">
        <v>0</v>
      </c>
      <c r="C1744" s="132" t="s">
        <v>67</v>
      </c>
      <c r="D1744" s="165">
        <v>1113428.0600000003</v>
      </c>
      <c r="E1744" s="165">
        <v>927668.78000000014</v>
      </c>
      <c r="F1744" s="19">
        <v>0</v>
      </c>
      <c r="G1744" s="20">
        <f t="shared" si="34"/>
        <v>234546.50000000023</v>
      </c>
      <c r="H1744" s="19">
        <v>0</v>
      </c>
      <c r="I1744" s="19">
        <v>0</v>
      </c>
    </row>
    <row r="1745" spans="1:9" x14ac:dyDescent="0.25">
      <c r="A1745" s="213" t="s">
        <v>1539</v>
      </c>
      <c r="B1745" s="78">
        <v>0</v>
      </c>
      <c r="C1745" s="132" t="s">
        <v>67</v>
      </c>
      <c r="D1745" s="165">
        <v>1138534.1700000002</v>
      </c>
      <c r="E1745" s="165">
        <v>903987.66999999993</v>
      </c>
      <c r="F1745" s="19">
        <v>0</v>
      </c>
      <c r="G1745" s="20">
        <f t="shared" si="34"/>
        <v>56489.689999999886</v>
      </c>
      <c r="H1745" s="19">
        <v>0</v>
      </c>
      <c r="I1745" s="19">
        <v>0</v>
      </c>
    </row>
    <row r="1746" spans="1:9" x14ac:dyDescent="0.25">
      <c r="A1746" s="213" t="s">
        <v>1540</v>
      </c>
      <c r="B1746" s="78">
        <v>0</v>
      </c>
      <c r="C1746" s="132" t="s">
        <v>67</v>
      </c>
      <c r="D1746" s="165">
        <v>478438.06999999989</v>
      </c>
      <c r="E1746" s="165">
        <v>421948.38</v>
      </c>
      <c r="F1746" s="19">
        <v>0</v>
      </c>
      <c r="G1746" s="20">
        <f t="shared" si="34"/>
        <v>15594.150000000003</v>
      </c>
      <c r="H1746" s="19">
        <v>0</v>
      </c>
      <c r="I1746" s="19">
        <v>0</v>
      </c>
    </row>
    <row r="1747" spans="1:9" x14ac:dyDescent="0.25">
      <c r="A1747" s="213" t="s">
        <v>2037</v>
      </c>
      <c r="B1747" s="78">
        <v>0</v>
      </c>
      <c r="C1747" s="132" t="s">
        <v>67</v>
      </c>
      <c r="D1747" s="165">
        <v>15765.750000000004</v>
      </c>
      <c r="E1747" s="165">
        <v>171.6</v>
      </c>
      <c r="F1747" s="19">
        <v>0</v>
      </c>
      <c r="G1747" s="20">
        <f t="shared" si="34"/>
        <v>26067.550000000047</v>
      </c>
      <c r="H1747" s="19">
        <v>0</v>
      </c>
      <c r="I1747" s="19">
        <v>0</v>
      </c>
    </row>
    <row r="1748" spans="1:9" x14ac:dyDescent="0.25">
      <c r="A1748" s="213" t="s">
        <v>1541</v>
      </c>
      <c r="B1748" s="78">
        <v>0</v>
      </c>
      <c r="C1748" s="132" t="s">
        <v>67</v>
      </c>
      <c r="D1748" s="165">
        <v>188267.25000000006</v>
      </c>
      <c r="E1748" s="165">
        <v>162199.70000000001</v>
      </c>
      <c r="F1748" s="19">
        <v>0</v>
      </c>
      <c r="G1748" s="20">
        <f t="shared" si="34"/>
        <v>103183.03000000006</v>
      </c>
      <c r="H1748" s="19">
        <v>0</v>
      </c>
      <c r="I1748" s="19">
        <v>0</v>
      </c>
    </row>
    <row r="1749" spans="1:9" x14ac:dyDescent="0.25">
      <c r="A1749" s="213" t="s">
        <v>1542</v>
      </c>
      <c r="B1749" s="78">
        <v>0</v>
      </c>
      <c r="C1749" s="132" t="s">
        <v>67</v>
      </c>
      <c r="D1749" s="165">
        <v>190914.75000000006</v>
      </c>
      <c r="E1749" s="165">
        <v>87731.72</v>
      </c>
      <c r="F1749" s="19">
        <v>0</v>
      </c>
      <c r="G1749" s="20">
        <f t="shared" si="34"/>
        <v>76832.100000000035</v>
      </c>
      <c r="H1749" s="19">
        <v>0</v>
      </c>
      <c r="I1749" s="19">
        <v>0</v>
      </c>
    </row>
    <row r="1750" spans="1:9" x14ac:dyDescent="0.25">
      <c r="A1750" s="212" t="s">
        <v>1180</v>
      </c>
      <c r="B1750" s="78">
        <v>0</v>
      </c>
      <c r="C1750" s="132" t="s">
        <v>67</v>
      </c>
      <c r="D1750" s="165">
        <v>110576.00000000004</v>
      </c>
      <c r="E1750" s="165">
        <v>33743.900000000009</v>
      </c>
      <c r="F1750" s="19">
        <v>0</v>
      </c>
      <c r="G1750" s="20">
        <f t="shared" si="34"/>
        <v>90789.849999999977</v>
      </c>
      <c r="H1750" s="19">
        <v>0</v>
      </c>
      <c r="I1750" s="19">
        <v>0</v>
      </c>
    </row>
    <row r="1751" spans="1:9" x14ac:dyDescent="0.25">
      <c r="A1751" s="212" t="s">
        <v>1181</v>
      </c>
      <c r="B1751" s="78">
        <v>0</v>
      </c>
      <c r="C1751" s="132" t="s">
        <v>67</v>
      </c>
      <c r="D1751" s="165">
        <v>98849.799999999974</v>
      </c>
      <c r="E1751" s="165">
        <v>8059.95</v>
      </c>
      <c r="F1751" s="19">
        <v>0</v>
      </c>
      <c r="G1751" s="20">
        <f t="shared" si="34"/>
        <v>46848.949999999946</v>
      </c>
      <c r="H1751" s="19">
        <v>0</v>
      </c>
      <c r="I1751" s="19">
        <v>0</v>
      </c>
    </row>
    <row r="1752" spans="1:9" x14ac:dyDescent="0.25">
      <c r="A1752" s="212" t="s">
        <v>1182</v>
      </c>
      <c r="B1752" s="78">
        <v>0</v>
      </c>
      <c r="C1752" s="132" t="s">
        <v>67</v>
      </c>
      <c r="D1752" s="165">
        <v>102863.24999999994</v>
      </c>
      <c r="E1752" s="165">
        <v>56014.299999999996</v>
      </c>
      <c r="F1752" s="19">
        <v>0</v>
      </c>
      <c r="G1752" s="20">
        <f t="shared" si="34"/>
        <v>85943.83000000006</v>
      </c>
      <c r="H1752" s="19">
        <v>0</v>
      </c>
      <c r="I1752" s="19">
        <v>0</v>
      </c>
    </row>
    <row r="1753" spans="1:9" x14ac:dyDescent="0.25">
      <c r="A1753" s="212" t="s">
        <v>1183</v>
      </c>
      <c r="B1753" s="78">
        <v>0</v>
      </c>
      <c r="C1753" s="132" t="s">
        <v>67</v>
      </c>
      <c r="D1753" s="165">
        <v>106642.98000000005</v>
      </c>
      <c r="E1753" s="165">
        <v>20699.149999999998</v>
      </c>
      <c r="F1753" s="19">
        <v>0</v>
      </c>
      <c r="G1753" s="20">
        <f t="shared" si="34"/>
        <v>33361.830000000089</v>
      </c>
      <c r="H1753" s="19">
        <v>0</v>
      </c>
      <c r="I1753" s="19">
        <v>0</v>
      </c>
    </row>
    <row r="1754" spans="1:9" x14ac:dyDescent="0.25">
      <c r="A1754" s="212" t="s">
        <v>1184</v>
      </c>
      <c r="B1754" s="78">
        <v>0</v>
      </c>
      <c r="C1754" s="132" t="s">
        <v>67</v>
      </c>
      <c r="D1754" s="165">
        <v>121264.75000000007</v>
      </c>
      <c r="E1754" s="165">
        <v>87902.919999999984</v>
      </c>
      <c r="F1754" s="19">
        <v>0</v>
      </c>
      <c r="G1754" s="20">
        <f t="shared" si="34"/>
        <v>68426.799999999974</v>
      </c>
      <c r="H1754" s="19">
        <v>0</v>
      </c>
      <c r="I1754" s="19">
        <v>0</v>
      </c>
    </row>
    <row r="1755" spans="1:9" x14ac:dyDescent="0.25">
      <c r="A1755" s="212" t="s">
        <v>1185</v>
      </c>
      <c r="B1755" s="78">
        <v>0</v>
      </c>
      <c r="C1755" s="132" t="s">
        <v>67</v>
      </c>
      <c r="D1755" s="165">
        <v>124173.39999999998</v>
      </c>
      <c r="E1755" s="165">
        <v>55746.600000000006</v>
      </c>
      <c r="F1755" s="19">
        <v>0</v>
      </c>
      <c r="G1755" s="20">
        <f t="shared" si="34"/>
        <v>58996.400000000045</v>
      </c>
      <c r="H1755" s="19">
        <v>0</v>
      </c>
      <c r="I1755" s="19">
        <v>0</v>
      </c>
    </row>
    <row r="1756" spans="1:9" x14ac:dyDescent="0.25">
      <c r="A1756" s="212" t="s">
        <v>1186</v>
      </c>
      <c r="B1756" s="78">
        <v>0</v>
      </c>
      <c r="C1756" s="132" t="s">
        <v>67</v>
      </c>
      <c r="D1756" s="165">
        <v>103765.30000000003</v>
      </c>
      <c r="E1756" s="165">
        <v>44768.899999999987</v>
      </c>
      <c r="F1756" s="19">
        <v>0</v>
      </c>
      <c r="G1756" s="20">
        <f t="shared" si="34"/>
        <v>9054.5000000000873</v>
      </c>
      <c r="H1756" s="19">
        <v>0</v>
      </c>
      <c r="I1756" s="19">
        <v>0</v>
      </c>
    </row>
    <row r="1757" spans="1:9" x14ac:dyDescent="0.25">
      <c r="A1757" s="212" t="s">
        <v>1187</v>
      </c>
      <c r="B1757" s="78">
        <v>0</v>
      </c>
      <c r="C1757" s="132" t="s">
        <v>67</v>
      </c>
      <c r="D1757" s="165">
        <v>238401.30000000008</v>
      </c>
      <c r="E1757" s="165">
        <v>229346.8</v>
      </c>
      <c r="F1757" s="19">
        <v>0</v>
      </c>
      <c r="G1757" s="20">
        <f t="shared" si="34"/>
        <v>34911.799999999872</v>
      </c>
      <c r="H1757" s="19">
        <v>0</v>
      </c>
      <c r="I1757" s="19">
        <v>0</v>
      </c>
    </row>
    <row r="1758" spans="1:9" x14ac:dyDescent="0.25">
      <c r="A1758" s="212" t="s">
        <v>1188</v>
      </c>
      <c r="B1758" s="78">
        <v>0</v>
      </c>
      <c r="C1758" s="132" t="s">
        <v>67</v>
      </c>
      <c r="D1758" s="165">
        <v>307744.49999999983</v>
      </c>
      <c r="E1758" s="165">
        <v>272832.69999999995</v>
      </c>
      <c r="F1758" s="19">
        <v>0</v>
      </c>
      <c r="G1758" s="20">
        <f t="shared" si="34"/>
        <v>66361.350000000122</v>
      </c>
      <c r="H1758" s="19">
        <v>0</v>
      </c>
      <c r="I1758" s="19">
        <v>0</v>
      </c>
    </row>
    <row r="1759" spans="1:9" x14ac:dyDescent="0.25">
      <c r="A1759" s="212" t="s">
        <v>1189</v>
      </c>
      <c r="B1759" s="78">
        <v>0</v>
      </c>
      <c r="C1759" s="132" t="s">
        <v>67</v>
      </c>
      <c r="D1759" s="165">
        <v>318216.00000000017</v>
      </c>
      <c r="E1759" s="165">
        <v>251854.65000000005</v>
      </c>
      <c r="F1759" s="19">
        <v>0</v>
      </c>
      <c r="G1759" s="20">
        <f t="shared" si="34"/>
        <v>41667.06</v>
      </c>
      <c r="H1759" s="19">
        <v>0</v>
      </c>
      <c r="I1759" s="19">
        <v>0</v>
      </c>
    </row>
    <row r="1760" spans="1:9" x14ac:dyDescent="0.25">
      <c r="A1760" s="212" t="s">
        <v>1190</v>
      </c>
      <c r="B1760" s="78">
        <v>0</v>
      </c>
      <c r="C1760" s="132" t="s">
        <v>67</v>
      </c>
      <c r="D1760" s="165">
        <v>256845.75000000003</v>
      </c>
      <c r="E1760" s="165">
        <v>215178.69000000003</v>
      </c>
      <c r="F1760" s="19">
        <v>0</v>
      </c>
      <c r="G1760" s="20">
        <f t="shared" si="34"/>
        <v>455932.59999999939</v>
      </c>
      <c r="H1760" s="19">
        <v>0</v>
      </c>
      <c r="I1760" s="19">
        <v>0</v>
      </c>
    </row>
    <row r="1761" spans="1:9" x14ac:dyDescent="0.25">
      <c r="A1761" s="212" t="s">
        <v>642</v>
      </c>
      <c r="B1761" s="78">
        <v>0</v>
      </c>
      <c r="C1761" s="132" t="s">
        <v>67</v>
      </c>
      <c r="D1761" s="165">
        <v>2204020.5099999993</v>
      </c>
      <c r="E1761" s="165">
        <v>1748087.91</v>
      </c>
      <c r="F1761" s="19">
        <v>0</v>
      </c>
      <c r="G1761" s="20">
        <f t="shared" si="34"/>
        <v>467172.31999999844</v>
      </c>
      <c r="H1761" s="19">
        <v>0</v>
      </c>
      <c r="I1761" s="19">
        <v>0</v>
      </c>
    </row>
    <row r="1762" spans="1:9" x14ac:dyDescent="0.25">
      <c r="A1762" s="212" t="s">
        <v>643</v>
      </c>
      <c r="B1762" s="78">
        <v>0</v>
      </c>
      <c r="C1762" s="132" t="s">
        <v>67</v>
      </c>
      <c r="D1762" s="165">
        <v>3841084.6099999989</v>
      </c>
      <c r="E1762" s="165">
        <v>3373912.2900000005</v>
      </c>
      <c r="F1762" s="19">
        <v>0</v>
      </c>
      <c r="G1762" s="20">
        <f t="shared" si="34"/>
        <v>549299.40999999875</v>
      </c>
      <c r="H1762" s="19">
        <v>0</v>
      </c>
      <c r="I1762" s="19">
        <v>0</v>
      </c>
    </row>
    <row r="1763" spans="1:9" x14ac:dyDescent="0.25">
      <c r="A1763" s="212" t="s">
        <v>644</v>
      </c>
      <c r="B1763" s="78">
        <v>0</v>
      </c>
      <c r="C1763" s="132" t="s">
        <v>67</v>
      </c>
      <c r="D1763" s="165">
        <v>3218013.9000000004</v>
      </c>
      <c r="E1763" s="165">
        <v>2668714.4900000016</v>
      </c>
      <c r="F1763" s="19">
        <v>0</v>
      </c>
      <c r="G1763" s="20">
        <f t="shared" si="34"/>
        <v>189779.96999999997</v>
      </c>
      <c r="H1763" s="19">
        <v>0</v>
      </c>
      <c r="I1763" s="19">
        <v>0</v>
      </c>
    </row>
    <row r="1764" spans="1:9" x14ac:dyDescent="0.25">
      <c r="A1764" s="213" t="s">
        <v>1543</v>
      </c>
      <c r="B1764" s="78">
        <v>0</v>
      </c>
      <c r="C1764" s="132" t="s">
        <v>67</v>
      </c>
      <c r="D1764" s="165">
        <v>1158360</v>
      </c>
      <c r="E1764" s="165">
        <v>968580.03</v>
      </c>
      <c r="F1764" s="19">
        <v>0</v>
      </c>
      <c r="G1764" s="20">
        <f t="shared" si="34"/>
        <v>156730.29999999993</v>
      </c>
      <c r="H1764" s="19">
        <v>0</v>
      </c>
      <c r="I1764" s="19">
        <v>0</v>
      </c>
    </row>
    <row r="1765" spans="1:9" x14ac:dyDescent="0.25">
      <c r="A1765" s="213" t="s">
        <v>1544</v>
      </c>
      <c r="B1765" s="78">
        <v>0</v>
      </c>
      <c r="C1765" s="132" t="s">
        <v>67</v>
      </c>
      <c r="D1765" s="165">
        <v>284341.9599999999</v>
      </c>
      <c r="E1765" s="165">
        <v>127611.65999999999</v>
      </c>
      <c r="F1765" s="19">
        <v>0</v>
      </c>
      <c r="G1765" s="20">
        <f t="shared" si="34"/>
        <v>124027.75000000035</v>
      </c>
      <c r="H1765" s="19">
        <v>0</v>
      </c>
      <c r="I1765" s="19">
        <v>0</v>
      </c>
    </row>
    <row r="1766" spans="1:9" x14ac:dyDescent="0.25">
      <c r="A1766" s="213" t="s">
        <v>1545</v>
      </c>
      <c r="B1766" s="78">
        <v>0</v>
      </c>
      <c r="C1766" s="132" t="s">
        <v>67</v>
      </c>
      <c r="D1766" s="165">
        <v>755984.25000000035</v>
      </c>
      <c r="E1766" s="165">
        <v>631956.5</v>
      </c>
      <c r="F1766" s="19">
        <v>0</v>
      </c>
      <c r="G1766" s="20">
        <f t="shared" si="34"/>
        <v>177091.35000000079</v>
      </c>
      <c r="H1766" s="19">
        <v>0</v>
      </c>
      <c r="I1766" s="19">
        <v>0</v>
      </c>
    </row>
    <row r="1767" spans="1:9" x14ac:dyDescent="0.25">
      <c r="A1767" s="212" t="s">
        <v>645</v>
      </c>
      <c r="B1767" s="78">
        <v>0</v>
      </c>
      <c r="C1767" s="132" t="s">
        <v>67</v>
      </c>
      <c r="D1767" s="165">
        <v>1581434.050000001</v>
      </c>
      <c r="E1767" s="165">
        <v>1404342.7000000002</v>
      </c>
      <c r="F1767" s="19">
        <v>0</v>
      </c>
      <c r="G1767" s="20">
        <f t="shared" si="34"/>
        <v>374924.15999999974</v>
      </c>
      <c r="H1767" s="19">
        <v>0</v>
      </c>
      <c r="I1767" s="19">
        <v>0</v>
      </c>
    </row>
    <row r="1768" spans="1:9" x14ac:dyDescent="0.25">
      <c r="A1768" s="212" t="s">
        <v>646</v>
      </c>
      <c r="B1768" s="78">
        <v>0</v>
      </c>
      <c r="C1768" s="132" t="s">
        <v>67</v>
      </c>
      <c r="D1768" s="165">
        <v>865749.38999999966</v>
      </c>
      <c r="E1768" s="165">
        <v>490825.22999999992</v>
      </c>
      <c r="F1768" s="19">
        <v>0</v>
      </c>
      <c r="G1768" s="20">
        <f t="shared" si="34"/>
        <v>378566.12000000034</v>
      </c>
      <c r="H1768" s="19">
        <v>0</v>
      </c>
      <c r="I1768" s="19">
        <v>0</v>
      </c>
    </row>
    <row r="1769" spans="1:9" x14ac:dyDescent="0.25">
      <c r="A1769" s="212" t="s">
        <v>647</v>
      </c>
      <c r="B1769" s="78">
        <v>0</v>
      </c>
      <c r="C1769" s="132" t="s">
        <v>67</v>
      </c>
      <c r="D1769" s="165">
        <v>933276.88000000024</v>
      </c>
      <c r="E1769" s="165">
        <v>554710.75999999989</v>
      </c>
      <c r="F1769" s="19">
        <v>0</v>
      </c>
      <c r="G1769" s="20">
        <f t="shared" si="34"/>
        <v>300040.4700000002</v>
      </c>
      <c r="H1769" s="19">
        <v>0</v>
      </c>
      <c r="I1769" s="19">
        <v>0</v>
      </c>
    </row>
    <row r="1770" spans="1:9" x14ac:dyDescent="0.25">
      <c r="A1770" s="212" t="s">
        <v>648</v>
      </c>
      <c r="B1770" s="78">
        <v>0</v>
      </c>
      <c r="C1770" s="132" t="s">
        <v>67</v>
      </c>
      <c r="D1770" s="165">
        <v>1659698.2400000005</v>
      </c>
      <c r="E1770" s="165">
        <v>1359657.7700000003</v>
      </c>
      <c r="F1770" s="19">
        <v>0</v>
      </c>
      <c r="G1770" s="20">
        <f t="shared" si="34"/>
        <v>120467.75</v>
      </c>
      <c r="H1770" s="19">
        <v>0</v>
      </c>
      <c r="I1770" s="19">
        <v>0</v>
      </c>
    </row>
    <row r="1771" spans="1:9" x14ac:dyDescent="0.25">
      <c r="A1771" s="213" t="s">
        <v>2038</v>
      </c>
      <c r="B1771" s="78">
        <v>0</v>
      </c>
      <c r="C1771" s="132" t="s">
        <v>67</v>
      </c>
      <c r="D1771" s="165">
        <v>123480</v>
      </c>
      <c r="E1771" s="165">
        <v>3012.25</v>
      </c>
      <c r="F1771" s="19">
        <v>0</v>
      </c>
      <c r="G1771" s="20">
        <f t="shared" si="34"/>
        <v>81616.349999999948</v>
      </c>
      <c r="H1771" s="19">
        <v>0</v>
      </c>
      <c r="I1771" s="19">
        <v>0</v>
      </c>
    </row>
    <row r="1772" spans="1:9" x14ac:dyDescent="0.25">
      <c r="A1772" s="213" t="s">
        <v>2039</v>
      </c>
      <c r="B1772" s="78">
        <v>0</v>
      </c>
      <c r="C1772" s="132" t="s">
        <v>67</v>
      </c>
      <c r="D1772" s="165">
        <v>93932.999999999942</v>
      </c>
      <c r="E1772" s="165">
        <v>12316.65</v>
      </c>
      <c r="F1772" s="19">
        <v>0</v>
      </c>
      <c r="G1772" s="20">
        <f t="shared" si="34"/>
        <v>92241.500000000015</v>
      </c>
      <c r="H1772" s="19">
        <v>0</v>
      </c>
      <c r="I1772" s="19">
        <v>0</v>
      </c>
    </row>
    <row r="1773" spans="1:9" x14ac:dyDescent="0.25">
      <c r="A1773" s="213" t="s">
        <v>2040</v>
      </c>
      <c r="B1773" s="78">
        <v>0</v>
      </c>
      <c r="C1773" s="132" t="s">
        <v>67</v>
      </c>
      <c r="D1773" s="165">
        <v>105144.05000000002</v>
      </c>
      <c r="E1773" s="165">
        <v>12902.550000000003</v>
      </c>
      <c r="F1773" s="19">
        <v>0</v>
      </c>
      <c r="G1773" s="20">
        <f t="shared" si="34"/>
        <v>58626.800000000054</v>
      </c>
      <c r="H1773" s="19">
        <v>0</v>
      </c>
      <c r="I1773" s="19">
        <v>0</v>
      </c>
    </row>
    <row r="1774" spans="1:9" x14ac:dyDescent="0.25">
      <c r="A1774" s="213" t="s">
        <v>2041</v>
      </c>
      <c r="B1774" s="78">
        <v>0</v>
      </c>
      <c r="C1774" s="132" t="s">
        <v>67</v>
      </c>
      <c r="D1774" s="165">
        <v>112050.75000000006</v>
      </c>
      <c r="E1774" s="165">
        <v>53423.950000000004</v>
      </c>
      <c r="F1774" s="19">
        <v>0</v>
      </c>
      <c r="G1774" s="20">
        <f t="shared" si="34"/>
        <v>19140.950000000041</v>
      </c>
      <c r="H1774" s="19">
        <v>0</v>
      </c>
      <c r="I1774" s="19">
        <v>0</v>
      </c>
    </row>
    <row r="1775" spans="1:9" x14ac:dyDescent="0.25">
      <c r="A1775" s="213" t="s">
        <v>2042</v>
      </c>
      <c r="B1775" s="78">
        <v>0</v>
      </c>
      <c r="C1775" s="132" t="s">
        <v>67</v>
      </c>
      <c r="D1775" s="165">
        <v>77138.250000000044</v>
      </c>
      <c r="E1775" s="165">
        <v>57997.3</v>
      </c>
      <c r="F1775" s="19">
        <v>0</v>
      </c>
      <c r="G1775" s="20">
        <f t="shared" si="34"/>
        <v>377302.10999999975</v>
      </c>
      <c r="H1775" s="19">
        <v>0</v>
      </c>
      <c r="I1775" s="19">
        <v>0</v>
      </c>
    </row>
    <row r="1776" spans="1:9" x14ac:dyDescent="0.25">
      <c r="A1776" s="213" t="s">
        <v>2043</v>
      </c>
      <c r="B1776" s="78">
        <v>0</v>
      </c>
      <c r="C1776" s="132" t="s">
        <v>67</v>
      </c>
      <c r="D1776" s="165">
        <v>450867.95999999973</v>
      </c>
      <c r="E1776" s="165">
        <v>73565.850000000006</v>
      </c>
      <c r="F1776" s="19">
        <v>0</v>
      </c>
      <c r="G1776" s="20">
        <f t="shared" si="34"/>
        <v>44450.550000000039</v>
      </c>
      <c r="H1776" s="19">
        <v>0</v>
      </c>
      <c r="I1776" s="19">
        <v>0</v>
      </c>
    </row>
    <row r="1777" spans="1:9" x14ac:dyDescent="0.25">
      <c r="A1777" s="213" t="s">
        <v>2044</v>
      </c>
      <c r="B1777" s="78">
        <v>0</v>
      </c>
      <c r="C1777" s="132" t="s">
        <v>67</v>
      </c>
      <c r="D1777" s="165">
        <v>96542.250000000044</v>
      </c>
      <c r="E1777" s="165">
        <v>52091.700000000004</v>
      </c>
      <c r="F1777" s="19">
        <v>0</v>
      </c>
      <c r="G1777" s="20">
        <f t="shared" si="34"/>
        <v>94406.589999999967</v>
      </c>
      <c r="H1777" s="19">
        <v>0</v>
      </c>
      <c r="I1777" s="19">
        <v>0</v>
      </c>
    </row>
    <row r="1778" spans="1:9" x14ac:dyDescent="0.25">
      <c r="A1778" s="213" t="s">
        <v>2045</v>
      </c>
      <c r="B1778" s="78">
        <v>0</v>
      </c>
      <c r="C1778" s="132" t="s">
        <v>67</v>
      </c>
      <c r="D1778" s="165">
        <v>417313.80000000005</v>
      </c>
      <c r="E1778" s="165">
        <v>322907.21000000008</v>
      </c>
      <c r="F1778" s="19">
        <v>0</v>
      </c>
      <c r="G1778" s="20">
        <f t="shared" si="34"/>
        <v>110103.85000000012</v>
      </c>
      <c r="H1778" s="19">
        <v>0</v>
      </c>
      <c r="I1778" s="19">
        <v>0</v>
      </c>
    </row>
    <row r="1779" spans="1:9" x14ac:dyDescent="0.25">
      <c r="A1779" s="213" t="s">
        <v>2046</v>
      </c>
      <c r="B1779" s="78">
        <v>0</v>
      </c>
      <c r="C1779" s="132" t="s">
        <v>67</v>
      </c>
      <c r="D1779" s="165">
        <v>167506.50000000012</v>
      </c>
      <c r="E1779" s="165">
        <v>57402.649999999994</v>
      </c>
      <c r="F1779" s="19">
        <v>0</v>
      </c>
      <c r="G1779" s="20">
        <f t="shared" ref="G1779:G1842" si="35">D1780-E1780</f>
        <v>87660.399999999936</v>
      </c>
      <c r="H1779" s="19">
        <v>0</v>
      </c>
      <c r="I1779" s="19">
        <v>0</v>
      </c>
    </row>
    <row r="1780" spans="1:9" x14ac:dyDescent="0.25">
      <c r="A1780" s="213" t="s">
        <v>2047</v>
      </c>
      <c r="B1780" s="78">
        <v>0</v>
      </c>
      <c r="C1780" s="132" t="s">
        <v>67</v>
      </c>
      <c r="D1780" s="165">
        <v>194260.49999999994</v>
      </c>
      <c r="E1780" s="165">
        <v>106600.1</v>
      </c>
      <c r="F1780" s="19">
        <v>0</v>
      </c>
      <c r="G1780" s="20">
        <f t="shared" si="35"/>
        <v>32712.349999999948</v>
      </c>
      <c r="H1780" s="19">
        <v>0</v>
      </c>
      <c r="I1780" s="19">
        <v>0</v>
      </c>
    </row>
    <row r="1781" spans="1:9" x14ac:dyDescent="0.25">
      <c r="A1781" s="213" t="s">
        <v>2048</v>
      </c>
      <c r="B1781" s="78">
        <v>0</v>
      </c>
      <c r="C1781" s="132" t="s">
        <v>67</v>
      </c>
      <c r="D1781" s="165">
        <v>109073.99999999997</v>
      </c>
      <c r="E1781" s="165">
        <v>76361.650000000023</v>
      </c>
      <c r="F1781" s="19">
        <v>0</v>
      </c>
      <c r="G1781" s="20">
        <f t="shared" si="35"/>
        <v>42808.299999999988</v>
      </c>
      <c r="H1781" s="19">
        <v>0</v>
      </c>
      <c r="I1781" s="19">
        <v>0</v>
      </c>
    </row>
    <row r="1782" spans="1:9" x14ac:dyDescent="0.25">
      <c r="A1782" s="212" t="s">
        <v>1191</v>
      </c>
      <c r="B1782" s="78">
        <v>0</v>
      </c>
      <c r="C1782" s="132" t="s">
        <v>67</v>
      </c>
      <c r="D1782" s="165">
        <v>246041.24999999997</v>
      </c>
      <c r="E1782" s="165">
        <v>203232.94999999998</v>
      </c>
      <c r="F1782" s="19">
        <v>0</v>
      </c>
      <c r="G1782" s="20">
        <f t="shared" si="35"/>
        <v>32921.440000000075</v>
      </c>
      <c r="H1782" s="19">
        <v>0</v>
      </c>
      <c r="I1782" s="19">
        <v>0</v>
      </c>
    </row>
    <row r="1783" spans="1:9" x14ac:dyDescent="0.25">
      <c r="A1783" s="212" t="s">
        <v>1192</v>
      </c>
      <c r="B1783" s="78">
        <v>0</v>
      </c>
      <c r="C1783" s="132" t="s">
        <v>67</v>
      </c>
      <c r="D1783" s="165">
        <v>134521.30000000005</v>
      </c>
      <c r="E1783" s="165">
        <v>101599.85999999997</v>
      </c>
      <c r="F1783" s="19">
        <v>0</v>
      </c>
      <c r="G1783" s="20">
        <f t="shared" si="35"/>
        <v>10202.999999999942</v>
      </c>
      <c r="H1783" s="19">
        <v>0</v>
      </c>
      <c r="I1783" s="19">
        <v>0</v>
      </c>
    </row>
    <row r="1784" spans="1:9" x14ac:dyDescent="0.25">
      <c r="A1784" s="212" t="s">
        <v>1193</v>
      </c>
      <c r="B1784" s="78">
        <v>0</v>
      </c>
      <c r="C1784" s="132" t="s">
        <v>67</v>
      </c>
      <c r="D1784" s="165">
        <v>135644.24999999994</v>
      </c>
      <c r="E1784" s="165">
        <v>125441.25</v>
      </c>
      <c r="F1784" s="19">
        <v>0</v>
      </c>
      <c r="G1784" s="20">
        <f t="shared" si="35"/>
        <v>50788.850000000057</v>
      </c>
      <c r="H1784" s="19">
        <v>0</v>
      </c>
      <c r="I1784" s="19">
        <v>0</v>
      </c>
    </row>
    <row r="1785" spans="1:9" x14ac:dyDescent="0.25">
      <c r="A1785" s="212" t="s">
        <v>1194</v>
      </c>
      <c r="B1785" s="78">
        <v>0</v>
      </c>
      <c r="C1785" s="132" t="s">
        <v>67</v>
      </c>
      <c r="D1785" s="165">
        <v>101871.00000000003</v>
      </c>
      <c r="E1785" s="165">
        <v>51082.149999999972</v>
      </c>
      <c r="F1785" s="19">
        <v>0</v>
      </c>
      <c r="G1785" s="20">
        <f t="shared" si="35"/>
        <v>48214.000000000044</v>
      </c>
      <c r="H1785" s="19">
        <v>0</v>
      </c>
      <c r="I1785" s="19">
        <v>0</v>
      </c>
    </row>
    <row r="1786" spans="1:9" x14ac:dyDescent="0.25">
      <c r="A1786" s="212" t="s">
        <v>1195</v>
      </c>
      <c r="B1786" s="78">
        <v>0</v>
      </c>
      <c r="C1786" s="132" t="s">
        <v>67</v>
      </c>
      <c r="D1786" s="165">
        <v>142041.63000000003</v>
      </c>
      <c r="E1786" s="165">
        <v>93827.62999999999</v>
      </c>
      <c r="F1786" s="19">
        <v>0</v>
      </c>
      <c r="G1786" s="20">
        <f t="shared" si="35"/>
        <v>20254.699999999983</v>
      </c>
      <c r="H1786" s="19">
        <v>0</v>
      </c>
      <c r="I1786" s="19">
        <v>0</v>
      </c>
    </row>
    <row r="1787" spans="1:9" x14ac:dyDescent="0.25">
      <c r="A1787" s="212" t="s">
        <v>1196</v>
      </c>
      <c r="B1787" s="78">
        <v>0</v>
      </c>
      <c r="C1787" s="132" t="s">
        <v>67</v>
      </c>
      <c r="D1787" s="165">
        <v>160965</v>
      </c>
      <c r="E1787" s="165">
        <v>140710.30000000002</v>
      </c>
      <c r="F1787" s="19">
        <v>0</v>
      </c>
      <c r="G1787" s="20">
        <f t="shared" si="35"/>
        <v>63045.950000000026</v>
      </c>
      <c r="H1787" s="19">
        <v>0</v>
      </c>
      <c r="I1787" s="19">
        <v>0</v>
      </c>
    </row>
    <row r="1788" spans="1:9" x14ac:dyDescent="0.25">
      <c r="A1788" s="212" t="s">
        <v>1197</v>
      </c>
      <c r="B1788" s="78">
        <v>0</v>
      </c>
      <c r="C1788" s="132" t="s">
        <v>67</v>
      </c>
      <c r="D1788" s="165">
        <v>96726.000000000029</v>
      </c>
      <c r="E1788" s="165">
        <v>33680.050000000003</v>
      </c>
      <c r="F1788" s="19">
        <v>0</v>
      </c>
      <c r="G1788" s="20">
        <f t="shared" si="35"/>
        <v>260015.25000000006</v>
      </c>
      <c r="H1788" s="19">
        <v>0</v>
      </c>
      <c r="I1788" s="19">
        <v>0</v>
      </c>
    </row>
    <row r="1789" spans="1:9" x14ac:dyDescent="0.25">
      <c r="A1789" s="212" t="s">
        <v>649</v>
      </c>
      <c r="B1789" s="78">
        <v>0</v>
      </c>
      <c r="C1789" s="132" t="s">
        <v>67</v>
      </c>
      <c r="D1789" s="165">
        <v>261623.25000000006</v>
      </c>
      <c r="E1789" s="165">
        <v>1608</v>
      </c>
      <c r="F1789" s="19">
        <v>0</v>
      </c>
      <c r="G1789" s="20">
        <f t="shared" si="35"/>
        <v>99791.649999999965</v>
      </c>
      <c r="H1789" s="19">
        <v>0</v>
      </c>
      <c r="I1789" s="19">
        <v>0</v>
      </c>
    </row>
    <row r="1790" spans="1:9" x14ac:dyDescent="0.25">
      <c r="A1790" s="212" t="s">
        <v>650</v>
      </c>
      <c r="B1790" s="78">
        <v>0</v>
      </c>
      <c r="C1790" s="132" t="s">
        <v>67</v>
      </c>
      <c r="D1790" s="165">
        <v>142658.99999999997</v>
      </c>
      <c r="E1790" s="165">
        <v>42867.350000000006</v>
      </c>
      <c r="F1790" s="19">
        <v>0</v>
      </c>
      <c r="G1790" s="20">
        <f t="shared" si="35"/>
        <v>89124.500000000073</v>
      </c>
      <c r="H1790" s="19">
        <v>0</v>
      </c>
      <c r="I1790" s="19">
        <v>0</v>
      </c>
    </row>
    <row r="1791" spans="1:9" x14ac:dyDescent="0.25">
      <c r="A1791" s="212" t="s">
        <v>651</v>
      </c>
      <c r="B1791" s="78">
        <v>0</v>
      </c>
      <c r="C1791" s="132" t="s">
        <v>67</v>
      </c>
      <c r="D1791" s="165">
        <v>108559.50000000007</v>
      </c>
      <c r="E1791" s="165">
        <v>19435</v>
      </c>
      <c r="F1791" s="19">
        <v>0</v>
      </c>
      <c r="G1791" s="20">
        <f t="shared" si="35"/>
        <v>173018.15999999992</v>
      </c>
      <c r="H1791" s="19">
        <v>0</v>
      </c>
      <c r="I1791" s="19">
        <v>0</v>
      </c>
    </row>
    <row r="1792" spans="1:9" x14ac:dyDescent="0.25">
      <c r="A1792" s="213" t="s">
        <v>1546</v>
      </c>
      <c r="B1792" s="78">
        <v>0</v>
      </c>
      <c r="C1792" s="132" t="s">
        <v>67</v>
      </c>
      <c r="D1792" s="165">
        <v>1236853.6499999999</v>
      </c>
      <c r="E1792" s="165">
        <v>1063835.49</v>
      </c>
      <c r="F1792" s="19">
        <v>0</v>
      </c>
      <c r="G1792" s="20">
        <f t="shared" si="35"/>
        <v>-4960.6299999999974</v>
      </c>
      <c r="H1792" s="19">
        <v>0</v>
      </c>
      <c r="I1792" s="19">
        <v>0</v>
      </c>
    </row>
    <row r="1793" spans="1:9" x14ac:dyDescent="0.25">
      <c r="A1793" s="213" t="s">
        <v>3915</v>
      </c>
      <c r="B1793" s="78">
        <v>0</v>
      </c>
      <c r="C1793" s="132" t="s">
        <v>67</v>
      </c>
      <c r="D1793" s="165">
        <v>51275.28</v>
      </c>
      <c r="E1793" s="165">
        <v>56235.909999999996</v>
      </c>
      <c r="F1793" s="19">
        <v>0</v>
      </c>
      <c r="G1793" s="20">
        <f t="shared" si="35"/>
        <v>131184.7499999993</v>
      </c>
      <c r="H1793" s="19">
        <v>0</v>
      </c>
      <c r="I1793" s="19">
        <v>0</v>
      </c>
    </row>
    <row r="1794" spans="1:9" x14ac:dyDescent="0.25">
      <c r="A1794" s="213" t="s">
        <v>1547</v>
      </c>
      <c r="B1794" s="78">
        <v>0</v>
      </c>
      <c r="C1794" s="132" t="s">
        <v>67</v>
      </c>
      <c r="D1794" s="165">
        <v>1194044.2499999995</v>
      </c>
      <c r="E1794" s="165">
        <v>1062859.5000000002</v>
      </c>
      <c r="F1794" s="19">
        <v>0</v>
      </c>
      <c r="G1794" s="20">
        <f t="shared" si="35"/>
        <v>212248.1800000004</v>
      </c>
      <c r="H1794" s="19">
        <v>0</v>
      </c>
      <c r="I1794" s="19">
        <v>0</v>
      </c>
    </row>
    <row r="1795" spans="1:9" x14ac:dyDescent="0.25">
      <c r="A1795" s="213" t="s">
        <v>1548</v>
      </c>
      <c r="B1795" s="78">
        <v>0</v>
      </c>
      <c r="C1795" s="132" t="s">
        <v>67</v>
      </c>
      <c r="D1795" s="165">
        <v>870047.06000000041</v>
      </c>
      <c r="E1795" s="165">
        <v>657798.88</v>
      </c>
      <c r="F1795" s="19">
        <v>0</v>
      </c>
      <c r="G1795" s="20">
        <f t="shared" si="35"/>
        <v>112635.03999999969</v>
      </c>
      <c r="H1795" s="19">
        <v>0</v>
      </c>
      <c r="I1795" s="19">
        <v>0</v>
      </c>
    </row>
    <row r="1796" spans="1:9" x14ac:dyDescent="0.25">
      <c r="A1796" s="213" t="s">
        <v>1549</v>
      </c>
      <c r="B1796" s="78">
        <v>0</v>
      </c>
      <c r="C1796" s="132" t="s">
        <v>67</v>
      </c>
      <c r="D1796" s="165">
        <v>912802.44999999972</v>
      </c>
      <c r="E1796" s="165">
        <v>800167.41</v>
      </c>
      <c r="F1796" s="19">
        <v>0</v>
      </c>
      <c r="G1796" s="20">
        <f t="shared" si="35"/>
        <v>291548.40000000002</v>
      </c>
      <c r="H1796" s="19">
        <v>0</v>
      </c>
      <c r="I1796" s="19">
        <v>0</v>
      </c>
    </row>
    <row r="1797" spans="1:9" x14ac:dyDescent="0.25">
      <c r="A1797" s="213" t="s">
        <v>1550</v>
      </c>
      <c r="B1797" s="78">
        <v>0</v>
      </c>
      <c r="C1797" s="132" t="s">
        <v>67</v>
      </c>
      <c r="D1797" s="165">
        <v>676960.38000000012</v>
      </c>
      <c r="E1797" s="165">
        <v>385411.9800000001</v>
      </c>
      <c r="F1797" s="19">
        <v>0</v>
      </c>
      <c r="G1797" s="20">
        <f t="shared" si="35"/>
        <v>294401.77999999991</v>
      </c>
      <c r="H1797" s="19">
        <v>0</v>
      </c>
      <c r="I1797" s="19">
        <v>0</v>
      </c>
    </row>
    <row r="1798" spans="1:9" x14ac:dyDescent="0.25">
      <c r="A1798" s="213" t="s">
        <v>1551</v>
      </c>
      <c r="B1798" s="78">
        <v>0</v>
      </c>
      <c r="C1798" s="132" t="s">
        <v>67</v>
      </c>
      <c r="D1798" s="165">
        <v>999758.7</v>
      </c>
      <c r="E1798" s="165">
        <v>705356.92</v>
      </c>
      <c r="F1798" s="19">
        <v>0</v>
      </c>
      <c r="G1798" s="20">
        <f t="shared" si="35"/>
        <v>281845.00000000081</v>
      </c>
      <c r="H1798" s="19">
        <v>0</v>
      </c>
      <c r="I1798" s="19">
        <v>0</v>
      </c>
    </row>
    <row r="1799" spans="1:9" x14ac:dyDescent="0.25">
      <c r="A1799" s="213" t="s">
        <v>1552</v>
      </c>
      <c r="B1799" s="78">
        <v>0</v>
      </c>
      <c r="C1799" s="132" t="s">
        <v>67</v>
      </c>
      <c r="D1799" s="165">
        <v>1264163.2500000007</v>
      </c>
      <c r="E1799" s="165">
        <v>982318.24999999988</v>
      </c>
      <c r="F1799" s="19">
        <v>0</v>
      </c>
      <c r="G1799" s="20">
        <f t="shared" si="35"/>
        <v>232390.86</v>
      </c>
      <c r="H1799" s="19">
        <v>0</v>
      </c>
      <c r="I1799" s="19">
        <v>0</v>
      </c>
    </row>
    <row r="1800" spans="1:9" x14ac:dyDescent="0.25">
      <c r="A1800" s="213" t="s">
        <v>1553</v>
      </c>
      <c r="B1800" s="78">
        <v>0</v>
      </c>
      <c r="C1800" s="132" t="s">
        <v>67</v>
      </c>
      <c r="D1800" s="165">
        <v>961225.90000000014</v>
      </c>
      <c r="E1800" s="165">
        <v>728835.04000000015</v>
      </c>
      <c r="F1800" s="19">
        <v>0</v>
      </c>
      <c r="G1800" s="20">
        <f t="shared" si="35"/>
        <v>176743.74999999953</v>
      </c>
      <c r="H1800" s="19">
        <v>0</v>
      </c>
      <c r="I1800" s="19">
        <v>0</v>
      </c>
    </row>
    <row r="1801" spans="1:9" x14ac:dyDescent="0.25">
      <c r="A1801" s="213" t="s">
        <v>1554</v>
      </c>
      <c r="B1801" s="78">
        <v>0</v>
      </c>
      <c r="C1801" s="132" t="s">
        <v>67</v>
      </c>
      <c r="D1801" s="165">
        <v>1274230.5499999996</v>
      </c>
      <c r="E1801" s="165">
        <v>1097486.8</v>
      </c>
      <c r="F1801" s="19">
        <v>0</v>
      </c>
      <c r="G1801" s="20">
        <f t="shared" si="35"/>
        <v>130857.35999999894</v>
      </c>
      <c r="H1801" s="19">
        <v>0</v>
      </c>
      <c r="I1801" s="19">
        <v>0</v>
      </c>
    </row>
    <row r="1802" spans="1:9" x14ac:dyDescent="0.25">
      <c r="A1802" s="105" t="s">
        <v>1555</v>
      </c>
      <c r="B1802" s="78">
        <v>0</v>
      </c>
      <c r="C1802" s="132" t="s">
        <v>67</v>
      </c>
      <c r="D1802" s="165">
        <v>1255313.4299999992</v>
      </c>
      <c r="E1802" s="165">
        <v>1124456.0700000003</v>
      </c>
      <c r="F1802" s="19">
        <v>0</v>
      </c>
      <c r="G1802" s="20">
        <f t="shared" si="35"/>
        <v>133947.20999999973</v>
      </c>
      <c r="H1802" s="19">
        <v>0</v>
      </c>
      <c r="I1802" s="19">
        <v>0</v>
      </c>
    </row>
    <row r="1803" spans="1:9" x14ac:dyDescent="0.25">
      <c r="A1803" s="105" t="s">
        <v>1556</v>
      </c>
      <c r="B1803" s="78">
        <v>0</v>
      </c>
      <c r="C1803" s="132" t="s">
        <v>67</v>
      </c>
      <c r="D1803" s="165">
        <v>1206261.0599999996</v>
      </c>
      <c r="E1803" s="165">
        <v>1072313.8499999999</v>
      </c>
      <c r="F1803" s="19">
        <v>0</v>
      </c>
      <c r="G1803" s="20">
        <f t="shared" si="35"/>
        <v>-18612.470000000671</v>
      </c>
      <c r="H1803" s="19">
        <v>0</v>
      </c>
      <c r="I1803" s="19">
        <v>0</v>
      </c>
    </row>
    <row r="1804" spans="1:9" x14ac:dyDescent="0.25">
      <c r="A1804" s="105" t="s">
        <v>1557</v>
      </c>
      <c r="B1804" s="78">
        <v>0</v>
      </c>
      <c r="C1804" s="132" t="s">
        <v>67</v>
      </c>
      <c r="D1804" s="165">
        <v>1190244.8999999994</v>
      </c>
      <c r="E1804" s="165">
        <v>1208857.3700000001</v>
      </c>
      <c r="F1804" s="19">
        <v>0</v>
      </c>
      <c r="G1804" s="20">
        <f t="shared" si="35"/>
        <v>181402.48999999929</v>
      </c>
      <c r="H1804" s="19">
        <v>0</v>
      </c>
      <c r="I1804" s="19">
        <v>0</v>
      </c>
    </row>
    <row r="1805" spans="1:9" x14ac:dyDescent="0.25">
      <c r="A1805" s="105" t="s">
        <v>1558</v>
      </c>
      <c r="B1805" s="78">
        <v>0</v>
      </c>
      <c r="C1805" s="132" t="s">
        <v>67</v>
      </c>
      <c r="D1805" s="165">
        <v>1200475.4999999993</v>
      </c>
      <c r="E1805" s="165">
        <v>1019073.01</v>
      </c>
      <c r="F1805" s="19">
        <v>0</v>
      </c>
      <c r="G1805" s="20">
        <f t="shared" si="35"/>
        <v>173135.56000000017</v>
      </c>
      <c r="H1805" s="19">
        <v>0</v>
      </c>
      <c r="I1805" s="19">
        <v>0</v>
      </c>
    </row>
    <row r="1806" spans="1:9" x14ac:dyDescent="0.25">
      <c r="A1806" s="105" t="s">
        <v>1559</v>
      </c>
      <c r="B1806" s="78">
        <v>0</v>
      </c>
      <c r="C1806" s="132" t="s">
        <v>67</v>
      </c>
      <c r="D1806" s="165">
        <v>1205896.8900000001</v>
      </c>
      <c r="E1806" s="165">
        <v>1032761.33</v>
      </c>
      <c r="F1806" s="19">
        <v>0</v>
      </c>
      <c r="G1806" s="20">
        <f t="shared" si="35"/>
        <v>337065.54999999946</v>
      </c>
      <c r="H1806" s="19">
        <v>0</v>
      </c>
      <c r="I1806" s="19">
        <v>0</v>
      </c>
    </row>
    <row r="1807" spans="1:9" x14ac:dyDescent="0.25">
      <c r="A1807" s="105" t="s">
        <v>1560</v>
      </c>
      <c r="B1807" s="78">
        <v>0</v>
      </c>
      <c r="C1807" s="132" t="s">
        <v>67</v>
      </c>
      <c r="D1807" s="165">
        <v>1283777.5999999996</v>
      </c>
      <c r="E1807" s="165">
        <v>946712.05000000016</v>
      </c>
      <c r="F1807" s="19">
        <v>0</v>
      </c>
      <c r="G1807" s="20">
        <f t="shared" si="35"/>
        <v>193743.00999999954</v>
      </c>
      <c r="H1807" s="19">
        <v>0</v>
      </c>
      <c r="I1807" s="19">
        <v>0</v>
      </c>
    </row>
    <row r="1808" spans="1:9" x14ac:dyDescent="0.25">
      <c r="A1808" s="105" t="s">
        <v>1561</v>
      </c>
      <c r="B1808" s="78">
        <v>0</v>
      </c>
      <c r="C1808" s="132" t="s">
        <v>67</v>
      </c>
      <c r="D1808" s="165">
        <v>1299707.3599999996</v>
      </c>
      <c r="E1808" s="165">
        <v>1105964.3500000001</v>
      </c>
      <c r="F1808" s="19">
        <v>0</v>
      </c>
      <c r="G1808" s="20">
        <f t="shared" si="35"/>
        <v>160254.47999999928</v>
      </c>
      <c r="H1808" s="19">
        <v>0</v>
      </c>
      <c r="I1808" s="19">
        <v>0</v>
      </c>
    </row>
    <row r="1809" spans="1:9" x14ac:dyDescent="0.25">
      <c r="A1809" s="105" t="s">
        <v>1562</v>
      </c>
      <c r="B1809" s="78">
        <v>0</v>
      </c>
      <c r="C1809" s="132" t="s">
        <v>67</v>
      </c>
      <c r="D1809" s="165">
        <v>1220176.1499999992</v>
      </c>
      <c r="E1809" s="165">
        <v>1059921.67</v>
      </c>
      <c r="F1809" s="19">
        <v>0</v>
      </c>
      <c r="G1809" s="20">
        <f t="shared" si="35"/>
        <v>62473.979999999399</v>
      </c>
      <c r="H1809" s="19">
        <v>0</v>
      </c>
      <c r="I1809" s="19">
        <v>0</v>
      </c>
    </row>
    <row r="1810" spans="1:9" x14ac:dyDescent="0.25">
      <c r="A1810" s="105" t="s">
        <v>1563</v>
      </c>
      <c r="B1810" s="78">
        <v>0</v>
      </c>
      <c r="C1810" s="132" t="s">
        <v>67</v>
      </c>
      <c r="D1810" s="165">
        <v>853317.20999999926</v>
      </c>
      <c r="E1810" s="165">
        <v>790843.22999999986</v>
      </c>
      <c r="F1810" s="19">
        <v>0</v>
      </c>
      <c r="G1810" s="20">
        <f t="shared" si="35"/>
        <v>150951.20000000088</v>
      </c>
      <c r="H1810" s="19">
        <v>0</v>
      </c>
      <c r="I1810" s="19">
        <v>0</v>
      </c>
    </row>
    <row r="1811" spans="1:9" x14ac:dyDescent="0.25">
      <c r="A1811" s="105" t="s">
        <v>1564</v>
      </c>
      <c r="B1811" s="78">
        <v>0</v>
      </c>
      <c r="C1811" s="132" t="s">
        <v>67</v>
      </c>
      <c r="D1811" s="165">
        <v>1248360.7500000009</v>
      </c>
      <c r="E1811" s="165">
        <v>1097409.55</v>
      </c>
      <c r="F1811" s="19">
        <v>0</v>
      </c>
      <c r="G1811" s="20">
        <f t="shared" si="35"/>
        <v>285686.07000000041</v>
      </c>
      <c r="H1811" s="19">
        <v>0</v>
      </c>
      <c r="I1811" s="19">
        <v>0</v>
      </c>
    </row>
    <row r="1812" spans="1:9" x14ac:dyDescent="0.25">
      <c r="A1812" s="105" t="s">
        <v>1565</v>
      </c>
      <c r="B1812" s="78">
        <v>0</v>
      </c>
      <c r="C1812" s="132" t="s">
        <v>67</v>
      </c>
      <c r="D1812" s="165">
        <v>893959.97000000044</v>
      </c>
      <c r="E1812" s="165">
        <v>608273.9</v>
      </c>
      <c r="F1812" s="19">
        <v>0</v>
      </c>
      <c r="G1812" s="20">
        <f t="shared" si="35"/>
        <v>202683.33000000031</v>
      </c>
      <c r="H1812" s="19">
        <v>0</v>
      </c>
      <c r="I1812" s="19">
        <v>0</v>
      </c>
    </row>
    <row r="1813" spans="1:9" x14ac:dyDescent="0.25">
      <c r="A1813" s="105" t="s">
        <v>1566</v>
      </c>
      <c r="B1813" s="78">
        <v>0</v>
      </c>
      <c r="C1813" s="132" t="s">
        <v>67</v>
      </c>
      <c r="D1813" s="165">
        <v>1122647.2300000002</v>
      </c>
      <c r="E1813" s="165">
        <v>919963.89999999991</v>
      </c>
      <c r="F1813" s="19">
        <v>0</v>
      </c>
      <c r="G1813" s="20">
        <f t="shared" si="35"/>
        <v>309489.6499999995</v>
      </c>
      <c r="H1813" s="19">
        <v>0</v>
      </c>
      <c r="I1813" s="19">
        <v>0</v>
      </c>
    </row>
    <row r="1814" spans="1:9" x14ac:dyDescent="0.25">
      <c r="A1814" s="105" t="s">
        <v>1567</v>
      </c>
      <c r="B1814" s="78">
        <v>0</v>
      </c>
      <c r="C1814" s="132" t="s">
        <v>67</v>
      </c>
      <c r="D1814" s="165">
        <v>631554.74999999953</v>
      </c>
      <c r="E1814" s="165">
        <v>322065.10000000003</v>
      </c>
      <c r="F1814" s="19">
        <v>0</v>
      </c>
      <c r="G1814" s="20">
        <f t="shared" si="35"/>
        <v>109687.81</v>
      </c>
      <c r="H1814" s="19">
        <v>0</v>
      </c>
      <c r="I1814" s="19">
        <v>0</v>
      </c>
    </row>
    <row r="1815" spans="1:9" x14ac:dyDescent="0.25">
      <c r="A1815" s="105" t="s">
        <v>1568</v>
      </c>
      <c r="B1815" s="78">
        <v>0</v>
      </c>
      <c r="C1815" s="132" t="s">
        <v>67</v>
      </c>
      <c r="D1815" s="165">
        <v>361987.5</v>
      </c>
      <c r="E1815" s="165">
        <v>252299.69</v>
      </c>
      <c r="F1815" s="19">
        <v>0</v>
      </c>
      <c r="G1815" s="20">
        <f t="shared" si="35"/>
        <v>758646.1799999983</v>
      </c>
      <c r="H1815" s="19">
        <v>0</v>
      </c>
      <c r="I1815" s="19">
        <v>0</v>
      </c>
    </row>
    <row r="1816" spans="1:9" x14ac:dyDescent="0.25">
      <c r="A1816" s="105" t="s">
        <v>1569</v>
      </c>
      <c r="B1816" s="78">
        <v>0</v>
      </c>
      <c r="C1816" s="132" t="s">
        <v>67</v>
      </c>
      <c r="D1816" s="165">
        <v>2923843.5799999987</v>
      </c>
      <c r="E1816" s="165">
        <v>2165197.4000000004</v>
      </c>
      <c r="F1816" s="19">
        <v>0</v>
      </c>
      <c r="G1816" s="20">
        <f t="shared" si="35"/>
        <v>178439.59000000078</v>
      </c>
      <c r="H1816" s="19">
        <v>0</v>
      </c>
      <c r="I1816" s="19">
        <v>0</v>
      </c>
    </row>
    <row r="1817" spans="1:9" x14ac:dyDescent="0.25">
      <c r="A1817" s="105" t="s">
        <v>1570</v>
      </c>
      <c r="B1817" s="78">
        <v>0</v>
      </c>
      <c r="C1817" s="132" t="s">
        <v>67</v>
      </c>
      <c r="D1817" s="165">
        <v>1300111.590000001</v>
      </c>
      <c r="E1817" s="165">
        <v>1121672.0000000002</v>
      </c>
      <c r="F1817" s="19">
        <v>0</v>
      </c>
      <c r="G1817" s="20">
        <f t="shared" si="35"/>
        <v>190115.74999999977</v>
      </c>
      <c r="H1817" s="19">
        <v>0</v>
      </c>
      <c r="I1817" s="19">
        <v>0</v>
      </c>
    </row>
    <row r="1818" spans="1:9" x14ac:dyDescent="0.25">
      <c r="A1818" s="105" t="s">
        <v>1571</v>
      </c>
      <c r="B1818" s="78">
        <v>0</v>
      </c>
      <c r="C1818" s="132" t="s">
        <v>67</v>
      </c>
      <c r="D1818" s="165">
        <v>1397730.2999999998</v>
      </c>
      <c r="E1818" s="165">
        <v>1207614.55</v>
      </c>
      <c r="F1818" s="19">
        <v>0</v>
      </c>
      <c r="G1818" s="20">
        <f t="shared" si="35"/>
        <v>140208.97999999952</v>
      </c>
      <c r="H1818" s="19">
        <v>0</v>
      </c>
      <c r="I1818" s="19">
        <v>0</v>
      </c>
    </row>
    <row r="1819" spans="1:9" x14ac:dyDescent="0.25">
      <c r="A1819" s="105" t="s">
        <v>1572</v>
      </c>
      <c r="B1819" s="78">
        <v>0</v>
      </c>
      <c r="C1819" s="132" t="s">
        <v>67</v>
      </c>
      <c r="D1819" s="165">
        <v>1295912.9999999995</v>
      </c>
      <c r="E1819" s="165">
        <v>1155704.02</v>
      </c>
      <c r="F1819" s="19">
        <v>0</v>
      </c>
      <c r="G1819" s="20">
        <f t="shared" si="35"/>
        <v>448350.05</v>
      </c>
      <c r="H1819" s="19">
        <v>0</v>
      </c>
      <c r="I1819" s="19">
        <v>0</v>
      </c>
    </row>
    <row r="1820" spans="1:9" x14ac:dyDescent="0.25">
      <c r="A1820" s="105" t="s">
        <v>1573</v>
      </c>
      <c r="B1820" s="78">
        <v>0</v>
      </c>
      <c r="C1820" s="132" t="s">
        <v>67</v>
      </c>
      <c r="D1820" s="165">
        <v>821599</v>
      </c>
      <c r="E1820" s="165">
        <v>373248.95</v>
      </c>
      <c r="F1820" s="19">
        <v>0</v>
      </c>
      <c r="G1820" s="20">
        <f t="shared" si="35"/>
        <v>104028.34999999974</v>
      </c>
      <c r="H1820" s="19">
        <v>0</v>
      </c>
      <c r="I1820" s="19">
        <v>0</v>
      </c>
    </row>
    <row r="1821" spans="1:9" x14ac:dyDescent="0.25">
      <c r="A1821" s="105" t="s">
        <v>1574</v>
      </c>
      <c r="B1821" s="78">
        <v>0</v>
      </c>
      <c r="C1821" s="132" t="s">
        <v>67</v>
      </c>
      <c r="D1821" s="165">
        <v>777481.94999999984</v>
      </c>
      <c r="E1821" s="165">
        <v>673453.60000000009</v>
      </c>
      <c r="F1821" s="19">
        <v>0</v>
      </c>
      <c r="G1821" s="20">
        <f t="shared" si="35"/>
        <v>314891.48</v>
      </c>
      <c r="H1821" s="19">
        <v>0</v>
      </c>
      <c r="I1821" s="19">
        <v>0</v>
      </c>
    </row>
    <row r="1822" spans="1:9" x14ac:dyDescent="0.25">
      <c r="A1822" s="105" t="s">
        <v>1575</v>
      </c>
      <c r="B1822" s="78">
        <v>0</v>
      </c>
      <c r="C1822" s="132" t="s">
        <v>67</v>
      </c>
      <c r="D1822" s="165">
        <v>2038287.7499999998</v>
      </c>
      <c r="E1822" s="165">
        <v>1723396.2699999998</v>
      </c>
      <c r="F1822" s="19">
        <v>0</v>
      </c>
      <c r="G1822" s="20">
        <f t="shared" si="35"/>
        <v>85440.699999999968</v>
      </c>
      <c r="H1822" s="19">
        <v>0</v>
      </c>
      <c r="I1822" s="19">
        <v>0</v>
      </c>
    </row>
    <row r="1823" spans="1:9" x14ac:dyDescent="0.25">
      <c r="A1823" s="211" t="s">
        <v>652</v>
      </c>
      <c r="B1823" s="78">
        <v>0</v>
      </c>
      <c r="C1823" s="132" t="s">
        <v>67</v>
      </c>
      <c r="D1823" s="165">
        <v>117893.99999999997</v>
      </c>
      <c r="E1823" s="165">
        <v>32453.300000000003</v>
      </c>
      <c r="F1823" s="19">
        <v>0</v>
      </c>
      <c r="G1823" s="20">
        <f t="shared" si="35"/>
        <v>189246.12999999919</v>
      </c>
      <c r="H1823" s="19">
        <v>0</v>
      </c>
      <c r="I1823" s="19">
        <v>0</v>
      </c>
    </row>
    <row r="1824" spans="1:9" x14ac:dyDescent="0.25">
      <c r="A1824" s="211" t="s">
        <v>653</v>
      </c>
      <c r="B1824" s="78">
        <v>0</v>
      </c>
      <c r="C1824" s="132" t="s">
        <v>67</v>
      </c>
      <c r="D1824" s="165">
        <v>825761.52999999945</v>
      </c>
      <c r="E1824" s="165">
        <v>636515.40000000026</v>
      </c>
      <c r="F1824" s="19">
        <v>0</v>
      </c>
      <c r="G1824" s="20">
        <f t="shared" si="35"/>
        <v>154925.63999999996</v>
      </c>
      <c r="H1824" s="19">
        <v>0</v>
      </c>
      <c r="I1824" s="19">
        <v>0</v>
      </c>
    </row>
    <row r="1825" spans="1:9" x14ac:dyDescent="0.25">
      <c r="A1825" s="211" t="s">
        <v>654</v>
      </c>
      <c r="B1825" s="78">
        <v>0</v>
      </c>
      <c r="C1825" s="132" t="s">
        <v>67</v>
      </c>
      <c r="D1825" s="165">
        <v>407741.24999999994</v>
      </c>
      <c r="E1825" s="165">
        <v>252815.61</v>
      </c>
      <c r="F1825" s="19">
        <v>0</v>
      </c>
      <c r="G1825" s="20">
        <f t="shared" si="35"/>
        <v>53134.799999999974</v>
      </c>
      <c r="H1825" s="19">
        <v>0</v>
      </c>
      <c r="I1825" s="19">
        <v>0</v>
      </c>
    </row>
    <row r="1826" spans="1:9" x14ac:dyDescent="0.25">
      <c r="A1826" s="211" t="s">
        <v>3525</v>
      </c>
      <c r="B1826" s="78">
        <v>0</v>
      </c>
      <c r="C1826" s="132" t="s">
        <v>67</v>
      </c>
      <c r="D1826" s="165">
        <v>75375.099999999977</v>
      </c>
      <c r="E1826" s="165">
        <v>22240.300000000003</v>
      </c>
      <c r="F1826" s="19">
        <v>0</v>
      </c>
      <c r="G1826" s="20">
        <f t="shared" si="35"/>
        <v>11987.300000000003</v>
      </c>
      <c r="H1826" s="19">
        <v>0</v>
      </c>
      <c r="I1826" s="19">
        <v>0</v>
      </c>
    </row>
    <row r="1827" spans="1:9" x14ac:dyDescent="0.25">
      <c r="A1827" s="211" t="s">
        <v>655</v>
      </c>
      <c r="B1827" s="78">
        <v>0</v>
      </c>
      <c r="C1827" s="132" t="s">
        <v>67</v>
      </c>
      <c r="D1827" s="165">
        <v>132006.00000000003</v>
      </c>
      <c r="E1827" s="165">
        <v>120018.70000000003</v>
      </c>
      <c r="F1827" s="19">
        <v>0</v>
      </c>
      <c r="G1827" s="20">
        <f t="shared" si="35"/>
        <v>198898.61</v>
      </c>
      <c r="H1827" s="19">
        <v>0</v>
      </c>
      <c r="I1827" s="19">
        <v>0</v>
      </c>
    </row>
    <row r="1828" spans="1:9" x14ac:dyDescent="0.25">
      <c r="A1828" s="105" t="s">
        <v>1576</v>
      </c>
      <c r="B1828" s="78">
        <v>0</v>
      </c>
      <c r="C1828" s="132" t="s">
        <v>67</v>
      </c>
      <c r="D1828" s="165">
        <v>1013542.9499999998</v>
      </c>
      <c r="E1828" s="165">
        <v>814644.33999999985</v>
      </c>
      <c r="F1828" s="19">
        <v>0</v>
      </c>
      <c r="G1828" s="20">
        <f t="shared" si="35"/>
        <v>112699.54000000004</v>
      </c>
      <c r="H1828" s="19">
        <v>0</v>
      </c>
      <c r="I1828" s="19">
        <v>0</v>
      </c>
    </row>
    <row r="1829" spans="1:9" x14ac:dyDescent="0.25">
      <c r="A1829" s="105" t="s">
        <v>2049</v>
      </c>
      <c r="B1829" s="78">
        <v>0</v>
      </c>
      <c r="C1829" s="132" t="s">
        <v>67</v>
      </c>
      <c r="D1829" s="165">
        <v>346534.50000000006</v>
      </c>
      <c r="E1829" s="165">
        <v>233834.96000000002</v>
      </c>
      <c r="F1829" s="19">
        <v>0</v>
      </c>
      <c r="G1829" s="20">
        <f t="shared" si="35"/>
        <v>66961.509999999907</v>
      </c>
      <c r="H1829" s="19">
        <v>0</v>
      </c>
      <c r="I1829" s="19">
        <v>0</v>
      </c>
    </row>
    <row r="1830" spans="1:9" x14ac:dyDescent="0.25">
      <c r="A1830" s="211" t="s">
        <v>656</v>
      </c>
      <c r="B1830" s="78">
        <v>0</v>
      </c>
      <c r="C1830" s="132" t="s">
        <v>67</v>
      </c>
      <c r="D1830" s="165">
        <v>156495.29999999993</v>
      </c>
      <c r="E1830" s="165">
        <v>89533.790000000023</v>
      </c>
      <c r="F1830" s="19">
        <v>0</v>
      </c>
      <c r="G1830" s="20">
        <f t="shared" si="35"/>
        <v>241545.74</v>
      </c>
      <c r="H1830" s="19">
        <v>0</v>
      </c>
      <c r="I1830" s="19">
        <v>0</v>
      </c>
    </row>
    <row r="1831" spans="1:9" x14ac:dyDescent="0.25">
      <c r="A1831" s="105" t="s">
        <v>2050</v>
      </c>
      <c r="B1831" s="78">
        <v>0</v>
      </c>
      <c r="C1831" s="132" t="s">
        <v>67</v>
      </c>
      <c r="D1831" s="165">
        <v>1103189.96</v>
      </c>
      <c r="E1831" s="165">
        <v>861644.22</v>
      </c>
      <c r="F1831" s="19">
        <v>0</v>
      </c>
      <c r="G1831" s="20">
        <f t="shared" si="35"/>
        <v>366904.57000000216</v>
      </c>
      <c r="H1831" s="19">
        <v>0</v>
      </c>
      <c r="I1831" s="19">
        <v>0</v>
      </c>
    </row>
    <row r="1832" spans="1:9" x14ac:dyDescent="0.25">
      <c r="A1832" s="105" t="s">
        <v>2051</v>
      </c>
      <c r="B1832" s="78">
        <v>0</v>
      </c>
      <c r="C1832" s="132" t="s">
        <v>67</v>
      </c>
      <c r="D1832" s="165">
        <v>3103855.7000000007</v>
      </c>
      <c r="E1832" s="165">
        <v>2736951.1299999985</v>
      </c>
      <c r="F1832" s="19">
        <v>0</v>
      </c>
      <c r="G1832" s="20">
        <f t="shared" si="35"/>
        <v>68872.050000000279</v>
      </c>
      <c r="H1832" s="19">
        <v>0</v>
      </c>
      <c r="I1832" s="19">
        <v>0</v>
      </c>
    </row>
    <row r="1833" spans="1:9" x14ac:dyDescent="0.25">
      <c r="A1833" s="105" t="s">
        <v>2052</v>
      </c>
      <c r="B1833" s="78">
        <v>0</v>
      </c>
      <c r="C1833" s="132" t="s">
        <v>67</v>
      </c>
      <c r="D1833" s="165">
        <v>508893.35000000021</v>
      </c>
      <c r="E1833" s="165">
        <v>440021.29999999993</v>
      </c>
      <c r="F1833" s="19">
        <v>0</v>
      </c>
      <c r="G1833" s="20">
        <f t="shared" si="35"/>
        <v>161135.76999999955</v>
      </c>
      <c r="H1833" s="19">
        <v>0</v>
      </c>
      <c r="I1833" s="19">
        <v>0</v>
      </c>
    </row>
    <row r="1834" spans="1:9" x14ac:dyDescent="0.25">
      <c r="A1834" s="105" t="s">
        <v>2053</v>
      </c>
      <c r="B1834" s="78">
        <v>0</v>
      </c>
      <c r="C1834" s="132" t="s">
        <v>67</v>
      </c>
      <c r="D1834" s="165">
        <v>960205.49999999953</v>
      </c>
      <c r="E1834" s="165">
        <v>799069.73</v>
      </c>
      <c r="F1834" s="19">
        <v>0</v>
      </c>
      <c r="G1834" s="20">
        <f t="shared" si="35"/>
        <v>170141.85000000079</v>
      </c>
      <c r="H1834" s="19">
        <v>0</v>
      </c>
      <c r="I1834" s="19">
        <v>0</v>
      </c>
    </row>
    <row r="1835" spans="1:9" x14ac:dyDescent="0.25">
      <c r="A1835" s="105" t="s">
        <v>2054</v>
      </c>
      <c r="B1835" s="78">
        <v>0</v>
      </c>
      <c r="C1835" s="132" t="s">
        <v>67</v>
      </c>
      <c r="D1835" s="165">
        <v>1323955.6900000009</v>
      </c>
      <c r="E1835" s="165">
        <v>1153813.8400000001</v>
      </c>
      <c r="F1835" s="19">
        <v>0</v>
      </c>
      <c r="G1835" s="20">
        <f t="shared" si="35"/>
        <v>119314.02999999968</v>
      </c>
      <c r="H1835" s="19">
        <v>0</v>
      </c>
      <c r="I1835" s="19">
        <v>0</v>
      </c>
    </row>
    <row r="1836" spans="1:9" x14ac:dyDescent="0.25">
      <c r="A1836" s="105" t="s">
        <v>2055</v>
      </c>
      <c r="B1836" s="78">
        <v>0</v>
      </c>
      <c r="C1836" s="132" t="s">
        <v>67</v>
      </c>
      <c r="D1836" s="165">
        <v>942308.26999999967</v>
      </c>
      <c r="E1836" s="165">
        <v>822994.24</v>
      </c>
      <c r="F1836" s="19">
        <v>0</v>
      </c>
      <c r="G1836" s="20">
        <f t="shared" si="35"/>
        <v>107367.20999999961</v>
      </c>
      <c r="H1836" s="19">
        <v>0</v>
      </c>
      <c r="I1836" s="19">
        <v>0</v>
      </c>
    </row>
    <row r="1837" spans="1:9" x14ac:dyDescent="0.25">
      <c r="A1837" s="105" t="s">
        <v>2056</v>
      </c>
      <c r="B1837" s="78">
        <v>0</v>
      </c>
      <c r="C1837" s="132" t="s">
        <v>67</v>
      </c>
      <c r="D1837" s="165">
        <v>910778.26999999967</v>
      </c>
      <c r="E1837" s="165">
        <v>803411.06</v>
      </c>
      <c r="F1837" s="19">
        <v>0</v>
      </c>
      <c r="G1837" s="20">
        <f t="shared" si="35"/>
        <v>244030.59999999939</v>
      </c>
      <c r="H1837" s="19">
        <v>0</v>
      </c>
      <c r="I1837" s="19">
        <v>0</v>
      </c>
    </row>
    <row r="1838" spans="1:9" x14ac:dyDescent="0.25">
      <c r="A1838" s="105" t="s">
        <v>2057</v>
      </c>
      <c r="B1838" s="78">
        <v>0</v>
      </c>
      <c r="C1838" s="132" t="s">
        <v>67</v>
      </c>
      <c r="D1838" s="165">
        <v>1459429.8299999994</v>
      </c>
      <c r="E1838" s="165">
        <v>1215399.23</v>
      </c>
      <c r="F1838" s="19">
        <v>0</v>
      </c>
      <c r="G1838" s="20">
        <f t="shared" si="35"/>
        <v>395094.89999999991</v>
      </c>
      <c r="H1838" s="19">
        <v>0</v>
      </c>
      <c r="I1838" s="19">
        <v>0</v>
      </c>
    </row>
    <row r="1839" spans="1:9" x14ac:dyDescent="0.25">
      <c r="A1839" s="105" t="s">
        <v>2058</v>
      </c>
      <c r="B1839" s="78">
        <v>0</v>
      </c>
      <c r="C1839" s="132" t="s">
        <v>67</v>
      </c>
      <c r="D1839" s="165">
        <v>1349108.73</v>
      </c>
      <c r="E1839" s="165">
        <v>954013.83000000007</v>
      </c>
      <c r="F1839" s="19">
        <v>0</v>
      </c>
      <c r="G1839" s="20">
        <f t="shared" si="35"/>
        <v>196689.60000000056</v>
      </c>
      <c r="H1839" s="19">
        <v>0</v>
      </c>
      <c r="I1839" s="19">
        <v>0</v>
      </c>
    </row>
    <row r="1840" spans="1:9" x14ac:dyDescent="0.25">
      <c r="A1840" s="105" t="s">
        <v>2059</v>
      </c>
      <c r="B1840" s="78">
        <v>0</v>
      </c>
      <c r="C1840" s="132" t="s">
        <v>67</v>
      </c>
      <c r="D1840" s="165">
        <v>1418514.3500000008</v>
      </c>
      <c r="E1840" s="165">
        <v>1221824.7500000002</v>
      </c>
      <c r="F1840" s="19">
        <v>0</v>
      </c>
      <c r="G1840" s="20">
        <f t="shared" si="35"/>
        <v>96982.529999999795</v>
      </c>
      <c r="H1840" s="19">
        <v>0</v>
      </c>
      <c r="I1840" s="19">
        <v>0</v>
      </c>
    </row>
    <row r="1841" spans="1:9" x14ac:dyDescent="0.25">
      <c r="A1841" s="105" t="s">
        <v>2060</v>
      </c>
      <c r="B1841" s="78">
        <v>0</v>
      </c>
      <c r="C1841" s="132" t="s">
        <v>67</v>
      </c>
      <c r="D1841" s="165">
        <v>1019183.6099999998</v>
      </c>
      <c r="E1841" s="165">
        <v>922201.08</v>
      </c>
      <c r="F1841" s="19">
        <v>0</v>
      </c>
      <c r="G1841" s="20">
        <f t="shared" si="35"/>
        <v>354635.03000000084</v>
      </c>
      <c r="H1841" s="19">
        <v>0</v>
      </c>
      <c r="I1841" s="19">
        <v>0</v>
      </c>
    </row>
    <row r="1842" spans="1:9" x14ac:dyDescent="0.25">
      <c r="A1842" s="105" t="s">
        <v>2061</v>
      </c>
      <c r="B1842" s="78">
        <v>0</v>
      </c>
      <c r="C1842" s="132" t="s">
        <v>67</v>
      </c>
      <c r="D1842" s="165">
        <v>978100.53000000061</v>
      </c>
      <c r="E1842" s="165">
        <v>623465.49999999977</v>
      </c>
      <c r="F1842" s="19">
        <v>0</v>
      </c>
      <c r="G1842" s="20">
        <f t="shared" si="35"/>
        <v>552764.37000000011</v>
      </c>
      <c r="H1842" s="19">
        <v>0</v>
      </c>
      <c r="I1842" s="19">
        <v>0</v>
      </c>
    </row>
    <row r="1843" spans="1:9" x14ac:dyDescent="0.25">
      <c r="A1843" s="105" t="s">
        <v>2062</v>
      </c>
      <c r="B1843" s="78">
        <v>0</v>
      </c>
      <c r="C1843" s="132" t="s">
        <v>67</v>
      </c>
      <c r="D1843" s="165">
        <v>1169329.8500000001</v>
      </c>
      <c r="E1843" s="165">
        <v>616565.48</v>
      </c>
      <c r="F1843" s="19">
        <v>0</v>
      </c>
      <c r="G1843" s="20">
        <f t="shared" ref="G1843:G1906" si="36">D1844-E1844</f>
        <v>145954.32000000007</v>
      </c>
      <c r="H1843" s="19">
        <v>0</v>
      </c>
      <c r="I1843" s="19">
        <v>0</v>
      </c>
    </row>
    <row r="1844" spans="1:9" x14ac:dyDescent="0.25">
      <c r="A1844" s="105" t="s">
        <v>2063</v>
      </c>
      <c r="B1844" s="78">
        <v>0</v>
      </c>
      <c r="C1844" s="132" t="s">
        <v>67</v>
      </c>
      <c r="D1844" s="165">
        <v>1109793.8</v>
      </c>
      <c r="E1844" s="165">
        <v>963839.48</v>
      </c>
      <c r="F1844" s="19">
        <v>0</v>
      </c>
      <c r="G1844" s="20">
        <f t="shared" si="36"/>
        <v>326886.35000000044</v>
      </c>
      <c r="H1844" s="19">
        <v>0</v>
      </c>
      <c r="I1844" s="19">
        <v>0</v>
      </c>
    </row>
    <row r="1845" spans="1:9" x14ac:dyDescent="0.25">
      <c r="A1845" s="216" t="s">
        <v>2064</v>
      </c>
      <c r="B1845" s="78">
        <v>0</v>
      </c>
      <c r="C1845" s="132" t="s">
        <v>67</v>
      </c>
      <c r="D1845" s="165">
        <v>1194779.7700000005</v>
      </c>
      <c r="E1845" s="165">
        <v>867893.42</v>
      </c>
      <c r="F1845" s="19">
        <v>0</v>
      </c>
      <c r="G1845" s="20">
        <f t="shared" si="36"/>
        <v>337133.01999999979</v>
      </c>
      <c r="H1845" s="19">
        <v>0</v>
      </c>
      <c r="I1845" s="19">
        <v>0</v>
      </c>
    </row>
    <row r="1846" spans="1:9" x14ac:dyDescent="0.25">
      <c r="A1846" s="105" t="s">
        <v>2065</v>
      </c>
      <c r="B1846" s="78">
        <v>0</v>
      </c>
      <c r="C1846" s="132" t="s">
        <v>67</v>
      </c>
      <c r="D1846" s="165">
        <v>1148099.8899999999</v>
      </c>
      <c r="E1846" s="165">
        <v>810966.87000000011</v>
      </c>
      <c r="F1846" s="19">
        <v>0</v>
      </c>
      <c r="G1846" s="20">
        <f t="shared" si="36"/>
        <v>1001669.2199999993</v>
      </c>
      <c r="H1846" s="19">
        <v>0</v>
      </c>
      <c r="I1846" s="19">
        <v>0</v>
      </c>
    </row>
    <row r="1847" spans="1:9" x14ac:dyDescent="0.25">
      <c r="A1847" s="105" t="s">
        <v>2066</v>
      </c>
      <c r="B1847" s="78">
        <v>0</v>
      </c>
      <c r="C1847" s="132" t="s">
        <v>67</v>
      </c>
      <c r="D1847" s="165">
        <v>1092407.4799999993</v>
      </c>
      <c r="E1847" s="165">
        <v>90738.260000000009</v>
      </c>
      <c r="F1847" s="19">
        <v>0</v>
      </c>
      <c r="G1847" s="20">
        <f t="shared" si="36"/>
        <v>58235.350000000006</v>
      </c>
      <c r="H1847" s="19">
        <v>0</v>
      </c>
      <c r="I1847" s="19">
        <v>0</v>
      </c>
    </row>
    <row r="1848" spans="1:9" x14ac:dyDescent="0.25">
      <c r="A1848" s="105" t="s">
        <v>1577</v>
      </c>
      <c r="B1848" s="78">
        <v>0</v>
      </c>
      <c r="C1848" s="132" t="s">
        <v>67</v>
      </c>
      <c r="D1848" s="165">
        <v>104870.5</v>
      </c>
      <c r="E1848" s="165">
        <v>46635.149999999994</v>
      </c>
      <c r="F1848" s="19">
        <v>0</v>
      </c>
      <c r="G1848" s="20">
        <f t="shared" si="36"/>
        <v>165604.25999999989</v>
      </c>
      <c r="H1848" s="19">
        <v>0</v>
      </c>
      <c r="I1848" s="19">
        <v>0</v>
      </c>
    </row>
    <row r="1849" spans="1:9" x14ac:dyDescent="0.25">
      <c r="A1849" s="105" t="s">
        <v>1578</v>
      </c>
      <c r="B1849" s="78">
        <v>0</v>
      </c>
      <c r="C1849" s="132" t="s">
        <v>67</v>
      </c>
      <c r="D1849" s="165">
        <v>1207715.25</v>
      </c>
      <c r="E1849" s="165">
        <v>1042110.9900000001</v>
      </c>
      <c r="F1849" s="19">
        <v>0</v>
      </c>
      <c r="G1849" s="20">
        <f t="shared" si="36"/>
        <v>103980.10000000021</v>
      </c>
      <c r="H1849" s="19">
        <v>0</v>
      </c>
      <c r="I1849" s="19">
        <v>0</v>
      </c>
    </row>
    <row r="1850" spans="1:9" x14ac:dyDescent="0.25">
      <c r="A1850" s="105" t="s">
        <v>1579</v>
      </c>
      <c r="B1850" s="78">
        <v>0</v>
      </c>
      <c r="C1850" s="132" t="s">
        <v>67</v>
      </c>
      <c r="D1850" s="165">
        <v>471045.75000000017</v>
      </c>
      <c r="E1850" s="165">
        <v>367065.64999999997</v>
      </c>
      <c r="F1850" s="19">
        <v>0</v>
      </c>
      <c r="G1850" s="20">
        <f t="shared" si="36"/>
        <v>264618.09999999998</v>
      </c>
      <c r="H1850" s="19">
        <v>0</v>
      </c>
      <c r="I1850" s="19">
        <v>0</v>
      </c>
    </row>
    <row r="1851" spans="1:9" x14ac:dyDescent="0.25">
      <c r="A1851" s="105" t="s">
        <v>1580</v>
      </c>
      <c r="B1851" s="78">
        <v>0</v>
      </c>
      <c r="C1851" s="132" t="s">
        <v>67</v>
      </c>
      <c r="D1851" s="165">
        <v>446512.5</v>
      </c>
      <c r="E1851" s="165">
        <v>181894.40000000002</v>
      </c>
      <c r="F1851" s="19">
        <v>0</v>
      </c>
      <c r="G1851" s="20">
        <f t="shared" si="36"/>
        <v>37631.999999999985</v>
      </c>
      <c r="H1851" s="19">
        <v>0</v>
      </c>
      <c r="I1851" s="19">
        <v>0</v>
      </c>
    </row>
    <row r="1852" spans="1:9" x14ac:dyDescent="0.25">
      <c r="A1852" s="211" t="s">
        <v>657</v>
      </c>
      <c r="B1852" s="78">
        <v>0</v>
      </c>
      <c r="C1852" s="132" t="s">
        <v>67</v>
      </c>
      <c r="D1852" s="165">
        <v>37631.999999999985</v>
      </c>
      <c r="E1852" s="165">
        <v>0</v>
      </c>
      <c r="F1852" s="19">
        <v>0</v>
      </c>
      <c r="G1852" s="20">
        <f t="shared" si="36"/>
        <v>82978.000000000058</v>
      </c>
      <c r="H1852" s="19">
        <v>0</v>
      </c>
      <c r="I1852" s="19">
        <v>0</v>
      </c>
    </row>
    <row r="1853" spans="1:9" x14ac:dyDescent="0.25">
      <c r="A1853" s="211" t="s">
        <v>658</v>
      </c>
      <c r="B1853" s="78">
        <v>0</v>
      </c>
      <c r="C1853" s="132" t="s">
        <v>67</v>
      </c>
      <c r="D1853" s="165">
        <v>466357.50000000006</v>
      </c>
      <c r="E1853" s="165">
        <v>383379.5</v>
      </c>
      <c r="F1853" s="19">
        <v>0</v>
      </c>
      <c r="G1853" s="20">
        <f t="shared" si="36"/>
        <v>423224.95000000024</v>
      </c>
      <c r="H1853" s="19">
        <v>0</v>
      </c>
      <c r="I1853" s="19">
        <v>0</v>
      </c>
    </row>
    <row r="1854" spans="1:9" x14ac:dyDescent="0.25">
      <c r="A1854" s="211" t="s">
        <v>659</v>
      </c>
      <c r="B1854" s="78">
        <v>0</v>
      </c>
      <c r="C1854" s="132" t="s">
        <v>67</v>
      </c>
      <c r="D1854" s="165">
        <v>473460.50000000023</v>
      </c>
      <c r="E1854" s="165">
        <v>50235.55</v>
      </c>
      <c r="F1854" s="19">
        <v>0</v>
      </c>
      <c r="G1854" s="20">
        <f t="shared" si="36"/>
        <v>195585.05000000016</v>
      </c>
      <c r="H1854" s="19">
        <v>0</v>
      </c>
      <c r="I1854" s="19">
        <v>0</v>
      </c>
    </row>
    <row r="1855" spans="1:9" x14ac:dyDescent="0.25">
      <c r="A1855" s="105" t="s">
        <v>1581</v>
      </c>
      <c r="B1855" s="78">
        <v>0</v>
      </c>
      <c r="C1855" s="132" t="s">
        <v>67</v>
      </c>
      <c r="D1855" s="165">
        <v>608787.25000000023</v>
      </c>
      <c r="E1855" s="165">
        <v>413202.20000000007</v>
      </c>
      <c r="F1855" s="19">
        <v>0</v>
      </c>
      <c r="G1855" s="20">
        <f t="shared" si="36"/>
        <v>91436.70000000007</v>
      </c>
      <c r="H1855" s="19">
        <v>0</v>
      </c>
      <c r="I1855" s="19">
        <v>0</v>
      </c>
    </row>
    <row r="1856" spans="1:9" x14ac:dyDescent="0.25">
      <c r="A1856" s="211" t="s">
        <v>660</v>
      </c>
      <c r="B1856" s="78">
        <v>0</v>
      </c>
      <c r="C1856" s="132" t="s">
        <v>67</v>
      </c>
      <c r="D1856" s="165">
        <v>127547.41000000008</v>
      </c>
      <c r="E1856" s="165">
        <v>36110.710000000006</v>
      </c>
      <c r="F1856" s="19">
        <v>0</v>
      </c>
      <c r="G1856" s="20">
        <f t="shared" si="36"/>
        <v>479263.16000000038</v>
      </c>
      <c r="H1856" s="19">
        <v>0</v>
      </c>
      <c r="I1856" s="19">
        <v>0</v>
      </c>
    </row>
    <row r="1857" spans="1:9" x14ac:dyDescent="0.25">
      <c r="A1857" s="105" t="s">
        <v>1582</v>
      </c>
      <c r="B1857" s="78">
        <v>0</v>
      </c>
      <c r="C1857" s="132" t="s">
        <v>67</v>
      </c>
      <c r="D1857" s="165">
        <v>1668272.9500000004</v>
      </c>
      <c r="E1857" s="165">
        <v>1189009.79</v>
      </c>
      <c r="F1857" s="19">
        <v>0</v>
      </c>
      <c r="G1857" s="20">
        <f t="shared" si="36"/>
        <v>22830.14999999982</v>
      </c>
      <c r="H1857" s="19">
        <v>0</v>
      </c>
      <c r="I1857" s="19">
        <v>0</v>
      </c>
    </row>
    <row r="1858" spans="1:9" x14ac:dyDescent="0.25">
      <c r="A1858" s="105" t="s">
        <v>1583</v>
      </c>
      <c r="B1858" s="78">
        <v>0</v>
      </c>
      <c r="C1858" s="132" t="s">
        <v>67</v>
      </c>
      <c r="D1858" s="165">
        <v>253280.99999999985</v>
      </c>
      <c r="E1858" s="165">
        <v>230450.85000000003</v>
      </c>
      <c r="F1858" s="19">
        <v>0</v>
      </c>
      <c r="G1858" s="20">
        <f t="shared" si="36"/>
        <v>71832.000000000291</v>
      </c>
      <c r="H1858" s="19">
        <v>0</v>
      </c>
      <c r="I1858" s="19">
        <v>0</v>
      </c>
    </row>
    <row r="1859" spans="1:9" x14ac:dyDescent="0.25">
      <c r="A1859" s="105" t="s">
        <v>1584</v>
      </c>
      <c r="B1859" s="78">
        <v>0</v>
      </c>
      <c r="C1859" s="132" t="s">
        <v>67</v>
      </c>
      <c r="D1859" s="165">
        <v>353626.55000000022</v>
      </c>
      <c r="E1859" s="165">
        <v>281794.54999999993</v>
      </c>
      <c r="F1859" s="19">
        <v>0</v>
      </c>
      <c r="G1859" s="20">
        <f t="shared" si="36"/>
        <v>54209.999999999971</v>
      </c>
      <c r="H1859" s="19">
        <v>0</v>
      </c>
      <c r="I1859" s="19">
        <v>0</v>
      </c>
    </row>
    <row r="1860" spans="1:9" x14ac:dyDescent="0.25">
      <c r="A1860" s="105" t="s">
        <v>1585</v>
      </c>
      <c r="B1860" s="78">
        <v>0</v>
      </c>
      <c r="C1860" s="132" t="s">
        <v>67</v>
      </c>
      <c r="D1860" s="165">
        <v>295823.19999999995</v>
      </c>
      <c r="E1860" s="165">
        <v>241613.19999999998</v>
      </c>
      <c r="F1860" s="19">
        <v>0</v>
      </c>
      <c r="G1860" s="20">
        <f t="shared" si="36"/>
        <v>46251.95000000007</v>
      </c>
      <c r="H1860" s="19">
        <v>0</v>
      </c>
      <c r="I1860" s="19">
        <v>0</v>
      </c>
    </row>
    <row r="1861" spans="1:9" x14ac:dyDescent="0.25">
      <c r="A1861" s="105" t="s">
        <v>1586</v>
      </c>
      <c r="B1861" s="78">
        <v>0</v>
      </c>
      <c r="C1861" s="132" t="s">
        <v>67</v>
      </c>
      <c r="D1861" s="165">
        <v>267725.2</v>
      </c>
      <c r="E1861" s="165">
        <v>221473.24999999994</v>
      </c>
      <c r="F1861" s="19">
        <v>0</v>
      </c>
      <c r="G1861" s="20">
        <f t="shared" si="36"/>
        <v>12056.749999999913</v>
      </c>
      <c r="H1861" s="19">
        <v>0</v>
      </c>
      <c r="I1861" s="19">
        <v>0</v>
      </c>
    </row>
    <row r="1862" spans="1:9" x14ac:dyDescent="0.25">
      <c r="A1862" s="105" t="s">
        <v>1587</v>
      </c>
      <c r="B1862" s="78">
        <v>0</v>
      </c>
      <c r="C1862" s="132" t="s">
        <v>67</v>
      </c>
      <c r="D1862" s="165">
        <v>258205.49999999991</v>
      </c>
      <c r="E1862" s="165">
        <v>246148.75</v>
      </c>
      <c r="F1862" s="19">
        <v>0</v>
      </c>
      <c r="G1862" s="20">
        <f t="shared" si="36"/>
        <v>22000.499999999884</v>
      </c>
      <c r="H1862" s="19">
        <v>0</v>
      </c>
      <c r="I1862" s="19">
        <v>0</v>
      </c>
    </row>
    <row r="1863" spans="1:9" x14ac:dyDescent="0.25">
      <c r="A1863" s="105" t="s">
        <v>1588</v>
      </c>
      <c r="B1863" s="78">
        <v>0</v>
      </c>
      <c r="C1863" s="132" t="s">
        <v>67</v>
      </c>
      <c r="D1863" s="165">
        <v>258977.24999999988</v>
      </c>
      <c r="E1863" s="165">
        <v>236976.75</v>
      </c>
      <c r="F1863" s="19">
        <v>0</v>
      </c>
      <c r="G1863" s="20">
        <f t="shared" si="36"/>
        <v>7312.0500000000175</v>
      </c>
      <c r="H1863" s="19">
        <v>0</v>
      </c>
      <c r="I1863" s="19">
        <v>0</v>
      </c>
    </row>
    <row r="1864" spans="1:9" x14ac:dyDescent="0.25">
      <c r="A1864" s="105" t="s">
        <v>1589</v>
      </c>
      <c r="B1864" s="78">
        <v>0</v>
      </c>
      <c r="C1864" s="132" t="s">
        <v>67</v>
      </c>
      <c r="D1864" s="165">
        <v>255780</v>
      </c>
      <c r="E1864" s="165">
        <v>248467.94999999998</v>
      </c>
      <c r="F1864" s="19">
        <v>0</v>
      </c>
      <c r="G1864" s="20">
        <f t="shared" si="36"/>
        <v>256739.59999999998</v>
      </c>
      <c r="H1864" s="19">
        <v>0</v>
      </c>
      <c r="I1864" s="19">
        <v>0</v>
      </c>
    </row>
    <row r="1865" spans="1:9" x14ac:dyDescent="0.25">
      <c r="A1865" s="105" t="s">
        <v>1590</v>
      </c>
      <c r="B1865" s="78">
        <v>0</v>
      </c>
      <c r="C1865" s="132" t="s">
        <v>67</v>
      </c>
      <c r="D1865" s="165">
        <v>286899.84999999998</v>
      </c>
      <c r="E1865" s="165">
        <v>30160.25</v>
      </c>
      <c r="F1865" s="19">
        <v>0</v>
      </c>
      <c r="G1865" s="20">
        <f t="shared" si="36"/>
        <v>120665.15999999997</v>
      </c>
      <c r="H1865" s="19">
        <v>0</v>
      </c>
      <c r="I1865" s="19">
        <v>0</v>
      </c>
    </row>
    <row r="1866" spans="1:9" x14ac:dyDescent="0.25">
      <c r="A1866" s="105" t="s">
        <v>1591</v>
      </c>
      <c r="B1866" s="78">
        <v>0</v>
      </c>
      <c r="C1866" s="132" t="s">
        <v>67</v>
      </c>
      <c r="D1866" s="165">
        <v>358192.15</v>
      </c>
      <c r="E1866" s="165">
        <v>237526.99000000005</v>
      </c>
      <c r="F1866" s="19">
        <v>0</v>
      </c>
      <c r="G1866" s="20">
        <f t="shared" si="36"/>
        <v>182639.85000000009</v>
      </c>
      <c r="H1866" s="19">
        <v>0</v>
      </c>
      <c r="I1866" s="19">
        <v>0</v>
      </c>
    </row>
    <row r="1867" spans="1:9" x14ac:dyDescent="0.25">
      <c r="A1867" s="211" t="s">
        <v>1198</v>
      </c>
      <c r="B1867" s="78">
        <v>0</v>
      </c>
      <c r="C1867" s="132" t="s">
        <v>67</v>
      </c>
      <c r="D1867" s="165">
        <v>1334690.58</v>
      </c>
      <c r="E1867" s="165">
        <v>1152050.73</v>
      </c>
      <c r="F1867" s="19">
        <v>0</v>
      </c>
      <c r="G1867" s="20">
        <f t="shared" si="36"/>
        <v>462132.52000000014</v>
      </c>
      <c r="H1867" s="19">
        <v>0</v>
      </c>
      <c r="I1867" s="19">
        <v>0</v>
      </c>
    </row>
    <row r="1868" spans="1:9" x14ac:dyDescent="0.25">
      <c r="A1868" s="211" t="s">
        <v>661</v>
      </c>
      <c r="B1868" s="78">
        <v>0</v>
      </c>
      <c r="C1868" s="132" t="s">
        <v>67</v>
      </c>
      <c r="D1868" s="165">
        <v>494765.25000000012</v>
      </c>
      <c r="E1868" s="165">
        <v>32632.729999999992</v>
      </c>
      <c r="F1868" s="19">
        <v>0</v>
      </c>
      <c r="G1868" s="20">
        <f t="shared" si="36"/>
        <v>338705.64999999967</v>
      </c>
      <c r="H1868" s="19">
        <v>0</v>
      </c>
      <c r="I1868" s="19">
        <v>0</v>
      </c>
    </row>
    <row r="1869" spans="1:9" x14ac:dyDescent="0.25">
      <c r="A1869" s="211" t="s">
        <v>662</v>
      </c>
      <c r="B1869" s="78">
        <v>0</v>
      </c>
      <c r="C1869" s="132" t="s">
        <v>67</v>
      </c>
      <c r="D1869" s="165">
        <v>723880.61999999965</v>
      </c>
      <c r="E1869" s="165">
        <v>385174.97</v>
      </c>
      <c r="F1869" s="19">
        <v>0</v>
      </c>
      <c r="G1869" s="20">
        <f t="shared" si="36"/>
        <v>6303.3499999999985</v>
      </c>
      <c r="H1869" s="19">
        <v>0</v>
      </c>
      <c r="I1869" s="19">
        <v>0</v>
      </c>
    </row>
    <row r="1870" spans="1:9" x14ac:dyDescent="0.25">
      <c r="A1870" s="211" t="s">
        <v>663</v>
      </c>
      <c r="B1870" s="78">
        <v>0</v>
      </c>
      <c r="C1870" s="132" t="s">
        <v>67</v>
      </c>
      <c r="D1870" s="165">
        <v>34098.199999999997</v>
      </c>
      <c r="E1870" s="165">
        <v>27794.85</v>
      </c>
      <c r="F1870" s="19">
        <v>0</v>
      </c>
      <c r="G1870" s="20">
        <f t="shared" si="36"/>
        <v>127021.6</v>
      </c>
      <c r="H1870" s="19">
        <v>0</v>
      </c>
      <c r="I1870" s="19">
        <v>0</v>
      </c>
    </row>
    <row r="1871" spans="1:9" x14ac:dyDescent="0.25">
      <c r="A1871" s="211" t="s">
        <v>664</v>
      </c>
      <c r="B1871" s="78">
        <v>0</v>
      </c>
      <c r="C1871" s="132" t="s">
        <v>67</v>
      </c>
      <c r="D1871" s="165">
        <v>282809.68</v>
      </c>
      <c r="E1871" s="165">
        <v>155788.07999999999</v>
      </c>
      <c r="F1871" s="19">
        <v>0</v>
      </c>
      <c r="G1871" s="20">
        <f t="shared" si="36"/>
        <v>26806.469999999965</v>
      </c>
      <c r="H1871" s="19">
        <v>0</v>
      </c>
      <c r="I1871" s="19">
        <v>0</v>
      </c>
    </row>
    <row r="1872" spans="1:9" x14ac:dyDescent="0.25">
      <c r="A1872" s="211" t="s">
        <v>665</v>
      </c>
      <c r="B1872" s="78">
        <v>0</v>
      </c>
      <c r="C1872" s="132" t="s">
        <v>67</v>
      </c>
      <c r="D1872" s="165">
        <v>62194.019999999968</v>
      </c>
      <c r="E1872" s="165">
        <v>35387.550000000003</v>
      </c>
      <c r="F1872" s="19">
        <v>0</v>
      </c>
      <c r="G1872" s="20">
        <f t="shared" si="36"/>
        <v>110620.74999999994</v>
      </c>
      <c r="H1872" s="19">
        <v>0</v>
      </c>
      <c r="I1872" s="19">
        <v>0</v>
      </c>
    </row>
    <row r="1873" spans="1:9" x14ac:dyDescent="0.25">
      <c r="A1873" s="211" t="s">
        <v>666</v>
      </c>
      <c r="B1873" s="78">
        <v>0</v>
      </c>
      <c r="C1873" s="132" t="s">
        <v>67</v>
      </c>
      <c r="D1873" s="165">
        <v>175860.84999999995</v>
      </c>
      <c r="E1873" s="165">
        <v>65240.1</v>
      </c>
      <c r="F1873" s="19">
        <v>0</v>
      </c>
      <c r="G1873" s="20">
        <f t="shared" si="36"/>
        <v>68620.810000000012</v>
      </c>
      <c r="H1873" s="19">
        <v>0</v>
      </c>
      <c r="I1873" s="19">
        <v>0</v>
      </c>
    </row>
    <row r="1874" spans="1:9" x14ac:dyDescent="0.25">
      <c r="A1874" s="211" t="s">
        <v>667</v>
      </c>
      <c r="B1874" s="78">
        <v>0</v>
      </c>
      <c r="C1874" s="132" t="s">
        <v>67</v>
      </c>
      <c r="D1874" s="165">
        <v>140461.21000000002</v>
      </c>
      <c r="E1874" s="165">
        <v>71840.400000000009</v>
      </c>
      <c r="F1874" s="19">
        <v>0</v>
      </c>
      <c r="G1874" s="20">
        <f t="shared" si="36"/>
        <v>105445.75000000003</v>
      </c>
      <c r="H1874" s="19">
        <v>0</v>
      </c>
      <c r="I1874" s="19">
        <v>0</v>
      </c>
    </row>
    <row r="1875" spans="1:9" x14ac:dyDescent="0.25">
      <c r="A1875" s="211" t="s">
        <v>668</v>
      </c>
      <c r="B1875" s="78">
        <v>0</v>
      </c>
      <c r="C1875" s="132" t="s">
        <v>67</v>
      </c>
      <c r="D1875" s="165">
        <v>153431.25</v>
      </c>
      <c r="E1875" s="165">
        <v>47985.499999999978</v>
      </c>
      <c r="F1875" s="19">
        <v>0</v>
      </c>
      <c r="G1875" s="20">
        <f t="shared" si="36"/>
        <v>85325.619999999966</v>
      </c>
      <c r="H1875" s="19">
        <v>0</v>
      </c>
      <c r="I1875" s="19">
        <v>0</v>
      </c>
    </row>
    <row r="1876" spans="1:9" x14ac:dyDescent="0.25">
      <c r="A1876" s="211" t="s">
        <v>669</v>
      </c>
      <c r="B1876" s="78">
        <v>0</v>
      </c>
      <c r="C1876" s="132" t="s">
        <v>67</v>
      </c>
      <c r="D1876" s="165">
        <v>298061.34999999998</v>
      </c>
      <c r="E1876" s="165">
        <v>212735.73</v>
      </c>
      <c r="F1876" s="19">
        <v>0</v>
      </c>
      <c r="G1876" s="20">
        <f t="shared" si="36"/>
        <v>82790.100000000035</v>
      </c>
      <c r="H1876" s="19">
        <v>0</v>
      </c>
      <c r="I1876" s="19">
        <v>0</v>
      </c>
    </row>
    <row r="1877" spans="1:9" x14ac:dyDescent="0.25">
      <c r="A1877" s="211" t="s">
        <v>670</v>
      </c>
      <c r="B1877" s="78">
        <v>0</v>
      </c>
      <c r="C1877" s="132" t="s">
        <v>67</v>
      </c>
      <c r="D1877" s="165">
        <v>94744.900000000038</v>
      </c>
      <c r="E1877" s="165">
        <v>11954.8</v>
      </c>
      <c r="F1877" s="19">
        <v>0</v>
      </c>
      <c r="G1877" s="20">
        <f t="shared" si="36"/>
        <v>129434.77999999991</v>
      </c>
      <c r="H1877" s="19">
        <v>0</v>
      </c>
      <c r="I1877" s="19">
        <v>0</v>
      </c>
    </row>
    <row r="1878" spans="1:9" x14ac:dyDescent="0.25">
      <c r="A1878" s="211" t="s">
        <v>671</v>
      </c>
      <c r="B1878" s="78">
        <v>0</v>
      </c>
      <c r="C1878" s="132" t="s">
        <v>67</v>
      </c>
      <c r="D1878" s="165">
        <v>204907.02999999991</v>
      </c>
      <c r="E1878" s="165">
        <v>75472.25</v>
      </c>
      <c r="F1878" s="19">
        <v>0</v>
      </c>
      <c r="G1878" s="20">
        <f t="shared" si="36"/>
        <v>69344.06</v>
      </c>
      <c r="H1878" s="19">
        <v>0</v>
      </c>
      <c r="I1878" s="19">
        <v>0</v>
      </c>
    </row>
    <row r="1879" spans="1:9" x14ac:dyDescent="0.25">
      <c r="A1879" s="211" t="s">
        <v>672</v>
      </c>
      <c r="B1879" s="78">
        <v>0</v>
      </c>
      <c r="C1879" s="132" t="s">
        <v>67</v>
      </c>
      <c r="D1879" s="165">
        <v>111993.75</v>
      </c>
      <c r="E1879" s="165">
        <v>42649.689999999995</v>
      </c>
      <c r="F1879" s="19">
        <v>0</v>
      </c>
      <c r="G1879" s="20">
        <f t="shared" si="36"/>
        <v>35090.850000000035</v>
      </c>
      <c r="H1879" s="19">
        <v>0</v>
      </c>
      <c r="I1879" s="19">
        <v>0</v>
      </c>
    </row>
    <row r="1880" spans="1:9" x14ac:dyDescent="0.25">
      <c r="A1880" s="211" t="s">
        <v>673</v>
      </c>
      <c r="B1880" s="78">
        <v>0</v>
      </c>
      <c r="C1880" s="132" t="s">
        <v>67</v>
      </c>
      <c r="D1880" s="165">
        <v>111723.93000000007</v>
      </c>
      <c r="E1880" s="165">
        <v>76633.080000000031</v>
      </c>
      <c r="F1880" s="19">
        <v>0</v>
      </c>
      <c r="G1880" s="20">
        <f t="shared" si="36"/>
        <v>59380.53999999995</v>
      </c>
      <c r="H1880" s="19">
        <v>0</v>
      </c>
      <c r="I1880" s="19">
        <v>0</v>
      </c>
    </row>
    <row r="1881" spans="1:9" x14ac:dyDescent="0.25">
      <c r="A1881" s="211" t="s">
        <v>674</v>
      </c>
      <c r="B1881" s="78">
        <v>0</v>
      </c>
      <c r="C1881" s="132" t="s">
        <v>67</v>
      </c>
      <c r="D1881" s="165">
        <v>140411.49999999997</v>
      </c>
      <c r="E1881" s="165">
        <v>81030.960000000021</v>
      </c>
      <c r="F1881" s="19">
        <v>0</v>
      </c>
      <c r="G1881" s="20">
        <f t="shared" si="36"/>
        <v>23941.029999999992</v>
      </c>
      <c r="H1881" s="19">
        <v>0</v>
      </c>
      <c r="I1881" s="19">
        <v>0</v>
      </c>
    </row>
    <row r="1882" spans="1:9" x14ac:dyDescent="0.25">
      <c r="A1882" s="211" t="s">
        <v>675</v>
      </c>
      <c r="B1882" s="78">
        <v>0</v>
      </c>
      <c r="C1882" s="132" t="s">
        <v>67</v>
      </c>
      <c r="D1882" s="165">
        <v>34847.029999999992</v>
      </c>
      <c r="E1882" s="165">
        <v>10906</v>
      </c>
      <c r="F1882" s="19">
        <v>0</v>
      </c>
      <c r="G1882" s="20">
        <f t="shared" si="36"/>
        <v>97392.000000000015</v>
      </c>
      <c r="H1882" s="19">
        <v>0</v>
      </c>
      <c r="I1882" s="19">
        <v>0</v>
      </c>
    </row>
    <row r="1883" spans="1:9" x14ac:dyDescent="0.25">
      <c r="A1883" s="211" t="s">
        <v>676</v>
      </c>
      <c r="B1883" s="78">
        <v>0</v>
      </c>
      <c r="C1883" s="132" t="s">
        <v>67</v>
      </c>
      <c r="D1883" s="165">
        <v>114292.50000000001</v>
      </c>
      <c r="E1883" s="165">
        <v>16900.5</v>
      </c>
      <c r="F1883" s="19">
        <v>0</v>
      </c>
      <c r="G1883" s="20">
        <f t="shared" si="36"/>
        <v>58358.999999999971</v>
      </c>
      <c r="H1883" s="19">
        <v>0</v>
      </c>
      <c r="I1883" s="19">
        <v>0</v>
      </c>
    </row>
    <row r="1884" spans="1:9" x14ac:dyDescent="0.25">
      <c r="A1884" s="211" t="s">
        <v>677</v>
      </c>
      <c r="B1884" s="78">
        <v>0</v>
      </c>
      <c r="C1884" s="132" t="s">
        <v>67</v>
      </c>
      <c r="D1884" s="165">
        <v>58358.999999999971</v>
      </c>
      <c r="E1884" s="165">
        <v>0</v>
      </c>
      <c r="F1884" s="19">
        <v>0</v>
      </c>
      <c r="G1884" s="20">
        <f t="shared" si="36"/>
        <v>314332.55000000075</v>
      </c>
      <c r="H1884" s="19">
        <v>0</v>
      </c>
      <c r="I1884" s="19">
        <v>0</v>
      </c>
    </row>
    <row r="1885" spans="1:9" x14ac:dyDescent="0.25">
      <c r="A1885" s="211" t="s">
        <v>678</v>
      </c>
      <c r="B1885" s="78">
        <v>0</v>
      </c>
      <c r="C1885" s="132" t="s">
        <v>67</v>
      </c>
      <c r="D1885" s="165">
        <v>1576230.0000000009</v>
      </c>
      <c r="E1885" s="165">
        <v>1261897.4500000002</v>
      </c>
      <c r="F1885" s="19">
        <v>0</v>
      </c>
      <c r="G1885" s="20">
        <f t="shared" si="36"/>
        <v>89197.2</v>
      </c>
      <c r="H1885" s="19">
        <v>0</v>
      </c>
      <c r="I1885" s="19">
        <v>0</v>
      </c>
    </row>
    <row r="1886" spans="1:9" x14ac:dyDescent="0.25">
      <c r="A1886" s="211" t="s">
        <v>679</v>
      </c>
      <c r="B1886" s="78">
        <v>0</v>
      </c>
      <c r="C1886" s="132" t="s">
        <v>67</v>
      </c>
      <c r="D1886" s="165">
        <v>89670</v>
      </c>
      <c r="E1886" s="165">
        <v>472.8</v>
      </c>
      <c r="F1886" s="19">
        <v>0</v>
      </c>
      <c r="G1886" s="20">
        <f t="shared" si="36"/>
        <v>15761.550000000017</v>
      </c>
      <c r="H1886" s="19">
        <v>0</v>
      </c>
      <c r="I1886" s="19">
        <v>0</v>
      </c>
    </row>
    <row r="1887" spans="1:9" x14ac:dyDescent="0.25">
      <c r="A1887" s="211" t="s">
        <v>680</v>
      </c>
      <c r="B1887" s="78">
        <v>0</v>
      </c>
      <c r="C1887" s="132" t="s">
        <v>67</v>
      </c>
      <c r="D1887" s="165">
        <v>49061.590000000011</v>
      </c>
      <c r="E1887" s="165">
        <v>33300.039999999994</v>
      </c>
      <c r="F1887" s="19">
        <v>0</v>
      </c>
      <c r="G1887" s="20">
        <f t="shared" si="36"/>
        <v>215687.84</v>
      </c>
      <c r="H1887" s="19">
        <v>0</v>
      </c>
      <c r="I1887" s="19">
        <v>0</v>
      </c>
    </row>
    <row r="1888" spans="1:9" x14ac:dyDescent="0.25">
      <c r="A1888" s="211" t="s">
        <v>681</v>
      </c>
      <c r="B1888" s="78">
        <v>0</v>
      </c>
      <c r="C1888" s="132" t="s">
        <v>67</v>
      </c>
      <c r="D1888" s="165">
        <v>260205.00999999998</v>
      </c>
      <c r="E1888" s="165">
        <v>44517.169999999991</v>
      </c>
      <c r="F1888" s="19">
        <v>0</v>
      </c>
      <c r="G1888" s="20">
        <f t="shared" si="36"/>
        <v>36114.520000000091</v>
      </c>
      <c r="H1888" s="19">
        <v>0</v>
      </c>
      <c r="I1888" s="19">
        <v>0</v>
      </c>
    </row>
    <row r="1889" spans="1:9" x14ac:dyDescent="0.25">
      <c r="A1889" s="211" t="s">
        <v>682</v>
      </c>
      <c r="B1889" s="78">
        <v>0</v>
      </c>
      <c r="C1889" s="132" t="s">
        <v>67</v>
      </c>
      <c r="D1889" s="165">
        <v>148289.25000000006</v>
      </c>
      <c r="E1889" s="165">
        <v>112174.72999999997</v>
      </c>
      <c r="F1889" s="19">
        <v>0</v>
      </c>
      <c r="G1889" s="20">
        <f t="shared" si="36"/>
        <v>15919.089999999938</v>
      </c>
      <c r="H1889" s="19">
        <v>0</v>
      </c>
      <c r="I1889" s="19">
        <v>0</v>
      </c>
    </row>
    <row r="1890" spans="1:9" x14ac:dyDescent="0.25">
      <c r="A1890" s="211" t="s">
        <v>683</v>
      </c>
      <c r="B1890" s="78">
        <v>0</v>
      </c>
      <c r="C1890" s="132" t="s">
        <v>67</v>
      </c>
      <c r="D1890" s="165">
        <v>96873.999999999927</v>
      </c>
      <c r="E1890" s="165">
        <v>80954.909999999989</v>
      </c>
      <c r="F1890" s="19">
        <v>0</v>
      </c>
      <c r="G1890" s="20">
        <f t="shared" si="36"/>
        <v>875.54999999998108</v>
      </c>
      <c r="H1890" s="19">
        <v>0</v>
      </c>
      <c r="I1890" s="19">
        <v>0</v>
      </c>
    </row>
    <row r="1891" spans="1:9" x14ac:dyDescent="0.25">
      <c r="A1891" s="211" t="s">
        <v>684</v>
      </c>
      <c r="B1891" s="78">
        <v>0</v>
      </c>
      <c r="C1891" s="132" t="s">
        <v>67</v>
      </c>
      <c r="D1891" s="165">
        <v>31935.749999999985</v>
      </c>
      <c r="E1891" s="165">
        <v>31060.200000000004</v>
      </c>
      <c r="F1891" s="19">
        <v>0</v>
      </c>
      <c r="G1891" s="20">
        <f t="shared" si="36"/>
        <v>78278.5</v>
      </c>
      <c r="H1891" s="19">
        <v>0</v>
      </c>
      <c r="I1891" s="19">
        <v>0</v>
      </c>
    </row>
    <row r="1892" spans="1:9" x14ac:dyDescent="0.25">
      <c r="A1892" s="211" t="s">
        <v>685</v>
      </c>
      <c r="B1892" s="78">
        <v>0</v>
      </c>
      <c r="C1892" s="132" t="s">
        <v>67</v>
      </c>
      <c r="D1892" s="165">
        <v>88935</v>
      </c>
      <c r="E1892" s="165">
        <v>10656.499999999996</v>
      </c>
      <c r="F1892" s="19">
        <v>0</v>
      </c>
      <c r="G1892" s="20">
        <f t="shared" si="36"/>
        <v>28868.200000000004</v>
      </c>
      <c r="H1892" s="19">
        <v>0</v>
      </c>
      <c r="I1892" s="19">
        <v>0</v>
      </c>
    </row>
    <row r="1893" spans="1:9" x14ac:dyDescent="0.25">
      <c r="A1893" s="211" t="s">
        <v>686</v>
      </c>
      <c r="B1893" s="78">
        <v>0</v>
      </c>
      <c r="C1893" s="132" t="s">
        <v>67</v>
      </c>
      <c r="D1893" s="165">
        <v>52001.25</v>
      </c>
      <c r="E1893" s="165">
        <v>23133.049999999996</v>
      </c>
      <c r="F1893" s="19">
        <v>0</v>
      </c>
      <c r="G1893" s="20">
        <f t="shared" si="36"/>
        <v>66567.350000000035</v>
      </c>
      <c r="H1893" s="19">
        <v>0</v>
      </c>
      <c r="I1893" s="19">
        <v>0</v>
      </c>
    </row>
    <row r="1894" spans="1:9" x14ac:dyDescent="0.25">
      <c r="A1894" s="211" t="s">
        <v>687</v>
      </c>
      <c r="B1894" s="78">
        <v>0</v>
      </c>
      <c r="C1894" s="132" t="s">
        <v>67</v>
      </c>
      <c r="D1894" s="165">
        <v>78792.000000000044</v>
      </c>
      <c r="E1894" s="165">
        <v>12224.650000000001</v>
      </c>
      <c r="F1894" s="19">
        <v>0</v>
      </c>
      <c r="G1894" s="20">
        <f t="shared" si="36"/>
        <v>339768.84999999986</v>
      </c>
      <c r="H1894" s="19">
        <v>0</v>
      </c>
      <c r="I1894" s="19">
        <v>0</v>
      </c>
    </row>
    <row r="1895" spans="1:9" x14ac:dyDescent="0.25">
      <c r="A1895" s="211" t="s">
        <v>688</v>
      </c>
      <c r="B1895" s="78">
        <v>0</v>
      </c>
      <c r="C1895" s="132" t="s">
        <v>67</v>
      </c>
      <c r="D1895" s="165">
        <v>420860.99999999988</v>
      </c>
      <c r="E1895" s="165">
        <v>81092.150000000023</v>
      </c>
      <c r="F1895" s="19">
        <v>0</v>
      </c>
      <c r="G1895" s="20">
        <f t="shared" si="36"/>
        <v>98892.499999999985</v>
      </c>
      <c r="H1895" s="19">
        <v>0</v>
      </c>
      <c r="I1895" s="19">
        <v>0</v>
      </c>
    </row>
    <row r="1896" spans="1:9" x14ac:dyDescent="0.25">
      <c r="A1896" s="211" t="s">
        <v>689</v>
      </c>
      <c r="B1896" s="78">
        <v>0</v>
      </c>
      <c r="C1896" s="132" t="s">
        <v>67</v>
      </c>
      <c r="D1896" s="165">
        <v>106683.19999999998</v>
      </c>
      <c r="E1896" s="165">
        <v>7790.7</v>
      </c>
      <c r="F1896" s="19">
        <v>0</v>
      </c>
      <c r="G1896" s="20">
        <f t="shared" si="36"/>
        <v>68867.199999999924</v>
      </c>
      <c r="H1896" s="19">
        <v>0</v>
      </c>
      <c r="I1896" s="19">
        <v>0</v>
      </c>
    </row>
    <row r="1897" spans="1:9" x14ac:dyDescent="0.25">
      <c r="A1897" s="211" t="s">
        <v>690</v>
      </c>
      <c r="B1897" s="78">
        <v>0</v>
      </c>
      <c r="C1897" s="132" t="s">
        <v>67</v>
      </c>
      <c r="D1897" s="165">
        <v>241703.04999999993</v>
      </c>
      <c r="E1897" s="165">
        <v>172835.85</v>
      </c>
      <c r="F1897" s="19">
        <v>0</v>
      </c>
      <c r="G1897" s="20">
        <f t="shared" si="36"/>
        <v>6488.1299999999928</v>
      </c>
      <c r="H1897" s="19">
        <v>0</v>
      </c>
      <c r="I1897" s="19">
        <v>0</v>
      </c>
    </row>
    <row r="1898" spans="1:9" x14ac:dyDescent="0.25">
      <c r="A1898" s="211" t="s">
        <v>691</v>
      </c>
      <c r="B1898" s="78">
        <v>0</v>
      </c>
      <c r="C1898" s="132" t="s">
        <v>67</v>
      </c>
      <c r="D1898" s="165">
        <v>12752.249999999993</v>
      </c>
      <c r="E1898" s="165">
        <v>6264.12</v>
      </c>
      <c r="F1898" s="19">
        <v>0</v>
      </c>
      <c r="G1898" s="20">
        <f t="shared" si="36"/>
        <v>92798.999999999942</v>
      </c>
      <c r="H1898" s="19">
        <v>0</v>
      </c>
      <c r="I1898" s="19">
        <v>0</v>
      </c>
    </row>
    <row r="1899" spans="1:9" x14ac:dyDescent="0.25">
      <c r="A1899" s="211" t="s">
        <v>692</v>
      </c>
      <c r="B1899" s="78">
        <v>0</v>
      </c>
      <c r="C1899" s="132" t="s">
        <v>67</v>
      </c>
      <c r="D1899" s="165">
        <v>92798.999999999942</v>
      </c>
      <c r="E1899" s="165">
        <v>0</v>
      </c>
      <c r="F1899" s="19">
        <v>0</v>
      </c>
      <c r="G1899" s="20">
        <f t="shared" si="36"/>
        <v>74114</v>
      </c>
      <c r="H1899" s="19">
        <v>0</v>
      </c>
      <c r="I1899" s="19">
        <v>0</v>
      </c>
    </row>
    <row r="1900" spans="1:9" x14ac:dyDescent="0.25">
      <c r="A1900" s="211" t="s">
        <v>693</v>
      </c>
      <c r="B1900" s="78">
        <v>0</v>
      </c>
      <c r="C1900" s="132" t="s">
        <v>67</v>
      </c>
      <c r="D1900" s="165">
        <v>74445</v>
      </c>
      <c r="E1900" s="165">
        <v>331</v>
      </c>
      <c r="F1900" s="19">
        <v>0</v>
      </c>
      <c r="G1900" s="20">
        <f t="shared" si="36"/>
        <v>25284.000000000007</v>
      </c>
      <c r="H1900" s="19">
        <v>0</v>
      </c>
      <c r="I1900" s="19">
        <v>0</v>
      </c>
    </row>
    <row r="1901" spans="1:9" x14ac:dyDescent="0.25">
      <c r="A1901" s="211" t="s">
        <v>694</v>
      </c>
      <c r="B1901" s="78">
        <v>0</v>
      </c>
      <c r="C1901" s="132" t="s">
        <v>67</v>
      </c>
      <c r="D1901" s="165">
        <v>25284.000000000007</v>
      </c>
      <c r="E1901" s="165">
        <v>0</v>
      </c>
      <c r="F1901" s="19">
        <v>0</v>
      </c>
      <c r="G1901" s="20">
        <f t="shared" si="36"/>
        <v>67284.649999999965</v>
      </c>
      <c r="H1901" s="19">
        <v>0</v>
      </c>
      <c r="I1901" s="19">
        <v>0</v>
      </c>
    </row>
    <row r="1902" spans="1:9" x14ac:dyDescent="0.25">
      <c r="A1902" s="211" t="s">
        <v>695</v>
      </c>
      <c r="B1902" s="78">
        <v>0</v>
      </c>
      <c r="C1902" s="132" t="s">
        <v>67</v>
      </c>
      <c r="D1902" s="165">
        <v>114714.32999999997</v>
      </c>
      <c r="E1902" s="165">
        <v>47429.68</v>
      </c>
      <c r="F1902" s="19">
        <v>0</v>
      </c>
      <c r="G1902" s="20">
        <f t="shared" si="36"/>
        <v>132016.55000000028</v>
      </c>
      <c r="H1902" s="19">
        <v>0</v>
      </c>
      <c r="I1902" s="19">
        <v>0</v>
      </c>
    </row>
    <row r="1903" spans="1:9" x14ac:dyDescent="0.25">
      <c r="A1903" s="211" t="s">
        <v>696</v>
      </c>
      <c r="B1903" s="78">
        <v>0</v>
      </c>
      <c r="C1903" s="132" t="s">
        <v>67</v>
      </c>
      <c r="D1903" s="165">
        <v>323969.80000000022</v>
      </c>
      <c r="E1903" s="165">
        <v>191953.24999999994</v>
      </c>
      <c r="F1903" s="19">
        <v>0</v>
      </c>
      <c r="G1903" s="20">
        <f t="shared" si="36"/>
        <v>47344.450000000033</v>
      </c>
      <c r="H1903" s="19">
        <v>0</v>
      </c>
      <c r="I1903" s="19">
        <v>0</v>
      </c>
    </row>
    <row r="1904" spans="1:9" x14ac:dyDescent="0.25">
      <c r="A1904" s="211" t="s">
        <v>697</v>
      </c>
      <c r="B1904" s="78">
        <v>0</v>
      </c>
      <c r="C1904" s="132" t="s">
        <v>67</v>
      </c>
      <c r="D1904" s="165">
        <v>57036.000000000029</v>
      </c>
      <c r="E1904" s="165">
        <v>9691.5499999999975</v>
      </c>
      <c r="F1904" s="19">
        <v>0</v>
      </c>
      <c r="G1904" s="20">
        <f t="shared" si="36"/>
        <v>169849.25000000003</v>
      </c>
      <c r="H1904" s="19">
        <v>0</v>
      </c>
      <c r="I1904" s="19">
        <v>0</v>
      </c>
    </row>
    <row r="1905" spans="1:9" x14ac:dyDescent="0.25">
      <c r="A1905" s="211" t="s">
        <v>698</v>
      </c>
      <c r="B1905" s="78">
        <v>0</v>
      </c>
      <c r="C1905" s="132" t="s">
        <v>67</v>
      </c>
      <c r="D1905" s="165">
        <v>210945.00000000003</v>
      </c>
      <c r="E1905" s="165">
        <v>41095.75</v>
      </c>
      <c r="F1905" s="19">
        <v>0</v>
      </c>
      <c r="G1905" s="20">
        <f t="shared" si="36"/>
        <v>112915.9</v>
      </c>
      <c r="H1905" s="19">
        <v>0</v>
      </c>
      <c r="I1905" s="19">
        <v>0</v>
      </c>
    </row>
    <row r="1906" spans="1:9" x14ac:dyDescent="0.25">
      <c r="A1906" s="211" t="s">
        <v>699</v>
      </c>
      <c r="B1906" s="78">
        <v>0</v>
      </c>
      <c r="C1906" s="132" t="s">
        <v>67</v>
      </c>
      <c r="D1906" s="165">
        <v>139209</v>
      </c>
      <c r="E1906" s="165">
        <v>26293.100000000013</v>
      </c>
      <c r="F1906" s="19">
        <v>0</v>
      </c>
      <c r="G1906" s="20">
        <f t="shared" si="36"/>
        <v>129332.54000000002</v>
      </c>
      <c r="H1906" s="19">
        <v>0</v>
      </c>
      <c r="I1906" s="19">
        <v>0</v>
      </c>
    </row>
    <row r="1907" spans="1:9" x14ac:dyDescent="0.25">
      <c r="A1907" s="211" t="s">
        <v>700</v>
      </c>
      <c r="B1907" s="78">
        <v>0</v>
      </c>
      <c r="C1907" s="132" t="s">
        <v>67</v>
      </c>
      <c r="D1907" s="165">
        <v>200598.10000000003</v>
      </c>
      <c r="E1907" s="165">
        <v>71265.560000000012</v>
      </c>
      <c r="F1907" s="19">
        <v>0</v>
      </c>
      <c r="G1907" s="20">
        <f t="shared" ref="G1907:G1970" si="37">D1908-E1908</f>
        <v>135884.94999999995</v>
      </c>
      <c r="H1907" s="19">
        <v>0</v>
      </c>
      <c r="I1907" s="19">
        <v>0</v>
      </c>
    </row>
    <row r="1908" spans="1:9" x14ac:dyDescent="0.25">
      <c r="A1908" s="211" t="s">
        <v>701</v>
      </c>
      <c r="B1908" s="78">
        <v>0</v>
      </c>
      <c r="C1908" s="132" t="s">
        <v>67</v>
      </c>
      <c r="D1908" s="165">
        <v>153252.04999999996</v>
      </c>
      <c r="E1908" s="165">
        <v>17367.100000000002</v>
      </c>
      <c r="F1908" s="19">
        <v>0</v>
      </c>
      <c r="G1908" s="20">
        <f t="shared" si="37"/>
        <v>93130.150000000023</v>
      </c>
      <c r="H1908" s="19">
        <v>0</v>
      </c>
      <c r="I1908" s="19">
        <v>0</v>
      </c>
    </row>
    <row r="1909" spans="1:9" x14ac:dyDescent="0.25">
      <c r="A1909" s="211" t="s">
        <v>702</v>
      </c>
      <c r="B1909" s="78">
        <v>0</v>
      </c>
      <c r="C1909" s="132" t="s">
        <v>67</v>
      </c>
      <c r="D1909" s="165">
        <v>116019.75000000003</v>
      </c>
      <c r="E1909" s="165">
        <v>22889.600000000002</v>
      </c>
      <c r="F1909" s="19">
        <v>0</v>
      </c>
      <c r="G1909" s="20">
        <f t="shared" si="37"/>
        <v>70088.05000000009</v>
      </c>
      <c r="H1909" s="19">
        <v>0</v>
      </c>
      <c r="I1909" s="19">
        <v>0</v>
      </c>
    </row>
    <row r="1910" spans="1:9" x14ac:dyDescent="0.25">
      <c r="A1910" s="211" t="s">
        <v>703</v>
      </c>
      <c r="B1910" s="78">
        <v>0</v>
      </c>
      <c r="C1910" s="132" t="s">
        <v>67</v>
      </c>
      <c r="D1910" s="165">
        <v>101577.00000000009</v>
      </c>
      <c r="E1910" s="165">
        <v>31488.949999999997</v>
      </c>
      <c r="F1910" s="19">
        <v>0</v>
      </c>
      <c r="G1910" s="20">
        <f t="shared" si="37"/>
        <v>132701.40000000002</v>
      </c>
      <c r="H1910" s="19">
        <v>0</v>
      </c>
      <c r="I1910" s="19">
        <v>0</v>
      </c>
    </row>
    <row r="1911" spans="1:9" x14ac:dyDescent="0.25">
      <c r="A1911" s="211" t="s">
        <v>704</v>
      </c>
      <c r="B1911" s="78">
        <v>0</v>
      </c>
      <c r="C1911" s="132" t="s">
        <v>67</v>
      </c>
      <c r="D1911" s="165">
        <v>295100.55000000005</v>
      </c>
      <c r="E1911" s="165">
        <v>162399.15000000002</v>
      </c>
      <c r="F1911" s="19">
        <v>0</v>
      </c>
      <c r="G1911" s="20">
        <f t="shared" si="37"/>
        <v>47080.350000000093</v>
      </c>
      <c r="H1911" s="19">
        <v>0</v>
      </c>
      <c r="I1911" s="19">
        <v>0</v>
      </c>
    </row>
    <row r="1912" spans="1:9" x14ac:dyDescent="0.25">
      <c r="A1912" s="211" t="s">
        <v>705</v>
      </c>
      <c r="B1912" s="78">
        <v>0</v>
      </c>
      <c r="C1912" s="132" t="s">
        <v>67</v>
      </c>
      <c r="D1912" s="165">
        <v>197268.65000000008</v>
      </c>
      <c r="E1912" s="165">
        <v>150188.29999999999</v>
      </c>
      <c r="F1912" s="19">
        <v>0</v>
      </c>
      <c r="G1912" s="20">
        <f t="shared" si="37"/>
        <v>65784.750000000044</v>
      </c>
      <c r="H1912" s="19">
        <v>0</v>
      </c>
      <c r="I1912" s="19">
        <v>0</v>
      </c>
    </row>
    <row r="1913" spans="1:9" x14ac:dyDescent="0.25">
      <c r="A1913" s="211" t="s">
        <v>706</v>
      </c>
      <c r="B1913" s="78">
        <v>0</v>
      </c>
      <c r="C1913" s="132" t="s">
        <v>67</v>
      </c>
      <c r="D1913" s="165">
        <v>98379.750000000044</v>
      </c>
      <c r="E1913" s="165">
        <v>32595</v>
      </c>
      <c r="F1913" s="19">
        <v>0</v>
      </c>
      <c r="G1913" s="20">
        <f t="shared" si="37"/>
        <v>126861.00000000004</v>
      </c>
      <c r="H1913" s="19">
        <v>0</v>
      </c>
      <c r="I1913" s="19">
        <v>0</v>
      </c>
    </row>
    <row r="1914" spans="1:9" x14ac:dyDescent="0.25">
      <c r="A1914" s="211" t="s">
        <v>707</v>
      </c>
      <c r="B1914" s="78">
        <v>0</v>
      </c>
      <c r="C1914" s="132" t="s">
        <v>67</v>
      </c>
      <c r="D1914" s="165">
        <v>126861.00000000004</v>
      </c>
      <c r="E1914" s="165">
        <v>0</v>
      </c>
      <c r="F1914" s="19">
        <v>0</v>
      </c>
      <c r="G1914" s="20">
        <f t="shared" si="37"/>
        <v>6940.1000000000349</v>
      </c>
      <c r="H1914" s="19">
        <v>0</v>
      </c>
      <c r="I1914" s="19">
        <v>0</v>
      </c>
    </row>
    <row r="1915" spans="1:9" x14ac:dyDescent="0.25">
      <c r="A1915" s="211" t="s">
        <v>708</v>
      </c>
      <c r="B1915" s="78">
        <v>0</v>
      </c>
      <c r="C1915" s="132" t="s">
        <v>67</v>
      </c>
      <c r="D1915" s="165">
        <v>64018.500000000029</v>
      </c>
      <c r="E1915" s="165">
        <v>57078.399999999994</v>
      </c>
      <c r="F1915" s="19">
        <v>0</v>
      </c>
      <c r="G1915" s="20">
        <f t="shared" si="37"/>
        <v>151699.85000000003</v>
      </c>
      <c r="H1915" s="19">
        <v>0</v>
      </c>
      <c r="I1915" s="19">
        <v>0</v>
      </c>
    </row>
    <row r="1916" spans="1:9" x14ac:dyDescent="0.25">
      <c r="A1916" s="211" t="s">
        <v>709</v>
      </c>
      <c r="B1916" s="78">
        <v>0</v>
      </c>
      <c r="C1916" s="132" t="s">
        <v>67</v>
      </c>
      <c r="D1916" s="165">
        <v>188013.75000000003</v>
      </c>
      <c r="E1916" s="165">
        <v>36313.9</v>
      </c>
      <c r="F1916" s="19">
        <v>0</v>
      </c>
      <c r="G1916" s="20">
        <f t="shared" si="37"/>
        <v>28169.199999999953</v>
      </c>
      <c r="H1916" s="19">
        <v>0</v>
      </c>
      <c r="I1916" s="19">
        <v>0</v>
      </c>
    </row>
    <row r="1917" spans="1:9" x14ac:dyDescent="0.25">
      <c r="A1917" s="211" t="s">
        <v>1199</v>
      </c>
      <c r="B1917" s="78">
        <v>0</v>
      </c>
      <c r="C1917" s="132" t="s">
        <v>67</v>
      </c>
      <c r="D1917" s="165">
        <v>136195.49999999994</v>
      </c>
      <c r="E1917" s="165">
        <v>108026.29999999999</v>
      </c>
      <c r="F1917" s="19">
        <v>0</v>
      </c>
      <c r="G1917" s="20">
        <f t="shared" si="37"/>
        <v>101800.95000000007</v>
      </c>
      <c r="H1917" s="19">
        <v>0</v>
      </c>
      <c r="I1917" s="19">
        <v>0</v>
      </c>
    </row>
    <row r="1918" spans="1:9" x14ac:dyDescent="0.25">
      <c r="A1918" s="211" t="s">
        <v>1200</v>
      </c>
      <c r="B1918" s="78">
        <v>0</v>
      </c>
      <c r="C1918" s="132" t="s">
        <v>67</v>
      </c>
      <c r="D1918" s="165">
        <v>149878.20000000007</v>
      </c>
      <c r="E1918" s="165">
        <v>48077.250000000007</v>
      </c>
      <c r="F1918" s="19">
        <v>0</v>
      </c>
      <c r="G1918" s="20">
        <f t="shared" si="37"/>
        <v>74316.999999999942</v>
      </c>
      <c r="H1918" s="19">
        <v>0</v>
      </c>
      <c r="I1918" s="19">
        <v>0</v>
      </c>
    </row>
    <row r="1919" spans="1:9" x14ac:dyDescent="0.25">
      <c r="A1919" s="211" t="s">
        <v>1201</v>
      </c>
      <c r="B1919" s="78">
        <v>0</v>
      </c>
      <c r="C1919" s="132" t="s">
        <v>67</v>
      </c>
      <c r="D1919" s="165">
        <v>148626.48999999993</v>
      </c>
      <c r="E1919" s="165">
        <v>74309.489999999991</v>
      </c>
      <c r="F1919" s="19">
        <v>0</v>
      </c>
      <c r="G1919" s="20">
        <f t="shared" si="37"/>
        <v>171486.06999999983</v>
      </c>
      <c r="H1919" s="19">
        <v>0</v>
      </c>
      <c r="I1919" s="19">
        <v>0</v>
      </c>
    </row>
    <row r="1920" spans="1:9" x14ac:dyDescent="0.25">
      <c r="A1920" s="211" t="s">
        <v>1202</v>
      </c>
      <c r="B1920" s="78">
        <v>0</v>
      </c>
      <c r="C1920" s="132" t="s">
        <v>67</v>
      </c>
      <c r="D1920" s="165">
        <v>750361.32000000007</v>
      </c>
      <c r="E1920" s="165">
        <v>578875.25000000023</v>
      </c>
      <c r="F1920" s="19">
        <v>0</v>
      </c>
      <c r="G1920" s="20">
        <f t="shared" si="37"/>
        <v>188332.09999999986</v>
      </c>
      <c r="H1920" s="19">
        <v>0</v>
      </c>
      <c r="I1920" s="19">
        <v>0</v>
      </c>
    </row>
    <row r="1921" spans="1:9" x14ac:dyDescent="0.25">
      <c r="A1921" s="211" t="s">
        <v>1203</v>
      </c>
      <c r="B1921" s="78">
        <v>0</v>
      </c>
      <c r="C1921" s="132" t="s">
        <v>67</v>
      </c>
      <c r="D1921" s="165">
        <v>478923.84999999986</v>
      </c>
      <c r="E1921" s="165">
        <v>290591.75</v>
      </c>
      <c r="F1921" s="19">
        <v>0</v>
      </c>
      <c r="G1921" s="20">
        <f t="shared" si="37"/>
        <v>319887.29999999964</v>
      </c>
      <c r="H1921" s="19">
        <v>0</v>
      </c>
      <c r="I1921" s="19">
        <v>0</v>
      </c>
    </row>
    <row r="1922" spans="1:9" x14ac:dyDescent="0.25">
      <c r="A1922" s="211" t="s">
        <v>1204</v>
      </c>
      <c r="B1922" s="78">
        <v>0</v>
      </c>
      <c r="C1922" s="132" t="s">
        <v>67</v>
      </c>
      <c r="D1922" s="165">
        <v>669511.1999999996</v>
      </c>
      <c r="E1922" s="165">
        <v>349623.89999999997</v>
      </c>
      <c r="F1922" s="19">
        <v>0</v>
      </c>
      <c r="G1922" s="20">
        <f t="shared" si="37"/>
        <v>223317.12999999966</v>
      </c>
      <c r="H1922" s="19">
        <v>0</v>
      </c>
      <c r="I1922" s="19">
        <v>0</v>
      </c>
    </row>
    <row r="1923" spans="1:9" x14ac:dyDescent="0.25">
      <c r="A1923" s="211" t="s">
        <v>1205</v>
      </c>
      <c r="B1923" s="78">
        <v>0</v>
      </c>
      <c r="C1923" s="132" t="s">
        <v>67</v>
      </c>
      <c r="D1923" s="165">
        <v>795826.88999999943</v>
      </c>
      <c r="E1923" s="165">
        <v>572509.75999999978</v>
      </c>
      <c r="F1923" s="19">
        <v>0</v>
      </c>
      <c r="G1923" s="20">
        <f t="shared" si="37"/>
        <v>1391126.2200000002</v>
      </c>
      <c r="H1923" s="19">
        <v>0</v>
      </c>
      <c r="I1923" s="19">
        <v>0</v>
      </c>
    </row>
    <row r="1924" spans="1:9" x14ac:dyDescent="0.25">
      <c r="A1924" s="211" t="s">
        <v>1206</v>
      </c>
      <c r="B1924" s="78">
        <v>0</v>
      </c>
      <c r="C1924" s="132" t="s">
        <v>67</v>
      </c>
      <c r="D1924" s="165">
        <v>1510385.8000000003</v>
      </c>
      <c r="E1924" s="165">
        <v>119259.57999999999</v>
      </c>
      <c r="F1924" s="19">
        <v>0</v>
      </c>
      <c r="G1924" s="20">
        <f t="shared" si="37"/>
        <v>185063.48999999976</v>
      </c>
      <c r="H1924" s="19">
        <v>0</v>
      </c>
      <c r="I1924" s="19">
        <v>0</v>
      </c>
    </row>
    <row r="1925" spans="1:9" x14ac:dyDescent="0.25">
      <c r="A1925" s="105" t="s">
        <v>2067</v>
      </c>
      <c r="B1925" s="78">
        <v>0</v>
      </c>
      <c r="C1925" s="132" t="s">
        <v>67</v>
      </c>
      <c r="D1925" s="165">
        <v>1338504.3799999997</v>
      </c>
      <c r="E1925" s="165">
        <v>1153440.8899999999</v>
      </c>
      <c r="F1925" s="19">
        <v>0</v>
      </c>
      <c r="G1925" s="20">
        <f t="shared" si="37"/>
        <v>454603.95000000112</v>
      </c>
      <c r="H1925" s="19">
        <v>0</v>
      </c>
      <c r="I1925" s="19">
        <v>0</v>
      </c>
    </row>
    <row r="1926" spans="1:9" x14ac:dyDescent="0.25">
      <c r="A1926" s="105" t="s">
        <v>2068</v>
      </c>
      <c r="B1926" s="78">
        <v>0</v>
      </c>
      <c r="C1926" s="132" t="s">
        <v>67</v>
      </c>
      <c r="D1926" s="165">
        <v>2948488.7600000002</v>
      </c>
      <c r="E1926" s="165">
        <v>2493884.8099999991</v>
      </c>
      <c r="F1926" s="19">
        <v>0</v>
      </c>
      <c r="G1926" s="20">
        <f t="shared" si="37"/>
        <v>172154.90000000049</v>
      </c>
      <c r="H1926" s="19">
        <v>0</v>
      </c>
      <c r="I1926" s="19">
        <v>0</v>
      </c>
    </row>
    <row r="1927" spans="1:9" x14ac:dyDescent="0.25">
      <c r="A1927" s="105" t="s">
        <v>2069</v>
      </c>
      <c r="B1927" s="78">
        <v>0</v>
      </c>
      <c r="C1927" s="132" t="s">
        <v>67</v>
      </c>
      <c r="D1927" s="165">
        <v>1201922.1000000006</v>
      </c>
      <c r="E1927" s="165">
        <v>1029767.2000000001</v>
      </c>
      <c r="F1927" s="19">
        <v>0</v>
      </c>
      <c r="G1927" s="20">
        <f t="shared" si="37"/>
        <v>217721.48999999976</v>
      </c>
      <c r="H1927" s="19">
        <v>0</v>
      </c>
      <c r="I1927" s="19">
        <v>0</v>
      </c>
    </row>
    <row r="1928" spans="1:9" x14ac:dyDescent="0.25">
      <c r="A1928" s="105" t="s">
        <v>2070</v>
      </c>
      <c r="B1928" s="78">
        <v>0</v>
      </c>
      <c r="C1928" s="132" t="s">
        <v>67</v>
      </c>
      <c r="D1928" s="165">
        <v>1124592.0099999995</v>
      </c>
      <c r="E1928" s="165">
        <v>906870.51999999979</v>
      </c>
      <c r="F1928" s="19">
        <v>0</v>
      </c>
      <c r="G1928" s="20">
        <f t="shared" si="37"/>
        <v>166060.7900000012</v>
      </c>
      <c r="H1928" s="19">
        <v>0</v>
      </c>
      <c r="I1928" s="19">
        <v>0</v>
      </c>
    </row>
    <row r="1929" spans="1:9" x14ac:dyDescent="0.25">
      <c r="A1929" s="105" t="s">
        <v>2071</v>
      </c>
      <c r="B1929" s="78">
        <v>0</v>
      </c>
      <c r="C1929" s="132" t="s">
        <v>67</v>
      </c>
      <c r="D1929" s="165">
        <v>1458276.350000001</v>
      </c>
      <c r="E1929" s="165">
        <v>1292215.5599999998</v>
      </c>
      <c r="F1929" s="19">
        <v>0</v>
      </c>
      <c r="G1929" s="20">
        <f t="shared" si="37"/>
        <v>228942.06000000006</v>
      </c>
      <c r="H1929" s="19">
        <v>0</v>
      </c>
      <c r="I1929" s="19">
        <v>0</v>
      </c>
    </row>
    <row r="1930" spans="1:9" x14ac:dyDescent="0.25">
      <c r="A1930" s="105" t="s">
        <v>2072</v>
      </c>
      <c r="B1930" s="78">
        <v>0</v>
      </c>
      <c r="C1930" s="132" t="s">
        <v>67</v>
      </c>
      <c r="D1930" s="165">
        <v>1106853.05</v>
      </c>
      <c r="E1930" s="165">
        <v>877910.99</v>
      </c>
      <c r="F1930" s="19">
        <v>0</v>
      </c>
      <c r="G1930" s="20">
        <f t="shared" si="37"/>
        <v>230538.99000000034</v>
      </c>
      <c r="H1930" s="19">
        <v>0</v>
      </c>
      <c r="I1930" s="19">
        <v>0</v>
      </c>
    </row>
    <row r="1931" spans="1:9" x14ac:dyDescent="0.25">
      <c r="A1931" s="105" t="s">
        <v>2073</v>
      </c>
      <c r="B1931" s="78">
        <v>0</v>
      </c>
      <c r="C1931" s="132" t="s">
        <v>67</v>
      </c>
      <c r="D1931" s="165">
        <v>1002801.2500000003</v>
      </c>
      <c r="E1931" s="165">
        <v>772262.26</v>
      </c>
      <c r="F1931" s="19">
        <v>0</v>
      </c>
      <c r="G1931" s="20">
        <f t="shared" si="37"/>
        <v>148805.14999999979</v>
      </c>
      <c r="H1931" s="19">
        <v>0</v>
      </c>
      <c r="I1931" s="19">
        <v>0</v>
      </c>
    </row>
    <row r="1932" spans="1:9" x14ac:dyDescent="0.25">
      <c r="A1932" s="105" t="s">
        <v>2074</v>
      </c>
      <c r="B1932" s="78">
        <v>0</v>
      </c>
      <c r="C1932" s="132" t="s">
        <v>67</v>
      </c>
      <c r="D1932" s="165">
        <v>1089701.7499999998</v>
      </c>
      <c r="E1932" s="165">
        <v>940896.6</v>
      </c>
      <c r="F1932" s="19">
        <v>0</v>
      </c>
      <c r="G1932" s="20">
        <f t="shared" si="37"/>
        <v>161948.91000000015</v>
      </c>
      <c r="H1932" s="19">
        <v>0</v>
      </c>
      <c r="I1932" s="19">
        <v>0</v>
      </c>
    </row>
    <row r="1933" spans="1:9" x14ac:dyDescent="0.25">
      <c r="A1933" s="105" t="s">
        <v>2075</v>
      </c>
      <c r="B1933" s="78">
        <v>0</v>
      </c>
      <c r="C1933" s="132" t="s">
        <v>67</v>
      </c>
      <c r="D1933" s="165">
        <v>962867.20000000019</v>
      </c>
      <c r="E1933" s="165">
        <v>800918.29</v>
      </c>
      <c r="F1933" s="19">
        <v>0</v>
      </c>
      <c r="G1933" s="20">
        <f t="shared" si="37"/>
        <v>245127.33999999869</v>
      </c>
      <c r="H1933" s="19">
        <v>0</v>
      </c>
      <c r="I1933" s="19">
        <v>0</v>
      </c>
    </row>
    <row r="1934" spans="1:9" x14ac:dyDescent="0.25">
      <c r="A1934" s="105" t="s">
        <v>2076</v>
      </c>
      <c r="B1934" s="78">
        <v>0</v>
      </c>
      <c r="C1934" s="132" t="s">
        <v>67</v>
      </c>
      <c r="D1934" s="165">
        <v>1438064.2499999986</v>
      </c>
      <c r="E1934" s="165">
        <v>1192936.9099999999</v>
      </c>
      <c r="F1934" s="19">
        <v>0</v>
      </c>
      <c r="G1934" s="20">
        <f t="shared" si="37"/>
        <v>11657.75</v>
      </c>
      <c r="H1934" s="19">
        <v>0</v>
      </c>
      <c r="I1934" s="19">
        <v>0</v>
      </c>
    </row>
    <row r="1935" spans="1:9" x14ac:dyDescent="0.25">
      <c r="A1935" s="105" t="s">
        <v>2077</v>
      </c>
      <c r="B1935" s="78">
        <v>0</v>
      </c>
      <c r="C1935" s="132" t="s">
        <v>67</v>
      </c>
      <c r="D1935" s="165">
        <v>12230.25</v>
      </c>
      <c r="E1935" s="165">
        <v>572.5</v>
      </c>
      <c r="F1935" s="19">
        <v>0</v>
      </c>
      <c r="G1935" s="20">
        <f t="shared" si="37"/>
        <v>232021.24999999953</v>
      </c>
      <c r="H1935" s="19">
        <v>0</v>
      </c>
      <c r="I1935" s="19">
        <v>0</v>
      </c>
    </row>
    <row r="1936" spans="1:9" x14ac:dyDescent="0.25">
      <c r="A1936" s="105" t="s">
        <v>2078</v>
      </c>
      <c r="B1936" s="78">
        <v>0</v>
      </c>
      <c r="C1936" s="132" t="s">
        <v>67</v>
      </c>
      <c r="D1936" s="165">
        <v>1955024.5499999993</v>
      </c>
      <c r="E1936" s="165">
        <v>1723003.2999999998</v>
      </c>
      <c r="F1936" s="19">
        <v>0</v>
      </c>
      <c r="G1936" s="20">
        <f t="shared" si="37"/>
        <v>370077.59999999823</v>
      </c>
      <c r="H1936" s="19">
        <v>0</v>
      </c>
      <c r="I1936" s="19">
        <v>0</v>
      </c>
    </row>
    <row r="1937" spans="1:9" x14ac:dyDescent="0.25">
      <c r="A1937" s="105" t="s">
        <v>2079</v>
      </c>
      <c r="B1937" s="78">
        <v>0</v>
      </c>
      <c r="C1937" s="132" t="s">
        <v>67</v>
      </c>
      <c r="D1937" s="165">
        <v>2730577.3999999994</v>
      </c>
      <c r="E1937" s="165">
        <v>2360499.8000000012</v>
      </c>
      <c r="F1937" s="19">
        <v>0</v>
      </c>
      <c r="G1937" s="20">
        <f t="shared" si="37"/>
        <v>378301.9600000002</v>
      </c>
      <c r="H1937" s="19">
        <v>0</v>
      </c>
      <c r="I1937" s="19">
        <v>0</v>
      </c>
    </row>
    <row r="1938" spans="1:9" x14ac:dyDescent="0.25">
      <c r="A1938" s="105" t="s">
        <v>2080</v>
      </c>
      <c r="B1938" s="78">
        <v>0</v>
      </c>
      <c r="C1938" s="132" t="s">
        <v>67</v>
      </c>
      <c r="D1938" s="165">
        <v>2206130.0299999998</v>
      </c>
      <c r="E1938" s="165">
        <v>1827828.0699999996</v>
      </c>
      <c r="F1938" s="19">
        <v>0</v>
      </c>
      <c r="G1938" s="20">
        <f t="shared" si="37"/>
        <v>146185.15000000037</v>
      </c>
      <c r="H1938" s="19">
        <v>0</v>
      </c>
      <c r="I1938" s="19">
        <v>0</v>
      </c>
    </row>
    <row r="1939" spans="1:9" x14ac:dyDescent="0.25">
      <c r="A1939" s="105" t="s">
        <v>2081</v>
      </c>
      <c r="B1939" s="78">
        <v>0</v>
      </c>
      <c r="C1939" s="132" t="s">
        <v>67</v>
      </c>
      <c r="D1939" s="165">
        <v>934013.32000000041</v>
      </c>
      <c r="E1939" s="165">
        <v>787828.17</v>
      </c>
      <c r="F1939" s="19">
        <v>0</v>
      </c>
      <c r="G1939" s="20">
        <f t="shared" si="37"/>
        <v>433959.38000000059</v>
      </c>
      <c r="H1939" s="19">
        <v>0</v>
      </c>
      <c r="I1939" s="19">
        <v>0</v>
      </c>
    </row>
    <row r="1940" spans="1:9" x14ac:dyDescent="0.25">
      <c r="A1940" s="105" t="s">
        <v>2082</v>
      </c>
      <c r="B1940" s="78">
        <v>0</v>
      </c>
      <c r="C1940" s="132" t="s">
        <v>67</v>
      </c>
      <c r="D1940" s="165">
        <v>1488869.9400000004</v>
      </c>
      <c r="E1940" s="165">
        <v>1054910.5599999998</v>
      </c>
      <c r="F1940" s="19">
        <v>0</v>
      </c>
      <c r="G1940" s="20">
        <f t="shared" si="37"/>
        <v>541186.24000000115</v>
      </c>
      <c r="H1940" s="19">
        <v>0</v>
      </c>
      <c r="I1940" s="19">
        <v>0</v>
      </c>
    </row>
    <row r="1941" spans="1:9" x14ac:dyDescent="0.25">
      <c r="A1941" s="105" t="s">
        <v>2083</v>
      </c>
      <c r="B1941" s="78">
        <v>0</v>
      </c>
      <c r="C1941" s="132" t="s">
        <v>67</v>
      </c>
      <c r="D1941" s="165">
        <v>2011717.560000001</v>
      </c>
      <c r="E1941" s="165">
        <v>1470531.3199999998</v>
      </c>
      <c r="F1941" s="19">
        <v>0</v>
      </c>
      <c r="G1941" s="20">
        <f t="shared" si="37"/>
        <v>262873.03000000003</v>
      </c>
      <c r="H1941" s="19">
        <v>0</v>
      </c>
      <c r="I1941" s="19">
        <v>0</v>
      </c>
    </row>
    <row r="1942" spans="1:9" x14ac:dyDescent="0.25">
      <c r="A1942" s="105" t="s">
        <v>2084</v>
      </c>
      <c r="B1942" s="78">
        <v>0</v>
      </c>
      <c r="C1942" s="132" t="s">
        <v>67</v>
      </c>
      <c r="D1942" s="165">
        <v>937949.24</v>
      </c>
      <c r="E1942" s="165">
        <v>675076.21</v>
      </c>
      <c r="F1942" s="19">
        <v>0</v>
      </c>
      <c r="G1942" s="20">
        <f t="shared" si="37"/>
        <v>396198.75000000023</v>
      </c>
      <c r="H1942" s="19">
        <v>0</v>
      </c>
      <c r="I1942" s="19">
        <v>0</v>
      </c>
    </row>
    <row r="1943" spans="1:9" x14ac:dyDescent="0.25">
      <c r="A1943" s="105" t="s">
        <v>2085</v>
      </c>
      <c r="B1943" s="78">
        <v>0</v>
      </c>
      <c r="C1943" s="132" t="s">
        <v>67</v>
      </c>
      <c r="D1943" s="165">
        <v>2478566.370000001</v>
      </c>
      <c r="E1943" s="165">
        <v>2082367.6200000008</v>
      </c>
      <c r="F1943" s="19">
        <v>0</v>
      </c>
      <c r="G1943" s="20">
        <f t="shared" si="37"/>
        <v>89229.300000000047</v>
      </c>
      <c r="H1943" s="19">
        <v>0</v>
      </c>
      <c r="I1943" s="19">
        <v>0</v>
      </c>
    </row>
    <row r="1944" spans="1:9" x14ac:dyDescent="0.25">
      <c r="A1944" s="105" t="s">
        <v>2086</v>
      </c>
      <c r="B1944" s="78">
        <v>0</v>
      </c>
      <c r="C1944" s="132" t="s">
        <v>67</v>
      </c>
      <c r="D1944" s="165">
        <v>140898.30000000005</v>
      </c>
      <c r="E1944" s="165">
        <v>51669</v>
      </c>
      <c r="F1944" s="19">
        <v>0</v>
      </c>
      <c r="G1944" s="20">
        <f t="shared" si="37"/>
        <v>28590.200000000012</v>
      </c>
      <c r="H1944" s="19">
        <v>0</v>
      </c>
      <c r="I1944" s="19">
        <v>0</v>
      </c>
    </row>
    <row r="1945" spans="1:9" x14ac:dyDescent="0.25">
      <c r="A1945" s="211" t="s">
        <v>710</v>
      </c>
      <c r="B1945" s="78">
        <v>0</v>
      </c>
      <c r="C1945" s="132" t="s">
        <v>67</v>
      </c>
      <c r="D1945" s="165">
        <v>65415</v>
      </c>
      <c r="E1945" s="165">
        <v>36824.799999999988</v>
      </c>
      <c r="F1945" s="19">
        <v>0</v>
      </c>
      <c r="G1945" s="20">
        <f t="shared" si="37"/>
        <v>190374.50000000009</v>
      </c>
      <c r="H1945" s="19">
        <v>0</v>
      </c>
      <c r="I1945" s="19">
        <v>0</v>
      </c>
    </row>
    <row r="1946" spans="1:9" x14ac:dyDescent="0.25">
      <c r="A1946" s="211" t="s">
        <v>711</v>
      </c>
      <c r="B1946" s="78">
        <v>0</v>
      </c>
      <c r="C1946" s="132" t="s">
        <v>67</v>
      </c>
      <c r="D1946" s="165">
        <v>232765.00000000009</v>
      </c>
      <c r="E1946" s="165">
        <v>42390.500000000007</v>
      </c>
      <c r="F1946" s="19">
        <v>0</v>
      </c>
      <c r="G1946" s="20">
        <f t="shared" si="37"/>
        <v>61001.669999999969</v>
      </c>
      <c r="H1946" s="19">
        <v>0</v>
      </c>
      <c r="I1946" s="19">
        <v>0</v>
      </c>
    </row>
    <row r="1947" spans="1:9" x14ac:dyDescent="0.25">
      <c r="A1947" s="211" t="s">
        <v>712</v>
      </c>
      <c r="B1947" s="78">
        <v>0</v>
      </c>
      <c r="C1947" s="132" t="s">
        <v>67</v>
      </c>
      <c r="D1947" s="165">
        <v>137574.76999999996</v>
      </c>
      <c r="E1947" s="165">
        <v>76573.099999999991</v>
      </c>
      <c r="F1947" s="19">
        <v>0</v>
      </c>
      <c r="G1947" s="20">
        <f t="shared" si="37"/>
        <v>69450.750000000087</v>
      </c>
      <c r="H1947" s="19">
        <v>0</v>
      </c>
      <c r="I1947" s="19">
        <v>0</v>
      </c>
    </row>
    <row r="1948" spans="1:9" x14ac:dyDescent="0.25">
      <c r="A1948" s="211" t="s">
        <v>713</v>
      </c>
      <c r="B1948" s="78">
        <v>0</v>
      </c>
      <c r="C1948" s="132" t="s">
        <v>67</v>
      </c>
      <c r="D1948" s="165">
        <v>116036.65000000007</v>
      </c>
      <c r="E1948" s="165">
        <v>46585.899999999987</v>
      </c>
      <c r="F1948" s="19">
        <v>0</v>
      </c>
      <c r="G1948" s="20">
        <f t="shared" si="37"/>
        <v>76796.930000000051</v>
      </c>
      <c r="H1948" s="19">
        <v>0</v>
      </c>
      <c r="I1948" s="19">
        <v>0</v>
      </c>
    </row>
    <row r="1949" spans="1:9" x14ac:dyDescent="0.25">
      <c r="A1949" s="211" t="s">
        <v>714</v>
      </c>
      <c r="B1949" s="78">
        <v>0</v>
      </c>
      <c r="C1949" s="132" t="s">
        <v>67</v>
      </c>
      <c r="D1949" s="165">
        <v>94849.800000000047</v>
      </c>
      <c r="E1949" s="165">
        <v>18052.870000000003</v>
      </c>
      <c r="F1949" s="19">
        <v>0</v>
      </c>
      <c r="G1949" s="20">
        <f t="shared" si="37"/>
        <v>85353.599999999962</v>
      </c>
      <c r="H1949" s="19">
        <v>0</v>
      </c>
      <c r="I1949" s="19">
        <v>0</v>
      </c>
    </row>
    <row r="1950" spans="1:9" x14ac:dyDescent="0.25">
      <c r="A1950" s="211" t="s">
        <v>715</v>
      </c>
      <c r="B1950" s="78">
        <v>0</v>
      </c>
      <c r="C1950" s="132" t="s">
        <v>67</v>
      </c>
      <c r="D1950" s="165">
        <v>151212.64999999997</v>
      </c>
      <c r="E1950" s="165">
        <v>65859.05</v>
      </c>
      <c r="F1950" s="19">
        <v>0</v>
      </c>
      <c r="G1950" s="20">
        <f t="shared" si="37"/>
        <v>23147.100000000013</v>
      </c>
      <c r="H1950" s="19">
        <v>0</v>
      </c>
      <c r="I1950" s="19">
        <v>0</v>
      </c>
    </row>
    <row r="1951" spans="1:9" x14ac:dyDescent="0.25">
      <c r="A1951" s="211" t="s">
        <v>716</v>
      </c>
      <c r="B1951" s="78">
        <v>0</v>
      </c>
      <c r="C1951" s="132" t="s">
        <v>67</v>
      </c>
      <c r="D1951" s="165">
        <v>26496.750000000015</v>
      </c>
      <c r="E1951" s="165">
        <v>3349.6499999999996</v>
      </c>
      <c r="F1951" s="19">
        <v>0</v>
      </c>
      <c r="G1951" s="20">
        <f t="shared" si="37"/>
        <v>92874.150000000052</v>
      </c>
      <c r="H1951" s="19">
        <v>0</v>
      </c>
      <c r="I1951" s="19">
        <v>0</v>
      </c>
    </row>
    <row r="1952" spans="1:9" x14ac:dyDescent="0.25">
      <c r="A1952" s="211" t="s">
        <v>717</v>
      </c>
      <c r="B1952" s="78">
        <v>0</v>
      </c>
      <c r="C1952" s="132" t="s">
        <v>67</v>
      </c>
      <c r="D1952" s="165">
        <v>103230.75000000006</v>
      </c>
      <c r="E1952" s="165">
        <v>10356.599999999999</v>
      </c>
      <c r="F1952" s="19">
        <v>0</v>
      </c>
      <c r="G1952" s="20">
        <f t="shared" si="37"/>
        <v>150574.35</v>
      </c>
      <c r="H1952" s="19">
        <v>0</v>
      </c>
      <c r="I1952" s="19">
        <v>0</v>
      </c>
    </row>
    <row r="1953" spans="1:9" x14ac:dyDescent="0.25">
      <c r="A1953" s="211" t="s">
        <v>718</v>
      </c>
      <c r="B1953" s="78">
        <v>0</v>
      </c>
      <c r="C1953" s="132" t="s">
        <v>67</v>
      </c>
      <c r="D1953" s="165">
        <v>163353.75</v>
      </c>
      <c r="E1953" s="165">
        <v>12779.400000000003</v>
      </c>
      <c r="F1953" s="19">
        <v>0</v>
      </c>
      <c r="G1953" s="20">
        <f t="shared" si="37"/>
        <v>109290.1</v>
      </c>
      <c r="H1953" s="19">
        <v>0</v>
      </c>
      <c r="I1953" s="19">
        <v>0</v>
      </c>
    </row>
    <row r="1954" spans="1:9" x14ac:dyDescent="0.25">
      <c r="A1954" s="211" t="s">
        <v>719</v>
      </c>
      <c r="B1954" s="78">
        <v>0</v>
      </c>
      <c r="C1954" s="132" t="s">
        <v>67</v>
      </c>
      <c r="D1954" s="165">
        <v>122010.00000000001</v>
      </c>
      <c r="E1954" s="165">
        <v>12719.900000000001</v>
      </c>
      <c r="F1954" s="19">
        <v>0</v>
      </c>
      <c r="G1954" s="20">
        <f t="shared" si="37"/>
        <v>26444.840000000033</v>
      </c>
      <c r="H1954" s="19">
        <v>0</v>
      </c>
      <c r="I1954" s="19">
        <v>0</v>
      </c>
    </row>
    <row r="1955" spans="1:9" x14ac:dyDescent="0.25">
      <c r="A1955" s="211" t="s">
        <v>720</v>
      </c>
      <c r="B1955" s="78">
        <v>0</v>
      </c>
      <c r="C1955" s="132" t="s">
        <v>67</v>
      </c>
      <c r="D1955" s="165">
        <v>40314.750000000029</v>
      </c>
      <c r="E1955" s="165">
        <v>13869.909999999998</v>
      </c>
      <c r="F1955" s="19">
        <v>0</v>
      </c>
      <c r="G1955" s="20">
        <f t="shared" si="37"/>
        <v>69760.930000000037</v>
      </c>
      <c r="H1955" s="19">
        <v>0</v>
      </c>
      <c r="I1955" s="19">
        <v>0</v>
      </c>
    </row>
    <row r="1956" spans="1:9" x14ac:dyDescent="0.25">
      <c r="A1956" s="211" t="s">
        <v>721</v>
      </c>
      <c r="B1956" s="78">
        <v>0</v>
      </c>
      <c r="C1956" s="132" t="s">
        <v>67</v>
      </c>
      <c r="D1956" s="165">
        <v>126309.75000000004</v>
      </c>
      <c r="E1956" s="165">
        <v>56548.820000000007</v>
      </c>
      <c r="F1956" s="19">
        <v>0</v>
      </c>
      <c r="G1956" s="20">
        <f t="shared" si="37"/>
        <v>55753.150000000111</v>
      </c>
      <c r="H1956" s="19">
        <v>0</v>
      </c>
      <c r="I1956" s="19">
        <v>0</v>
      </c>
    </row>
    <row r="1957" spans="1:9" x14ac:dyDescent="0.25">
      <c r="A1957" s="105" t="s">
        <v>2087</v>
      </c>
      <c r="B1957" s="78">
        <v>0</v>
      </c>
      <c r="C1957" s="132" t="s">
        <v>67</v>
      </c>
      <c r="D1957" s="165">
        <v>193130.55000000013</v>
      </c>
      <c r="E1957" s="165">
        <v>137377.40000000002</v>
      </c>
      <c r="F1957" s="19">
        <v>0</v>
      </c>
      <c r="G1957" s="20">
        <f t="shared" si="37"/>
        <v>8227.8500000001222</v>
      </c>
      <c r="H1957" s="19">
        <v>0</v>
      </c>
      <c r="I1957" s="19">
        <v>0</v>
      </c>
    </row>
    <row r="1958" spans="1:9" x14ac:dyDescent="0.25">
      <c r="A1958" s="105" t="s">
        <v>2088</v>
      </c>
      <c r="B1958" s="78">
        <v>0</v>
      </c>
      <c r="C1958" s="132" t="s">
        <v>67</v>
      </c>
      <c r="D1958" s="165">
        <v>160340.25000000012</v>
      </c>
      <c r="E1958" s="165">
        <v>152112.4</v>
      </c>
      <c r="F1958" s="19">
        <v>0</v>
      </c>
      <c r="G1958" s="20">
        <f t="shared" si="37"/>
        <v>42296.699999999895</v>
      </c>
      <c r="H1958" s="19">
        <v>0</v>
      </c>
      <c r="I1958" s="19">
        <v>0</v>
      </c>
    </row>
    <row r="1959" spans="1:9" x14ac:dyDescent="0.25">
      <c r="A1959" s="105" t="s">
        <v>2089</v>
      </c>
      <c r="B1959" s="78">
        <v>0</v>
      </c>
      <c r="C1959" s="132" t="s">
        <v>67</v>
      </c>
      <c r="D1959" s="165">
        <v>192370.38999999996</v>
      </c>
      <c r="E1959" s="165">
        <v>150073.69000000006</v>
      </c>
      <c r="F1959" s="19">
        <v>0</v>
      </c>
      <c r="G1959" s="20">
        <f t="shared" si="37"/>
        <v>19903.100000000064</v>
      </c>
      <c r="H1959" s="19">
        <v>0</v>
      </c>
      <c r="I1959" s="19">
        <v>0</v>
      </c>
    </row>
    <row r="1960" spans="1:9" x14ac:dyDescent="0.25">
      <c r="A1960" s="105" t="s">
        <v>2090</v>
      </c>
      <c r="B1960" s="78">
        <v>0</v>
      </c>
      <c r="C1960" s="132" t="s">
        <v>67</v>
      </c>
      <c r="D1960" s="165">
        <v>124729.50000000007</v>
      </c>
      <c r="E1960" s="165">
        <v>104826.40000000001</v>
      </c>
      <c r="F1960" s="19">
        <v>0</v>
      </c>
      <c r="G1960" s="20">
        <f t="shared" si="37"/>
        <v>41183.020000000048</v>
      </c>
      <c r="H1960" s="19">
        <v>0</v>
      </c>
      <c r="I1960" s="19">
        <v>0</v>
      </c>
    </row>
    <row r="1961" spans="1:9" x14ac:dyDescent="0.25">
      <c r="A1961" s="105" t="s">
        <v>2091</v>
      </c>
      <c r="B1961" s="78">
        <v>0</v>
      </c>
      <c r="C1961" s="132" t="s">
        <v>67</v>
      </c>
      <c r="D1961" s="165">
        <v>141083.25000000006</v>
      </c>
      <c r="E1961" s="165">
        <v>99900.23000000001</v>
      </c>
      <c r="F1961" s="19">
        <v>0</v>
      </c>
      <c r="G1961" s="20">
        <f t="shared" si="37"/>
        <v>45244.899999999965</v>
      </c>
      <c r="H1961" s="19">
        <v>0</v>
      </c>
      <c r="I1961" s="19">
        <v>0</v>
      </c>
    </row>
    <row r="1962" spans="1:9" x14ac:dyDescent="0.25">
      <c r="A1962" s="211" t="s">
        <v>722</v>
      </c>
      <c r="B1962" s="78">
        <v>0</v>
      </c>
      <c r="C1962" s="132" t="s">
        <v>67</v>
      </c>
      <c r="D1962" s="165">
        <v>90698.999999999971</v>
      </c>
      <c r="E1962" s="165">
        <v>45454.100000000006</v>
      </c>
      <c r="F1962" s="19">
        <v>0</v>
      </c>
      <c r="G1962" s="20">
        <f t="shared" si="37"/>
        <v>11507.25</v>
      </c>
      <c r="H1962" s="19">
        <v>0</v>
      </c>
      <c r="I1962" s="19">
        <v>0</v>
      </c>
    </row>
    <row r="1963" spans="1:9" x14ac:dyDescent="0.25">
      <c r="A1963" s="211" t="s">
        <v>723</v>
      </c>
      <c r="B1963" s="78">
        <v>0</v>
      </c>
      <c r="C1963" s="132" t="s">
        <v>67</v>
      </c>
      <c r="D1963" s="165">
        <v>12311.25</v>
      </c>
      <c r="E1963" s="165">
        <v>804</v>
      </c>
      <c r="F1963" s="19">
        <v>0</v>
      </c>
      <c r="G1963" s="20">
        <f t="shared" si="37"/>
        <v>11044.600000000049</v>
      </c>
      <c r="H1963" s="19">
        <v>0</v>
      </c>
      <c r="I1963" s="19">
        <v>0</v>
      </c>
    </row>
    <row r="1964" spans="1:9" x14ac:dyDescent="0.25">
      <c r="A1964" s="211" t="s">
        <v>724</v>
      </c>
      <c r="B1964" s="78">
        <v>0</v>
      </c>
      <c r="C1964" s="132" t="s">
        <v>67</v>
      </c>
      <c r="D1964" s="165">
        <v>81369.400000000052</v>
      </c>
      <c r="E1964" s="165">
        <v>70324.800000000003</v>
      </c>
      <c r="F1964" s="19">
        <v>0</v>
      </c>
      <c r="G1964" s="20">
        <f t="shared" si="37"/>
        <v>431681.3199999996</v>
      </c>
      <c r="H1964" s="19">
        <v>0</v>
      </c>
      <c r="I1964" s="19">
        <v>0</v>
      </c>
    </row>
    <row r="1965" spans="1:9" x14ac:dyDescent="0.25">
      <c r="A1965" s="211" t="s">
        <v>1207</v>
      </c>
      <c r="B1965" s="78">
        <v>0</v>
      </c>
      <c r="C1965" s="132" t="s">
        <v>67</v>
      </c>
      <c r="D1965" s="165">
        <v>2005618.2499999998</v>
      </c>
      <c r="E1965" s="165">
        <v>1573936.9300000002</v>
      </c>
      <c r="F1965" s="19">
        <v>0</v>
      </c>
      <c r="G1965" s="20">
        <f t="shared" si="37"/>
        <v>254890.53000000049</v>
      </c>
      <c r="H1965" s="19">
        <v>0</v>
      </c>
      <c r="I1965" s="19">
        <v>0</v>
      </c>
    </row>
    <row r="1966" spans="1:9" x14ac:dyDescent="0.25">
      <c r="A1966" s="211" t="s">
        <v>1208</v>
      </c>
      <c r="B1966" s="78">
        <v>0</v>
      </c>
      <c r="C1966" s="132" t="s">
        <v>67</v>
      </c>
      <c r="D1966" s="165">
        <v>1183239.7500000005</v>
      </c>
      <c r="E1966" s="165">
        <v>928349.22</v>
      </c>
      <c r="F1966" s="19">
        <v>0</v>
      </c>
      <c r="G1966" s="20">
        <f t="shared" si="37"/>
        <v>76113.520000000019</v>
      </c>
      <c r="H1966" s="19">
        <v>0</v>
      </c>
      <c r="I1966" s="19">
        <v>0</v>
      </c>
    </row>
    <row r="1967" spans="1:9" x14ac:dyDescent="0.25">
      <c r="A1967" s="105" t="s">
        <v>1592</v>
      </c>
      <c r="B1967" s="78">
        <v>0</v>
      </c>
      <c r="C1967" s="132" t="s">
        <v>67</v>
      </c>
      <c r="D1967" s="165">
        <v>136098.41</v>
      </c>
      <c r="E1967" s="165">
        <v>59984.889999999992</v>
      </c>
      <c r="F1967" s="19">
        <v>0</v>
      </c>
      <c r="G1967" s="20">
        <f t="shared" si="37"/>
        <v>47406.890000000159</v>
      </c>
      <c r="H1967" s="19">
        <v>0</v>
      </c>
      <c r="I1967" s="19">
        <v>0</v>
      </c>
    </row>
    <row r="1968" spans="1:9" x14ac:dyDescent="0.25">
      <c r="A1968" s="105" t="s">
        <v>1593</v>
      </c>
      <c r="B1968" s="78">
        <v>0</v>
      </c>
      <c r="C1968" s="132" t="s">
        <v>67</v>
      </c>
      <c r="D1968" s="165">
        <v>219875.25000000015</v>
      </c>
      <c r="E1968" s="165">
        <v>172468.36</v>
      </c>
      <c r="F1968" s="19">
        <v>0</v>
      </c>
      <c r="G1968" s="20">
        <f t="shared" si="37"/>
        <v>75612.149999999849</v>
      </c>
      <c r="H1968" s="19">
        <v>0</v>
      </c>
      <c r="I1968" s="19">
        <v>0</v>
      </c>
    </row>
    <row r="1969" spans="1:9" x14ac:dyDescent="0.25">
      <c r="A1969" s="105" t="s">
        <v>1594</v>
      </c>
      <c r="B1969" s="78">
        <v>0</v>
      </c>
      <c r="C1969" s="132" t="s">
        <v>67</v>
      </c>
      <c r="D1969" s="165">
        <v>417737.24999999983</v>
      </c>
      <c r="E1969" s="165">
        <v>342125.1</v>
      </c>
      <c r="F1969" s="19">
        <v>0</v>
      </c>
      <c r="G1969" s="20">
        <f t="shared" si="37"/>
        <v>36291.860000000132</v>
      </c>
      <c r="H1969" s="19">
        <v>0</v>
      </c>
      <c r="I1969" s="19">
        <v>0</v>
      </c>
    </row>
    <row r="1970" spans="1:9" x14ac:dyDescent="0.25">
      <c r="A1970" s="105" t="s">
        <v>1595</v>
      </c>
      <c r="B1970" s="78">
        <v>0</v>
      </c>
      <c r="C1970" s="132" t="s">
        <v>67</v>
      </c>
      <c r="D1970" s="165">
        <v>281823.21000000014</v>
      </c>
      <c r="E1970" s="165">
        <v>245531.35</v>
      </c>
      <c r="F1970" s="19">
        <v>0</v>
      </c>
      <c r="G1970" s="20">
        <f t="shared" si="37"/>
        <v>123557.36999999976</v>
      </c>
      <c r="H1970" s="19">
        <v>0</v>
      </c>
      <c r="I1970" s="19">
        <v>0</v>
      </c>
    </row>
    <row r="1971" spans="1:9" x14ac:dyDescent="0.25">
      <c r="A1971" s="105" t="s">
        <v>1596</v>
      </c>
      <c r="B1971" s="78">
        <v>0</v>
      </c>
      <c r="C1971" s="132" t="s">
        <v>67</v>
      </c>
      <c r="D1971" s="165">
        <v>544524.74999999988</v>
      </c>
      <c r="E1971" s="165">
        <v>420967.38000000012</v>
      </c>
      <c r="F1971" s="19">
        <v>0</v>
      </c>
      <c r="G1971" s="20">
        <f t="shared" ref="G1971:G2033" si="38">D1972-E1972</f>
        <v>954925.82999999821</v>
      </c>
      <c r="H1971" s="19">
        <v>0</v>
      </c>
      <c r="I1971" s="19">
        <v>0</v>
      </c>
    </row>
    <row r="1972" spans="1:9" x14ac:dyDescent="0.25">
      <c r="A1972" s="105" t="s">
        <v>1597</v>
      </c>
      <c r="B1972" s="78">
        <v>0</v>
      </c>
      <c r="C1972" s="132" t="s">
        <v>67</v>
      </c>
      <c r="D1972" s="165">
        <v>4397044.3299999973</v>
      </c>
      <c r="E1972" s="165">
        <v>3442118.4999999991</v>
      </c>
      <c r="F1972" s="19">
        <v>0</v>
      </c>
      <c r="G1972" s="20">
        <f t="shared" si="38"/>
        <v>546787.33999999915</v>
      </c>
      <c r="H1972" s="19">
        <v>0</v>
      </c>
      <c r="I1972" s="19">
        <v>0</v>
      </c>
    </row>
    <row r="1973" spans="1:9" x14ac:dyDescent="0.25">
      <c r="A1973" s="105" t="s">
        <v>1598</v>
      </c>
      <c r="B1973" s="78">
        <v>0</v>
      </c>
      <c r="C1973" s="132" t="s">
        <v>67</v>
      </c>
      <c r="D1973" s="165">
        <v>1492365.2999999991</v>
      </c>
      <c r="E1973" s="165">
        <v>945577.96</v>
      </c>
      <c r="F1973" s="19">
        <v>0</v>
      </c>
      <c r="G1973" s="20">
        <f t="shared" si="38"/>
        <v>669795.81000000075</v>
      </c>
      <c r="H1973" s="19">
        <v>0</v>
      </c>
      <c r="I1973" s="19">
        <v>0</v>
      </c>
    </row>
    <row r="1974" spans="1:9" x14ac:dyDescent="0.25">
      <c r="A1974" s="105" t="s">
        <v>1599</v>
      </c>
      <c r="B1974" s="78">
        <v>0</v>
      </c>
      <c r="C1974" s="132" t="s">
        <v>67</v>
      </c>
      <c r="D1974" s="165">
        <v>2419793.5600000005</v>
      </c>
      <c r="E1974" s="165">
        <v>1749997.7499999998</v>
      </c>
      <c r="F1974" s="19">
        <v>0</v>
      </c>
      <c r="G1974" s="20">
        <f t="shared" si="38"/>
        <v>244508.22999999984</v>
      </c>
      <c r="H1974" s="19">
        <v>0</v>
      </c>
      <c r="I1974" s="19">
        <v>0</v>
      </c>
    </row>
    <row r="1975" spans="1:9" x14ac:dyDescent="0.25">
      <c r="A1975" s="212" t="s">
        <v>725</v>
      </c>
      <c r="B1975" s="78">
        <v>0</v>
      </c>
      <c r="C1975" s="132" t="s">
        <v>67</v>
      </c>
      <c r="D1975" s="165">
        <v>505679.99999999988</v>
      </c>
      <c r="E1975" s="165">
        <v>261171.77000000005</v>
      </c>
      <c r="F1975" s="19">
        <v>0</v>
      </c>
      <c r="G1975" s="20">
        <f t="shared" si="38"/>
        <v>417.94999999999709</v>
      </c>
      <c r="H1975" s="19">
        <v>0</v>
      </c>
      <c r="I1975" s="19">
        <v>0</v>
      </c>
    </row>
    <row r="1976" spans="1:9" x14ac:dyDescent="0.25">
      <c r="A1976" s="213" t="s">
        <v>1600</v>
      </c>
      <c r="B1976" s="78">
        <v>0</v>
      </c>
      <c r="C1976" s="132" t="s">
        <v>67</v>
      </c>
      <c r="D1976" s="165">
        <v>35461.449999999983</v>
      </c>
      <c r="E1976" s="165">
        <v>35043.499999999985</v>
      </c>
      <c r="F1976" s="19">
        <v>0</v>
      </c>
      <c r="G1976" s="20">
        <f t="shared" si="38"/>
        <v>74772.100000000006</v>
      </c>
      <c r="H1976" s="19">
        <v>0</v>
      </c>
      <c r="I1976" s="19">
        <v>0</v>
      </c>
    </row>
    <row r="1977" spans="1:9" x14ac:dyDescent="0.25">
      <c r="A1977" s="212" t="s">
        <v>726</v>
      </c>
      <c r="B1977" s="78">
        <v>0</v>
      </c>
      <c r="C1977" s="132" t="s">
        <v>67</v>
      </c>
      <c r="D1977" s="165">
        <v>105656.25</v>
      </c>
      <c r="E1977" s="165">
        <v>30884.15</v>
      </c>
      <c r="F1977" s="19">
        <v>0</v>
      </c>
      <c r="G1977" s="20">
        <f t="shared" si="38"/>
        <v>673.40000000000146</v>
      </c>
      <c r="H1977" s="19">
        <v>0</v>
      </c>
      <c r="I1977" s="19">
        <v>0</v>
      </c>
    </row>
    <row r="1978" spans="1:9" x14ac:dyDescent="0.25">
      <c r="A1978" s="212" t="s">
        <v>727</v>
      </c>
      <c r="B1978" s="78">
        <v>0</v>
      </c>
      <c r="C1978" s="132" t="s">
        <v>67</v>
      </c>
      <c r="D1978" s="165">
        <v>19036.500000000007</v>
      </c>
      <c r="E1978" s="165">
        <v>18363.100000000006</v>
      </c>
      <c r="F1978" s="19">
        <v>0</v>
      </c>
      <c r="G1978" s="20">
        <f t="shared" si="38"/>
        <v>122348.29999999987</v>
      </c>
      <c r="H1978" s="19">
        <v>0</v>
      </c>
      <c r="I1978" s="19">
        <v>0</v>
      </c>
    </row>
    <row r="1979" spans="1:9" x14ac:dyDescent="0.25">
      <c r="A1979" s="213" t="s">
        <v>1601</v>
      </c>
      <c r="B1979" s="78">
        <v>0</v>
      </c>
      <c r="C1979" s="132" t="s">
        <v>67</v>
      </c>
      <c r="D1979" s="165">
        <v>175070.32999999987</v>
      </c>
      <c r="E1979" s="165">
        <v>52722.03</v>
      </c>
      <c r="F1979" s="19">
        <v>0</v>
      </c>
      <c r="G1979" s="20">
        <f t="shared" si="38"/>
        <v>165754.61000000004</v>
      </c>
      <c r="H1979" s="19">
        <v>0</v>
      </c>
      <c r="I1979" s="19">
        <v>0</v>
      </c>
    </row>
    <row r="1980" spans="1:9" x14ac:dyDescent="0.25">
      <c r="A1980" s="213" t="s">
        <v>1602</v>
      </c>
      <c r="B1980" s="78">
        <v>0</v>
      </c>
      <c r="C1980" s="132" t="s">
        <v>67</v>
      </c>
      <c r="D1980" s="165">
        <v>187020.75000000006</v>
      </c>
      <c r="E1980" s="165">
        <v>21266.14000000001</v>
      </c>
      <c r="F1980" s="19">
        <v>0</v>
      </c>
      <c r="G1980" s="20">
        <f t="shared" si="38"/>
        <v>121778.94000000008</v>
      </c>
      <c r="H1980" s="19">
        <v>0</v>
      </c>
      <c r="I1980" s="19">
        <v>0</v>
      </c>
    </row>
    <row r="1981" spans="1:9" x14ac:dyDescent="0.25">
      <c r="A1981" s="213" t="s">
        <v>1603</v>
      </c>
      <c r="B1981" s="78">
        <v>0</v>
      </c>
      <c r="C1981" s="132" t="s">
        <v>67</v>
      </c>
      <c r="D1981" s="165">
        <v>191033.7000000001</v>
      </c>
      <c r="E1981" s="165">
        <v>69254.760000000024</v>
      </c>
      <c r="F1981" s="19">
        <v>0</v>
      </c>
      <c r="G1981" s="20">
        <f t="shared" si="38"/>
        <v>153497.85000000003</v>
      </c>
      <c r="H1981" s="19">
        <v>0</v>
      </c>
      <c r="I1981" s="19">
        <v>0</v>
      </c>
    </row>
    <row r="1982" spans="1:9" x14ac:dyDescent="0.25">
      <c r="A1982" s="105" t="s">
        <v>1604</v>
      </c>
      <c r="B1982" s="78">
        <v>0</v>
      </c>
      <c r="C1982" s="132" t="s">
        <v>67</v>
      </c>
      <c r="D1982" s="165">
        <v>256982.60000000003</v>
      </c>
      <c r="E1982" s="165">
        <v>103484.75</v>
      </c>
      <c r="F1982" s="19">
        <v>0</v>
      </c>
      <c r="G1982" s="20">
        <f t="shared" si="38"/>
        <v>82886.750000000073</v>
      </c>
      <c r="H1982" s="19">
        <v>0</v>
      </c>
      <c r="I1982" s="19">
        <v>0</v>
      </c>
    </row>
    <row r="1983" spans="1:9" x14ac:dyDescent="0.25">
      <c r="A1983" s="105" t="s">
        <v>1605</v>
      </c>
      <c r="B1983" s="78">
        <v>0</v>
      </c>
      <c r="C1983" s="132" t="s">
        <v>67</v>
      </c>
      <c r="D1983" s="165">
        <v>159642.00000000006</v>
      </c>
      <c r="E1983" s="165">
        <v>76755.249999999985</v>
      </c>
      <c r="F1983" s="19">
        <v>0</v>
      </c>
      <c r="G1983" s="20">
        <f t="shared" si="38"/>
        <v>89828.300000000032</v>
      </c>
      <c r="H1983" s="19">
        <v>0</v>
      </c>
      <c r="I1983" s="19">
        <v>0</v>
      </c>
    </row>
    <row r="1984" spans="1:9" x14ac:dyDescent="0.25">
      <c r="A1984" s="105" t="s">
        <v>1606</v>
      </c>
      <c r="B1984" s="78">
        <v>0</v>
      </c>
      <c r="C1984" s="132" t="s">
        <v>67</v>
      </c>
      <c r="D1984" s="165">
        <v>151373.25000000006</v>
      </c>
      <c r="E1984" s="165">
        <v>61544.950000000026</v>
      </c>
      <c r="F1984" s="19">
        <v>0</v>
      </c>
      <c r="G1984" s="20">
        <f t="shared" si="38"/>
        <v>77327.670000000027</v>
      </c>
      <c r="H1984" s="19">
        <v>0</v>
      </c>
      <c r="I1984" s="19">
        <v>0</v>
      </c>
    </row>
    <row r="1985" spans="1:9" x14ac:dyDescent="0.25">
      <c r="A1985" s="105" t="s">
        <v>1607</v>
      </c>
      <c r="B1985" s="78">
        <v>0</v>
      </c>
      <c r="C1985" s="132" t="s">
        <v>67</v>
      </c>
      <c r="D1985" s="165">
        <v>199098.90000000002</v>
      </c>
      <c r="E1985" s="165">
        <v>121771.23</v>
      </c>
      <c r="F1985" s="19">
        <v>0</v>
      </c>
      <c r="G1985" s="20">
        <f t="shared" si="38"/>
        <v>27422.449999999983</v>
      </c>
      <c r="H1985" s="19">
        <v>0</v>
      </c>
      <c r="I1985" s="19">
        <v>0</v>
      </c>
    </row>
    <row r="1986" spans="1:9" x14ac:dyDescent="0.25">
      <c r="A1986" s="105" t="s">
        <v>1608</v>
      </c>
      <c r="B1986" s="78">
        <v>0</v>
      </c>
      <c r="C1986" s="132" t="s">
        <v>67</v>
      </c>
      <c r="D1986" s="165">
        <v>48083.199999999983</v>
      </c>
      <c r="E1986" s="165">
        <v>20660.75</v>
      </c>
      <c r="F1986" s="19">
        <v>0</v>
      </c>
      <c r="G1986" s="20">
        <f t="shared" si="38"/>
        <v>85627.5</v>
      </c>
      <c r="H1986" s="19">
        <v>0</v>
      </c>
      <c r="I1986" s="19">
        <v>0</v>
      </c>
    </row>
    <row r="1987" spans="1:9" x14ac:dyDescent="0.25">
      <c r="A1987" s="105" t="s">
        <v>1609</v>
      </c>
      <c r="B1987" s="78">
        <v>0</v>
      </c>
      <c r="C1987" s="132" t="s">
        <v>67</v>
      </c>
      <c r="D1987" s="165">
        <v>85627.5</v>
      </c>
      <c r="E1987" s="165">
        <v>0</v>
      </c>
      <c r="F1987" s="19">
        <v>0</v>
      </c>
      <c r="G1987" s="20">
        <f t="shared" si="38"/>
        <v>42924.749999999993</v>
      </c>
      <c r="H1987" s="19">
        <v>0</v>
      </c>
      <c r="I1987" s="19">
        <v>0</v>
      </c>
    </row>
    <row r="1988" spans="1:9" x14ac:dyDescent="0.25">
      <c r="A1988" s="105" t="s">
        <v>1610</v>
      </c>
      <c r="B1988" s="78">
        <v>0</v>
      </c>
      <c r="C1988" s="132" t="s">
        <v>67</v>
      </c>
      <c r="D1988" s="165">
        <v>78645</v>
      </c>
      <c r="E1988" s="165">
        <v>35720.250000000007</v>
      </c>
      <c r="F1988" s="19">
        <v>0</v>
      </c>
      <c r="G1988" s="20">
        <f t="shared" si="38"/>
        <v>65577.75</v>
      </c>
      <c r="H1988" s="19">
        <v>0</v>
      </c>
      <c r="I1988" s="19">
        <v>0</v>
      </c>
    </row>
    <row r="1989" spans="1:9" x14ac:dyDescent="0.25">
      <c r="A1989" s="105" t="s">
        <v>1611</v>
      </c>
      <c r="B1989" s="78">
        <v>0</v>
      </c>
      <c r="C1989" s="132" t="s">
        <v>67</v>
      </c>
      <c r="D1989" s="165">
        <v>82264.78</v>
      </c>
      <c r="E1989" s="165">
        <v>16687.029999999992</v>
      </c>
      <c r="F1989" s="19">
        <v>0</v>
      </c>
      <c r="G1989" s="20">
        <f t="shared" si="38"/>
        <v>23158.25</v>
      </c>
      <c r="H1989" s="19">
        <v>0</v>
      </c>
      <c r="I1989" s="19">
        <v>0</v>
      </c>
    </row>
    <row r="1990" spans="1:9" x14ac:dyDescent="0.25">
      <c r="A1990" s="105" t="s">
        <v>1612</v>
      </c>
      <c r="B1990" s="78">
        <v>0</v>
      </c>
      <c r="C1990" s="132" t="s">
        <v>67</v>
      </c>
      <c r="D1990" s="165">
        <v>35587.449999999997</v>
      </c>
      <c r="E1990" s="165">
        <v>12429.199999999999</v>
      </c>
      <c r="F1990" s="19">
        <v>0</v>
      </c>
      <c r="G1990" s="20">
        <f t="shared" si="38"/>
        <v>10401.899999999998</v>
      </c>
      <c r="H1990" s="19">
        <v>0</v>
      </c>
      <c r="I1990" s="19">
        <v>0</v>
      </c>
    </row>
    <row r="1991" spans="1:9" x14ac:dyDescent="0.25">
      <c r="A1991" s="105" t="s">
        <v>1613</v>
      </c>
      <c r="B1991" s="78">
        <v>0</v>
      </c>
      <c r="C1991" s="132" t="s">
        <v>67</v>
      </c>
      <c r="D1991" s="165">
        <v>26827.5</v>
      </c>
      <c r="E1991" s="165">
        <v>16425.600000000002</v>
      </c>
      <c r="F1991" s="19">
        <v>0</v>
      </c>
      <c r="G1991" s="20">
        <f t="shared" si="38"/>
        <v>43275.799999999967</v>
      </c>
      <c r="H1991" s="19">
        <v>0</v>
      </c>
      <c r="I1991" s="19">
        <v>0</v>
      </c>
    </row>
    <row r="1992" spans="1:9" x14ac:dyDescent="0.25">
      <c r="A1992" s="211" t="s">
        <v>728</v>
      </c>
      <c r="B1992" s="78">
        <v>0</v>
      </c>
      <c r="C1992" s="132" t="s">
        <v>67</v>
      </c>
      <c r="D1992" s="165">
        <v>103748.09999999998</v>
      </c>
      <c r="E1992" s="165">
        <v>60472.30000000001</v>
      </c>
      <c r="F1992" s="19">
        <v>0</v>
      </c>
      <c r="G1992" s="20">
        <f t="shared" si="38"/>
        <v>45348.699999999983</v>
      </c>
      <c r="H1992" s="19">
        <v>0</v>
      </c>
      <c r="I1992" s="19">
        <v>0</v>
      </c>
    </row>
    <row r="1993" spans="1:9" x14ac:dyDescent="0.25">
      <c r="A1993" s="211" t="s">
        <v>729</v>
      </c>
      <c r="B1993" s="78">
        <v>0</v>
      </c>
      <c r="C1993" s="132" t="s">
        <v>67</v>
      </c>
      <c r="D1993" s="165">
        <v>69529.39999999998</v>
      </c>
      <c r="E1993" s="165">
        <v>24180.699999999993</v>
      </c>
      <c r="F1993" s="19">
        <v>0</v>
      </c>
      <c r="G1993" s="20">
        <f t="shared" si="38"/>
        <v>38759.500000000015</v>
      </c>
      <c r="H1993" s="19">
        <v>0</v>
      </c>
      <c r="I1993" s="19">
        <v>0</v>
      </c>
    </row>
    <row r="1994" spans="1:9" x14ac:dyDescent="0.25">
      <c r="A1994" s="105" t="s">
        <v>1614</v>
      </c>
      <c r="B1994" s="78">
        <v>0</v>
      </c>
      <c r="C1994" s="132" t="s">
        <v>67</v>
      </c>
      <c r="D1994" s="165">
        <v>52065.450000000012</v>
      </c>
      <c r="E1994" s="165">
        <v>13305.95</v>
      </c>
      <c r="F1994" s="19">
        <v>0</v>
      </c>
      <c r="G1994" s="20">
        <f t="shared" si="38"/>
        <v>58726.749999999927</v>
      </c>
      <c r="H1994" s="19">
        <v>0</v>
      </c>
      <c r="I1994" s="19">
        <v>0</v>
      </c>
    </row>
    <row r="1995" spans="1:9" x14ac:dyDescent="0.25">
      <c r="A1995" s="105" t="s">
        <v>1615</v>
      </c>
      <c r="B1995" s="78">
        <v>0</v>
      </c>
      <c r="C1995" s="132" t="s">
        <v>67</v>
      </c>
      <c r="D1995" s="165">
        <v>85664.249999999942</v>
      </c>
      <c r="E1995" s="165">
        <v>26937.500000000011</v>
      </c>
      <c r="F1995" s="19">
        <v>0</v>
      </c>
      <c r="G1995" s="20">
        <f t="shared" si="38"/>
        <v>72309.949999999953</v>
      </c>
      <c r="H1995" s="19">
        <v>0</v>
      </c>
      <c r="I1995" s="19">
        <v>0</v>
      </c>
    </row>
    <row r="1996" spans="1:9" x14ac:dyDescent="0.25">
      <c r="A1996" s="211" t="s">
        <v>730</v>
      </c>
      <c r="B1996" s="78">
        <v>0</v>
      </c>
      <c r="C1996" s="132" t="s">
        <v>67</v>
      </c>
      <c r="D1996" s="165">
        <v>117527.49999999997</v>
      </c>
      <c r="E1996" s="165">
        <v>45217.550000000017</v>
      </c>
      <c r="F1996" s="19">
        <v>0</v>
      </c>
      <c r="G1996" s="20">
        <f t="shared" si="38"/>
        <v>35983.799999999974</v>
      </c>
      <c r="H1996" s="19">
        <v>0</v>
      </c>
      <c r="I1996" s="19">
        <v>0</v>
      </c>
    </row>
    <row r="1997" spans="1:9" x14ac:dyDescent="0.25">
      <c r="A1997" s="211" t="s">
        <v>1209</v>
      </c>
      <c r="B1997" s="78">
        <v>0</v>
      </c>
      <c r="C1997" s="132" t="s">
        <v>67</v>
      </c>
      <c r="D1997" s="165">
        <v>51560.249999999971</v>
      </c>
      <c r="E1997" s="165">
        <v>15576.449999999997</v>
      </c>
      <c r="F1997" s="19">
        <v>0</v>
      </c>
      <c r="G1997" s="20">
        <f t="shared" si="38"/>
        <v>13668.30000000001</v>
      </c>
      <c r="H1997" s="19">
        <v>0</v>
      </c>
      <c r="I1997" s="19">
        <v>0</v>
      </c>
    </row>
    <row r="1998" spans="1:9" x14ac:dyDescent="0.25">
      <c r="A1998" s="211" t="s">
        <v>731</v>
      </c>
      <c r="B1998" s="78">
        <v>0</v>
      </c>
      <c r="C1998" s="132" t="s">
        <v>67</v>
      </c>
      <c r="D1998" s="165">
        <v>19330.500000000011</v>
      </c>
      <c r="E1998" s="165">
        <v>5662.2</v>
      </c>
      <c r="F1998" s="19">
        <v>0</v>
      </c>
      <c r="G1998" s="20">
        <f t="shared" si="38"/>
        <v>126294.45000000007</v>
      </c>
      <c r="H1998" s="19">
        <v>0</v>
      </c>
      <c r="I1998" s="19">
        <v>0</v>
      </c>
    </row>
    <row r="1999" spans="1:9" x14ac:dyDescent="0.25">
      <c r="A1999" s="211" t="s">
        <v>732</v>
      </c>
      <c r="B1999" s="78">
        <v>0</v>
      </c>
      <c r="C1999" s="132" t="s">
        <v>67</v>
      </c>
      <c r="D1999" s="165">
        <v>127118.25000000007</v>
      </c>
      <c r="E1999" s="165">
        <v>823.8</v>
      </c>
      <c r="F1999" s="19">
        <v>0</v>
      </c>
      <c r="G1999" s="20">
        <f t="shared" si="38"/>
        <v>11870.250000000007</v>
      </c>
      <c r="H1999" s="19">
        <v>0</v>
      </c>
      <c r="I1999" s="19">
        <v>0</v>
      </c>
    </row>
    <row r="2000" spans="1:9" x14ac:dyDescent="0.25">
      <c r="A2000" s="211" t="s">
        <v>733</v>
      </c>
      <c r="B2000" s="78">
        <v>0</v>
      </c>
      <c r="C2000" s="132" t="s">
        <v>67</v>
      </c>
      <c r="D2000" s="165">
        <v>11870.250000000007</v>
      </c>
      <c r="E2000" s="165">
        <v>0</v>
      </c>
      <c r="F2000" s="19">
        <v>0</v>
      </c>
      <c r="G2000" s="20">
        <f t="shared" si="38"/>
        <v>39547.849999999948</v>
      </c>
      <c r="H2000" s="19">
        <v>0</v>
      </c>
      <c r="I2000" s="19">
        <v>0</v>
      </c>
    </row>
    <row r="2001" spans="1:9" x14ac:dyDescent="0.25">
      <c r="A2001" s="211" t="s">
        <v>734</v>
      </c>
      <c r="B2001" s="78">
        <v>0</v>
      </c>
      <c r="C2001" s="132" t="s">
        <v>67</v>
      </c>
      <c r="D2001" s="165">
        <v>144645.44999999995</v>
      </c>
      <c r="E2001" s="165">
        <v>105097.60000000001</v>
      </c>
      <c r="F2001" s="19">
        <v>0</v>
      </c>
      <c r="G2001" s="20">
        <f t="shared" si="38"/>
        <v>137930.21</v>
      </c>
      <c r="H2001" s="19">
        <v>0</v>
      </c>
      <c r="I2001" s="19">
        <v>0</v>
      </c>
    </row>
    <row r="2002" spans="1:9" x14ac:dyDescent="0.25">
      <c r="A2002" s="211" t="s">
        <v>735</v>
      </c>
      <c r="B2002" s="78">
        <v>0</v>
      </c>
      <c r="C2002" s="132" t="s">
        <v>67</v>
      </c>
      <c r="D2002" s="165">
        <v>138150.57999999999</v>
      </c>
      <c r="E2002" s="165">
        <v>220.37</v>
      </c>
      <c r="F2002" s="19">
        <v>0</v>
      </c>
      <c r="G2002" s="20">
        <f t="shared" si="38"/>
        <v>43246.749999999971</v>
      </c>
      <c r="H2002" s="19">
        <v>0</v>
      </c>
      <c r="I2002" s="19">
        <v>0</v>
      </c>
    </row>
    <row r="2003" spans="1:9" x14ac:dyDescent="0.25">
      <c r="A2003" s="211" t="s">
        <v>736</v>
      </c>
      <c r="B2003" s="78">
        <v>0</v>
      </c>
      <c r="C2003" s="132" t="s">
        <v>67</v>
      </c>
      <c r="D2003" s="165">
        <v>105109.94999999998</v>
      </c>
      <c r="E2003" s="165">
        <v>61863.200000000012</v>
      </c>
      <c r="F2003" s="19">
        <v>0</v>
      </c>
      <c r="G2003" s="20">
        <f t="shared" si="38"/>
        <v>30815.799999999959</v>
      </c>
      <c r="H2003" s="19">
        <v>0</v>
      </c>
      <c r="I2003" s="19">
        <v>0</v>
      </c>
    </row>
    <row r="2004" spans="1:9" x14ac:dyDescent="0.25">
      <c r="A2004" s="211" t="s">
        <v>737</v>
      </c>
      <c r="B2004" s="78">
        <v>0</v>
      </c>
      <c r="C2004" s="132" t="s">
        <v>67</v>
      </c>
      <c r="D2004" s="165">
        <v>128674.69999999997</v>
      </c>
      <c r="E2004" s="165">
        <v>97858.900000000009</v>
      </c>
      <c r="F2004" s="19">
        <v>0</v>
      </c>
      <c r="G2004" s="20">
        <f t="shared" si="38"/>
        <v>20053.800000000017</v>
      </c>
      <c r="H2004" s="19">
        <v>0</v>
      </c>
      <c r="I2004" s="19">
        <v>0</v>
      </c>
    </row>
    <row r="2005" spans="1:9" x14ac:dyDescent="0.25">
      <c r="A2005" s="211" t="s">
        <v>738</v>
      </c>
      <c r="B2005" s="78">
        <v>0</v>
      </c>
      <c r="C2005" s="132" t="s">
        <v>67</v>
      </c>
      <c r="D2005" s="165">
        <v>143455.1</v>
      </c>
      <c r="E2005" s="165">
        <v>123401.29999999999</v>
      </c>
      <c r="F2005" s="19">
        <v>0</v>
      </c>
      <c r="G2005" s="20">
        <f t="shared" si="38"/>
        <v>23357.600000000064</v>
      </c>
      <c r="H2005" s="19">
        <v>0</v>
      </c>
      <c r="I2005" s="19">
        <v>0</v>
      </c>
    </row>
    <row r="2006" spans="1:9" x14ac:dyDescent="0.25">
      <c r="A2006" s="211" t="s">
        <v>739</v>
      </c>
      <c r="B2006" s="78">
        <v>0</v>
      </c>
      <c r="C2006" s="132" t="s">
        <v>67</v>
      </c>
      <c r="D2006" s="165">
        <v>121112.70000000007</v>
      </c>
      <c r="E2006" s="165">
        <v>97755.1</v>
      </c>
      <c r="F2006" s="19">
        <v>0</v>
      </c>
      <c r="G2006" s="20">
        <f t="shared" si="38"/>
        <v>41283.34999999986</v>
      </c>
      <c r="H2006" s="19">
        <v>0</v>
      </c>
      <c r="I2006" s="19">
        <v>0</v>
      </c>
    </row>
    <row r="2007" spans="1:9" x14ac:dyDescent="0.25">
      <c r="A2007" s="211" t="s">
        <v>740</v>
      </c>
      <c r="B2007" s="78">
        <v>0</v>
      </c>
      <c r="C2007" s="132" t="s">
        <v>67</v>
      </c>
      <c r="D2007" s="165">
        <v>160854.74999999988</v>
      </c>
      <c r="E2007" s="165">
        <v>119571.40000000002</v>
      </c>
      <c r="F2007" s="19">
        <v>0</v>
      </c>
      <c r="G2007" s="20">
        <f t="shared" si="38"/>
        <v>41772.100000000064</v>
      </c>
      <c r="H2007" s="19">
        <v>0</v>
      </c>
      <c r="I2007" s="19">
        <v>0</v>
      </c>
    </row>
    <row r="2008" spans="1:9" x14ac:dyDescent="0.25">
      <c r="A2008" s="211" t="s">
        <v>741</v>
      </c>
      <c r="B2008" s="78">
        <v>0</v>
      </c>
      <c r="C2008" s="132" t="s">
        <v>67</v>
      </c>
      <c r="D2008" s="165">
        <v>85475.000000000058</v>
      </c>
      <c r="E2008" s="165">
        <v>43702.899999999994</v>
      </c>
      <c r="F2008" s="19">
        <v>0</v>
      </c>
      <c r="G2008" s="20">
        <f t="shared" si="38"/>
        <v>76617.45</v>
      </c>
      <c r="H2008" s="19">
        <v>0</v>
      </c>
      <c r="I2008" s="19">
        <v>0</v>
      </c>
    </row>
    <row r="2009" spans="1:9" x14ac:dyDescent="0.25">
      <c r="A2009" s="211" t="s">
        <v>742</v>
      </c>
      <c r="B2009" s="78">
        <v>0</v>
      </c>
      <c r="C2009" s="132" t="s">
        <v>67</v>
      </c>
      <c r="D2009" s="165">
        <v>87832.5</v>
      </c>
      <c r="E2009" s="165">
        <v>11215.049999999997</v>
      </c>
      <c r="F2009" s="19">
        <v>0</v>
      </c>
      <c r="G2009" s="20">
        <f t="shared" si="38"/>
        <v>425.09999999999854</v>
      </c>
      <c r="H2009" s="19">
        <v>0</v>
      </c>
      <c r="I2009" s="19">
        <v>0</v>
      </c>
    </row>
    <row r="2010" spans="1:9" x14ac:dyDescent="0.25">
      <c r="A2010" s="211" t="s">
        <v>743</v>
      </c>
      <c r="B2010" s="78">
        <v>0</v>
      </c>
      <c r="C2010" s="132" t="s">
        <v>67</v>
      </c>
      <c r="D2010" s="165">
        <v>12017.249999999993</v>
      </c>
      <c r="E2010" s="165">
        <v>11592.149999999994</v>
      </c>
      <c r="F2010" s="19">
        <v>0</v>
      </c>
      <c r="G2010" s="20">
        <f t="shared" si="38"/>
        <v>13266.749999999996</v>
      </c>
      <c r="H2010" s="19">
        <v>0</v>
      </c>
      <c r="I2010" s="19">
        <v>0</v>
      </c>
    </row>
    <row r="2011" spans="1:9" x14ac:dyDescent="0.25">
      <c r="A2011" s="211" t="s">
        <v>744</v>
      </c>
      <c r="B2011" s="78">
        <v>0</v>
      </c>
      <c r="C2011" s="132" t="s">
        <v>67</v>
      </c>
      <c r="D2011" s="165">
        <v>13266.749999999996</v>
      </c>
      <c r="E2011" s="165">
        <v>0</v>
      </c>
      <c r="F2011" s="19">
        <v>0</v>
      </c>
      <c r="G2011" s="20">
        <f t="shared" si="38"/>
        <v>98187.650000000052</v>
      </c>
      <c r="H2011" s="19">
        <v>0</v>
      </c>
      <c r="I2011" s="19">
        <v>0</v>
      </c>
    </row>
    <row r="2012" spans="1:9" x14ac:dyDescent="0.25">
      <c r="A2012" s="211" t="s">
        <v>745</v>
      </c>
      <c r="B2012" s="78">
        <v>0</v>
      </c>
      <c r="C2012" s="132" t="s">
        <v>67</v>
      </c>
      <c r="D2012" s="165">
        <v>98453.250000000058</v>
      </c>
      <c r="E2012" s="165">
        <v>265.60000000000002</v>
      </c>
      <c r="F2012" s="19">
        <v>0</v>
      </c>
      <c r="G2012" s="20">
        <f t="shared" si="38"/>
        <v>33704.149999999994</v>
      </c>
      <c r="H2012" s="19">
        <v>0</v>
      </c>
      <c r="I2012" s="19">
        <v>0</v>
      </c>
    </row>
    <row r="2013" spans="1:9" x14ac:dyDescent="0.25">
      <c r="A2013" s="211" t="s">
        <v>746</v>
      </c>
      <c r="B2013" s="78">
        <v>0</v>
      </c>
      <c r="C2013" s="132" t="s">
        <v>67</v>
      </c>
      <c r="D2013" s="165">
        <v>64643.249999999985</v>
      </c>
      <c r="E2013" s="165">
        <v>30939.099999999995</v>
      </c>
      <c r="F2013" s="19">
        <v>0</v>
      </c>
      <c r="G2013" s="20">
        <f t="shared" si="38"/>
        <v>66815.149999999994</v>
      </c>
      <c r="H2013" s="19">
        <v>0</v>
      </c>
      <c r="I2013" s="19">
        <v>0</v>
      </c>
    </row>
    <row r="2014" spans="1:9" x14ac:dyDescent="0.25">
      <c r="A2014" s="211" t="s">
        <v>747</v>
      </c>
      <c r="B2014" s="78">
        <v>0</v>
      </c>
      <c r="C2014" s="132" t="s">
        <v>67</v>
      </c>
      <c r="D2014" s="165">
        <v>67215.75</v>
      </c>
      <c r="E2014" s="165">
        <v>400.6</v>
      </c>
      <c r="F2014" s="19">
        <v>0</v>
      </c>
      <c r="G2014" s="20">
        <f t="shared" si="38"/>
        <v>75175.699999999953</v>
      </c>
      <c r="H2014" s="19">
        <v>0</v>
      </c>
      <c r="I2014" s="19">
        <v>0</v>
      </c>
    </row>
    <row r="2015" spans="1:9" x14ac:dyDescent="0.25">
      <c r="A2015" s="211" t="s">
        <v>748</v>
      </c>
      <c r="B2015" s="78">
        <v>0</v>
      </c>
      <c r="C2015" s="132" t="s">
        <v>67</v>
      </c>
      <c r="D2015" s="165">
        <v>150900.74999999997</v>
      </c>
      <c r="E2015" s="165">
        <v>75725.050000000017</v>
      </c>
      <c r="F2015" s="19">
        <v>0</v>
      </c>
      <c r="G2015" s="20">
        <f t="shared" si="38"/>
        <v>180460.91000000015</v>
      </c>
      <c r="H2015" s="19">
        <v>0</v>
      </c>
      <c r="I2015" s="19">
        <v>0</v>
      </c>
    </row>
    <row r="2016" spans="1:9" x14ac:dyDescent="0.25">
      <c r="A2016" s="211" t="s">
        <v>749</v>
      </c>
      <c r="B2016" s="78">
        <v>0</v>
      </c>
      <c r="C2016" s="132" t="s">
        <v>67</v>
      </c>
      <c r="D2016" s="165">
        <v>880968.86</v>
      </c>
      <c r="E2016" s="165">
        <v>700507.94999999984</v>
      </c>
      <c r="F2016" s="19">
        <v>0</v>
      </c>
      <c r="G2016" s="20">
        <f t="shared" si="38"/>
        <v>33672.750000000015</v>
      </c>
      <c r="H2016" s="19">
        <v>0</v>
      </c>
      <c r="I2016" s="19">
        <v>0</v>
      </c>
    </row>
    <row r="2017" spans="1:9" x14ac:dyDescent="0.25">
      <c r="A2017" s="105" t="s">
        <v>2092</v>
      </c>
      <c r="B2017" s="78">
        <v>0</v>
      </c>
      <c r="C2017" s="132" t="s">
        <v>67</v>
      </c>
      <c r="D2017" s="165">
        <v>33846.750000000015</v>
      </c>
      <c r="E2017" s="165">
        <v>174</v>
      </c>
      <c r="F2017" s="19">
        <v>0</v>
      </c>
      <c r="G2017" s="20">
        <f t="shared" si="38"/>
        <v>110532.25000000006</v>
      </c>
      <c r="H2017" s="19">
        <v>0</v>
      </c>
      <c r="I2017" s="19">
        <v>0</v>
      </c>
    </row>
    <row r="2018" spans="1:9" x14ac:dyDescent="0.25">
      <c r="A2018" s="105" t="s">
        <v>2093</v>
      </c>
      <c r="B2018" s="78">
        <v>0</v>
      </c>
      <c r="C2018" s="132" t="s">
        <v>67</v>
      </c>
      <c r="D2018" s="165">
        <v>142070.05000000008</v>
      </c>
      <c r="E2018" s="165">
        <v>31537.80000000001</v>
      </c>
      <c r="F2018" s="19">
        <v>0</v>
      </c>
      <c r="G2018" s="20">
        <f t="shared" si="38"/>
        <v>63311.689999999915</v>
      </c>
      <c r="H2018" s="19">
        <v>0</v>
      </c>
      <c r="I2018" s="19">
        <v>0</v>
      </c>
    </row>
    <row r="2019" spans="1:9" x14ac:dyDescent="0.25">
      <c r="A2019" s="211" t="s">
        <v>750</v>
      </c>
      <c r="B2019" s="78">
        <v>0</v>
      </c>
      <c r="C2019" s="132" t="s">
        <v>67</v>
      </c>
      <c r="D2019" s="165">
        <v>296945.55999999994</v>
      </c>
      <c r="E2019" s="165">
        <v>233633.87000000002</v>
      </c>
      <c r="F2019" s="19">
        <v>0</v>
      </c>
      <c r="G2019" s="20">
        <f t="shared" si="38"/>
        <v>28180.42</v>
      </c>
      <c r="H2019" s="19">
        <v>0</v>
      </c>
      <c r="I2019" s="19">
        <v>0</v>
      </c>
    </row>
    <row r="2020" spans="1:9" x14ac:dyDescent="0.25">
      <c r="A2020" s="211" t="s">
        <v>751</v>
      </c>
      <c r="B2020" s="78">
        <v>0</v>
      </c>
      <c r="C2020" s="132" t="s">
        <v>67</v>
      </c>
      <c r="D2020" s="165">
        <v>31094.55</v>
      </c>
      <c r="E2020" s="165">
        <v>2914.13</v>
      </c>
      <c r="F2020" s="19">
        <v>0</v>
      </c>
      <c r="G2020" s="20">
        <f t="shared" si="38"/>
        <v>11766.25</v>
      </c>
      <c r="H2020" s="19">
        <v>0</v>
      </c>
      <c r="I2020" s="19">
        <v>0</v>
      </c>
    </row>
    <row r="2021" spans="1:9" x14ac:dyDescent="0.25">
      <c r="A2021" s="105" t="s">
        <v>2094</v>
      </c>
      <c r="B2021" s="78">
        <v>0</v>
      </c>
      <c r="C2021" s="132" t="s">
        <v>67</v>
      </c>
      <c r="D2021" s="165">
        <v>25245</v>
      </c>
      <c r="E2021" s="165">
        <v>13478.75</v>
      </c>
      <c r="F2021" s="19">
        <v>0</v>
      </c>
      <c r="G2021" s="20">
        <f t="shared" si="38"/>
        <v>40260.350000000035</v>
      </c>
      <c r="H2021" s="19">
        <v>0</v>
      </c>
      <c r="I2021" s="19">
        <v>0</v>
      </c>
    </row>
    <row r="2022" spans="1:9" x14ac:dyDescent="0.25">
      <c r="A2022" s="105" t="s">
        <v>2095</v>
      </c>
      <c r="B2022" s="78">
        <v>0</v>
      </c>
      <c r="C2022" s="132" t="s">
        <v>67</v>
      </c>
      <c r="D2022" s="165">
        <v>67805.900000000023</v>
      </c>
      <c r="E2022" s="165">
        <v>27545.549999999988</v>
      </c>
      <c r="F2022" s="19">
        <v>0</v>
      </c>
      <c r="G2022" s="20">
        <f t="shared" si="38"/>
        <v>43308.85</v>
      </c>
      <c r="H2022" s="19">
        <v>0</v>
      </c>
      <c r="I2022" s="19">
        <v>0</v>
      </c>
    </row>
    <row r="2023" spans="1:9" x14ac:dyDescent="0.25">
      <c r="A2023" s="105" t="s">
        <v>2096</v>
      </c>
      <c r="B2023" s="78">
        <v>0</v>
      </c>
      <c r="C2023" s="132" t="s">
        <v>67</v>
      </c>
      <c r="D2023" s="165">
        <v>102690.44999999998</v>
      </c>
      <c r="E2023" s="165">
        <v>59381.599999999984</v>
      </c>
      <c r="F2023" s="19">
        <v>0</v>
      </c>
      <c r="G2023" s="20">
        <f t="shared" si="38"/>
        <v>104554.89999999992</v>
      </c>
      <c r="H2023" s="19">
        <v>0</v>
      </c>
      <c r="I2023" s="19">
        <v>0</v>
      </c>
    </row>
    <row r="2024" spans="1:9" x14ac:dyDescent="0.25">
      <c r="A2024" s="105" t="s">
        <v>2097</v>
      </c>
      <c r="B2024" s="78">
        <v>0</v>
      </c>
      <c r="C2024" s="132" t="s">
        <v>67</v>
      </c>
      <c r="D2024" s="165">
        <v>164492.99999999991</v>
      </c>
      <c r="E2024" s="165">
        <v>59938.099999999991</v>
      </c>
      <c r="F2024" s="19">
        <v>0</v>
      </c>
      <c r="G2024" s="20">
        <f t="shared" si="38"/>
        <v>17235.75</v>
      </c>
      <c r="H2024" s="19">
        <v>0</v>
      </c>
      <c r="I2024" s="19">
        <v>0</v>
      </c>
    </row>
    <row r="2025" spans="1:9" x14ac:dyDescent="0.25">
      <c r="A2025" s="105" t="s">
        <v>2098</v>
      </c>
      <c r="B2025" s="78">
        <v>0</v>
      </c>
      <c r="C2025" s="132" t="s">
        <v>67</v>
      </c>
      <c r="D2025" s="165">
        <v>17235.75</v>
      </c>
      <c r="E2025" s="165">
        <v>0</v>
      </c>
      <c r="F2025" s="19">
        <v>0</v>
      </c>
      <c r="G2025" s="20">
        <f t="shared" si="38"/>
        <v>65078.900000000052</v>
      </c>
      <c r="H2025" s="19">
        <v>0</v>
      </c>
      <c r="I2025" s="19">
        <v>0</v>
      </c>
    </row>
    <row r="2026" spans="1:9" x14ac:dyDescent="0.25">
      <c r="A2026" s="105" t="s">
        <v>2099</v>
      </c>
      <c r="B2026" s="78">
        <v>0</v>
      </c>
      <c r="C2026" s="132" t="s">
        <v>67</v>
      </c>
      <c r="D2026" s="165">
        <v>125708.55000000006</v>
      </c>
      <c r="E2026" s="165">
        <v>60629.650000000009</v>
      </c>
      <c r="F2026" s="19">
        <v>0</v>
      </c>
      <c r="G2026" s="20">
        <f t="shared" si="38"/>
        <v>58045.750000000029</v>
      </c>
      <c r="H2026" s="19">
        <v>0</v>
      </c>
      <c r="I2026" s="19">
        <v>0</v>
      </c>
    </row>
    <row r="2027" spans="1:9" x14ac:dyDescent="0.25">
      <c r="A2027" s="105" t="s">
        <v>2100</v>
      </c>
      <c r="B2027" s="78">
        <v>0</v>
      </c>
      <c r="C2027" s="132" t="s">
        <v>67</v>
      </c>
      <c r="D2027" s="165">
        <v>152404.6</v>
      </c>
      <c r="E2027" s="165">
        <v>94358.849999999977</v>
      </c>
      <c r="F2027" s="19">
        <v>0</v>
      </c>
      <c r="G2027" s="20">
        <f t="shared" si="38"/>
        <v>74374.800000000076</v>
      </c>
      <c r="H2027" s="19">
        <v>0</v>
      </c>
      <c r="I2027" s="19">
        <v>0</v>
      </c>
    </row>
    <row r="2028" spans="1:9" x14ac:dyDescent="0.25">
      <c r="A2028" s="105" t="s">
        <v>2101</v>
      </c>
      <c r="B2028" s="78">
        <v>0</v>
      </c>
      <c r="C2028" s="132" t="s">
        <v>67</v>
      </c>
      <c r="D2028" s="165">
        <v>103995.25000000006</v>
      </c>
      <c r="E2028" s="165">
        <v>29620.44999999999</v>
      </c>
      <c r="F2028" s="19">
        <v>0</v>
      </c>
      <c r="G2028" s="20">
        <f t="shared" si="38"/>
        <v>59962.28000000005</v>
      </c>
      <c r="H2028" s="19">
        <v>0</v>
      </c>
      <c r="I2028" s="19">
        <v>0</v>
      </c>
    </row>
    <row r="2029" spans="1:9" x14ac:dyDescent="0.25">
      <c r="A2029" s="105" t="s">
        <v>2102</v>
      </c>
      <c r="B2029" s="78">
        <v>0</v>
      </c>
      <c r="C2029" s="132" t="s">
        <v>67</v>
      </c>
      <c r="D2029" s="165">
        <v>108388.00000000006</v>
      </c>
      <c r="E2029" s="165">
        <v>48425.720000000008</v>
      </c>
      <c r="F2029" s="19">
        <v>0</v>
      </c>
      <c r="G2029" s="20">
        <f t="shared" si="38"/>
        <v>67740.249999999985</v>
      </c>
      <c r="H2029" s="19">
        <v>0</v>
      </c>
      <c r="I2029" s="19">
        <v>0</v>
      </c>
    </row>
    <row r="2030" spans="1:9" x14ac:dyDescent="0.25">
      <c r="A2030" s="105" t="s">
        <v>2103</v>
      </c>
      <c r="B2030" s="78">
        <v>0</v>
      </c>
      <c r="C2030" s="132" t="s">
        <v>67</v>
      </c>
      <c r="D2030" s="165">
        <v>96269.699999999983</v>
      </c>
      <c r="E2030" s="165">
        <v>28529.449999999993</v>
      </c>
      <c r="F2030" s="19">
        <v>0</v>
      </c>
      <c r="G2030" s="20">
        <f t="shared" si="38"/>
        <v>54126.749999999956</v>
      </c>
      <c r="H2030" s="19">
        <v>0</v>
      </c>
      <c r="I2030" s="19">
        <v>0</v>
      </c>
    </row>
    <row r="2031" spans="1:9" x14ac:dyDescent="0.25">
      <c r="A2031" s="213" t="s">
        <v>2104</v>
      </c>
      <c r="B2031" s="78">
        <v>0</v>
      </c>
      <c r="C2031" s="132" t="s">
        <v>67</v>
      </c>
      <c r="D2031" s="165">
        <v>108137.44999999997</v>
      </c>
      <c r="E2031" s="165">
        <v>54010.700000000012</v>
      </c>
      <c r="F2031" s="19">
        <v>0</v>
      </c>
      <c r="G2031" s="20">
        <f t="shared" si="38"/>
        <v>103065.54999999993</v>
      </c>
      <c r="H2031" s="19">
        <v>0</v>
      </c>
      <c r="I2031" s="19">
        <v>0</v>
      </c>
    </row>
    <row r="2032" spans="1:9" x14ac:dyDescent="0.25">
      <c r="A2032" s="105" t="s">
        <v>2105</v>
      </c>
      <c r="B2032" s="78">
        <v>0</v>
      </c>
      <c r="C2032" s="132" t="s">
        <v>67</v>
      </c>
      <c r="D2032" s="165">
        <v>154974.74999999991</v>
      </c>
      <c r="E2032" s="165">
        <v>51909.19999999999</v>
      </c>
      <c r="F2032" s="19">
        <v>0</v>
      </c>
      <c r="G2032" s="20">
        <f t="shared" si="38"/>
        <v>88202.679999999935</v>
      </c>
      <c r="H2032" s="19">
        <v>0</v>
      </c>
      <c r="I2032" s="19">
        <v>0</v>
      </c>
    </row>
    <row r="2033" spans="1:9" x14ac:dyDescent="0.25">
      <c r="A2033" s="105" t="s">
        <v>2106</v>
      </c>
      <c r="B2033" s="78">
        <v>0</v>
      </c>
      <c r="C2033" s="132" t="s">
        <v>67</v>
      </c>
      <c r="D2033" s="165">
        <v>137131.49999999994</v>
      </c>
      <c r="E2033" s="165">
        <v>48928.820000000007</v>
      </c>
      <c r="F2033" s="19">
        <v>0</v>
      </c>
      <c r="G2033" s="20">
        <f t="shared" si="38"/>
        <v>56664.389999999941</v>
      </c>
      <c r="H2033" s="19">
        <v>0</v>
      </c>
      <c r="I2033" s="19">
        <v>0</v>
      </c>
    </row>
    <row r="2034" spans="1:9" x14ac:dyDescent="0.25">
      <c r="A2034" s="105" t="s">
        <v>2107</v>
      </c>
      <c r="B2034" s="78">
        <v>0</v>
      </c>
      <c r="C2034" s="132" t="s">
        <v>67</v>
      </c>
      <c r="D2034" s="165">
        <v>144966.88999999996</v>
      </c>
      <c r="E2034" s="165">
        <v>88302.500000000015</v>
      </c>
      <c r="F2034" s="19">
        <v>0</v>
      </c>
      <c r="G2034" s="20">
        <f t="shared" ref="G2034:G2095" si="39">D2035-E2035</f>
        <v>82782.350000000006</v>
      </c>
      <c r="H2034" s="19">
        <v>0</v>
      </c>
      <c r="I2034" s="19">
        <v>0</v>
      </c>
    </row>
    <row r="2035" spans="1:9" x14ac:dyDescent="0.25">
      <c r="A2035" s="105" t="s">
        <v>2108</v>
      </c>
      <c r="B2035" s="78">
        <v>0</v>
      </c>
      <c r="C2035" s="132" t="s">
        <v>67</v>
      </c>
      <c r="D2035" s="165">
        <v>136919.15</v>
      </c>
      <c r="E2035" s="165">
        <v>54136.799999999988</v>
      </c>
      <c r="F2035" s="19">
        <v>0</v>
      </c>
      <c r="G2035" s="20">
        <f t="shared" si="39"/>
        <v>78911.450000000055</v>
      </c>
      <c r="H2035" s="19">
        <v>0</v>
      </c>
      <c r="I2035" s="19">
        <v>0</v>
      </c>
    </row>
    <row r="2036" spans="1:9" x14ac:dyDescent="0.25">
      <c r="A2036" s="105" t="s">
        <v>2109</v>
      </c>
      <c r="B2036" s="78">
        <v>0</v>
      </c>
      <c r="C2036" s="132" t="s">
        <v>67</v>
      </c>
      <c r="D2036" s="165">
        <v>111499.50000000006</v>
      </c>
      <c r="E2036" s="165">
        <v>32588.05</v>
      </c>
      <c r="F2036" s="19">
        <v>0</v>
      </c>
      <c r="G2036" s="20">
        <f t="shared" si="39"/>
        <v>93434.54</v>
      </c>
      <c r="H2036" s="19">
        <v>0</v>
      </c>
      <c r="I2036" s="19">
        <v>0</v>
      </c>
    </row>
    <row r="2037" spans="1:9" x14ac:dyDescent="0.25">
      <c r="A2037" s="105" t="s">
        <v>2110</v>
      </c>
      <c r="B2037" s="78">
        <v>0</v>
      </c>
      <c r="C2037" s="132" t="s">
        <v>67</v>
      </c>
      <c r="D2037" s="165">
        <v>104369.99999999999</v>
      </c>
      <c r="E2037" s="165">
        <v>10935.459999999994</v>
      </c>
      <c r="F2037" s="19">
        <v>0</v>
      </c>
      <c r="G2037" s="20">
        <f t="shared" si="39"/>
        <v>65360.449999999983</v>
      </c>
      <c r="H2037" s="19">
        <v>0</v>
      </c>
      <c r="I2037" s="19">
        <v>0</v>
      </c>
    </row>
    <row r="2038" spans="1:9" x14ac:dyDescent="0.25">
      <c r="A2038" s="105" t="s">
        <v>2111</v>
      </c>
      <c r="B2038" s="78">
        <v>0</v>
      </c>
      <c r="C2038" s="132" t="s">
        <v>67</v>
      </c>
      <c r="D2038" s="165">
        <v>113924.99999999999</v>
      </c>
      <c r="E2038" s="165">
        <v>48564.55</v>
      </c>
      <c r="F2038" s="19">
        <v>0</v>
      </c>
      <c r="G2038" s="20">
        <f t="shared" si="39"/>
        <v>102984.59999999987</v>
      </c>
      <c r="H2038" s="19">
        <v>0</v>
      </c>
      <c r="I2038" s="19">
        <v>0</v>
      </c>
    </row>
    <row r="2039" spans="1:9" x14ac:dyDescent="0.25">
      <c r="A2039" s="105" t="s">
        <v>2112</v>
      </c>
      <c r="B2039" s="78">
        <v>0</v>
      </c>
      <c r="C2039" s="132" t="s">
        <v>67</v>
      </c>
      <c r="D2039" s="165">
        <v>221406.89999999985</v>
      </c>
      <c r="E2039" s="165">
        <v>118422.29999999997</v>
      </c>
      <c r="F2039" s="19">
        <v>0</v>
      </c>
      <c r="G2039" s="20">
        <f t="shared" si="39"/>
        <v>48704.799999999959</v>
      </c>
      <c r="H2039" s="19">
        <v>0</v>
      </c>
      <c r="I2039" s="19">
        <v>0</v>
      </c>
    </row>
    <row r="2040" spans="1:9" x14ac:dyDescent="0.25">
      <c r="A2040" s="105" t="s">
        <v>2113</v>
      </c>
      <c r="B2040" s="78">
        <v>0</v>
      </c>
      <c r="C2040" s="132" t="s">
        <v>67</v>
      </c>
      <c r="D2040" s="165">
        <v>106624.01999999996</v>
      </c>
      <c r="E2040" s="165">
        <v>57919.22</v>
      </c>
      <c r="F2040" s="19">
        <v>0</v>
      </c>
      <c r="G2040" s="20">
        <f t="shared" si="39"/>
        <v>655746.95000000112</v>
      </c>
      <c r="H2040" s="19">
        <v>0</v>
      </c>
      <c r="I2040" s="19">
        <v>0</v>
      </c>
    </row>
    <row r="2041" spans="1:9" x14ac:dyDescent="0.25">
      <c r="A2041" s="211" t="s">
        <v>3584</v>
      </c>
      <c r="B2041" s="78">
        <v>0</v>
      </c>
      <c r="C2041" s="132" t="s">
        <v>67</v>
      </c>
      <c r="D2041" s="165">
        <v>1417539.300000001</v>
      </c>
      <c r="E2041" s="165">
        <v>761792.34999999986</v>
      </c>
      <c r="F2041" s="19">
        <v>0</v>
      </c>
      <c r="G2041" s="20">
        <f t="shared" si="39"/>
        <v>-25903.64</v>
      </c>
      <c r="H2041" s="19">
        <v>0</v>
      </c>
      <c r="I2041" s="19">
        <v>0</v>
      </c>
    </row>
    <row r="2042" spans="1:9" x14ac:dyDescent="0.25">
      <c r="A2042" s="211" t="s">
        <v>4067</v>
      </c>
      <c r="B2042" s="78">
        <v>0</v>
      </c>
      <c r="C2042" s="132" t="s">
        <v>67</v>
      </c>
      <c r="D2042" s="165">
        <v>29196.050000000003</v>
      </c>
      <c r="E2042" s="165">
        <v>55099.69</v>
      </c>
      <c r="F2042" s="19">
        <v>0</v>
      </c>
      <c r="G2042" s="20">
        <f t="shared" si="39"/>
        <v>236874.29999999993</v>
      </c>
      <c r="H2042" s="19">
        <v>0</v>
      </c>
      <c r="I2042" s="19">
        <v>0</v>
      </c>
    </row>
    <row r="2043" spans="1:9" x14ac:dyDescent="0.25">
      <c r="A2043" s="211" t="s">
        <v>1210</v>
      </c>
      <c r="B2043" s="78">
        <v>0</v>
      </c>
      <c r="C2043" s="132" t="s">
        <v>67</v>
      </c>
      <c r="D2043" s="165">
        <v>913156.2</v>
      </c>
      <c r="E2043" s="165">
        <v>676281.9</v>
      </c>
      <c r="F2043" s="19">
        <v>0</v>
      </c>
      <c r="G2043" s="20">
        <f t="shared" si="39"/>
        <v>202986.72000000003</v>
      </c>
      <c r="H2043" s="19">
        <v>0</v>
      </c>
      <c r="I2043" s="19">
        <v>0</v>
      </c>
    </row>
    <row r="2044" spans="1:9" x14ac:dyDescent="0.25">
      <c r="A2044" s="105" t="s">
        <v>1616</v>
      </c>
      <c r="B2044" s="78">
        <v>0</v>
      </c>
      <c r="C2044" s="132" t="s">
        <v>67</v>
      </c>
      <c r="D2044" s="165">
        <v>605837.64999999991</v>
      </c>
      <c r="E2044" s="165">
        <v>402850.92999999988</v>
      </c>
      <c r="F2044" s="19">
        <v>0</v>
      </c>
      <c r="G2044" s="20">
        <f t="shared" si="39"/>
        <v>41914.909999999742</v>
      </c>
      <c r="H2044" s="19">
        <v>0</v>
      </c>
      <c r="I2044" s="19">
        <v>0</v>
      </c>
    </row>
    <row r="2045" spans="1:9" x14ac:dyDescent="0.25">
      <c r="A2045" s="105" t="s">
        <v>1617</v>
      </c>
      <c r="B2045" s="78">
        <v>0</v>
      </c>
      <c r="C2045" s="132" t="s">
        <v>67</v>
      </c>
      <c r="D2045" s="165">
        <v>340668.74999999971</v>
      </c>
      <c r="E2045" s="165">
        <v>298753.83999999997</v>
      </c>
      <c r="F2045" s="19">
        <v>0</v>
      </c>
      <c r="G2045" s="20">
        <f t="shared" si="39"/>
        <v>154186.28000000038</v>
      </c>
      <c r="H2045" s="19">
        <v>0</v>
      </c>
      <c r="I2045" s="19">
        <v>0</v>
      </c>
    </row>
    <row r="2046" spans="1:9" x14ac:dyDescent="0.25">
      <c r="A2046" s="105" t="s">
        <v>1618</v>
      </c>
      <c r="B2046" s="78">
        <v>0</v>
      </c>
      <c r="C2046" s="132" t="s">
        <v>67</v>
      </c>
      <c r="D2046" s="165">
        <v>708617.09000000043</v>
      </c>
      <c r="E2046" s="165">
        <v>554430.81000000006</v>
      </c>
      <c r="F2046" s="19">
        <v>0</v>
      </c>
      <c r="G2046" s="20">
        <f t="shared" si="39"/>
        <v>277490.97999999882</v>
      </c>
      <c r="H2046" s="19">
        <v>0</v>
      </c>
      <c r="I2046" s="19">
        <v>0</v>
      </c>
    </row>
    <row r="2047" spans="1:9" x14ac:dyDescent="0.25">
      <c r="A2047" s="105" t="s">
        <v>1619</v>
      </c>
      <c r="B2047" s="78">
        <v>0</v>
      </c>
      <c r="C2047" s="132" t="s">
        <v>67</v>
      </c>
      <c r="D2047" s="165">
        <v>1413693.8299999989</v>
      </c>
      <c r="E2047" s="165">
        <v>1136202.8500000001</v>
      </c>
      <c r="F2047" s="19">
        <v>0</v>
      </c>
      <c r="G2047" s="20">
        <f t="shared" si="39"/>
        <v>462044.81000000134</v>
      </c>
      <c r="H2047" s="19">
        <v>0</v>
      </c>
      <c r="I2047" s="19">
        <v>0</v>
      </c>
    </row>
    <row r="2048" spans="1:9" x14ac:dyDescent="0.25">
      <c r="A2048" s="105" t="s">
        <v>1620</v>
      </c>
      <c r="B2048" s="78">
        <v>0</v>
      </c>
      <c r="C2048" s="132" t="s">
        <v>67</v>
      </c>
      <c r="D2048" s="165">
        <v>1508466.1500000013</v>
      </c>
      <c r="E2048" s="165">
        <v>1046421.34</v>
      </c>
      <c r="F2048" s="19">
        <v>0</v>
      </c>
      <c r="G2048" s="20">
        <f t="shared" si="39"/>
        <v>304719.08000000054</v>
      </c>
      <c r="H2048" s="19">
        <v>0</v>
      </c>
      <c r="I2048" s="19">
        <v>0</v>
      </c>
    </row>
    <row r="2049" spans="1:9" x14ac:dyDescent="0.25">
      <c r="A2049" s="105" t="s">
        <v>1621</v>
      </c>
      <c r="B2049" s="78">
        <v>0</v>
      </c>
      <c r="C2049" s="132" t="s">
        <v>67</v>
      </c>
      <c r="D2049" s="165">
        <v>1379795.4</v>
      </c>
      <c r="E2049" s="165">
        <v>1075076.3199999994</v>
      </c>
      <c r="F2049" s="19">
        <v>0</v>
      </c>
      <c r="G2049" s="20">
        <f t="shared" si="39"/>
        <v>94246.479999999283</v>
      </c>
      <c r="H2049" s="19">
        <v>0</v>
      </c>
      <c r="I2049" s="19">
        <v>0</v>
      </c>
    </row>
    <row r="2050" spans="1:9" x14ac:dyDescent="0.25">
      <c r="A2050" s="105" t="s">
        <v>1622</v>
      </c>
      <c r="B2050" s="78">
        <v>0</v>
      </c>
      <c r="C2050" s="132" t="s">
        <v>67</v>
      </c>
      <c r="D2050" s="165">
        <v>640297.12999999931</v>
      </c>
      <c r="E2050" s="165">
        <v>546050.65</v>
      </c>
      <c r="F2050" s="19">
        <v>0</v>
      </c>
      <c r="G2050" s="20">
        <f t="shared" si="39"/>
        <v>232484.63</v>
      </c>
      <c r="H2050" s="19">
        <v>0</v>
      </c>
      <c r="I2050" s="19">
        <v>0</v>
      </c>
    </row>
    <row r="2051" spans="1:9" x14ac:dyDescent="0.25">
      <c r="A2051" s="105" t="s">
        <v>1623</v>
      </c>
      <c r="B2051" s="78">
        <v>0</v>
      </c>
      <c r="C2051" s="132" t="s">
        <v>67</v>
      </c>
      <c r="D2051" s="165">
        <v>1205583.75</v>
      </c>
      <c r="E2051" s="165">
        <v>973099.12</v>
      </c>
      <c r="F2051" s="19">
        <v>0</v>
      </c>
      <c r="G2051" s="20">
        <f t="shared" si="39"/>
        <v>35569.19999999999</v>
      </c>
      <c r="H2051" s="19">
        <v>0</v>
      </c>
      <c r="I2051" s="19">
        <v>0</v>
      </c>
    </row>
    <row r="2052" spans="1:9" x14ac:dyDescent="0.25">
      <c r="A2052" s="105" t="s">
        <v>1624</v>
      </c>
      <c r="B2052" s="78">
        <v>0</v>
      </c>
      <c r="C2052" s="132" t="s">
        <v>67</v>
      </c>
      <c r="D2052" s="165">
        <v>37364.299999999988</v>
      </c>
      <c r="E2052" s="165">
        <v>1795.1</v>
      </c>
      <c r="F2052" s="19">
        <v>0</v>
      </c>
      <c r="G2052" s="20">
        <f t="shared" si="39"/>
        <v>185626.79999999993</v>
      </c>
      <c r="H2052" s="19">
        <v>0</v>
      </c>
      <c r="I2052" s="19">
        <v>0</v>
      </c>
    </row>
    <row r="2053" spans="1:9" x14ac:dyDescent="0.25">
      <c r="A2053" s="105" t="s">
        <v>1625</v>
      </c>
      <c r="B2053" s="78">
        <v>0</v>
      </c>
      <c r="C2053" s="132" t="s">
        <v>67</v>
      </c>
      <c r="D2053" s="165">
        <v>650454.44999999995</v>
      </c>
      <c r="E2053" s="165">
        <v>464827.65</v>
      </c>
      <c r="F2053" s="19">
        <v>0</v>
      </c>
      <c r="G2053" s="20">
        <f t="shared" si="39"/>
        <v>1625803.8499999964</v>
      </c>
      <c r="H2053" s="19">
        <v>0</v>
      </c>
      <c r="I2053" s="19">
        <v>0</v>
      </c>
    </row>
    <row r="2054" spans="1:9" x14ac:dyDescent="0.25">
      <c r="A2054" s="105" t="s">
        <v>1626</v>
      </c>
      <c r="B2054" s="78">
        <v>0</v>
      </c>
      <c r="C2054" s="132" t="s">
        <v>67</v>
      </c>
      <c r="D2054" s="165">
        <v>3972832.2899999963</v>
      </c>
      <c r="E2054" s="165">
        <v>2347028.44</v>
      </c>
      <c r="F2054" s="19">
        <v>0</v>
      </c>
      <c r="G2054" s="20">
        <f t="shared" si="39"/>
        <v>203461.0500000004</v>
      </c>
      <c r="H2054" s="19">
        <v>0</v>
      </c>
      <c r="I2054" s="19">
        <v>0</v>
      </c>
    </row>
    <row r="2055" spans="1:9" x14ac:dyDescent="0.25">
      <c r="A2055" s="105" t="s">
        <v>1627</v>
      </c>
      <c r="B2055" s="78">
        <v>0</v>
      </c>
      <c r="C2055" s="132" t="s">
        <v>67</v>
      </c>
      <c r="D2055" s="165">
        <v>772038.60000000044</v>
      </c>
      <c r="E2055" s="165">
        <v>568577.55000000005</v>
      </c>
      <c r="F2055" s="19">
        <v>0</v>
      </c>
      <c r="G2055" s="20">
        <f t="shared" si="39"/>
        <v>473228.09999999916</v>
      </c>
      <c r="H2055" s="19">
        <v>0</v>
      </c>
      <c r="I2055" s="19">
        <v>0</v>
      </c>
    </row>
    <row r="2056" spans="1:9" x14ac:dyDescent="0.25">
      <c r="A2056" s="105" t="s">
        <v>1628</v>
      </c>
      <c r="B2056" s="78">
        <v>0</v>
      </c>
      <c r="C2056" s="132" t="s">
        <v>67</v>
      </c>
      <c r="D2056" s="165">
        <v>1655642.4799999991</v>
      </c>
      <c r="E2056" s="165">
        <v>1182414.3799999999</v>
      </c>
      <c r="F2056" s="19">
        <v>0</v>
      </c>
      <c r="G2056" s="20">
        <f t="shared" si="39"/>
        <v>426950.46000000089</v>
      </c>
      <c r="H2056" s="19">
        <v>0</v>
      </c>
      <c r="I2056" s="19">
        <v>0</v>
      </c>
    </row>
    <row r="2057" spans="1:9" x14ac:dyDescent="0.25">
      <c r="A2057" s="105" t="s">
        <v>1629</v>
      </c>
      <c r="B2057" s="78">
        <v>0</v>
      </c>
      <c r="C2057" s="132" t="s">
        <v>67</v>
      </c>
      <c r="D2057" s="165">
        <v>2870766.46</v>
      </c>
      <c r="E2057" s="165">
        <v>2443815.9999999991</v>
      </c>
      <c r="F2057" s="19">
        <v>0</v>
      </c>
      <c r="G2057" s="20">
        <f t="shared" si="39"/>
        <v>765253.06</v>
      </c>
      <c r="H2057" s="19">
        <v>0</v>
      </c>
      <c r="I2057" s="19">
        <v>0</v>
      </c>
    </row>
    <row r="2058" spans="1:9" x14ac:dyDescent="0.25">
      <c r="A2058" s="105" t="s">
        <v>1630</v>
      </c>
      <c r="B2058" s="78">
        <v>0</v>
      </c>
      <c r="C2058" s="132" t="s">
        <v>67</v>
      </c>
      <c r="D2058" s="165">
        <v>3035219.2000000007</v>
      </c>
      <c r="E2058" s="165">
        <v>2269966.1400000006</v>
      </c>
      <c r="F2058" s="19">
        <v>0</v>
      </c>
      <c r="G2058" s="20">
        <f t="shared" si="39"/>
        <v>340965.17000000016</v>
      </c>
      <c r="H2058" s="19">
        <v>0</v>
      </c>
      <c r="I2058" s="19">
        <v>0</v>
      </c>
    </row>
    <row r="2059" spans="1:9" x14ac:dyDescent="0.25">
      <c r="A2059" s="105" t="s">
        <v>1631</v>
      </c>
      <c r="B2059" s="78">
        <v>0</v>
      </c>
      <c r="C2059" s="132" t="s">
        <v>67</v>
      </c>
      <c r="D2059" s="165">
        <v>1438651.6199999999</v>
      </c>
      <c r="E2059" s="165">
        <v>1097686.4499999997</v>
      </c>
      <c r="F2059" s="19">
        <v>0</v>
      </c>
      <c r="G2059" s="20">
        <f t="shared" si="39"/>
        <v>385955.26999999979</v>
      </c>
      <c r="H2059" s="19">
        <v>0</v>
      </c>
      <c r="I2059" s="19">
        <v>0</v>
      </c>
    </row>
    <row r="2060" spans="1:9" x14ac:dyDescent="0.25">
      <c r="A2060" s="105" t="s">
        <v>1632</v>
      </c>
      <c r="B2060" s="78">
        <v>0</v>
      </c>
      <c r="C2060" s="132" t="s">
        <v>67</v>
      </c>
      <c r="D2060" s="165">
        <v>1443907.5</v>
      </c>
      <c r="E2060" s="165">
        <v>1057952.2300000002</v>
      </c>
      <c r="F2060" s="19">
        <v>0</v>
      </c>
      <c r="G2060" s="20">
        <f t="shared" si="39"/>
        <v>525343.78999999887</v>
      </c>
      <c r="H2060" s="19">
        <v>0</v>
      </c>
      <c r="I2060" s="19">
        <v>0</v>
      </c>
    </row>
    <row r="2061" spans="1:9" x14ac:dyDescent="0.25">
      <c r="A2061" s="105" t="s">
        <v>1633</v>
      </c>
      <c r="B2061" s="78">
        <v>0</v>
      </c>
      <c r="C2061" s="132" t="s">
        <v>67</v>
      </c>
      <c r="D2061" s="165">
        <v>1941042.8499999989</v>
      </c>
      <c r="E2061" s="165">
        <v>1415699.06</v>
      </c>
      <c r="F2061" s="19">
        <v>0</v>
      </c>
      <c r="G2061" s="20">
        <f t="shared" si="39"/>
        <v>38506.699999999946</v>
      </c>
      <c r="H2061" s="19">
        <v>0</v>
      </c>
      <c r="I2061" s="19">
        <v>0</v>
      </c>
    </row>
    <row r="2062" spans="1:9" x14ac:dyDescent="0.25">
      <c r="A2062" s="211" t="s">
        <v>752</v>
      </c>
      <c r="B2062" s="78">
        <v>0</v>
      </c>
      <c r="C2062" s="132" t="s">
        <v>67</v>
      </c>
      <c r="D2062" s="165">
        <v>79049.249999999942</v>
      </c>
      <c r="E2062" s="165">
        <v>40542.549999999996</v>
      </c>
      <c r="F2062" s="19">
        <v>0</v>
      </c>
      <c r="G2062" s="20">
        <f t="shared" si="39"/>
        <v>117267.20000000007</v>
      </c>
      <c r="H2062" s="19">
        <v>0</v>
      </c>
      <c r="I2062" s="19">
        <v>0</v>
      </c>
    </row>
    <row r="2063" spans="1:9" x14ac:dyDescent="0.25">
      <c r="A2063" s="211" t="s">
        <v>753</v>
      </c>
      <c r="B2063" s="78">
        <v>0</v>
      </c>
      <c r="C2063" s="132" t="s">
        <v>67</v>
      </c>
      <c r="D2063" s="165">
        <v>147514.50000000006</v>
      </c>
      <c r="E2063" s="165">
        <v>30247.299999999992</v>
      </c>
      <c r="F2063" s="19">
        <v>0</v>
      </c>
      <c r="G2063" s="20">
        <f t="shared" si="39"/>
        <v>220634.35999999993</v>
      </c>
      <c r="H2063" s="19">
        <v>0</v>
      </c>
      <c r="I2063" s="19">
        <v>0</v>
      </c>
    </row>
    <row r="2064" spans="1:9" x14ac:dyDescent="0.25">
      <c r="A2064" s="211" t="s">
        <v>754</v>
      </c>
      <c r="B2064" s="78">
        <v>0</v>
      </c>
      <c r="C2064" s="132" t="s">
        <v>67</v>
      </c>
      <c r="D2064" s="165">
        <v>325539.58999999997</v>
      </c>
      <c r="E2064" s="165">
        <v>104905.23000000003</v>
      </c>
      <c r="F2064" s="19">
        <v>0</v>
      </c>
      <c r="G2064" s="20">
        <f t="shared" si="39"/>
        <v>58138.500000000036</v>
      </c>
      <c r="H2064" s="19">
        <v>0</v>
      </c>
      <c r="I2064" s="19">
        <v>0</v>
      </c>
    </row>
    <row r="2065" spans="1:9" x14ac:dyDescent="0.25">
      <c r="A2065" s="211" t="s">
        <v>755</v>
      </c>
      <c r="B2065" s="78">
        <v>0</v>
      </c>
      <c r="C2065" s="132" t="s">
        <v>67</v>
      </c>
      <c r="D2065" s="165">
        <v>58138.500000000036</v>
      </c>
      <c r="E2065" s="165">
        <v>0</v>
      </c>
      <c r="F2065" s="19">
        <v>0</v>
      </c>
      <c r="G2065" s="20">
        <f t="shared" si="39"/>
        <v>57136.159999999902</v>
      </c>
      <c r="H2065" s="19">
        <v>0</v>
      </c>
      <c r="I2065" s="19">
        <v>0</v>
      </c>
    </row>
    <row r="2066" spans="1:9" x14ac:dyDescent="0.25">
      <c r="A2066" s="211" t="s">
        <v>756</v>
      </c>
      <c r="B2066" s="78">
        <v>0</v>
      </c>
      <c r="C2066" s="132" t="s">
        <v>67</v>
      </c>
      <c r="D2066" s="165">
        <v>153330.49999999991</v>
      </c>
      <c r="E2066" s="165">
        <v>96194.340000000011</v>
      </c>
      <c r="F2066" s="19">
        <v>0</v>
      </c>
      <c r="G2066" s="20">
        <f t="shared" si="39"/>
        <v>190486.7999999999</v>
      </c>
      <c r="H2066" s="19">
        <v>0</v>
      </c>
      <c r="I2066" s="19">
        <v>0</v>
      </c>
    </row>
    <row r="2067" spans="1:9" x14ac:dyDescent="0.25">
      <c r="A2067" s="211" t="s">
        <v>757</v>
      </c>
      <c r="B2067" s="78">
        <v>0</v>
      </c>
      <c r="C2067" s="132" t="s">
        <v>67</v>
      </c>
      <c r="D2067" s="165">
        <v>294623.14999999991</v>
      </c>
      <c r="E2067" s="165">
        <v>104136.35</v>
      </c>
      <c r="F2067" s="19">
        <v>0</v>
      </c>
      <c r="G2067" s="20">
        <f t="shared" si="39"/>
        <v>22673.499999999967</v>
      </c>
      <c r="H2067" s="19">
        <v>0</v>
      </c>
      <c r="I2067" s="19">
        <v>0</v>
      </c>
    </row>
    <row r="2068" spans="1:9" x14ac:dyDescent="0.25">
      <c r="A2068" s="211" t="s">
        <v>758</v>
      </c>
      <c r="B2068" s="78">
        <v>0</v>
      </c>
      <c r="C2068" s="132" t="s">
        <v>67</v>
      </c>
      <c r="D2068" s="165">
        <v>52295.249999999971</v>
      </c>
      <c r="E2068" s="165">
        <v>29621.750000000004</v>
      </c>
      <c r="F2068" s="19">
        <v>0</v>
      </c>
      <c r="G2068" s="20">
        <f t="shared" si="39"/>
        <v>19734.749999999993</v>
      </c>
      <c r="H2068" s="19">
        <v>0</v>
      </c>
      <c r="I2068" s="19">
        <v>0</v>
      </c>
    </row>
    <row r="2069" spans="1:9" x14ac:dyDescent="0.25">
      <c r="A2069" s="211" t="s">
        <v>759</v>
      </c>
      <c r="B2069" s="78">
        <v>0</v>
      </c>
      <c r="C2069" s="132" t="s">
        <v>67</v>
      </c>
      <c r="D2069" s="165">
        <v>19734.749999999993</v>
      </c>
      <c r="E2069" s="165">
        <v>0</v>
      </c>
      <c r="F2069" s="19">
        <v>0</v>
      </c>
      <c r="G2069" s="20">
        <f t="shared" si="39"/>
        <v>52258.500000000036</v>
      </c>
      <c r="H2069" s="19">
        <v>0</v>
      </c>
      <c r="I2069" s="19">
        <v>0</v>
      </c>
    </row>
    <row r="2070" spans="1:9" x14ac:dyDescent="0.25">
      <c r="A2070" s="211" t="s">
        <v>760</v>
      </c>
      <c r="B2070" s="78">
        <v>0</v>
      </c>
      <c r="C2070" s="132" t="s">
        <v>67</v>
      </c>
      <c r="D2070" s="165">
        <v>52258.500000000036</v>
      </c>
      <c r="E2070" s="165">
        <v>0</v>
      </c>
      <c r="F2070" s="19">
        <v>0</v>
      </c>
      <c r="G2070" s="20">
        <f t="shared" si="39"/>
        <v>72077.699999999837</v>
      </c>
      <c r="H2070" s="19">
        <v>0</v>
      </c>
      <c r="I2070" s="19">
        <v>0</v>
      </c>
    </row>
    <row r="2071" spans="1:9" x14ac:dyDescent="0.25">
      <c r="A2071" s="211" t="s">
        <v>761</v>
      </c>
      <c r="B2071" s="78">
        <v>0</v>
      </c>
      <c r="C2071" s="132" t="s">
        <v>67</v>
      </c>
      <c r="D2071" s="165">
        <v>765649.49999999977</v>
      </c>
      <c r="E2071" s="165">
        <v>693571.79999999993</v>
      </c>
      <c r="F2071" s="19">
        <v>0</v>
      </c>
      <c r="G2071" s="20">
        <f t="shared" si="39"/>
        <v>32482.050000000047</v>
      </c>
      <c r="H2071" s="19">
        <v>0</v>
      </c>
      <c r="I2071" s="19">
        <v>0</v>
      </c>
    </row>
    <row r="2072" spans="1:9" x14ac:dyDescent="0.25">
      <c r="A2072" s="211" t="s">
        <v>762</v>
      </c>
      <c r="B2072" s="78">
        <v>0</v>
      </c>
      <c r="C2072" s="132" t="s">
        <v>67</v>
      </c>
      <c r="D2072" s="165">
        <v>155599.50000000006</v>
      </c>
      <c r="E2072" s="165">
        <v>123117.45000000001</v>
      </c>
      <c r="F2072" s="19">
        <v>0</v>
      </c>
      <c r="G2072" s="20">
        <f t="shared" si="39"/>
        <v>13230</v>
      </c>
      <c r="H2072" s="19">
        <v>0</v>
      </c>
      <c r="I2072" s="19">
        <v>0</v>
      </c>
    </row>
    <row r="2073" spans="1:9" x14ac:dyDescent="0.25">
      <c r="A2073" s="211" t="s">
        <v>763</v>
      </c>
      <c r="B2073" s="78">
        <v>0</v>
      </c>
      <c r="C2073" s="132" t="s">
        <v>67</v>
      </c>
      <c r="D2073" s="165">
        <v>13230</v>
      </c>
      <c r="E2073" s="165">
        <v>0</v>
      </c>
      <c r="F2073" s="19">
        <v>0</v>
      </c>
      <c r="G2073" s="20">
        <f t="shared" si="39"/>
        <v>110699.69999999949</v>
      </c>
      <c r="H2073" s="19">
        <v>0</v>
      </c>
      <c r="I2073" s="19">
        <v>0</v>
      </c>
    </row>
    <row r="2074" spans="1:9" x14ac:dyDescent="0.25">
      <c r="A2074" s="211" t="s">
        <v>1211</v>
      </c>
      <c r="B2074" s="78">
        <v>0</v>
      </c>
      <c r="C2074" s="132" t="s">
        <v>67</v>
      </c>
      <c r="D2074" s="165">
        <v>758533.7999999997</v>
      </c>
      <c r="E2074" s="165">
        <v>647834.10000000021</v>
      </c>
      <c r="F2074" s="19">
        <v>0</v>
      </c>
      <c r="G2074" s="20">
        <f t="shared" si="39"/>
        <v>142018.74999999971</v>
      </c>
      <c r="H2074" s="19">
        <v>0</v>
      </c>
      <c r="I2074" s="19">
        <v>0</v>
      </c>
    </row>
    <row r="2075" spans="1:9" x14ac:dyDescent="0.25">
      <c r="A2075" s="211" t="s">
        <v>1212</v>
      </c>
      <c r="B2075" s="78">
        <v>0</v>
      </c>
      <c r="C2075" s="132" t="s">
        <v>67</v>
      </c>
      <c r="D2075" s="165">
        <v>633533.24999999977</v>
      </c>
      <c r="E2075" s="165">
        <v>491514.50000000006</v>
      </c>
      <c r="F2075" s="19">
        <v>0</v>
      </c>
      <c r="G2075" s="20">
        <f t="shared" si="39"/>
        <v>113990.43999999994</v>
      </c>
      <c r="H2075" s="19">
        <v>0</v>
      </c>
      <c r="I2075" s="19">
        <v>0</v>
      </c>
    </row>
    <row r="2076" spans="1:9" x14ac:dyDescent="0.25">
      <c r="A2076" s="105" t="s">
        <v>1634</v>
      </c>
      <c r="B2076" s="78">
        <v>0</v>
      </c>
      <c r="C2076" s="132" t="s">
        <v>67</v>
      </c>
      <c r="D2076" s="165">
        <v>837882.49000000011</v>
      </c>
      <c r="E2076" s="165">
        <v>723892.05000000016</v>
      </c>
      <c r="F2076" s="19">
        <v>0</v>
      </c>
      <c r="G2076" s="20">
        <f t="shared" si="39"/>
        <v>227802.98000000045</v>
      </c>
      <c r="H2076" s="19">
        <v>0</v>
      </c>
      <c r="I2076" s="19">
        <v>0</v>
      </c>
    </row>
    <row r="2077" spans="1:9" x14ac:dyDescent="0.25">
      <c r="A2077" s="105" t="s">
        <v>1635</v>
      </c>
      <c r="B2077" s="78">
        <v>0</v>
      </c>
      <c r="C2077" s="132" t="s">
        <v>67</v>
      </c>
      <c r="D2077" s="165">
        <v>1399795.5500000005</v>
      </c>
      <c r="E2077" s="165">
        <v>1171992.57</v>
      </c>
      <c r="F2077" s="19">
        <v>0</v>
      </c>
      <c r="G2077" s="20">
        <f t="shared" si="39"/>
        <v>120682.95000000042</v>
      </c>
      <c r="H2077" s="19">
        <v>0</v>
      </c>
      <c r="I2077" s="19">
        <v>0</v>
      </c>
    </row>
    <row r="2078" spans="1:9" x14ac:dyDescent="0.25">
      <c r="A2078" s="105" t="s">
        <v>1636</v>
      </c>
      <c r="B2078" s="78">
        <v>0</v>
      </c>
      <c r="C2078" s="132" t="s">
        <v>67</v>
      </c>
      <c r="D2078" s="165">
        <v>855581.00000000035</v>
      </c>
      <c r="E2078" s="165">
        <v>734898.04999999993</v>
      </c>
      <c r="F2078" s="19">
        <v>0</v>
      </c>
      <c r="G2078" s="20">
        <f t="shared" si="39"/>
        <v>113982.45000000054</v>
      </c>
      <c r="H2078" s="19">
        <v>0</v>
      </c>
      <c r="I2078" s="19">
        <v>0</v>
      </c>
    </row>
    <row r="2079" spans="1:9" x14ac:dyDescent="0.25">
      <c r="A2079" s="105" t="s">
        <v>1637</v>
      </c>
      <c r="B2079" s="78">
        <v>0</v>
      </c>
      <c r="C2079" s="132" t="s">
        <v>67</v>
      </c>
      <c r="D2079" s="165">
        <v>930146.40000000026</v>
      </c>
      <c r="E2079" s="165">
        <v>816163.94999999972</v>
      </c>
      <c r="F2079" s="19">
        <v>0</v>
      </c>
      <c r="G2079" s="20">
        <f t="shared" si="39"/>
        <v>407842.73999999906</v>
      </c>
      <c r="H2079" s="19">
        <v>0</v>
      </c>
      <c r="I2079" s="19">
        <v>0</v>
      </c>
    </row>
    <row r="2080" spans="1:9" x14ac:dyDescent="0.25">
      <c r="A2080" s="105" t="s">
        <v>1638</v>
      </c>
      <c r="B2080" s="78">
        <v>0</v>
      </c>
      <c r="C2080" s="132" t="s">
        <v>67</v>
      </c>
      <c r="D2080" s="165">
        <v>2229771.5999999996</v>
      </c>
      <c r="E2080" s="165">
        <v>1821928.8600000006</v>
      </c>
      <c r="F2080" s="19">
        <v>0</v>
      </c>
      <c r="G2080" s="20">
        <f t="shared" si="39"/>
        <v>194015.20000000065</v>
      </c>
      <c r="H2080" s="19">
        <v>0</v>
      </c>
      <c r="I2080" s="19">
        <v>0</v>
      </c>
    </row>
    <row r="2081" spans="1:9" x14ac:dyDescent="0.25">
      <c r="A2081" s="105" t="s">
        <v>1639</v>
      </c>
      <c r="B2081" s="78">
        <v>0</v>
      </c>
      <c r="C2081" s="132" t="s">
        <v>67</v>
      </c>
      <c r="D2081" s="165">
        <v>1056368.0000000005</v>
      </c>
      <c r="E2081" s="165">
        <v>862352.79999999981</v>
      </c>
      <c r="F2081" s="19">
        <v>0</v>
      </c>
      <c r="G2081" s="20">
        <f t="shared" si="39"/>
        <v>458212.40999999945</v>
      </c>
      <c r="H2081" s="19">
        <v>0</v>
      </c>
      <c r="I2081" s="19">
        <v>0</v>
      </c>
    </row>
    <row r="2082" spans="1:9" x14ac:dyDescent="0.25">
      <c r="A2082" s="105" t="s">
        <v>1640</v>
      </c>
      <c r="B2082" s="78">
        <v>0</v>
      </c>
      <c r="C2082" s="132" t="s">
        <v>67</v>
      </c>
      <c r="D2082" s="165">
        <v>1615840.2799999996</v>
      </c>
      <c r="E2082" s="165">
        <v>1157627.8700000001</v>
      </c>
      <c r="F2082" s="19">
        <v>0</v>
      </c>
      <c r="G2082" s="20">
        <f t="shared" si="39"/>
        <v>53856.140000000247</v>
      </c>
      <c r="H2082" s="19">
        <v>0</v>
      </c>
      <c r="I2082" s="19">
        <v>0</v>
      </c>
    </row>
    <row r="2083" spans="1:9" x14ac:dyDescent="0.25">
      <c r="A2083" s="105" t="s">
        <v>1641</v>
      </c>
      <c r="B2083" s="78">
        <v>0</v>
      </c>
      <c r="C2083" s="132" t="s">
        <v>67</v>
      </c>
      <c r="D2083" s="165">
        <v>515271.75000000023</v>
      </c>
      <c r="E2083" s="165">
        <v>461415.61</v>
      </c>
      <c r="F2083" s="19">
        <v>0</v>
      </c>
      <c r="G2083" s="20">
        <f t="shared" si="39"/>
        <v>92787.949999999371</v>
      </c>
      <c r="H2083" s="19">
        <v>0</v>
      </c>
      <c r="I2083" s="19">
        <v>0</v>
      </c>
    </row>
    <row r="2084" spans="1:9" x14ac:dyDescent="0.25">
      <c r="A2084" s="105" t="s">
        <v>1642</v>
      </c>
      <c r="B2084" s="78">
        <v>0</v>
      </c>
      <c r="C2084" s="132" t="s">
        <v>67</v>
      </c>
      <c r="D2084" s="165">
        <v>974168.99999999953</v>
      </c>
      <c r="E2084" s="165">
        <v>881381.05000000016</v>
      </c>
      <c r="F2084" s="19">
        <v>0</v>
      </c>
      <c r="G2084" s="20">
        <f t="shared" si="39"/>
        <v>172069.87999999989</v>
      </c>
      <c r="H2084" s="19">
        <v>0</v>
      </c>
      <c r="I2084" s="19">
        <v>0</v>
      </c>
    </row>
    <row r="2085" spans="1:9" x14ac:dyDescent="0.25">
      <c r="A2085" s="105" t="s">
        <v>1643</v>
      </c>
      <c r="B2085" s="78">
        <v>0</v>
      </c>
      <c r="C2085" s="132" t="s">
        <v>67</v>
      </c>
      <c r="D2085" s="165">
        <v>1181738.73</v>
      </c>
      <c r="E2085" s="165">
        <v>1009668.8500000001</v>
      </c>
      <c r="F2085" s="19">
        <v>0</v>
      </c>
      <c r="G2085" s="20">
        <f t="shared" si="39"/>
        <v>273909.55999999843</v>
      </c>
      <c r="H2085" s="19">
        <v>0</v>
      </c>
      <c r="I2085" s="19">
        <v>0</v>
      </c>
    </row>
    <row r="2086" spans="1:9" x14ac:dyDescent="0.25">
      <c r="A2086" s="105" t="s">
        <v>1644</v>
      </c>
      <c r="B2086" s="78">
        <v>0</v>
      </c>
      <c r="C2086" s="132" t="s">
        <v>67</v>
      </c>
      <c r="D2086" s="165">
        <v>1710936.9999999988</v>
      </c>
      <c r="E2086" s="165">
        <v>1437027.4400000004</v>
      </c>
      <c r="F2086" s="19">
        <v>0</v>
      </c>
      <c r="G2086" s="20">
        <f t="shared" si="39"/>
        <v>180453.85000000009</v>
      </c>
      <c r="H2086" s="19">
        <v>0</v>
      </c>
      <c r="I2086" s="19">
        <v>0</v>
      </c>
    </row>
    <row r="2087" spans="1:9" x14ac:dyDescent="0.25">
      <c r="A2087" s="105" t="s">
        <v>1645</v>
      </c>
      <c r="B2087" s="78">
        <v>0</v>
      </c>
      <c r="C2087" s="132" t="s">
        <v>67</v>
      </c>
      <c r="D2087" s="165">
        <v>1269849.3699999999</v>
      </c>
      <c r="E2087" s="165">
        <v>1089395.5199999998</v>
      </c>
      <c r="F2087" s="19">
        <v>0</v>
      </c>
      <c r="G2087" s="20">
        <f t="shared" si="39"/>
        <v>313454.18000000133</v>
      </c>
      <c r="H2087" s="19">
        <v>0</v>
      </c>
      <c r="I2087" s="19">
        <v>0</v>
      </c>
    </row>
    <row r="2088" spans="1:9" x14ac:dyDescent="0.25">
      <c r="A2088" s="105" t="s">
        <v>1646</v>
      </c>
      <c r="B2088" s="78">
        <v>0</v>
      </c>
      <c r="C2088" s="132" t="s">
        <v>67</v>
      </c>
      <c r="D2088" s="165">
        <v>1289043.620000001</v>
      </c>
      <c r="E2088" s="165">
        <v>975589.43999999971</v>
      </c>
      <c r="F2088" s="19">
        <v>0</v>
      </c>
      <c r="G2088" s="20">
        <f t="shared" si="39"/>
        <v>243064.40000000002</v>
      </c>
      <c r="H2088" s="19">
        <v>0</v>
      </c>
      <c r="I2088" s="19">
        <v>0</v>
      </c>
    </row>
    <row r="2089" spans="1:9" x14ac:dyDescent="0.25">
      <c r="A2089" s="105" t="s">
        <v>1647</v>
      </c>
      <c r="B2089" s="78">
        <v>0</v>
      </c>
      <c r="C2089" s="132" t="s">
        <v>67</v>
      </c>
      <c r="D2089" s="165">
        <v>981395.85</v>
      </c>
      <c r="E2089" s="165">
        <v>738331.45</v>
      </c>
      <c r="F2089" s="19">
        <v>0</v>
      </c>
      <c r="G2089" s="20">
        <f t="shared" si="39"/>
        <v>173328.72000000067</v>
      </c>
      <c r="H2089" s="19">
        <v>0</v>
      </c>
      <c r="I2089" s="19">
        <v>0</v>
      </c>
    </row>
    <row r="2090" spans="1:9" x14ac:dyDescent="0.25">
      <c r="A2090" s="105" t="s">
        <v>1648</v>
      </c>
      <c r="B2090" s="78">
        <v>0</v>
      </c>
      <c r="C2090" s="132" t="s">
        <v>67</v>
      </c>
      <c r="D2090" s="165">
        <v>904835.50000000047</v>
      </c>
      <c r="E2090" s="165">
        <v>731506.7799999998</v>
      </c>
      <c r="F2090" s="19">
        <v>0</v>
      </c>
      <c r="G2090" s="20">
        <f t="shared" si="39"/>
        <v>169086.90000000037</v>
      </c>
      <c r="H2090" s="19">
        <v>0</v>
      </c>
      <c r="I2090" s="19">
        <v>0</v>
      </c>
    </row>
    <row r="2091" spans="1:9" x14ac:dyDescent="0.25">
      <c r="A2091" s="105" t="s">
        <v>1649</v>
      </c>
      <c r="B2091" s="78">
        <v>0</v>
      </c>
      <c r="C2091" s="132" t="s">
        <v>67</v>
      </c>
      <c r="D2091" s="165">
        <v>945430.50000000035</v>
      </c>
      <c r="E2091" s="165">
        <v>776343.6</v>
      </c>
      <c r="F2091" s="19">
        <v>0</v>
      </c>
      <c r="G2091" s="20">
        <f t="shared" si="39"/>
        <v>275503.94999999914</v>
      </c>
      <c r="H2091" s="19">
        <v>0</v>
      </c>
      <c r="I2091" s="19">
        <v>0</v>
      </c>
    </row>
    <row r="2092" spans="1:9" x14ac:dyDescent="0.25">
      <c r="A2092" s="105" t="s">
        <v>1650</v>
      </c>
      <c r="B2092" s="78">
        <v>0</v>
      </c>
      <c r="C2092" s="132" t="s">
        <v>67</v>
      </c>
      <c r="D2092" s="165">
        <v>1290329.2499999993</v>
      </c>
      <c r="E2092" s="165">
        <v>1014825.3000000002</v>
      </c>
      <c r="F2092" s="19">
        <v>0</v>
      </c>
      <c r="G2092" s="20">
        <f t="shared" si="39"/>
        <v>173479.78999999957</v>
      </c>
      <c r="H2092" s="19">
        <v>0</v>
      </c>
      <c r="I2092" s="19">
        <v>0</v>
      </c>
    </row>
    <row r="2093" spans="1:9" x14ac:dyDescent="0.25">
      <c r="A2093" s="105" t="s">
        <v>1651</v>
      </c>
      <c r="B2093" s="78">
        <v>0</v>
      </c>
      <c r="C2093" s="132" t="s">
        <v>67</v>
      </c>
      <c r="D2093" s="165">
        <v>1309136.1499999994</v>
      </c>
      <c r="E2093" s="165">
        <v>1135656.3599999999</v>
      </c>
      <c r="F2093" s="19">
        <v>0</v>
      </c>
      <c r="G2093" s="20">
        <f t="shared" si="39"/>
        <v>204931.4999999993</v>
      </c>
      <c r="H2093" s="19">
        <v>0</v>
      </c>
      <c r="I2093" s="19">
        <v>0</v>
      </c>
    </row>
    <row r="2094" spans="1:9" x14ac:dyDescent="0.25">
      <c r="A2094" s="105" t="s">
        <v>1652</v>
      </c>
      <c r="B2094" s="78">
        <v>0</v>
      </c>
      <c r="C2094" s="132" t="s">
        <v>67</v>
      </c>
      <c r="D2094" s="165">
        <v>1731416.5499999998</v>
      </c>
      <c r="E2094" s="165">
        <v>1526485.0500000005</v>
      </c>
      <c r="F2094" s="19">
        <v>0</v>
      </c>
      <c r="G2094" s="20">
        <f t="shared" si="39"/>
        <v>242577.45999999996</v>
      </c>
      <c r="H2094" s="19">
        <v>0</v>
      </c>
      <c r="I2094" s="19">
        <v>0</v>
      </c>
    </row>
    <row r="2095" spans="1:9" x14ac:dyDescent="0.25">
      <c r="A2095" s="105" t="s">
        <v>2114</v>
      </c>
      <c r="B2095" s="78">
        <v>0</v>
      </c>
      <c r="C2095" s="132" t="s">
        <v>67</v>
      </c>
      <c r="D2095" s="165">
        <v>2176597.94</v>
      </c>
      <c r="E2095" s="165">
        <v>1934020.48</v>
      </c>
      <c r="F2095" s="19">
        <v>0</v>
      </c>
      <c r="G2095" s="20">
        <f t="shared" si="39"/>
        <v>28996.54999999997</v>
      </c>
      <c r="H2095" s="19">
        <v>0</v>
      </c>
      <c r="I2095" s="19">
        <v>0</v>
      </c>
    </row>
    <row r="2096" spans="1:9" x14ac:dyDescent="0.25">
      <c r="A2096" s="211" t="s">
        <v>764</v>
      </c>
      <c r="B2096" s="78">
        <v>0</v>
      </c>
      <c r="C2096" s="132" t="s">
        <v>67</v>
      </c>
      <c r="D2096" s="165">
        <v>48662.799999999974</v>
      </c>
      <c r="E2096" s="165">
        <v>19666.250000000004</v>
      </c>
      <c r="F2096" s="19">
        <v>0</v>
      </c>
      <c r="G2096" s="20" t="e">
        <f>#REF!-#REF!</f>
        <v>#REF!</v>
      </c>
      <c r="H2096" s="19">
        <v>0</v>
      </c>
      <c r="I2096" s="19">
        <v>0</v>
      </c>
    </row>
    <row r="2097" spans="1:9" x14ac:dyDescent="0.25">
      <c r="A2097" s="217" t="s">
        <v>2115</v>
      </c>
      <c r="B2097" s="78">
        <v>0</v>
      </c>
      <c r="C2097" s="134" t="s">
        <v>3916</v>
      </c>
      <c r="D2097" s="218">
        <v>243935.14999999994</v>
      </c>
      <c r="E2097" s="218">
        <v>246089.42999999996</v>
      </c>
      <c r="F2097" s="19">
        <v>0</v>
      </c>
      <c r="G2097" s="20" t="e">
        <f>#REF!-#REF!</f>
        <v>#REF!</v>
      </c>
      <c r="H2097" s="19">
        <v>0</v>
      </c>
      <c r="I2097" s="19">
        <v>0</v>
      </c>
    </row>
    <row r="2098" spans="1:9" x14ac:dyDescent="0.25">
      <c r="A2098" s="217" t="s">
        <v>2116</v>
      </c>
      <c r="B2098" s="78">
        <v>0</v>
      </c>
      <c r="C2098" s="134" t="s">
        <v>3916</v>
      </c>
      <c r="D2098" s="218">
        <v>44504.800000000003</v>
      </c>
      <c r="E2098" s="218">
        <v>14552.3</v>
      </c>
      <c r="F2098" s="19">
        <v>0</v>
      </c>
      <c r="G2098" s="20" t="e">
        <f>#REF!-#REF!</f>
        <v>#REF!</v>
      </c>
      <c r="H2098" s="19">
        <v>0</v>
      </c>
      <c r="I2098" s="19">
        <v>0</v>
      </c>
    </row>
    <row r="2099" spans="1:9" x14ac:dyDescent="0.25">
      <c r="A2099" s="217" t="s">
        <v>2117</v>
      </c>
      <c r="B2099" s="78">
        <v>0</v>
      </c>
      <c r="C2099" s="134" t="s">
        <v>3916</v>
      </c>
      <c r="D2099" s="218">
        <v>110888.36000000003</v>
      </c>
      <c r="E2099" s="218">
        <v>106861.70000000001</v>
      </c>
      <c r="F2099" s="19">
        <v>0</v>
      </c>
      <c r="G2099" s="20" t="e">
        <f>#REF!-#REF!</f>
        <v>#REF!</v>
      </c>
      <c r="H2099" s="19">
        <v>0</v>
      </c>
      <c r="I2099" s="19">
        <v>0</v>
      </c>
    </row>
    <row r="2100" spans="1:9" x14ac:dyDescent="0.25">
      <c r="A2100" s="217" t="s">
        <v>2118</v>
      </c>
      <c r="B2100" s="78">
        <v>0</v>
      </c>
      <c r="C2100" s="134" t="s">
        <v>3916</v>
      </c>
      <c r="D2100" s="218">
        <v>1541740.9599999997</v>
      </c>
      <c r="E2100" s="218">
        <v>1504233.1199999996</v>
      </c>
      <c r="F2100" s="19">
        <v>0</v>
      </c>
      <c r="G2100" s="20" t="e">
        <f>#REF!-#REF!</f>
        <v>#REF!</v>
      </c>
      <c r="H2100" s="19">
        <v>0</v>
      </c>
      <c r="I2100" s="19">
        <v>0</v>
      </c>
    </row>
    <row r="2101" spans="1:9" x14ac:dyDescent="0.25">
      <c r="A2101" s="217" t="s">
        <v>2119</v>
      </c>
      <c r="B2101" s="78">
        <v>0</v>
      </c>
      <c r="C2101" s="134" t="s">
        <v>3916</v>
      </c>
      <c r="D2101" s="218">
        <v>122241.76999999997</v>
      </c>
      <c r="E2101" s="218">
        <v>80657.819999999992</v>
      </c>
      <c r="F2101" s="19">
        <v>0</v>
      </c>
      <c r="G2101" s="20" t="e">
        <f>#REF!-#REF!</f>
        <v>#REF!</v>
      </c>
      <c r="H2101" s="19">
        <v>0</v>
      </c>
      <c r="I2101" s="19">
        <v>0</v>
      </c>
    </row>
    <row r="2102" spans="1:9" x14ac:dyDescent="0.25">
      <c r="A2102" s="217" t="s">
        <v>2120</v>
      </c>
      <c r="B2102" s="78">
        <v>0</v>
      </c>
      <c r="C2102" s="134" t="s">
        <v>3916</v>
      </c>
      <c r="D2102" s="218">
        <v>763481.19000000041</v>
      </c>
      <c r="E2102" s="218">
        <v>674034.42</v>
      </c>
      <c r="F2102" s="19">
        <v>0</v>
      </c>
      <c r="G2102" s="20" t="e">
        <f>#REF!-#REF!</f>
        <v>#REF!</v>
      </c>
      <c r="H2102" s="19">
        <v>0</v>
      </c>
      <c r="I2102" s="19">
        <v>0</v>
      </c>
    </row>
    <row r="2103" spans="1:9" x14ac:dyDescent="0.25">
      <c r="A2103" s="217" t="s">
        <v>2121</v>
      </c>
      <c r="B2103" s="78">
        <v>0</v>
      </c>
      <c r="C2103" s="134" t="s">
        <v>3916</v>
      </c>
      <c r="D2103" s="218">
        <v>119288.90000000002</v>
      </c>
      <c r="E2103" s="218">
        <v>89134.800000000017</v>
      </c>
      <c r="F2103" s="19">
        <v>0</v>
      </c>
      <c r="G2103" s="20" t="e">
        <f>#REF!-#REF!</f>
        <v>#REF!</v>
      </c>
      <c r="H2103" s="19">
        <v>0</v>
      </c>
      <c r="I2103" s="19">
        <v>0</v>
      </c>
    </row>
    <row r="2104" spans="1:9" x14ac:dyDescent="0.25">
      <c r="A2104" s="217" t="s">
        <v>2122</v>
      </c>
      <c r="B2104" s="78">
        <v>0</v>
      </c>
      <c r="C2104" s="134" t="s">
        <v>3916</v>
      </c>
      <c r="D2104" s="218">
        <v>927643.13000000059</v>
      </c>
      <c r="E2104" s="218">
        <v>875406.88000000035</v>
      </c>
      <c r="F2104" s="19">
        <v>0</v>
      </c>
      <c r="G2104" s="20" t="e">
        <f>#REF!-#REF!</f>
        <v>#REF!</v>
      </c>
      <c r="H2104" s="19">
        <v>0</v>
      </c>
      <c r="I2104" s="19">
        <v>0</v>
      </c>
    </row>
    <row r="2105" spans="1:9" x14ac:dyDescent="0.25">
      <c r="A2105" s="217" t="s">
        <v>2123</v>
      </c>
      <c r="B2105" s="78">
        <v>0</v>
      </c>
      <c r="C2105" s="134" t="s">
        <v>3916</v>
      </c>
      <c r="D2105" s="218">
        <v>198950.77999999985</v>
      </c>
      <c r="E2105" s="218">
        <v>195753.24</v>
      </c>
      <c r="F2105" s="19">
        <v>0</v>
      </c>
      <c r="G2105" s="20" t="e">
        <f>#REF!-#REF!</f>
        <v>#REF!</v>
      </c>
      <c r="H2105" s="19">
        <v>0</v>
      </c>
      <c r="I2105" s="19">
        <v>0</v>
      </c>
    </row>
    <row r="2106" spans="1:9" x14ac:dyDescent="0.25">
      <c r="A2106" s="217" t="s">
        <v>2124</v>
      </c>
      <c r="B2106" s="78">
        <v>0</v>
      </c>
      <c r="C2106" s="134" t="s">
        <v>3916</v>
      </c>
      <c r="D2106" s="218">
        <v>202065.79999999993</v>
      </c>
      <c r="E2106" s="218">
        <v>161589.04999999999</v>
      </c>
      <c r="F2106" s="19">
        <v>0</v>
      </c>
      <c r="G2106" s="20" t="e">
        <f>#REF!-#REF!</f>
        <v>#REF!</v>
      </c>
      <c r="H2106" s="19">
        <v>0</v>
      </c>
      <c r="I2106" s="19">
        <v>0</v>
      </c>
    </row>
    <row r="2107" spans="1:9" x14ac:dyDescent="0.25">
      <c r="A2107" s="217" t="s">
        <v>2125</v>
      </c>
      <c r="B2107" s="78">
        <v>0</v>
      </c>
      <c r="C2107" s="134" t="s">
        <v>3916</v>
      </c>
      <c r="D2107" s="218">
        <v>165316.00000000012</v>
      </c>
      <c r="E2107" s="218">
        <v>139557.88999999998</v>
      </c>
      <c r="F2107" s="19">
        <v>0</v>
      </c>
      <c r="G2107" s="20" t="e">
        <f>#REF!-#REF!</f>
        <v>#REF!</v>
      </c>
      <c r="H2107" s="19">
        <v>0</v>
      </c>
      <c r="I2107" s="19">
        <v>0</v>
      </c>
    </row>
    <row r="2108" spans="1:9" x14ac:dyDescent="0.25">
      <c r="A2108" s="217" t="s">
        <v>2126</v>
      </c>
      <c r="B2108" s="78">
        <v>0</v>
      </c>
      <c r="C2108" s="134" t="s">
        <v>3916</v>
      </c>
      <c r="D2108" s="218">
        <v>150205.22</v>
      </c>
      <c r="E2108" s="218">
        <v>149286.31999999998</v>
      </c>
      <c r="F2108" s="19">
        <v>0</v>
      </c>
      <c r="G2108" s="20" t="e">
        <f>#REF!-#REF!</f>
        <v>#REF!</v>
      </c>
      <c r="H2108" s="19">
        <v>0</v>
      </c>
      <c r="I2108" s="19">
        <v>0</v>
      </c>
    </row>
    <row r="2109" spans="1:9" x14ac:dyDescent="0.25">
      <c r="A2109" s="217" t="s">
        <v>2127</v>
      </c>
      <c r="B2109" s="78">
        <v>0</v>
      </c>
      <c r="C2109" s="134" t="s">
        <v>3916</v>
      </c>
      <c r="D2109" s="218">
        <v>22643.999999999993</v>
      </c>
      <c r="E2109" s="218">
        <v>22490.999999999996</v>
      </c>
      <c r="F2109" s="19">
        <v>0</v>
      </c>
      <c r="G2109" s="20" t="e">
        <f>#REF!-#REF!</f>
        <v>#REF!</v>
      </c>
      <c r="H2109" s="19">
        <v>0</v>
      </c>
      <c r="I2109" s="19">
        <v>0</v>
      </c>
    </row>
    <row r="2110" spans="1:9" x14ac:dyDescent="0.25">
      <c r="A2110" s="217" t="s">
        <v>2128</v>
      </c>
      <c r="B2110" s="78">
        <v>0</v>
      </c>
      <c r="C2110" s="134" t="s">
        <v>3916</v>
      </c>
      <c r="D2110" s="218">
        <v>144022.27000000002</v>
      </c>
      <c r="E2110" s="218">
        <v>108970.59000000001</v>
      </c>
      <c r="F2110" s="19">
        <v>0</v>
      </c>
      <c r="G2110" s="20" t="e">
        <f>#REF!-#REF!</f>
        <v>#REF!</v>
      </c>
      <c r="H2110" s="19">
        <v>0</v>
      </c>
      <c r="I2110" s="19">
        <v>0</v>
      </c>
    </row>
    <row r="2111" spans="1:9" x14ac:dyDescent="0.25">
      <c r="A2111" s="217" t="s">
        <v>2129</v>
      </c>
      <c r="B2111" s="78">
        <v>0</v>
      </c>
      <c r="C2111" s="134" t="s">
        <v>3916</v>
      </c>
      <c r="D2111" s="218">
        <v>183408.00000000006</v>
      </c>
      <c r="E2111" s="218">
        <v>175105.75000000003</v>
      </c>
      <c r="F2111" s="19">
        <v>0</v>
      </c>
      <c r="G2111" s="20" t="e">
        <f>#REF!-#REF!</f>
        <v>#REF!</v>
      </c>
      <c r="H2111" s="19">
        <v>0</v>
      </c>
      <c r="I2111" s="19">
        <v>0</v>
      </c>
    </row>
    <row r="2112" spans="1:9" x14ac:dyDescent="0.25">
      <c r="A2112" s="217" t="s">
        <v>2130</v>
      </c>
      <c r="B2112" s="78">
        <v>0</v>
      </c>
      <c r="C2112" s="134" t="s">
        <v>3916</v>
      </c>
      <c r="D2112" s="218">
        <v>242126.07</v>
      </c>
      <c r="E2112" s="218">
        <v>211328.55000000005</v>
      </c>
      <c r="F2112" s="19">
        <v>0</v>
      </c>
      <c r="G2112" s="20" t="e">
        <f>#REF!-#REF!</f>
        <v>#REF!</v>
      </c>
      <c r="H2112" s="19">
        <v>0</v>
      </c>
      <c r="I2112" s="19">
        <v>0</v>
      </c>
    </row>
    <row r="2113" spans="1:9" x14ac:dyDescent="0.25">
      <c r="A2113" s="217" t="s">
        <v>2131</v>
      </c>
      <c r="B2113" s="78">
        <v>0</v>
      </c>
      <c r="C2113" s="134" t="s">
        <v>3916</v>
      </c>
      <c r="D2113" s="218">
        <v>107051.20000000003</v>
      </c>
      <c r="E2113" s="218">
        <v>104692.7</v>
      </c>
      <c r="F2113" s="19">
        <v>0</v>
      </c>
      <c r="G2113" s="20" t="e">
        <f>#REF!-#REF!</f>
        <v>#REF!</v>
      </c>
      <c r="H2113" s="19">
        <v>0</v>
      </c>
      <c r="I2113" s="19">
        <v>0</v>
      </c>
    </row>
    <row r="2114" spans="1:9" x14ac:dyDescent="0.25">
      <c r="A2114" s="217" t="s">
        <v>2132</v>
      </c>
      <c r="B2114" s="78">
        <v>0</v>
      </c>
      <c r="C2114" s="134" t="s">
        <v>3916</v>
      </c>
      <c r="D2114" s="218">
        <v>184743.89000000013</v>
      </c>
      <c r="E2114" s="218">
        <v>106196.5</v>
      </c>
      <c r="F2114" s="19">
        <v>0</v>
      </c>
      <c r="G2114" s="20" t="e">
        <f>#REF!-#REF!</f>
        <v>#REF!</v>
      </c>
      <c r="H2114" s="19">
        <v>0</v>
      </c>
      <c r="I2114" s="19">
        <v>0</v>
      </c>
    </row>
    <row r="2115" spans="1:9" x14ac:dyDescent="0.25">
      <c r="A2115" s="217" t="s">
        <v>2133</v>
      </c>
      <c r="B2115" s="78">
        <v>0</v>
      </c>
      <c r="C2115" s="134" t="s">
        <v>3916</v>
      </c>
      <c r="D2115" s="218">
        <v>235337.32000000007</v>
      </c>
      <c r="E2115" s="218">
        <v>217845.55</v>
      </c>
      <c r="F2115" s="19">
        <v>0</v>
      </c>
      <c r="G2115" s="20" t="e">
        <f>#REF!-#REF!</f>
        <v>#REF!</v>
      </c>
      <c r="H2115" s="19">
        <v>0</v>
      </c>
      <c r="I2115" s="19">
        <v>0</v>
      </c>
    </row>
    <row r="2116" spans="1:9" x14ac:dyDescent="0.25">
      <c r="A2116" s="217" t="s">
        <v>2134</v>
      </c>
      <c r="B2116" s="78">
        <v>0</v>
      </c>
      <c r="C2116" s="134" t="s">
        <v>3916</v>
      </c>
      <c r="D2116" s="218">
        <v>92644.400000000038</v>
      </c>
      <c r="E2116" s="218">
        <v>74954.999999999985</v>
      </c>
      <c r="F2116" s="19">
        <v>0</v>
      </c>
      <c r="G2116" s="20" t="e">
        <f>#REF!-#REF!</f>
        <v>#REF!</v>
      </c>
      <c r="H2116" s="19">
        <v>0</v>
      </c>
      <c r="I2116" s="19">
        <v>0</v>
      </c>
    </row>
    <row r="2117" spans="1:9" x14ac:dyDescent="0.25">
      <c r="A2117" s="217" t="s">
        <v>2135</v>
      </c>
      <c r="B2117" s="78">
        <v>0</v>
      </c>
      <c r="C2117" s="134" t="s">
        <v>3916</v>
      </c>
      <c r="D2117" s="218">
        <v>513583.1700000001</v>
      </c>
      <c r="E2117" s="218">
        <v>473559.66999999993</v>
      </c>
      <c r="F2117" s="19">
        <v>0</v>
      </c>
      <c r="G2117" s="20" t="e">
        <f>#REF!-#REF!</f>
        <v>#REF!</v>
      </c>
      <c r="H2117" s="19">
        <v>0</v>
      </c>
      <c r="I2117" s="19">
        <v>0</v>
      </c>
    </row>
    <row r="2118" spans="1:9" x14ac:dyDescent="0.25">
      <c r="A2118" s="217" t="s">
        <v>2136</v>
      </c>
      <c r="B2118" s="78">
        <v>0</v>
      </c>
      <c r="C2118" s="134" t="s">
        <v>3916</v>
      </c>
      <c r="D2118" s="218">
        <v>179638.19999999992</v>
      </c>
      <c r="E2118" s="218">
        <v>149364.25</v>
      </c>
      <c r="F2118" s="19">
        <v>0</v>
      </c>
      <c r="G2118" s="20" t="e">
        <f>#REF!-#REF!</f>
        <v>#REF!</v>
      </c>
      <c r="H2118" s="19">
        <v>0</v>
      </c>
      <c r="I2118" s="19">
        <v>0</v>
      </c>
    </row>
    <row r="2119" spans="1:9" x14ac:dyDescent="0.25">
      <c r="A2119" s="217" t="s">
        <v>2137</v>
      </c>
      <c r="B2119" s="78">
        <v>0</v>
      </c>
      <c r="C2119" s="134" t="s">
        <v>3916</v>
      </c>
      <c r="D2119" s="218">
        <v>457533.88000000012</v>
      </c>
      <c r="E2119" s="218">
        <v>446280.98999999987</v>
      </c>
      <c r="F2119" s="19">
        <v>0</v>
      </c>
      <c r="G2119" s="20" t="e">
        <f>#REF!-#REF!</f>
        <v>#REF!</v>
      </c>
      <c r="H2119" s="19">
        <v>0</v>
      </c>
      <c r="I2119" s="19">
        <v>0</v>
      </c>
    </row>
    <row r="2120" spans="1:9" x14ac:dyDescent="0.25">
      <c r="A2120" s="217" t="s">
        <v>2138</v>
      </c>
      <c r="B2120" s="78">
        <v>0</v>
      </c>
      <c r="C2120" s="134" t="s">
        <v>3916</v>
      </c>
      <c r="D2120" s="218">
        <v>534431.89000000025</v>
      </c>
      <c r="E2120" s="218">
        <v>478487.30999999994</v>
      </c>
      <c r="F2120" s="19">
        <v>0</v>
      </c>
      <c r="G2120" s="20" t="e">
        <f>#REF!-#REF!</f>
        <v>#REF!</v>
      </c>
      <c r="H2120" s="19">
        <v>0</v>
      </c>
      <c r="I2120" s="19">
        <v>0</v>
      </c>
    </row>
    <row r="2121" spans="1:9" x14ac:dyDescent="0.25">
      <c r="A2121" s="217" t="s">
        <v>2139</v>
      </c>
      <c r="B2121" s="78">
        <v>0</v>
      </c>
      <c r="C2121" s="134" t="s">
        <v>3916</v>
      </c>
      <c r="D2121" s="218">
        <v>454704.10000000027</v>
      </c>
      <c r="E2121" s="218">
        <v>440407.04999999987</v>
      </c>
      <c r="F2121" s="19">
        <v>0</v>
      </c>
      <c r="G2121" s="20" t="e">
        <f>#REF!-#REF!</f>
        <v>#REF!</v>
      </c>
      <c r="H2121" s="19">
        <v>0</v>
      </c>
      <c r="I2121" s="19">
        <v>0</v>
      </c>
    </row>
    <row r="2122" spans="1:9" x14ac:dyDescent="0.25">
      <c r="A2122" s="217" t="s">
        <v>2140</v>
      </c>
      <c r="B2122" s="78">
        <v>0</v>
      </c>
      <c r="C2122" s="134" t="s">
        <v>3916</v>
      </c>
      <c r="D2122" s="218">
        <v>384988.32000000007</v>
      </c>
      <c r="E2122" s="218">
        <v>355175.19999999995</v>
      </c>
      <c r="F2122" s="19">
        <v>0</v>
      </c>
      <c r="G2122" s="20" t="e">
        <f>#REF!-#REF!</f>
        <v>#REF!</v>
      </c>
      <c r="H2122" s="19">
        <v>0</v>
      </c>
      <c r="I2122" s="19">
        <v>0</v>
      </c>
    </row>
    <row r="2123" spans="1:9" x14ac:dyDescent="0.25">
      <c r="A2123" s="217" t="s">
        <v>2141</v>
      </c>
      <c r="B2123" s="78">
        <v>0</v>
      </c>
      <c r="C2123" s="134" t="s">
        <v>3916</v>
      </c>
      <c r="D2123" s="218">
        <v>567222.32999999996</v>
      </c>
      <c r="E2123" s="218">
        <v>501333.64999999997</v>
      </c>
      <c r="F2123" s="19">
        <v>0</v>
      </c>
      <c r="G2123" s="20">
        <f>D2097-E2097</f>
        <v>-2154.2800000000279</v>
      </c>
      <c r="H2123" s="19">
        <v>0</v>
      </c>
      <c r="I2123" s="19">
        <v>0</v>
      </c>
    </row>
    <row r="2124" spans="1:9" x14ac:dyDescent="0.25">
      <c r="A2124" s="217" t="s">
        <v>2142</v>
      </c>
      <c r="B2124" s="78">
        <v>0</v>
      </c>
      <c r="C2124" s="134" t="s">
        <v>3916</v>
      </c>
      <c r="D2124" s="218">
        <v>684966.70000000042</v>
      </c>
      <c r="E2124" s="218">
        <v>610126.9</v>
      </c>
      <c r="F2124" s="19">
        <v>0</v>
      </c>
      <c r="G2124" s="20">
        <f>D2098-E2098</f>
        <v>29952.500000000004</v>
      </c>
      <c r="H2124" s="19">
        <v>0</v>
      </c>
      <c r="I2124" s="19">
        <v>0</v>
      </c>
    </row>
    <row r="2125" spans="1:9" x14ac:dyDescent="0.25">
      <c r="A2125" s="217" t="s">
        <v>2143</v>
      </c>
      <c r="B2125" s="78">
        <v>0</v>
      </c>
      <c r="C2125" s="134" t="s">
        <v>3916</v>
      </c>
      <c r="D2125" s="218">
        <v>503224.71000000008</v>
      </c>
      <c r="E2125" s="218">
        <v>395410.67999999993</v>
      </c>
      <c r="F2125" s="19">
        <v>0</v>
      </c>
      <c r="G2125" s="20">
        <f>D2099-E2099</f>
        <v>4026.660000000018</v>
      </c>
      <c r="H2125" s="19">
        <v>0</v>
      </c>
      <c r="I2125" s="19">
        <v>0</v>
      </c>
    </row>
    <row r="2126" spans="1:9" x14ac:dyDescent="0.25">
      <c r="A2126" s="217" t="s">
        <v>2144</v>
      </c>
      <c r="B2126" s="78">
        <v>0</v>
      </c>
      <c r="C2126" s="134" t="s">
        <v>3916</v>
      </c>
      <c r="D2126" s="218">
        <v>435203.77999999985</v>
      </c>
      <c r="E2126" s="218">
        <v>364079.00000000012</v>
      </c>
      <c r="F2126" s="19">
        <v>0</v>
      </c>
      <c r="G2126" s="20">
        <f>D2100-E2100</f>
        <v>37507.840000000084</v>
      </c>
      <c r="H2126" s="19">
        <v>0</v>
      </c>
      <c r="I2126" s="19">
        <v>0</v>
      </c>
    </row>
    <row r="2127" spans="1:9" x14ac:dyDescent="0.25">
      <c r="A2127" s="217" t="s">
        <v>2145</v>
      </c>
      <c r="B2127" s="78">
        <v>0</v>
      </c>
      <c r="C2127" s="134" t="s">
        <v>3916</v>
      </c>
      <c r="D2127" s="218">
        <v>500767.42000000027</v>
      </c>
      <c r="E2127" s="218">
        <v>445032.93</v>
      </c>
      <c r="F2127" s="19">
        <v>0</v>
      </c>
      <c r="G2127" s="20">
        <f>D2101-E2101</f>
        <v>41583.949999999983</v>
      </c>
      <c r="H2127" s="19">
        <v>0</v>
      </c>
      <c r="I2127" s="19">
        <v>0</v>
      </c>
    </row>
    <row r="2128" spans="1:9" x14ac:dyDescent="0.25">
      <c r="A2128" s="217" t="s">
        <v>2146</v>
      </c>
      <c r="B2128" s="78">
        <v>0</v>
      </c>
      <c r="C2128" s="134" t="s">
        <v>3916</v>
      </c>
      <c r="D2128" s="218">
        <v>815835.65000000014</v>
      </c>
      <c r="E2128" s="218">
        <v>731516.41000000015</v>
      </c>
      <c r="F2128" s="19">
        <v>0</v>
      </c>
      <c r="G2128" s="20">
        <f>D2102-E2102</f>
        <v>89446.770000000368</v>
      </c>
      <c r="H2128" s="19">
        <v>0</v>
      </c>
      <c r="I2128" s="19">
        <v>0</v>
      </c>
    </row>
    <row r="2129" spans="1:9" x14ac:dyDescent="0.25">
      <c r="A2129" s="217" t="s">
        <v>2147</v>
      </c>
      <c r="B2129" s="78">
        <v>0</v>
      </c>
      <c r="C2129" s="134" t="s">
        <v>3916</v>
      </c>
      <c r="D2129" s="218">
        <v>701090.12999999966</v>
      </c>
      <c r="E2129" s="218">
        <v>650137.92999999993</v>
      </c>
      <c r="F2129" s="19">
        <v>0</v>
      </c>
      <c r="G2129" s="20">
        <f>D2103-E2103</f>
        <v>30154.100000000006</v>
      </c>
      <c r="H2129" s="19">
        <v>0</v>
      </c>
      <c r="I2129" s="19">
        <v>0</v>
      </c>
    </row>
    <row r="2130" spans="1:9" x14ac:dyDescent="0.25">
      <c r="A2130" s="217" t="s">
        <v>2148</v>
      </c>
      <c r="B2130" s="78">
        <v>0</v>
      </c>
      <c r="C2130" s="134" t="s">
        <v>3916</v>
      </c>
      <c r="D2130" s="218">
        <v>26233.680000000004</v>
      </c>
      <c r="E2130" s="218">
        <v>12574.04</v>
      </c>
      <c r="F2130" s="19">
        <v>0</v>
      </c>
      <c r="G2130" s="20">
        <f>D2104-E2104</f>
        <v>52236.250000000233</v>
      </c>
      <c r="H2130" s="19">
        <v>0</v>
      </c>
      <c r="I2130" s="19">
        <v>0</v>
      </c>
    </row>
    <row r="2131" spans="1:9" x14ac:dyDescent="0.25">
      <c r="A2131" s="217" t="s">
        <v>2149</v>
      </c>
      <c r="B2131" s="78">
        <v>0</v>
      </c>
      <c r="C2131" s="134" t="s">
        <v>3916</v>
      </c>
      <c r="D2131" s="218">
        <v>852738.97999999963</v>
      </c>
      <c r="E2131" s="218">
        <v>807917.3600000001</v>
      </c>
      <c r="F2131" s="19">
        <v>0</v>
      </c>
      <c r="G2131" s="20">
        <f>D2105-E2105</f>
        <v>3197.5399999998626</v>
      </c>
      <c r="H2131" s="19">
        <v>0</v>
      </c>
      <c r="I2131" s="19">
        <v>0</v>
      </c>
    </row>
    <row r="2132" spans="1:9" x14ac:dyDescent="0.25">
      <c r="A2132" s="217" t="s">
        <v>2150</v>
      </c>
      <c r="B2132" s="78">
        <v>0</v>
      </c>
      <c r="C2132" s="134" t="s">
        <v>3916</v>
      </c>
      <c r="D2132" s="218">
        <v>995162.76000000059</v>
      </c>
      <c r="E2132" s="218">
        <v>982803.17000000016</v>
      </c>
      <c r="F2132" s="19">
        <v>0</v>
      </c>
      <c r="G2132" s="20">
        <f>D2106-E2106</f>
        <v>40476.749999999942</v>
      </c>
      <c r="H2132" s="19">
        <v>0</v>
      </c>
      <c r="I2132" s="19">
        <v>0</v>
      </c>
    </row>
    <row r="2133" spans="1:9" x14ac:dyDescent="0.25">
      <c r="A2133" s="217" t="s">
        <v>2151</v>
      </c>
      <c r="B2133" s="78">
        <v>0</v>
      </c>
      <c r="C2133" s="134" t="s">
        <v>3916</v>
      </c>
      <c r="D2133" s="218">
        <v>633014.25999999978</v>
      </c>
      <c r="E2133" s="218">
        <v>576288.99</v>
      </c>
      <c r="F2133" s="19">
        <v>0</v>
      </c>
      <c r="G2133" s="20">
        <f>D2107-E2107</f>
        <v>25758.110000000132</v>
      </c>
      <c r="H2133" s="19">
        <v>0</v>
      </c>
      <c r="I2133" s="19">
        <v>0</v>
      </c>
    </row>
    <row r="2134" spans="1:9" x14ac:dyDescent="0.25">
      <c r="A2134" s="217" t="s">
        <v>2152</v>
      </c>
      <c r="B2134" s="78">
        <v>0</v>
      </c>
      <c r="C2134" s="134" t="s">
        <v>3916</v>
      </c>
      <c r="D2134" s="218">
        <v>676323.79999999981</v>
      </c>
      <c r="E2134" s="218">
        <v>640148.36</v>
      </c>
      <c r="F2134" s="19">
        <v>0</v>
      </c>
      <c r="G2134" s="20">
        <f>D2108-E2108</f>
        <v>918.90000000002328</v>
      </c>
      <c r="H2134" s="19">
        <v>0</v>
      </c>
      <c r="I2134" s="19">
        <v>0</v>
      </c>
    </row>
    <row r="2135" spans="1:9" x14ac:dyDescent="0.25">
      <c r="A2135" s="217" t="s">
        <v>2153</v>
      </c>
      <c r="B2135" s="78">
        <v>0</v>
      </c>
      <c r="C2135" s="134" t="s">
        <v>3916</v>
      </c>
      <c r="D2135" s="218">
        <v>513499.64999999973</v>
      </c>
      <c r="E2135" s="218">
        <v>470268</v>
      </c>
      <c r="F2135" s="19">
        <v>0</v>
      </c>
      <c r="G2135" s="20">
        <f>D2109-E2109</f>
        <v>152.99999999999636</v>
      </c>
      <c r="H2135" s="19">
        <v>0</v>
      </c>
      <c r="I2135" s="19">
        <v>0</v>
      </c>
    </row>
    <row r="2136" spans="1:9" x14ac:dyDescent="0.25">
      <c r="A2136" s="217" t="s">
        <v>2154</v>
      </c>
      <c r="B2136" s="78">
        <v>0</v>
      </c>
      <c r="C2136" s="134" t="s">
        <v>3916</v>
      </c>
      <c r="D2136" s="218">
        <v>662783.0199999999</v>
      </c>
      <c r="E2136" s="218">
        <v>633960.11000000022</v>
      </c>
      <c r="F2136" s="19">
        <v>0</v>
      </c>
      <c r="G2136" s="20">
        <f>D2110-E2110</f>
        <v>35051.680000000008</v>
      </c>
      <c r="H2136" s="19">
        <v>0</v>
      </c>
      <c r="I2136" s="19">
        <v>0</v>
      </c>
    </row>
    <row r="2137" spans="1:9" x14ac:dyDescent="0.25">
      <c r="A2137" s="217" t="s">
        <v>2155</v>
      </c>
      <c r="B2137" s="78">
        <v>0</v>
      </c>
      <c r="C2137" s="134" t="s">
        <v>3916</v>
      </c>
      <c r="D2137" s="218">
        <v>567552.00000000012</v>
      </c>
      <c r="E2137" s="218">
        <v>492012.14999999997</v>
      </c>
      <c r="F2137" s="19">
        <v>0</v>
      </c>
      <c r="G2137" s="20">
        <f>D2111-E2111</f>
        <v>8302.2500000000291</v>
      </c>
      <c r="H2137" s="19">
        <v>0</v>
      </c>
      <c r="I2137" s="19">
        <v>0</v>
      </c>
    </row>
    <row r="2138" spans="1:9" x14ac:dyDescent="0.25">
      <c r="A2138" s="217" t="s">
        <v>3531</v>
      </c>
      <c r="B2138" s="78">
        <v>0</v>
      </c>
      <c r="C2138" s="134" t="s">
        <v>3916</v>
      </c>
      <c r="D2138" s="218">
        <v>429368.96000000031</v>
      </c>
      <c r="E2138" s="218">
        <v>409951.23</v>
      </c>
      <c r="F2138" s="19">
        <v>0</v>
      </c>
      <c r="G2138" s="20">
        <f>D2112-E2112</f>
        <v>30797.51999999996</v>
      </c>
      <c r="H2138" s="19">
        <v>0</v>
      </c>
      <c r="I2138" s="19">
        <v>0</v>
      </c>
    </row>
    <row r="2139" spans="1:9" x14ac:dyDescent="0.25">
      <c r="A2139" s="217" t="s">
        <v>2156</v>
      </c>
      <c r="B2139" s="78">
        <v>0</v>
      </c>
      <c r="C2139" s="134" t="s">
        <v>3916</v>
      </c>
      <c r="D2139" s="218">
        <v>425161.00000000023</v>
      </c>
      <c r="E2139" s="218">
        <v>410661.4</v>
      </c>
      <c r="F2139" s="19">
        <v>0</v>
      </c>
      <c r="G2139" s="20">
        <f>D2113-E2113</f>
        <v>2358.5000000000291</v>
      </c>
      <c r="H2139" s="19">
        <v>0</v>
      </c>
      <c r="I2139" s="19">
        <v>0</v>
      </c>
    </row>
    <row r="2140" spans="1:9" x14ac:dyDescent="0.25">
      <c r="A2140" s="217" t="s">
        <v>2157</v>
      </c>
      <c r="B2140" s="78">
        <v>0</v>
      </c>
      <c r="C2140" s="134" t="s">
        <v>3916</v>
      </c>
      <c r="D2140" s="218">
        <v>421397.80000000028</v>
      </c>
      <c r="E2140" s="218">
        <v>378516.1</v>
      </c>
      <c r="F2140" s="19">
        <v>0</v>
      </c>
      <c r="G2140" s="20">
        <f>D2114-E2114</f>
        <v>78547.39000000013</v>
      </c>
      <c r="H2140" s="19">
        <v>0</v>
      </c>
      <c r="I2140" s="19">
        <v>0</v>
      </c>
    </row>
    <row r="2141" spans="1:9" x14ac:dyDescent="0.25">
      <c r="A2141" s="217" t="s">
        <v>2158</v>
      </c>
      <c r="B2141" s="78">
        <v>0</v>
      </c>
      <c r="C2141" s="134" t="s">
        <v>3916</v>
      </c>
      <c r="D2141" s="218">
        <v>568738.63999999966</v>
      </c>
      <c r="E2141" s="218">
        <v>540348.07000000007</v>
      </c>
      <c r="F2141" s="19">
        <v>0</v>
      </c>
      <c r="G2141" s="20">
        <f>D2115-E2115</f>
        <v>17491.770000000077</v>
      </c>
      <c r="H2141" s="19">
        <v>0</v>
      </c>
      <c r="I2141" s="19">
        <v>0</v>
      </c>
    </row>
    <row r="2142" spans="1:9" x14ac:dyDescent="0.25">
      <c r="A2142" s="217" t="s">
        <v>2159</v>
      </c>
      <c r="B2142" s="78">
        <v>0</v>
      </c>
      <c r="C2142" s="134" t="s">
        <v>3916</v>
      </c>
      <c r="D2142" s="218">
        <v>1119611.7300000002</v>
      </c>
      <c r="E2142" s="218">
        <v>1006546.5699999997</v>
      </c>
      <c r="F2142" s="19">
        <v>0</v>
      </c>
      <c r="G2142" s="20">
        <f>D2116-E2116</f>
        <v>17689.400000000052</v>
      </c>
      <c r="H2142" s="19">
        <v>0</v>
      </c>
      <c r="I2142" s="19">
        <v>0</v>
      </c>
    </row>
    <row r="2143" spans="1:9" x14ac:dyDescent="0.25">
      <c r="A2143" s="217" t="s">
        <v>2160</v>
      </c>
      <c r="B2143" s="78">
        <v>0</v>
      </c>
      <c r="C2143" s="134" t="s">
        <v>3916</v>
      </c>
      <c r="D2143" s="218">
        <v>759691.4700000002</v>
      </c>
      <c r="E2143" s="218">
        <v>613417.54</v>
      </c>
      <c r="F2143" s="19">
        <v>0</v>
      </c>
      <c r="G2143" s="20">
        <f>D2117-E2117</f>
        <v>40023.500000000175</v>
      </c>
      <c r="H2143" s="19">
        <v>0</v>
      </c>
      <c r="I2143" s="19">
        <v>0</v>
      </c>
    </row>
    <row r="2144" spans="1:9" x14ac:dyDescent="0.25">
      <c r="A2144" s="217" t="s">
        <v>2161</v>
      </c>
      <c r="B2144" s="78">
        <v>0</v>
      </c>
      <c r="C2144" s="134" t="s">
        <v>3916</v>
      </c>
      <c r="D2144" s="218">
        <v>449242.02000000037</v>
      </c>
      <c r="E2144" s="218">
        <v>415883.71</v>
      </c>
      <c r="F2144" s="19">
        <v>0</v>
      </c>
      <c r="G2144" s="20">
        <f>D2118-E2118</f>
        <v>30273.949999999924</v>
      </c>
      <c r="H2144" s="19">
        <v>0</v>
      </c>
      <c r="I2144" s="19">
        <v>0</v>
      </c>
    </row>
    <row r="2145" spans="1:9" x14ac:dyDescent="0.25">
      <c r="A2145" s="217" t="s">
        <v>2162</v>
      </c>
      <c r="B2145" s="78">
        <v>0</v>
      </c>
      <c r="C2145" s="134" t="s">
        <v>3916</v>
      </c>
      <c r="D2145" s="218">
        <v>993050.03</v>
      </c>
      <c r="E2145" s="218">
        <v>913169.65000000014</v>
      </c>
      <c r="F2145" s="19">
        <v>0</v>
      </c>
      <c r="G2145" s="20">
        <f>D2119-E2119</f>
        <v>11252.890000000247</v>
      </c>
      <c r="H2145" s="19">
        <v>0</v>
      </c>
      <c r="I2145" s="19">
        <v>0</v>
      </c>
    </row>
    <row r="2146" spans="1:9" x14ac:dyDescent="0.25">
      <c r="A2146" s="217" t="s">
        <v>2163</v>
      </c>
      <c r="B2146" s="78">
        <v>0</v>
      </c>
      <c r="C2146" s="134" t="s">
        <v>3916</v>
      </c>
      <c r="D2146" s="218">
        <v>68348.62</v>
      </c>
      <c r="E2146" s="218">
        <v>58788.380000000019</v>
      </c>
      <c r="F2146" s="19">
        <v>0</v>
      </c>
      <c r="G2146" s="20">
        <f>D2120-E2120</f>
        <v>55944.580000000307</v>
      </c>
      <c r="H2146" s="19">
        <v>0</v>
      </c>
      <c r="I2146" s="19">
        <v>0</v>
      </c>
    </row>
    <row r="2147" spans="1:9" x14ac:dyDescent="0.25">
      <c r="A2147" s="217" t="s">
        <v>2164</v>
      </c>
      <c r="B2147" s="78">
        <v>0</v>
      </c>
      <c r="C2147" s="134" t="s">
        <v>3916</v>
      </c>
      <c r="D2147" s="218">
        <v>52852.199999999968</v>
      </c>
      <c r="E2147" s="218">
        <v>52926.549999999988</v>
      </c>
      <c r="F2147" s="19">
        <v>0</v>
      </c>
      <c r="G2147" s="20">
        <f>D2121-E2121</f>
        <v>14297.050000000396</v>
      </c>
      <c r="H2147" s="19">
        <v>0</v>
      </c>
      <c r="I2147" s="19">
        <v>0</v>
      </c>
    </row>
    <row r="2148" spans="1:9" x14ac:dyDescent="0.25">
      <c r="A2148" s="217" t="s">
        <v>2165</v>
      </c>
      <c r="B2148" s="78">
        <v>0</v>
      </c>
      <c r="C2148" s="134" t="s">
        <v>3916</v>
      </c>
      <c r="D2148" s="218">
        <v>110590.77999999997</v>
      </c>
      <c r="E2148" s="218">
        <v>53107.29</v>
      </c>
      <c r="F2148" s="19">
        <v>0</v>
      </c>
      <c r="G2148" s="20">
        <f>D2122-E2122</f>
        <v>29813.120000000112</v>
      </c>
      <c r="H2148" s="19">
        <v>0</v>
      </c>
      <c r="I2148" s="19">
        <v>0</v>
      </c>
    </row>
    <row r="2149" spans="1:9" x14ac:dyDescent="0.25">
      <c r="A2149" s="217" t="s">
        <v>2166</v>
      </c>
      <c r="B2149" s="78">
        <v>0</v>
      </c>
      <c r="C2149" s="134" t="s">
        <v>3916</v>
      </c>
      <c r="D2149" s="218">
        <v>123396.02999999997</v>
      </c>
      <c r="E2149" s="218">
        <v>114025.98</v>
      </c>
      <c r="F2149" s="19">
        <v>0</v>
      </c>
      <c r="G2149" s="20">
        <f>D2123-E2123</f>
        <v>65888.679999999993</v>
      </c>
      <c r="H2149" s="19">
        <v>0</v>
      </c>
      <c r="I2149" s="19">
        <v>0</v>
      </c>
    </row>
    <row r="2150" spans="1:9" x14ac:dyDescent="0.25">
      <c r="A2150" s="217" t="s">
        <v>2167</v>
      </c>
      <c r="B2150" s="78">
        <v>0</v>
      </c>
      <c r="C2150" s="134" t="s">
        <v>3916</v>
      </c>
      <c r="D2150" s="218">
        <v>153775.59</v>
      </c>
      <c r="E2150" s="218">
        <v>147666.19999999998</v>
      </c>
      <c r="F2150" s="19">
        <v>0</v>
      </c>
      <c r="G2150" s="20">
        <f>D2124-E2124</f>
        <v>74839.800000000396</v>
      </c>
      <c r="H2150" s="19">
        <v>0</v>
      </c>
      <c r="I2150" s="19">
        <v>0</v>
      </c>
    </row>
    <row r="2151" spans="1:9" x14ac:dyDescent="0.25">
      <c r="A2151" s="217" t="s">
        <v>2168</v>
      </c>
      <c r="B2151" s="78">
        <v>0</v>
      </c>
      <c r="C2151" s="134" t="s">
        <v>3916</v>
      </c>
      <c r="D2151" s="218">
        <v>59893.319999999978</v>
      </c>
      <c r="E2151" s="218">
        <v>41224.659999999989</v>
      </c>
      <c r="F2151" s="19">
        <v>0</v>
      </c>
      <c r="G2151" s="20">
        <f>D2125-E2125</f>
        <v>107814.03000000014</v>
      </c>
      <c r="H2151" s="19">
        <v>0</v>
      </c>
      <c r="I2151" s="19">
        <v>0</v>
      </c>
    </row>
    <row r="2152" spans="1:9" x14ac:dyDescent="0.25">
      <c r="A2152" s="217" t="s">
        <v>2169</v>
      </c>
      <c r="B2152" s="78">
        <v>0</v>
      </c>
      <c r="C2152" s="134" t="s">
        <v>3916</v>
      </c>
      <c r="D2152" s="218">
        <v>621588.0499999997</v>
      </c>
      <c r="E2152" s="218">
        <v>598218.26000000013</v>
      </c>
      <c r="F2152" s="19">
        <v>0</v>
      </c>
      <c r="G2152" s="20">
        <f>D2126-E2126</f>
        <v>71124.779999999737</v>
      </c>
      <c r="H2152" s="19">
        <v>0</v>
      </c>
      <c r="I2152" s="19">
        <v>0</v>
      </c>
    </row>
    <row r="2153" spans="1:9" x14ac:dyDescent="0.25">
      <c r="A2153" s="217" t="s">
        <v>2170</v>
      </c>
      <c r="B2153" s="78">
        <v>0</v>
      </c>
      <c r="C2153" s="134" t="s">
        <v>3916</v>
      </c>
      <c r="D2153" s="218">
        <v>851627.97999999963</v>
      </c>
      <c r="E2153" s="218">
        <v>863748.57</v>
      </c>
      <c r="F2153" s="19">
        <v>0</v>
      </c>
      <c r="G2153" s="20">
        <f>D2127-E2127</f>
        <v>55734.490000000282</v>
      </c>
      <c r="H2153" s="19">
        <v>0</v>
      </c>
      <c r="I2153" s="19">
        <v>0</v>
      </c>
    </row>
    <row r="2154" spans="1:9" x14ac:dyDescent="0.25">
      <c r="A2154" s="217" t="s">
        <v>2171</v>
      </c>
      <c r="B2154" s="78">
        <v>0</v>
      </c>
      <c r="C2154" s="134" t="s">
        <v>3916</v>
      </c>
      <c r="D2154" s="218">
        <v>714525.68999999983</v>
      </c>
      <c r="E2154" s="218">
        <v>648178.0900000002</v>
      </c>
      <c r="F2154" s="19">
        <v>0</v>
      </c>
      <c r="G2154" s="20">
        <f>D2128-E2128</f>
        <v>84319.239999999991</v>
      </c>
      <c r="H2154" s="19">
        <v>0</v>
      </c>
      <c r="I2154" s="19">
        <v>0</v>
      </c>
    </row>
    <row r="2155" spans="1:9" x14ac:dyDescent="0.25">
      <c r="A2155" s="217" t="s">
        <v>2172</v>
      </c>
      <c r="B2155" s="78">
        <v>0</v>
      </c>
      <c r="C2155" s="134" t="s">
        <v>3916</v>
      </c>
      <c r="D2155" s="218">
        <v>639724.17000000039</v>
      </c>
      <c r="E2155" s="218">
        <v>584844.55000000005</v>
      </c>
      <c r="F2155" s="19">
        <v>0</v>
      </c>
      <c r="G2155" s="20">
        <f>D2129-E2129</f>
        <v>50952.199999999721</v>
      </c>
      <c r="H2155" s="19">
        <v>0</v>
      </c>
      <c r="I2155" s="19">
        <v>0</v>
      </c>
    </row>
    <row r="2156" spans="1:9" x14ac:dyDescent="0.25">
      <c r="A2156" s="217" t="s">
        <v>2173</v>
      </c>
      <c r="B2156" s="78">
        <v>0</v>
      </c>
      <c r="C2156" s="134" t="s">
        <v>3916</v>
      </c>
      <c r="D2156" s="218">
        <v>488854.85999999981</v>
      </c>
      <c r="E2156" s="218">
        <v>430381.97999999992</v>
      </c>
      <c r="F2156" s="19">
        <v>0</v>
      </c>
      <c r="G2156" s="20">
        <f>D2130-E2130</f>
        <v>13659.640000000003</v>
      </c>
      <c r="H2156" s="19">
        <v>0</v>
      </c>
      <c r="I2156" s="19">
        <v>0</v>
      </c>
    </row>
    <row r="2157" spans="1:9" x14ac:dyDescent="0.25">
      <c r="A2157" s="217" t="s">
        <v>2174</v>
      </c>
      <c r="B2157" s="78">
        <v>0</v>
      </c>
      <c r="C2157" s="134" t="s">
        <v>3916</v>
      </c>
      <c r="D2157" s="218">
        <v>590043.54</v>
      </c>
      <c r="E2157" s="218">
        <v>550844.17999999993</v>
      </c>
      <c r="F2157" s="19">
        <v>0</v>
      </c>
      <c r="G2157" s="20">
        <f>D2131-E2131</f>
        <v>44821.61999999953</v>
      </c>
      <c r="H2157" s="19">
        <v>0</v>
      </c>
      <c r="I2157" s="19">
        <v>0</v>
      </c>
    </row>
    <row r="2158" spans="1:9" x14ac:dyDescent="0.25">
      <c r="A2158" s="217" t="s">
        <v>2175</v>
      </c>
      <c r="B2158" s="78">
        <v>0</v>
      </c>
      <c r="C2158" s="134" t="s">
        <v>3916</v>
      </c>
      <c r="D2158" s="218">
        <v>592654.87000000011</v>
      </c>
      <c r="E2158" s="218">
        <v>587571.02</v>
      </c>
      <c r="F2158" s="19">
        <v>0</v>
      </c>
      <c r="G2158" s="20">
        <f>D2132-E2132</f>
        <v>12359.590000000433</v>
      </c>
      <c r="H2158" s="19">
        <v>0</v>
      </c>
      <c r="I2158" s="19">
        <v>0</v>
      </c>
    </row>
    <row r="2159" spans="1:9" x14ac:dyDescent="0.25">
      <c r="A2159" s="217" t="s">
        <v>2176</v>
      </c>
      <c r="B2159" s="78">
        <v>0</v>
      </c>
      <c r="C2159" s="134" t="s">
        <v>3916</v>
      </c>
      <c r="D2159" s="218">
        <v>617998.24</v>
      </c>
      <c r="E2159" s="218">
        <v>565731.83999999997</v>
      </c>
      <c r="F2159" s="19">
        <v>0</v>
      </c>
      <c r="G2159" s="20">
        <f>D2133-E2133</f>
        <v>56725.269999999786</v>
      </c>
      <c r="H2159" s="19">
        <v>0</v>
      </c>
      <c r="I2159" s="19">
        <v>0</v>
      </c>
    </row>
    <row r="2160" spans="1:9" x14ac:dyDescent="0.25">
      <c r="A2160" s="217" t="s">
        <v>2177</v>
      </c>
      <c r="B2160" s="78">
        <v>0</v>
      </c>
      <c r="C2160" s="134" t="s">
        <v>3916</v>
      </c>
      <c r="D2160" s="218">
        <v>2432477.5100000021</v>
      </c>
      <c r="E2160" s="218">
        <v>2333398.0300000007</v>
      </c>
      <c r="F2160" s="19">
        <v>0</v>
      </c>
      <c r="G2160" s="20">
        <f>D2134-E2134</f>
        <v>36175.439999999828</v>
      </c>
      <c r="H2160" s="19">
        <v>0</v>
      </c>
      <c r="I2160" s="19">
        <v>0</v>
      </c>
    </row>
    <row r="2161" spans="1:9" x14ac:dyDescent="0.25">
      <c r="A2161" s="217" t="s">
        <v>2178</v>
      </c>
      <c r="B2161" s="78">
        <v>0</v>
      </c>
      <c r="C2161" s="134" t="s">
        <v>3916</v>
      </c>
      <c r="D2161" s="218">
        <v>1601669.3500000003</v>
      </c>
      <c r="E2161" s="218">
        <v>1468964.4199999997</v>
      </c>
      <c r="F2161" s="19">
        <v>0</v>
      </c>
      <c r="G2161" s="20">
        <f>D2135-E2135</f>
        <v>43231.649999999732</v>
      </c>
      <c r="H2161" s="19">
        <v>0</v>
      </c>
      <c r="I2161" s="19">
        <v>0</v>
      </c>
    </row>
    <row r="2162" spans="1:9" x14ac:dyDescent="0.25">
      <c r="A2162" s="217" t="s">
        <v>2179</v>
      </c>
      <c r="B2162" s="78">
        <v>0</v>
      </c>
      <c r="C2162" s="134" t="s">
        <v>3916</v>
      </c>
      <c r="D2162" s="218">
        <v>808950.07999999961</v>
      </c>
      <c r="E2162" s="218">
        <v>786149.02</v>
      </c>
      <c r="F2162" s="19">
        <v>0</v>
      </c>
      <c r="G2162" s="20">
        <f t="shared" ref="G2162:G2225" si="40">D2136-E2136</f>
        <v>28822.909999999683</v>
      </c>
      <c r="H2162" s="19">
        <v>0</v>
      </c>
      <c r="I2162" s="19">
        <v>0</v>
      </c>
    </row>
    <row r="2163" spans="1:9" x14ac:dyDescent="0.25">
      <c r="A2163" s="217" t="s">
        <v>2180</v>
      </c>
      <c r="B2163" s="78">
        <v>0</v>
      </c>
      <c r="C2163" s="134" t="s">
        <v>3916</v>
      </c>
      <c r="D2163" s="218">
        <v>727400.32000000007</v>
      </c>
      <c r="E2163" s="218">
        <v>754777.61999999988</v>
      </c>
      <c r="F2163" s="19">
        <v>0</v>
      </c>
      <c r="G2163" s="20">
        <f t="shared" si="40"/>
        <v>75539.850000000151</v>
      </c>
      <c r="H2163" s="19">
        <v>0</v>
      </c>
      <c r="I2163" s="19">
        <v>0</v>
      </c>
    </row>
    <row r="2164" spans="1:9" x14ac:dyDescent="0.25">
      <c r="A2164" s="217" t="s">
        <v>2181</v>
      </c>
      <c r="B2164" s="78">
        <v>0</v>
      </c>
      <c r="C2164" s="134" t="s">
        <v>3916</v>
      </c>
      <c r="D2164" s="218">
        <v>853059.1</v>
      </c>
      <c r="E2164" s="218">
        <v>736031.68</v>
      </c>
      <c r="F2164" s="19">
        <v>0</v>
      </c>
      <c r="G2164" s="20">
        <f t="shared" si="40"/>
        <v>19417.730000000331</v>
      </c>
      <c r="H2164" s="19">
        <v>0</v>
      </c>
      <c r="I2164" s="19">
        <v>0</v>
      </c>
    </row>
    <row r="2165" spans="1:9" x14ac:dyDescent="0.25">
      <c r="A2165" s="217" t="s">
        <v>2182</v>
      </c>
      <c r="B2165" s="78">
        <v>0</v>
      </c>
      <c r="C2165" s="134" t="s">
        <v>3916</v>
      </c>
      <c r="D2165" s="218">
        <v>556790.5199999999</v>
      </c>
      <c r="E2165" s="218">
        <v>489469.19999999995</v>
      </c>
      <c r="F2165" s="19">
        <v>0</v>
      </c>
      <c r="G2165" s="20">
        <f t="shared" si="40"/>
        <v>14499.60000000021</v>
      </c>
      <c r="H2165" s="19">
        <v>0</v>
      </c>
      <c r="I2165" s="19">
        <v>0</v>
      </c>
    </row>
    <row r="2166" spans="1:9" x14ac:dyDescent="0.25">
      <c r="A2166" s="217" t="s">
        <v>2183</v>
      </c>
      <c r="B2166" s="78">
        <v>0</v>
      </c>
      <c r="C2166" s="134" t="s">
        <v>3916</v>
      </c>
      <c r="D2166" s="218">
        <v>669581.1999999996</v>
      </c>
      <c r="E2166" s="218">
        <v>567986.96000000008</v>
      </c>
      <c r="F2166" s="19">
        <v>0</v>
      </c>
      <c r="G2166" s="20">
        <f t="shared" si="40"/>
        <v>42881.700000000303</v>
      </c>
      <c r="H2166" s="19">
        <v>0</v>
      </c>
      <c r="I2166" s="19">
        <v>0</v>
      </c>
    </row>
    <row r="2167" spans="1:9" x14ac:dyDescent="0.25">
      <c r="A2167" s="217" t="s">
        <v>2184</v>
      </c>
      <c r="B2167" s="78">
        <v>0</v>
      </c>
      <c r="C2167" s="134" t="s">
        <v>3916</v>
      </c>
      <c r="D2167" s="218">
        <v>685393.74999999977</v>
      </c>
      <c r="E2167" s="218">
        <v>629475.97</v>
      </c>
      <c r="F2167" s="19">
        <v>0</v>
      </c>
      <c r="G2167" s="20">
        <f t="shared" si="40"/>
        <v>28390.5699999996</v>
      </c>
      <c r="H2167" s="19">
        <v>0</v>
      </c>
      <c r="I2167" s="19">
        <v>0</v>
      </c>
    </row>
    <row r="2168" spans="1:9" x14ac:dyDescent="0.25">
      <c r="A2168" s="217" t="s">
        <v>2185</v>
      </c>
      <c r="B2168" s="78">
        <v>0</v>
      </c>
      <c r="C2168" s="134" t="s">
        <v>3916</v>
      </c>
      <c r="D2168" s="218">
        <v>551861.76000000001</v>
      </c>
      <c r="E2168" s="218">
        <v>459670.22</v>
      </c>
      <c r="F2168" s="19">
        <v>0</v>
      </c>
      <c r="G2168" s="20">
        <f t="shared" si="40"/>
        <v>113065.1600000005</v>
      </c>
      <c r="H2168" s="19">
        <v>0</v>
      </c>
      <c r="I2168" s="19">
        <v>0</v>
      </c>
    </row>
    <row r="2169" spans="1:9" x14ac:dyDescent="0.25">
      <c r="A2169" s="217" t="s">
        <v>2186</v>
      </c>
      <c r="B2169" s="78">
        <v>0</v>
      </c>
      <c r="C2169" s="134" t="s">
        <v>3916</v>
      </c>
      <c r="D2169" s="218">
        <v>134157.63999999993</v>
      </c>
      <c r="E2169" s="218">
        <v>126644.5</v>
      </c>
      <c r="F2169" s="19">
        <v>0</v>
      </c>
      <c r="G2169" s="20">
        <f t="shared" si="40"/>
        <v>146273.93000000017</v>
      </c>
      <c r="H2169" s="19">
        <v>0</v>
      </c>
      <c r="I2169" s="19">
        <v>0</v>
      </c>
    </row>
    <row r="2170" spans="1:9" x14ac:dyDescent="0.25">
      <c r="A2170" s="217" t="s">
        <v>2187</v>
      </c>
      <c r="B2170" s="78">
        <v>0</v>
      </c>
      <c r="C2170" s="134" t="s">
        <v>3916</v>
      </c>
      <c r="D2170" s="218">
        <v>461470.71000000031</v>
      </c>
      <c r="E2170" s="218">
        <v>455268.92000000004</v>
      </c>
      <c r="F2170" s="19">
        <v>0</v>
      </c>
      <c r="G2170" s="20">
        <f t="shared" si="40"/>
        <v>33358.310000000347</v>
      </c>
      <c r="H2170" s="19">
        <v>0</v>
      </c>
      <c r="I2170" s="19">
        <v>0</v>
      </c>
    </row>
    <row r="2171" spans="1:9" x14ac:dyDescent="0.25">
      <c r="A2171" s="217" t="s">
        <v>2188</v>
      </c>
      <c r="B2171" s="78">
        <v>0</v>
      </c>
      <c r="C2171" s="134" t="s">
        <v>3916</v>
      </c>
      <c r="D2171" s="218">
        <v>667398.21999999986</v>
      </c>
      <c r="E2171" s="218">
        <v>599566.13</v>
      </c>
      <c r="F2171" s="19">
        <v>0</v>
      </c>
      <c r="G2171" s="20">
        <f t="shared" si="40"/>
        <v>79880.379999999888</v>
      </c>
      <c r="H2171" s="19">
        <v>0</v>
      </c>
      <c r="I2171" s="19">
        <v>0</v>
      </c>
    </row>
    <row r="2172" spans="1:9" x14ac:dyDescent="0.25">
      <c r="A2172" s="217" t="s">
        <v>3587</v>
      </c>
      <c r="B2172" s="78">
        <v>0</v>
      </c>
      <c r="C2172" s="134" t="s">
        <v>3916</v>
      </c>
      <c r="D2172" s="218">
        <v>109099.14000000003</v>
      </c>
      <c r="E2172" s="218">
        <v>88403.93</v>
      </c>
      <c r="F2172" s="19">
        <v>0</v>
      </c>
      <c r="G2172" s="20">
        <f t="shared" si="40"/>
        <v>9560.2399999999761</v>
      </c>
      <c r="H2172" s="19">
        <v>0</v>
      </c>
      <c r="I2172" s="19">
        <v>0</v>
      </c>
    </row>
    <row r="2173" spans="1:9" x14ac:dyDescent="0.25">
      <c r="A2173" s="217" t="s">
        <v>2189</v>
      </c>
      <c r="B2173" s="78">
        <v>0</v>
      </c>
      <c r="C2173" s="134" t="s">
        <v>3916</v>
      </c>
      <c r="D2173" s="218">
        <v>187508.60000000006</v>
      </c>
      <c r="E2173" s="218">
        <v>170093.8</v>
      </c>
      <c r="F2173" s="19">
        <v>0</v>
      </c>
      <c r="G2173" s="20">
        <f t="shared" si="40"/>
        <v>-74.350000000020373</v>
      </c>
      <c r="H2173" s="19">
        <v>0</v>
      </c>
      <c r="I2173" s="19">
        <v>0</v>
      </c>
    </row>
    <row r="2174" spans="1:9" x14ac:dyDescent="0.25">
      <c r="A2174" s="217" t="s">
        <v>2190</v>
      </c>
      <c r="B2174" s="78">
        <v>0</v>
      </c>
      <c r="C2174" s="134" t="s">
        <v>3916</v>
      </c>
      <c r="D2174" s="218">
        <v>257873.82000000007</v>
      </c>
      <c r="E2174" s="218">
        <v>200230.68</v>
      </c>
      <c r="F2174" s="19">
        <v>0</v>
      </c>
      <c r="G2174" s="20">
        <f t="shared" si="40"/>
        <v>57483.489999999969</v>
      </c>
      <c r="H2174" s="19">
        <v>0</v>
      </c>
      <c r="I2174" s="19">
        <v>0</v>
      </c>
    </row>
    <row r="2175" spans="1:9" x14ac:dyDescent="0.25">
      <c r="A2175" s="217" t="s">
        <v>2191</v>
      </c>
      <c r="B2175" s="78">
        <v>0</v>
      </c>
      <c r="C2175" s="134" t="s">
        <v>3916</v>
      </c>
      <c r="D2175" s="218">
        <v>132879.68999999997</v>
      </c>
      <c r="E2175" s="218">
        <v>115689.24</v>
      </c>
      <c r="F2175" s="19">
        <v>0</v>
      </c>
      <c r="G2175" s="20">
        <f t="shared" si="40"/>
        <v>9370.0499999999738</v>
      </c>
      <c r="H2175" s="19">
        <v>0</v>
      </c>
      <c r="I2175" s="19">
        <v>0</v>
      </c>
    </row>
    <row r="2176" spans="1:9" x14ac:dyDescent="0.25">
      <c r="A2176" s="217" t="s">
        <v>3532</v>
      </c>
      <c r="B2176" s="78">
        <v>0</v>
      </c>
      <c r="C2176" s="134" t="s">
        <v>3916</v>
      </c>
      <c r="D2176" s="218">
        <v>147173.56999999992</v>
      </c>
      <c r="E2176" s="218">
        <v>124445.24999999996</v>
      </c>
      <c r="F2176" s="19">
        <v>0</v>
      </c>
      <c r="G2176" s="20">
        <f t="shared" si="40"/>
        <v>6109.390000000014</v>
      </c>
      <c r="H2176" s="19">
        <v>0</v>
      </c>
      <c r="I2176" s="19">
        <v>0</v>
      </c>
    </row>
    <row r="2177" spans="1:9" x14ac:dyDescent="0.25">
      <c r="A2177" s="217" t="s">
        <v>2192</v>
      </c>
      <c r="B2177" s="78">
        <v>0</v>
      </c>
      <c r="C2177" s="134" t="s">
        <v>3916</v>
      </c>
      <c r="D2177" s="218">
        <v>557258.44000000018</v>
      </c>
      <c r="E2177" s="218">
        <v>490699.94000000012</v>
      </c>
      <c r="F2177" s="19">
        <v>0</v>
      </c>
      <c r="G2177" s="20">
        <f t="shared" si="40"/>
        <v>18668.659999999989</v>
      </c>
      <c r="H2177" s="19">
        <v>0</v>
      </c>
      <c r="I2177" s="19">
        <v>0</v>
      </c>
    </row>
    <row r="2178" spans="1:9" x14ac:dyDescent="0.25">
      <c r="A2178" s="217" t="s">
        <v>2193</v>
      </c>
      <c r="B2178" s="78">
        <v>0</v>
      </c>
      <c r="C2178" s="134" t="s">
        <v>3916</v>
      </c>
      <c r="D2178" s="218">
        <v>625330.95000000007</v>
      </c>
      <c r="E2178" s="218">
        <v>520247.89000000013</v>
      </c>
      <c r="F2178" s="19">
        <v>0</v>
      </c>
      <c r="G2178" s="20">
        <f t="shared" si="40"/>
        <v>23369.789999999572</v>
      </c>
      <c r="H2178" s="19">
        <v>0</v>
      </c>
      <c r="I2178" s="19">
        <v>0</v>
      </c>
    </row>
    <row r="2179" spans="1:9" x14ac:dyDescent="0.25">
      <c r="A2179" s="217" t="s">
        <v>2194</v>
      </c>
      <c r="B2179" s="78">
        <v>0</v>
      </c>
      <c r="C2179" s="134" t="s">
        <v>3916</v>
      </c>
      <c r="D2179" s="218">
        <v>606291.29999999981</v>
      </c>
      <c r="E2179" s="218">
        <v>553615.64999999991</v>
      </c>
      <c r="F2179" s="19">
        <v>0</v>
      </c>
      <c r="G2179" s="20">
        <f t="shared" si="40"/>
        <v>-12120.590000000317</v>
      </c>
      <c r="H2179" s="19">
        <v>0</v>
      </c>
      <c r="I2179" s="19">
        <v>0</v>
      </c>
    </row>
    <row r="2180" spans="1:9" x14ac:dyDescent="0.25">
      <c r="A2180" s="217" t="s">
        <v>2195</v>
      </c>
      <c r="B2180" s="78">
        <v>0</v>
      </c>
      <c r="C2180" s="134" t="s">
        <v>3916</v>
      </c>
      <c r="D2180" s="218">
        <v>515377.05999999982</v>
      </c>
      <c r="E2180" s="218">
        <v>442361.77</v>
      </c>
      <c r="F2180" s="19">
        <v>0</v>
      </c>
      <c r="G2180" s="20">
        <f t="shared" si="40"/>
        <v>66347.599999999627</v>
      </c>
      <c r="H2180" s="19">
        <v>0</v>
      </c>
      <c r="I2180" s="19">
        <v>0</v>
      </c>
    </row>
    <row r="2181" spans="1:9" x14ac:dyDescent="0.25">
      <c r="A2181" s="217" t="s">
        <v>2196</v>
      </c>
      <c r="B2181" s="78">
        <v>0</v>
      </c>
      <c r="C2181" s="134" t="s">
        <v>3916</v>
      </c>
      <c r="D2181" s="218">
        <v>868478.41000000015</v>
      </c>
      <c r="E2181" s="218">
        <v>852035.13999999966</v>
      </c>
      <c r="F2181" s="19">
        <v>0</v>
      </c>
      <c r="G2181" s="20">
        <f t="shared" si="40"/>
        <v>54879.620000000345</v>
      </c>
      <c r="H2181" s="19">
        <v>0</v>
      </c>
      <c r="I2181" s="19">
        <v>0</v>
      </c>
    </row>
    <row r="2182" spans="1:9" x14ac:dyDescent="0.25">
      <c r="A2182" s="217" t="s">
        <v>3585</v>
      </c>
      <c r="B2182" s="78">
        <v>0</v>
      </c>
      <c r="C2182" s="134" t="s">
        <v>3916</v>
      </c>
      <c r="D2182" s="218">
        <v>737777.33000000007</v>
      </c>
      <c r="E2182" s="218">
        <v>665048.4099999998</v>
      </c>
      <c r="F2182" s="19">
        <v>0</v>
      </c>
      <c r="G2182" s="20">
        <f t="shared" si="40"/>
        <v>58472.879999999888</v>
      </c>
      <c r="H2182" s="19">
        <v>0</v>
      </c>
      <c r="I2182" s="19">
        <v>0</v>
      </c>
    </row>
    <row r="2183" spans="1:9" x14ac:dyDescent="0.25">
      <c r="A2183" s="217" t="s">
        <v>2197</v>
      </c>
      <c r="B2183" s="78">
        <v>0</v>
      </c>
      <c r="C2183" s="134" t="s">
        <v>3916</v>
      </c>
      <c r="D2183" s="218">
        <v>1662442.040000001</v>
      </c>
      <c r="E2183" s="218">
        <v>1570012.9800000002</v>
      </c>
      <c r="F2183" s="19">
        <v>0</v>
      </c>
      <c r="G2183" s="20">
        <f t="shared" si="40"/>
        <v>39199.360000000102</v>
      </c>
      <c r="H2183" s="19">
        <v>0</v>
      </c>
      <c r="I2183" s="19">
        <v>0</v>
      </c>
    </row>
    <row r="2184" spans="1:9" x14ac:dyDescent="0.25">
      <c r="A2184" s="217" t="s">
        <v>2198</v>
      </c>
      <c r="B2184" s="78">
        <v>0</v>
      </c>
      <c r="C2184" s="134" t="s">
        <v>3916</v>
      </c>
      <c r="D2184" s="218">
        <v>407864.85000000027</v>
      </c>
      <c r="E2184" s="218">
        <v>372262.69999999995</v>
      </c>
      <c r="F2184" s="19">
        <v>0</v>
      </c>
      <c r="G2184" s="20">
        <f t="shared" si="40"/>
        <v>5083.8500000000931</v>
      </c>
      <c r="H2184" s="19">
        <v>0</v>
      </c>
      <c r="I2184" s="19">
        <v>0</v>
      </c>
    </row>
    <row r="2185" spans="1:9" x14ac:dyDescent="0.25">
      <c r="A2185" s="217" t="s">
        <v>2199</v>
      </c>
      <c r="B2185" s="78">
        <v>0</v>
      </c>
      <c r="C2185" s="134" t="s">
        <v>3916</v>
      </c>
      <c r="D2185" s="218">
        <v>393019.3400000002</v>
      </c>
      <c r="E2185" s="218">
        <v>352667.13</v>
      </c>
      <c r="F2185" s="19">
        <v>0</v>
      </c>
      <c r="G2185" s="20">
        <f t="shared" si="40"/>
        <v>52266.400000000023</v>
      </c>
      <c r="H2185" s="19">
        <v>0</v>
      </c>
      <c r="I2185" s="19">
        <v>0</v>
      </c>
    </row>
    <row r="2186" spans="1:9" x14ac:dyDescent="0.25">
      <c r="A2186" s="217" t="s">
        <v>2200</v>
      </c>
      <c r="B2186" s="78">
        <v>0</v>
      </c>
      <c r="C2186" s="134" t="s">
        <v>3916</v>
      </c>
      <c r="D2186" s="218">
        <v>478352.89000000031</v>
      </c>
      <c r="E2186" s="218">
        <v>436229.32</v>
      </c>
      <c r="F2186" s="19">
        <v>0</v>
      </c>
      <c r="G2186" s="20">
        <f t="shared" si="40"/>
        <v>99079.480000001378</v>
      </c>
      <c r="H2186" s="19">
        <v>0</v>
      </c>
      <c r="I2186" s="19">
        <v>0</v>
      </c>
    </row>
    <row r="2187" spans="1:9" x14ac:dyDescent="0.25">
      <c r="A2187" s="217" t="s">
        <v>2201</v>
      </c>
      <c r="B2187" s="78">
        <v>0</v>
      </c>
      <c r="C2187" s="134" t="s">
        <v>3916</v>
      </c>
      <c r="D2187" s="218">
        <v>560874.7100000002</v>
      </c>
      <c r="E2187" s="218">
        <v>540039.43000000005</v>
      </c>
      <c r="F2187" s="19">
        <v>0</v>
      </c>
      <c r="G2187" s="20">
        <f t="shared" si="40"/>
        <v>132704.93000000063</v>
      </c>
      <c r="H2187" s="19">
        <v>0</v>
      </c>
      <c r="I2187" s="19">
        <v>0</v>
      </c>
    </row>
    <row r="2188" spans="1:9" x14ac:dyDescent="0.25">
      <c r="A2188" s="217" t="s">
        <v>2202</v>
      </c>
      <c r="B2188" s="78">
        <v>0</v>
      </c>
      <c r="C2188" s="134" t="s">
        <v>3916</v>
      </c>
      <c r="D2188" s="218">
        <v>505307.12000000023</v>
      </c>
      <c r="E2188" s="218">
        <v>447666.70000000007</v>
      </c>
      <c r="F2188" s="19">
        <v>0</v>
      </c>
      <c r="G2188" s="20">
        <f t="shared" si="40"/>
        <v>22801.05999999959</v>
      </c>
      <c r="H2188" s="19">
        <v>0</v>
      </c>
      <c r="I2188" s="19">
        <v>0</v>
      </c>
    </row>
    <row r="2189" spans="1:9" x14ac:dyDescent="0.25">
      <c r="A2189" s="217" t="s">
        <v>2203</v>
      </c>
      <c r="B2189" s="78">
        <v>0</v>
      </c>
      <c r="C2189" s="134" t="s">
        <v>3916</v>
      </c>
      <c r="D2189" s="218">
        <v>462093.6700000001</v>
      </c>
      <c r="E2189" s="218">
        <v>399450.73000000004</v>
      </c>
      <c r="F2189" s="19">
        <v>0</v>
      </c>
      <c r="G2189" s="20">
        <f t="shared" si="40"/>
        <v>-27377.299999999814</v>
      </c>
      <c r="H2189" s="19">
        <v>0</v>
      </c>
      <c r="I2189" s="19">
        <v>0</v>
      </c>
    </row>
    <row r="2190" spans="1:9" x14ac:dyDescent="0.25">
      <c r="A2190" s="217" t="s">
        <v>2204</v>
      </c>
      <c r="B2190" s="78">
        <v>0</v>
      </c>
      <c r="C2190" s="134" t="s">
        <v>3916</v>
      </c>
      <c r="D2190" s="218">
        <v>283237.08000000007</v>
      </c>
      <c r="E2190" s="218">
        <v>268821.81999999995</v>
      </c>
      <c r="F2190" s="19">
        <v>0</v>
      </c>
      <c r="G2190" s="20">
        <f t="shared" si="40"/>
        <v>117027.41999999993</v>
      </c>
      <c r="H2190" s="19">
        <v>0</v>
      </c>
      <c r="I2190" s="19">
        <v>0</v>
      </c>
    </row>
    <row r="2191" spans="1:9" x14ac:dyDescent="0.25">
      <c r="A2191" s="217" t="s">
        <v>2205</v>
      </c>
      <c r="B2191" s="78">
        <v>0</v>
      </c>
      <c r="C2191" s="134" t="s">
        <v>3916</v>
      </c>
      <c r="D2191" s="218">
        <v>482658.34999999986</v>
      </c>
      <c r="E2191" s="218">
        <v>414894.6</v>
      </c>
      <c r="F2191" s="19">
        <v>0</v>
      </c>
      <c r="G2191" s="20">
        <f t="shared" si="40"/>
        <v>67321.319999999949</v>
      </c>
      <c r="H2191" s="19">
        <v>0</v>
      </c>
      <c r="I2191" s="19">
        <v>0</v>
      </c>
    </row>
    <row r="2192" spans="1:9" x14ac:dyDescent="0.25">
      <c r="A2192" s="217" t="s">
        <v>2206</v>
      </c>
      <c r="B2192" s="78">
        <v>0</v>
      </c>
      <c r="C2192" s="134" t="s">
        <v>3916</v>
      </c>
      <c r="D2192" s="218">
        <v>291810.85999999993</v>
      </c>
      <c r="E2192" s="218">
        <v>258625.60999999993</v>
      </c>
      <c r="F2192" s="19">
        <v>0</v>
      </c>
      <c r="G2192" s="20">
        <f t="shared" si="40"/>
        <v>101594.23999999953</v>
      </c>
      <c r="H2192" s="19">
        <v>0</v>
      </c>
      <c r="I2192" s="19">
        <v>0</v>
      </c>
    </row>
    <row r="2193" spans="1:9" x14ac:dyDescent="0.25">
      <c r="A2193" s="217" t="s">
        <v>2207</v>
      </c>
      <c r="B2193" s="78">
        <v>0</v>
      </c>
      <c r="C2193" s="134" t="s">
        <v>3916</v>
      </c>
      <c r="D2193" s="218">
        <v>563847.91999999981</v>
      </c>
      <c r="E2193" s="218">
        <v>457607.90999999992</v>
      </c>
      <c r="F2193" s="19">
        <v>0</v>
      </c>
      <c r="G2193" s="20">
        <f t="shared" si="40"/>
        <v>55917.779999999795</v>
      </c>
      <c r="H2193" s="19">
        <v>0</v>
      </c>
      <c r="I2193" s="19">
        <v>0</v>
      </c>
    </row>
    <row r="2194" spans="1:9" x14ac:dyDescent="0.25">
      <c r="A2194" s="217" t="s">
        <v>2208</v>
      </c>
      <c r="B2194" s="78">
        <v>0</v>
      </c>
      <c r="C2194" s="134" t="s">
        <v>3916</v>
      </c>
      <c r="D2194" s="218">
        <v>295251.9800000001</v>
      </c>
      <c r="E2194" s="218">
        <v>293536.89999999997</v>
      </c>
      <c r="F2194" s="19">
        <v>0</v>
      </c>
      <c r="G2194" s="20">
        <f t="shared" si="40"/>
        <v>92191.540000000037</v>
      </c>
      <c r="H2194" s="19">
        <v>0</v>
      </c>
      <c r="I2194" s="19">
        <v>0</v>
      </c>
    </row>
    <row r="2195" spans="1:9" x14ac:dyDescent="0.25">
      <c r="A2195" s="217" t="s">
        <v>2209</v>
      </c>
      <c r="B2195" s="78">
        <v>0</v>
      </c>
      <c r="C2195" s="134" t="s">
        <v>3916</v>
      </c>
      <c r="D2195" s="218">
        <v>413152.26000000007</v>
      </c>
      <c r="E2195" s="218">
        <v>450779.68999999989</v>
      </c>
      <c r="F2195" s="19">
        <v>0</v>
      </c>
      <c r="G2195" s="20">
        <f t="shared" si="40"/>
        <v>7513.1399999999267</v>
      </c>
      <c r="H2195" s="19">
        <v>0</v>
      </c>
      <c r="I2195" s="19">
        <v>0</v>
      </c>
    </row>
    <row r="2196" spans="1:9" x14ac:dyDescent="0.25">
      <c r="A2196" s="217" t="s">
        <v>2210</v>
      </c>
      <c r="B2196" s="78">
        <v>0</v>
      </c>
      <c r="C2196" s="134" t="s">
        <v>3916</v>
      </c>
      <c r="D2196" s="218">
        <v>562902.09000000008</v>
      </c>
      <c r="E2196" s="218">
        <v>456357.96</v>
      </c>
      <c r="F2196" s="19">
        <v>0</v>
      </c>
      <c r="G2196" s="20">
        <f t="shared" si="40"/>
        <v>6201.7900000002701</v>
      </c>
      <c r="H2196" s="19">
        <v>0</v>
      </c>
      <c r="I2196" s="19">
        <v>0</v>
      </c>
    </row>
    <row r="2197" spans="1:9" x14ac:dyDescent="0.25">
      <c r="A2197" s="217" t="s">
        <v>2211</v>
      </c>
      <c r="B2197" s="78">
        <v>0</v>
      </c>
      <c r="C2197" s="134" t="s">
        <v>3916</v>
      </c>
      <c r="D2197" s="218">
        <v>362665.73000000021</v>
      </c>
      <c r="E2197" s="218">
        <v>351241.89000000007</v>
      </c>
      <c r="F2197" s="19">
        <v>0</v>
      </c>
      <c r="G2197" s="20">
        <f t="shared" si="40"/>
        <v>67832.089999999851</v>
      </c>
      <c r="H2197" s="19">
        <v>0</v>
      </c>
      <c r="I2197" s="19">
        <v>0</v>
      </c>
    </row>
    <row r="2198" spans="1:9" x14ac:dyDescent="0.25">
      <c r="A2198" s="217" t="s">
        <v>2212</v>
      </c>
      <c r="B2198" s="78">
        <v>0</v>
      </c>
      <c r="C2198" s="134" t="s">
        <v>3916</v>
      </c>
      <c r="D2198" s="218">
        <v>257255.49999999991</v>
      </c>
      <c r="E2198" s="218">
        <v>181840.2</v>
      </c>
      <c r="F2198" s="19">
        <v>0</v>
      </c>
      <c r="G2198" s="20">
        <f t="shared" si="40"/>
        <v>20695.210000000036</v>
      </c>
      <c r="H2198" s="19">
        <v>0</v>
      </c>
      <c r="I2198" s="19">
        <v>0</v>
      </c>
    </row>
    <row r="2199" spans="1:9" x14ac:dyDescent="0.25">
      <c r="A2199" s="217" t="s">
        <v>2213</v>
      </c>
      <c r="B2199" s="78">
        <v>0</v>
      </c>
      <c r="C2199" s="134" t="s">
        <v>3916</v>
      </c>
      <c r="D2199" s="218">
        <v>441970.81000000029</v>
      </c>
      <c r="E2199" s="218">
        <v>433025.76</v>
      </c>
      <c r="F2199" s="19">
        <v>0</v>
      </c>
      <c r="G2199" s="20">
        <f t="shared" si="40"/>
        <v>17414.800000000076</v>
      </c>
      <c r="H2199" s="19">
        <v>0</v>
      </c>
      <c r="I2199" s="19">
        <v>0</v>
      </c>
    </row>
    <row r="2200" spans="1:9" x14ac:dyDescent="0.25">
      <c r="A2200" s="217" t="s">
        <v>2214</v>
      </c>
      <c r="B2200" s="78">
        <v>0</v>
      </c>
      <c r="C2200" s="134" t="s">
        <v>3916</v>
      </c>
      <c r="D2200" s="218">
        <v>388191.25</v>
      </c>
      <c r="E2200" s="218">
        <v>354066.51999999996</v>
      </c>
      <c r="F2200" s="19">
        <v>0</v>
      </c>
      <c r="G2200" s="20">
        <f t="shared" si="40"/>
        <v>57643.140000000072</v>
      </c>
      <c r="H2200" s="19">
        <v>0</v>
      </c>
      <c r="I2200" s="19">
        <v>0</v>
      </c>
    </row>
    <row r="2201" spans="1:9" x14ac:dyDescent="0.25">
      <c r="A2201" s="217" t="s">
        <v>2215</v>
      </c>
      <c r="B2201" s="78">
        <v>0</v>
      </c>
      <c r="C2201" s="134" t="s">
        <v>3916</v>
      </c>
      <c r="D2201" s="218">
        <v>410366.60000000009</v>
      </c>
      <c r="E2201" s="218">
        <v>379005.08000000007</v>
      </c>
      <c r="F2201" s="19">
        <v>0</v>
      </c>
      <c r="G2201" s="20">
        <f t="shared" si="40"/>
        <v>17190.449999999968</v>
      </c>
      <c r="H2201" s="19">
        <v>0</v>
      </c>
      <c r="I2201" s="19">
        <v>0</v>
      </c>
    </row>
    <row r="2202" spans="1:9" x14ac:dyDescent="0.25">
      <c r="A2202" s="217" t="s">
        <v>393</v>
      </c>
      <c r="B2202" s="78">
        <v>0</v>
      </c>
      <c r="C2202" s="134" t="s">
        <v>3916</v>
      </c>
      <c r="D2202" s="218">
        <v>90150.820000000036</v>
      </c>
      <c r="E2202" s="218">
        <v>85606.020000000033</v>
      </c>
      <c r="F2202" s="19">
        <v>0</v>
      </c>
      <c r="G2202" s="20">
        <f t="shared" si="40"/>
        <v>22728.319999999963</v>
      </c>
      <c r="H2202" s="19">
        <v>0</v>
      </c>
      <c r="I2202" s="19">
        <v>0</v>
      </c>
    </row>
    <row r="2203" spans="1:9" x14ac:dyDescent="0.25">
      <c r="A2203" s="217" t="s">
        <v>394</v>
      </c>
      <c r="B2203" s="78">
        <v>0</v>
      </c>
      <c r="C2203" s="134" t="s">
        <v>3916</v>
      </c>
      <c r="D2203" s="218">
        <v>108484.15999999995</v>
      </c>
      <c r="E2203" s="218">
        <v>69326.170000000013</v>
      </c>
      <c r="F2203" s="19">
        <v>0</v>
      </c>
      <c r="G2203" s="20">
        <f t="shared" si="40"/>
        <v>66558.500000000058</v>
      </c>
      <c r="H2203" s="19">
        <v>0</v>
      </c>
      <c r="I2203" s="19">
        <v>0</v>
      </c>
    </row>
    <row r="2204" spans="1:9" x14ac:dyDescent="0.25">
      <c r="A2204" s="217" t="s">
        <v>2216</v>
      </c>
      <c r="B2204" s="78">
        <v>0</v>
      </c>
      <c r="C2204" s="134" t="s">
        <v>3916</v>
      </c>
      <c r="D2204" s="218">
        <v>137859.5</v>
      </c>
      <c r="E2204" s="218">
        <v>134745.49999999997</v>
      </c>
      <c r="F2204" s="19">
        <v>0</v>
      </c>
      <c r="G2204" s="20">
        <f t="shared" si="40"/>
        <v>105083.05999999994</v>
      </c>
      <c r="H2204" s="19">
        <v>0</v>
      </c>
      <c r="I2204" s="19">
        <v>0</v>
      </c>
    </row>
    <row r="2205" spans="1:9" x14ac:dyDescent="0.25">
      <c r="A2205" s="217" t="s">
        <v>2217</v>
      </c>
      <c r="B2205" s="78">
        <v>0</v>
      </c>
      <c r="C2205" s="134" t="s">
        <v>3916</v>
      </c>
      <c r="D2205" s="218">
        <v>156538.79999999993</v>
      </c>
      <c r="E2205" s="218">
        <v>154001.34999999995</v>
      </c>
      <c r="F2205" s="19">
        <v>0</v>
      </c>
      <c r="G2205" s="20">
        <f t="shared" si="40"/>
        <v>52675.649999999907</v>
      </c>
      <c r="H2205" s="19">
        <v>0</v>
      </c>
      <c r="I2205" s="19">
        <v>0</v>
      </c>
    </row>
    <row r="2206" spans="1:9" x14ac:dyDescent="0.25">
      <c r="A2206" s="217" t="s">
        <v>2218</v>
      </c>
      <c r="B2206" s="78">
        <v>0</v>
      </c>
      <c r="C2206" s="134" t="s">
        <v>3916</v>
      </c>
      <c r="D2206" s="218">
        <v>217429.76999999987</v>
      </c>
      <c r="E2206" s="218">
        <v>182012.19999999998</v>
      </c>
      <c r="F2206" s="19">
        <v>0</v>
      </c>
      <c r="G2206" s="20">
        <f t="shared" si="40"/>
        <v>73015.289999999804</v>
      </c>
      <c r="H2206" s="19">
        <v>0</v>
      </c>
      <c r="I2206" s="19">
        <v>0</v>
      </c>
    </row>
    <row r="2207" spans="1:9" x14ac:dyDescent="0.25">
      <c r="A2207" s="217" t="s">
        <v>2219</v>
      </c>
      <c r="B2207" s="78">
        <v>0</v>
      </c>
      <c r="C2207" s="134" t="s">
        <v>3916</v>
      </c>
      <c r="D2207" s="218">
        <v>28780.200000000008</v>
      </c>
      <c r="E2207" s="218">
        <v>19593.3</v>
      </c>
      <c r="F2207" s="19">
        <v>0</v>
      </c>
      <c r="G2207" s="20">
        <f t="shared" si="40"/>
        <v>16443.270000000484</v>
      </c>
      <c r="H2207" s="19">
        <v>0</v>
      </c>
      <c r="I2207" s="19">
        <v>0</v>
      </c>
    </row>
    <row r="2208" spans="1:9" x14ac:dyDescent="0.25">
      <c r="A2208" s="217" t="s">
        <v>2220</v>
      </c>
      <c r="B2208" s="78">
        <v>0</v>
      </c>
      <c r="C2208" s="134" t="s">
        <v>3916</v>
      </c>
      <c r="D2208" s="218">
        <v>162524.4200000001</v>
      </c>
      <c r="E2208" s="218">
        <v>144490.09000000003</v>
      </c>
      <c r="F2208" s="19">
        <v>0</v>
      </c>
      <c r="G2208" s="20">
        <f t="shared" si="40"/>
        <v>72728.920000000275</v>
      </c>
      <c r="H2208" s="19">
        <v>0</v>
      </c>
      <c r="I2208" s="19">
        <v>0</v>
      </c>
    </row>
    <row r="2209" spans="1:9" x14ac:dyDescent="0.25">
      <c r="A2209" s="217" t="s">
        <v>2221</v>
      </c>
      <c r="B2209" s="78">
        <v>0</v>
      </c>
      <c r="C2209" s="134" t="s">
        <v>3916</v>
      </c>
      <c r="D2209" s="218">
        <v>198094.99999999997</v>
      </c>
      <c r="E2209" s="218">
        <v>196348.3</v>
      </c>
      <c r="F2209" s="19">
        <v>0</v>
      </c>
      <c r="G2209" s="20">
        <f t="shared" si="40"/>
        <v>92429.060000000754</v>
      </c>
      <c r="H2209" s="19">
        <v>0</v>
      </c>
      <c r="I2209" s="19">
        <v>0</v>
      </c>
    </row>
    <row r="2210" spans="1:9" x14ac:dyDescent="0.25">
      <c r="A2210" s="217" t="s">
        <v>2222</v>
      </c>
      <c r="B2210" s="78">
        <v>0</v>
      </c>
      <c r="C2210" s="134" t="s">
        <v>3916</v>
      </c>
      <c r="D2210" s="218">
        <v>189924.40000000008</v>
      </c>
      <c r="E2210" s="218">
        <v>191885.25000000006</v>
      </c>
      <c r="F2210" s="19">
        <v>0</v>
      </c>
      <c r="G2210" s="20">
        <f t="shared" si="40"/>
        <v>35602.150000000314</v>
      </c>
      <c r="H2210" s="19">
        <v>0</v>
      </c>
      <c r="I2210" s="19">
        <v>0</v>
      </c>
    </row>
    <row r="2211" spans="1:9" x14ac:dyDescent="0.25">
      <c r="A2211" s="217" t="s">
        <v>2223</v>
      </c>
      <c r="B2211" s="78">
        <v>0</v>
      </c>
      <c r="C2211" s="134" t="s">
        <v>3916</v>
      </c>
      <c r="D2211" s="218">
        <v>91473.600000000064</v>
      </c>
      <c r="E2211" s="218">
        <v>76637.85000000002</v>
      </c>
      <c r="F2211" s="19">
        <v>0</v>
      </c>
      <c r="G2211" s="20">
        <f t="shared" si="40"/>
        <v>40352.210000000196</v>
      </c>
      <c r="H2211" s="19">
        <v>0</v>
      </c>
      <c r="I2211" s="19">
        <v>0</v>
      </c>
    </row>
    <row r="2212" spans="1:9" x14ac:dyDescent="0.25">
      <c r="A2212" s="217" t="s">
        <v>400</v>
      </c>
      <c r="B2212" s="78">
        <v>0</v>
      </c>
      <c r="C2212" s="134" t="s">
        <v>3916</v>
      </c>
      <c r="D2212" s="218">
        <v>133711.78999999995</v>
      </c>
      <c r="E2212" s="218">
        <v>107307.9</v>
      </c>
      <c r="F2212" s="19">
        <v>0</v>
      </c>
      <c r="G2212" s="20">
        <f t="shared" si="40"/>
        <v>42123.570000000298</v>
      </c>
      <c r="H2212" s="19">
        <v>0</v>
      </c>
      <c r="I2212" s="19">
        <v>0</v>
      </c>
    </row>
    <row r="2213" spans="1:9" x14ac:dyDescent="0.25">
      <c r="A2213" s="217" t="s">
        <v>2224</v>
      </c>
      <c r="B2213" s="78">
        <v>0</v>
      </c>
      <c r="C2213" s="134" t="s">
        <v>3916</v>
      </c>
      <c r="D2213" s="218">
        <v>291802.20000000013</v>
      </c>
      <c r="E2213" s="218">
        <v>284544.89999999997</v>
      </c>
      <c r="F2213" s="19">
        <v>0</v>
      </c>
      <c r="G2213" s="20">
        <f t="shared" si="40"/>
        <v>20835.280000000144</v>
      </c>
      <c r="H2213" s="19">
        <v>0</v>
      </c>
      <c r="I2213" s="19">
        <v>0</v>
      </c>
    </row>
    <row r="2214" spans="1:9" x14ac:dyDescent="0.25">
      <c r="A2214" s="217" t="s">
        <v>2225</v>
      </c>
      <c r="B2214" s="78">
        <v>0</v>
      </c>
      <c r="C2214" s="134" t="s">
        <v>3916</v>
      </c>
      <c r="D2214" s="218">
        <v>170720.4</v>
      </c>
      <c r="E2214" s="218">
        <v>147403.34</v>
      </c>
      <c r="F2214" s="19">
        <v>0</v>
      </c>
      <c r="G2214" s="20">
        <f t="shared" si="40"/>
        <v>57640.420000000158</v>
      </c>
      <c r="H2214" s="19">
        <v>0</v>
      </c>
      <c r="I2214" s="19">
        <v>0</v>
      </c>
    </row>
    <row r="2215" spans="1:9" x14ac:dyDescent="0.25">
      <c r="A2215" s="217" t="s">
        <v>2226</v>
      </c>
      <c r="B2215" s="78">
        <v>0</v>
      </c>
      <c r="C2215" s="134" t="s">
        <v>3916</v>
      </c>
      <c r="D2215" s="218">
        <v>221390.03000000009</v>
      </c>
      <c r="E2215" s="218">
        <v>180084.06000000006</v>
      </c>
      <c r="F2215" s="19">
        <v>0</v>
      </c>
      <c r="G2215" s="20">
        <f t="shared" si="40"/>
        <v>62642.940000000061</v>
      </c>
      <c r="H2215" s="19">
        <v>0</v>
      </c>
      <c r="I2215" s="19">
        <v>0</v>
      </c>
    </row>
    <row r="2216" spans="1:9" x14ac:dyDescent="0.25">
      <c r="A2216" s="217" t="s">
        <v>2227</v>
      </c>
      <c r="B2216" s="78">
        <v>0</v>
      </c>
      <c r="C2216" s="134" t="s">
        <v>3916</v>
      </c>
      <c r="D2216" s="218">
        <v>155517.2000000001</v>
      </c>
      <c r="E2216" s="218">
        <v>143163.85</v>
      </c>
      <c r="F2216" s="19">
        <v>0</v>
      </c>
      <c r="G2216" s="20">
        <f t="shared" si="40"/>
        <v>14415.260000000126</v>
      </c>
      <c r="H2216" s="19">
        <v>0</v>
      </c>
      <c r="I2216" s="19">
        <v>0</v>
      </c>
    </row>
    <row r="2217" spans="1:9" x14ac:dyDescent="0.25">
      <c r="A2217" s="217" t="s">
        <v>2228</v>
      </c>
      <c r="B2217" s="78">
        <v>0</v>
      </c>
      <c r="C2217" s="134" t="s">
        <v>3916</v>
      </c>
      <c r="D2217" s="218">
        <v>256776.44000000003</v>
      </c>
      <c r="E2217" s="218">
        <v>233588.27999999997</v>
      </c>
      <c r="F2217" s="19">
        <v>0</v>
      </c>
      <c r="G2217" s="20">
        <f t="shared" si="40"/>
        <v>67763.749999999884</v>
      </c>
      <c r="H2217" s="19">
        <v>0</v>
      </c>
      <c r="I2217" s="19">
        <v>0</v>
      </c>
    </row>
    <row r="2218" spans="1:9" x14ac:dyDescent="0.25">
      <c r="A2218" s="217" t="s">
        <v>2229</v>
      </c>
      <c r="B2218" s="78">
        <v>0</v>
      </c>
      <c r="C2218" s="134" t="s">
        <v>3916</v>
      </c>
      <c r="D2218" s="218">
        <v>185460.60000000003</v>
      </c>
      <c r="E2218" s="218">
        <v>155375.90000000002</v>
      </c>
      <c r="F2218" s="19">
        <v>0</v>
      </c>
      <c r="G2218" s="20">
        <f t="shared" si="40"/>
        <v>33185.25</v>
      </c>
      <c r="H2218" s="19">
        <v>0</v>
      </c>
      <c r="I2218" s="19">
        <v>0</v>
      </c>
    </row>
    <row r="2219" spans="1:9" x14ac:dyDescent="0.25">
      <c r="A2219" s="217" t="s">
        <v>2230</v>
      </c>
      <c r="B2219" s="78">
        <v>0</v>
      </c>
      <c r="C2219" s="134" t="s">
        <v>3916</v>
      </c>
      <c r="D2219" s="218">
        <v>109386.00000000001</v>
      </c>
      <c r="E2219" s="218">
        <v>108946.15000000001</v>
      </c>
      <c r="F2219" s="19">
        <v>0</v>
      </c>
      <c r="G2219" s="20">
        <f t="shared" si="40"/>
        <v>106240.00999999989</v>
      </c>
      <c r="H2219" s="19">
        <v>0</v>
      </c>
      <c r="I2219" s="19">
        <v>0</v>
      </c>
    </row>
    <row r="2220" spans="1:9" x14ac:dyDescent="0.25">
      <c r="A2220" s="217" t="s">
        <v>2231</v>
      </c>
      <c r="B2220" s="78">
        <v>0</v>
      </c>
      <c r="C2220" s="134" t="s">
        <v>3916</v>
      </c>
      <c r="D2220" s="218">
        <v>243052.40000000005</v>
      </c>
      <c r="E2220" s="218">
        <v>217158.75</v>
      </c>
      <c r="F2220" s="19">
        <v>0</v>
      </c>
      <c r="G2220" s="20">
        <f t="shared" si="40"/>
        <v>1715.0800000001327</v>
      </c>
      <c r="H2220" s="19">
        <v>0</v>
      </c>
      <c r="I2220" s="19">
        <v>0</v>
      </c>
    </row>
    <row r="2221" spans="1:9" x14ac:dyDescent="0.25">
      <c r="A2221" s="217" t="s">
        <v>2232</v>
      </c>
      <c r="B2221" s="78">
        <v>0</v>
      </c>
      <c r="C2221" s="134" t="s">
        <v>3916</v>
      </c>
      <c r="D2221" s="218">
        <v>109085.92000000004</v>
      </c>
      <c r="E2221" s="218">
        <v>110385.65000000001</v>
      </c>
      <c r="F2221" s="19">
        <v>0</v>
      </c>
      <c r="G2221" s="20">
        <f t="shared" si="40"/>
        <v>-37627.429999999818</v>
      </c>
      <c r="H2221" s="19">
        <v>0</v>
      </c>
      <c r="I2221" s="19">
        <v>0</v>
      </c>
    </row>
    <row r="2222" spans="1:9" x14ac:dyDescent="0.25">
      <c r="A2222" s="217" t="s">
        <v>401</v>
      </c>
      <c r="B2222" s="78">
        <v>0</v>
      </c>
      <c r="C2222" s="134" t="s">
        <v>3916</v>
      </c>
      <c r="D2222" s="218">
        <v>106568.77999999993</v>
      </c>
      <c r="E2222" s="218">
        <v>74946.25999999998</v>
      </c>
      <c r="F2222" s="19">
        <v>0</v>
      </c>
      <c r="G2222" s="20">
        <f t="shared" si="40"/>
        <v>106544.13000000006</v>
      </c>
      <c r="H2222" s="19">
        <v>0</v>
      </c>
      <c r="I2222" s="19">
        <v>0</v>
      </c>
    </row>
    <row r="2223" spans="1:9" x14ac:dyDescent="0.25">
      <c r="A2223" s="217" t="s">
        <v>2233</v>
      </c>
      <c r="B2223" s="78">
        <v>0</v>
      </c>
      <c r="C2223" s="134" t="s">
        <v>3916</v>
      </c>
      <c r="D2223" s="218">
        <v>145989.60000000009</v>
      </c>
      <c r="E2223" s="218">
        <v>129770.40000000002</v>
      </c>
      <c r="F2223" s="19">
        <v>0</v>
      </c>
      <c r="G2223" s="20">
        <f t="shared" si="40"/>
        <v>11423.840000000142</v>
      </c>
      <c r="H2223" s="19">
        <v>0</v>
      </c>
      <c r="I2223" s="19">
        <v>0</v>
      </c>
    </row>
    <row r="2224" spans="1:9" x14ac:dyDescent="0.25">
      <c r="A2224" s="217" t="s">
        <v>2234</v>
      </c>
      <c r="B2224" s="78">
        <v>0</v>
      </c>
      <c r="C2224" s="134" t="s">
        <v>3916</v>
      </c>
      <c r="D2224" s="218">
        <v>191556.88000000012</v>
      </c>
      <c r="E2224" s="218">
        <v>126107.3</v>
      </c>
      <c r="F2224" s="19">
        <v>0</v>
      </c>
      <c r="G2224" s="20">
        <f t="shared" si="40"/>
        <v>75415.299999999901</v>
      </c>
      <c r="H2224" s="19">
        <v>0</v>
      </c>
      <c r="I2224" s="19">
        <v>0</v>
      </c>
    </row>
    <row r="2225" spans="1:9" x14ac:dyDescent="0.25">
      <c r="A2225" s="217" t="s">
        <v>2235</v>
      </c>
      <c r="B2225" s="78">
        <v>0</v>
      </c>
      <c r="C2225" s="134" t="s">
        <v>3916</v>
      </c>
      <c r="D2225" s="218">
        <v>311071.1999999999</v>
      </c>
      <c r="E2225" s="218">
        <v>278520.59999999998</v>
      </c>
      <c r="F2225" s="19">
        <v>0</v>
      </c>
      <c r="G2225" s="20">
        <f t="shared" si="40"/>
        <v>8945.0500000002794</v>
      </c>
      <c r="H2225" s="19">
        <v>0</v>
      </c>
      <c r="I2225" s="19">
        <v>0</v>
      </c>
    </row>
    <row r="2226" spans="1:9" x14ac:dyDescent="0.25">
      <c r="A2226" s="217" t="s">
        <v>402</v>
      </c>
      <c r="B2226" s="78">
        <v>0</v>
      </c>
      <c r="C2226" s="134" t="s">
        <v>3916</v>
      </c>
      <c r="D2226" s="218">
        <v>394462.20000000013</v>
      </c>
      <c r="E2226" s="218">
        <v>366158.60000000009</v>
      </c>
      <c r="F2226" s="19">
        <v>0</v>
      </c>
      <c r="G2226" s="20">
        <f t="shared" ref="G2226:G2289" si="41">D2200-E2200</f>
        <v>34124.73000000004</v>
      </c>
      <c r="H2226" s="19">
        <v>0</v>
      </c>
      <c r="I2226" s="19">
        <v>0</v>
      </c>
    </row>
    <row r="2227" spans="1:9" x14ac:dyDescent="0.25">
      <c r="A2227" s="217" t="s">
        <v>2236</v>
      </c>
      <c r="B2227" s="78">
        <v>0</v>
      </c>
      <c r="C2227" s="134" t="s">
        <v>3916</v>
      </c>
      <c r="D2227" s="218">
        <v>503939.19</v>
      </c>
      <c r="E2227" s="218">
        <v>433646.61000000004</v>
      </c>
      <c r="F2227" s="19">
        <v>0</v>
      </c>
      <c r="G2227" s="20">
        <f t="shared" si="41"/>
        <v>31361.520000000019</v>
      </c>
      <c r="H2227" s="19">
        <v>0</v>
      </c>
      <c r="I2227" s="19">
        <v>0</v>
      </c>
    </row>
    <row r="2228" spans="1:9" x14ac:dyDescent="0.25">
      <c r="A2228" s="217" t="s">
        <v>2237</v>
      </c>
      <c r="B2228" s="78">
        <v>0</v>
      </c>
      <c r="C2228" s="134" t="s">
        <v>3916</v>
      </c>
      <c r="D2228" s="218">
        <v>446966.38000000018</v>
      </c>
      <c r="E2228" s="218">
        <v>422066.50000000006</v>
      </c>
      <c r="F2228" s="19">
        <v>0</v>
      </c>
      <c r="G2228" s="20">
        <f t="shared" si="41"/>
        <v>4544.8000000000029</v>
      </c>
      <c r="H2228" s="19">
        <v>0</v>
      </c>
      <c r="I2228" s="19">
        <v>0</v>
      </c>
    </row>
    <row r="2229" spans="1:9" x14ac:dyDescent="0.25">
      <c r="A2229" s="217" t="s">
        <v>403</v>
      </c>
      <c r="B2229" s="78">
        <v>0</v>
      </c>
      <c r="C2229" s="134" t="s">
        <v>3916</v>
      </c>
      <c r="D2229" s="218">
        <v>97148.399999999936</v>
      </c>
      <c r="E2229" s="218">
        <v>96312.65</v>
      </c>
      <c r="F2229" s="19">
        <v>0</v>
      </c>
      <c r="G2229" s="20">
        <f t="shared" si="41"/>
        <v>39157.989999999932</v>
      </c>
      <c r="H2229" s="19">
        <v>0</v>
      </c>
      <c r="I2229" s="19">
        <v>0</v>
      </c>
    </row>
    <row r="2230" spans="1:9" x14ac:dyDescent="0.25">
      <c r="A2230" s="217" t="s">
        <v>2238</v>
      </c>
      <c r="B2230" s="78">
        <v>0</v>
      </c>
      <c r="C2230" s="134" t="s">
        <v>3916</v>
      </c>
      <c r="D2230" s="218">
        <v>317718.27999999991</v>
      </c>
      <c r="E2230" s="218">
        <v>305705.13</v>
      </c>
      <c r="F2230" s="19">
        <v>0</v>
      </c>
      <c r="G2230" s="20">
        <f t="shared" si="41"/>
        <v>3114.0000000000291</v>
      </c>
      <c r="H2230" s="19">
        <v>0</v>
      </c>
      <c r="I2230" s="19">
        <v>0</v>
      </c>
    </row>
    <row r="2231" spans="1:9" x14ac:dyDescent="0.25">
      <c r="A2231" s="217" t="s">
        <v>2239</v>
      </c>
      <c r="B2231" s="78">
        <v>0</v>
      </c>
      <c r="C2231" s="134" t="s">
        <v>3916</v>
      </c>
      <c r="D2231" s="218">
        <v>161263.53000000006</v>
      </c>
      <c r="E2231" s="218">
        <v>150576.19</v>
      </c>
      <c r="F2231" s="19">
        <v>0</v>
      </c>
      <c r="G2231" s="20">
        <f t="shared" si="41"/>
        <v>2537.4499999999825</v>
      </c>
      <c r="H2231" s="19">
        <v>0</v>
      </c>
      <c r="I2231" s="19">
        <v>0</v>
      </c>
    </row>
    <row r="2232" spans="1:9" x14ac:dyDescent="0.25">
      <c r="A2232" s="217" t="s">
        <v>404</v>
      </c>
      <c r="B2232" s="78">
        <v>0</v>
      </c>
      <c r="C2232" s="134" t="s">
        <v>3916</v>
      </c>
      <c r="D2232" s="218">
        <v>295775.15999999997</v>
      </c>
      <c r="E2232" s="218">
        <v>292632.05</v>
      </c>
      <c r="F2232" s="19">
        <v>0</v>
      </c>
      <c r="G2232" s="20">
        <f t="shared" si="41"/>
        <v>35417.569999999891</v>
      </c>
      <c r="H2232" s="19">
        <v>0</v>
      </c>
      <c r="I2232" s="19">
        <v>0</v>
      </c>
    </row>
    <row r="2233" spans="1:9" x14ac:dyDescent="0.25">
      <c r="A2233" s="217" t="s">
        <v>2240</v>
      </c>
      <c r="B2233" s="78">
        <v>0</v>
      </c>
      <c r="C2233" s="134" t="s">
        <v>3916</v>
      </c>
      <c r="D2233" s="218">
        <v>231491.80000000008</v>
      </c>
      <c r="E2233" s="218">
        <v>199394.28999999998</v>
      </c>
      <c r="F2233" s="19">
        <v>0</v>
      </c>
      <c r="G2233" s="20">
        <f t="shared" si="41"/>
        <v>9186.9000000000087</v>
      </c>
      <c r="H2233" s="19">
        <v>0</v>
      </c>
      <c r="I2233" s="19">
        <v>0</v>
      </c>
    </row>
    <row r="2234" spans="1:9" x14ac:dyDescent="0.25">
      <c r="A2234" s="217" t="s">
        <v>2241</v>
      </c>
      <c r="B2234" s="78">
        <v>0</v>
      </c>
      <c r="C2234" s="134" t="s">
        <v>3916</v>
      </c>
      <c r="D2234" s="218">
        <v>350920.20000000013</v>
      </c>
      <c r="E2234" s="218">
        <v>302712.25000000006</v>
      </c>
      <c r="F2234" s="19">
        <v>0</v>
      </c>
      <c r="G2234" s="20">
        <f t="shared" si="41"/>
        <v>18034.330000000075</v>
      </c>
      <c r="H2234" s="19">
        <v>0</v>
      </c>
      <c r="I2234" s="19">
        <v>0</v>
      </c>
    </row>
    <row r="2235" spans="1:9" x14ac:dyDescent="0.25">
      <c r="A2235" s="217" t="s">
        <v>2242</v>
      </c>
      <c r="B2235" s="78">
        <v>0</v>
      </c>
      <c r="C2235" s="134" t="s">
        <v>3916</v>
      </c>
      <c r="D2235" s="218">
        <v>520734.77999999991</v>
      </c>
      <c r="E2235" s="218">
        <v>480070.54</v>
      </c>
      <c r="F2235" s="19">
        <v>0</v>
      </c>
      <c r="G2235" s="20">
        <f t="shared" si="41"/>
        <v>1746.6999999999825</v>
      </c>
      <c r="H2235" s="19">
        <v>0</v>
      </c>
      <c r="I2235" s="19">
        <v>0</v>
      </c>
    </row>
    <row r="2236" spans="1:9" x14ac:dyDescent="0.25">
      <c r="A2236" s="217" t="s">
        <v>2243</v>
      </c>
      <c r="B2236" s="78">
        <v>0</v>
      </c>
      <c r="C2236" s="134" t="s">
        <v>3916</v>
      </c>
      <c r="D2236" s="218">
        <v>426459.45999999979</v>
      </c>
      <c r="E2236" s="218">
        <v>395127.03</v>
      </c>
      <c r="F2236" s="19">
        <v>0</v>
      </c>
      <c r="G2236" s="20">
        <f t="shared" si="41"/>
        <v>-1960.8499999999767</v>
      </c>
      <c r="H2236" s="19">
        <v>0</v>
      </c>
      <c r="I2236" s="19">
        <v>0</v>
      </c>
    </row>
    <row r="2237" spans="1:9" x14ac:dyDescent="0.25">
      <c r="A2237" s="217" t="s">
        <v>2244</v>
      </c>
      <c r="B2237" s="78">
        <v>0</v>
      </c>
      <c r="C2237" s="134" t="s">
        <v>3916</v>
      </c>
      <c r="D2237" s="218">
        <v>114210.98999999993</v>
      </c>
      <c r="E2237" s="218">
        <v>117896.84999999999</v>
      </c>
      <c r="F2237" s="19">
        <v>0</v>
      </c>
      <c r="G2237" s="20">
        <f t="shared" si="41"/>
        <v>14835.750000000044</v>
      </c>
      <c r="H2237" s="19">
        <v>0</v>
      </c>
      <c r="I2237" s="19">
        <v>0</v>
      </c>
    </row>
    <row r="2238" spans="1:9" x14ac:dyDescent="0.25">
      <c r="A2238" s="217" t="s">
        <v>406</v>
      </c>
      <c r="B2238" s="78">
        <v>0</v>
      </c>
      <c r="C2238" s="134" t="s">
        <v>3916</v>
      </c>
      <c r="D2238" s="218">
        <v>125850.79999999993</v>
      </c>
      <c r="E2238" s="218">
        <v>99111.360000000015</v>
      </c>
      <c r="F2238" s="19">
        <v>0</v>
      </c>
      <c r="G2238" s="20">
        <f t="shared" si="41"/>
        <v>26403.889999999956</v>
      </c>
      <c r="H2238" s="19">
        <v>0</v>
      </c>
      <c r="I2238" s="19">
        <v>0</v>
      </c>
    </row>
    <row r="2239" spans="1:9" x14ac:dyDescent="0.25">
      <c r="A2239" s="217" t="s">
        <v>2245</v>
      </c>
      <c r="B2239" s="78">
        <v>0</v>
      </c>
      <c r="C2239" s="134" t="s">
        <v>3916</v>
      </c>
      <c r="D2239" s="218">
        <v>148875.59999999995</v>
      </c>
      <c r="E2239" s="218">
        <v>92768.199999999983</v>
      </c>
      <c r="F2239" s="19">
        <v>0</v>
      </c>
      <c r="G2239" s="20">
        <f t="shared" si="41"/>
        <v>7257.300000000163</v>
      </c>
      <c r="H2239" s="19">
        <v>0</v>
      </c>
      <c r="I2239" s="19">
        <v>0</v>
      </c>
    </row>
    <row r="2240" spans="1:9" x14ac:dyDescent="0.25">
      <c r="A2240" s="217" t="s">
        <v>2246</v>
      </c>
      <c r="B2240" s="78">
        <v>0</v>
      </c>
      <c r="C2240" s="134" t="s">
        <v>3916</v>
      </c>
      <c r="D2240" s="218">
        <v>665344.62000000011</v>
      </c>
      <c r="E2240" s="218">
        <v>635060.41999999993</v>
      </c>
      <c r="F2240" s="19">
        <v>0</v>
      </c>
      <c r="G2240" s="20">
        <f t="shared" si="41"/>
        <v>23317.059999999998</v>
      </c>
      <c r="H2240" s="19">
        <v>0</v>
      </c>
      <c r="I2240" s="19">
        <v>0</v>
      </c>
    </row>
    <row r="2241" spans="1:9" x14ac:dyDescent="0.25">
      <c r="A2241" s="217" t="s">
        <v>2247</v>
      </c>
      <c r="B2241" s="78">
        <v>0</v>
      </c>
      <c r="C2241" s="134" t="s">
        <v>3916</v>
      </c>
      <c r="D2241" s="218">
        <v>74906.399999999965</v>
      </c>
      <c r="E2241" s="218">
        <v>59924.899999999987</v>
      </c>
      <c r="F2241" s="19">
        <v>0</v>
      </c>
      <c r="G2241" s="20">
        <f t="shared" si="41"/>
        <v>41305.97000000003</v>
      </c>
      <c r="H2241" s="19">
        <v>0</v>
      </c>
      <c r="I2241" s="19">
        <v>0</v>
      </c>
    </row>
    <row r="2242" spans="1:9" x14ac:dyDescent="0.25">
      <c r="A2242" s="217" t="s">
        <v>2248</v>
      </c>
      <c r="B2242" s="78">
        <v>0</v>
      </c>
      <c r="C2242" s="134" t="s">
        <v>3916</v>
      </c>
      <c r="D2242" s="218">
        <v>68640.600000000006</v>
      </c>
      <c r="E2242" s="218">
        <v>69096.350000000006</v>
      </c>
      <c r="F2242" s="19">
        <v>0</v>
      </c>
      <c r="G2242" s="20">
        <f t="shared" si="41"/>
        <v>12353.350000000093</v>
      </c>
      <c r="H2242" s="19">
        <v>0</v>
      </c>
      <c r="I2242" s="19">
        <v>0</v>
      </c>
    </row>
    <row r="2243" spans="1:9" x14ac:dyDescent="0.25">
      <c r="A2243" s="217" t="s">
        <v>2249</v>
      </c>
      <c r="B2243" s="78">
        <v>0</v>
      </c>
      <c r="C2243" s="134" t="s">
        <v>3916</v>
      </c>
      <c r="D2243" s="218">
        <v>99509.399999999936</v>
      </c>
      <c r="E2243" s="218">
        <v>79306.949999999968</v>
      </c>
      <c r="F2243" s="19">
        <v>0</v>
      </c>
      <c r="G2243" s="20">
        <f t="shared" si="41"/>
        <v>23188.160000000062</v>
      </c>
      <c r="H2243" s="19">
        <v>0</v>
      </c>
      <c r="I2243" s="19">
        <v>0</v>
      </c>
    </row>
    <row r="2244" spans="1:9" x14ac:dyDescent="0.25">
      <c r="A2244" s="217" t="s">
        <v>2250</v>
      </c>
      <c r="B2244" s="78">
        <v>0</v>
      </c>
      <c r="C2244" s="134" t="s">
        <v>3916</v>
      </c>
      <c r="D2244" s="218">
        <v>582986.77999999991</v>
      </c>
      <c r="E2244" s="218">
        <v>544540.81999999995</v>
      </c>
      <c r="F2244" s="19">
        <v>0</v>
      </c>
      <c r="G2244" s="20">
        <f t="shared" si="41"/>
        <v>30084.700000000012</v>
      </c>
      <c r="H2244" s="19">
        <v>0</v>
      </c>
      <c r="I2244" s="19">
        <v>0</v>
      </c>
    </row>
    <row r="2245" spans="1:9" x14ac:dyDescent="0.25">
      <c r="A2245" s="217" t="s">
        <v>2251</v>
      </c>
      <c r="B2245" s="78">
        <v>0</v>
      </c>
      <c r="C2245" s="134" t="s">
        <v>3916</v>
      </c>
      <c r="D2245" s="218">
        <v>242758.50000000012</v>
      </c>
      <c r="E2245" s="218">
        <v>176974.53999999998</v>
      </c>
      <c r="F2245" s="19">
        <v>0</v>
      </c>
      <c r="G2245" s="20">
        <f t="shared" si="41"/>
        <v>439.85000000000582</v>
      </c>
      <c r="H2245" s="19">
        <v>0</v>
      </c>
      <c r="I2245" s="19">
        <v>0</v>
      </c>
    </row>
    <row r="2246" spans="1:9" x14ac:dyDescent="0.25">
      <c r="A2246" s="217" t="s">
        <v>2252</v>
      </c>
      <c r="B2246" s="78">
        <v>0</v>
      </c>
      <c r="C2246" s="134" t="s">
        <v>3916</v>
      </c>
      <c r="D2246" s="218">
        <v>68212.92</v>
      </c>
      <c r="E2246" s="218">
        <v>75627.41</v>
      </c>
      <c r="F2246" s="19">
        <v>0</v>
      </c>
      <c r="G2246" s="20">
        <f t="shared" si="41"/>
        <v>25893.650000000052</v>
      </c>
      <c r="H2246" s="19">
        <v>0</v>
      </c>
      <c r="I2246" s="19">
        <v>0</v>
      </c>
    </row>
    <row r="2247" spans="1:9" x14ac:dyDescent="0.25">
      <c r="A2247" s="217" t="s">
        <v>3533</v>
      </c>
      <c r="B2247" s="78">
        <v>0</v>
      </c>
      <c r="C2247" s="134" t="s">
        <v>3916</v>
      </c>
      <c r="D2247" s="218">
        <v>243353.09999999989</v>
      </c>
      <c r="E2247" s="218">
        <v>194553.00999999995</v>
      </c>
      <c r="F2247" s="19">
        <v>0</v>
      </c>
      <c r="G2247" s="20">
        <f t="shared" si="41"/>
        <v>-1299.7299999999668</v>
      </c>
      <c r="H2247" s="19">
        <v>0</v>
      </c>
      <c r="I2247" s="19">
        <v>0</v>
      </c>
    </row>
    <row r="2248" spans="1:9" x14ac:dyDescent="0.25">
      <c r="A2248" s="217" t="s">
        <v>2253</v>
      </c>
      <c r="B2248" s="78">
        <v>0</v>
      </c>
      <c r="C2248" s="134" t="s">
        <v>3916</v>
      </c>
      <c r="D2248" s="218">
        <v>254551.20000000007</v>
      </c>
      <c r="E2248" s="218">
        <v>232001.36000000002</v>
      </c>
      <c r="F2248" s="19">
        <v>0</v>
      </c>
      <c r="G2248" s="20">
        <f t="shared" si="41"/>
        <v>31622.519999999946</v>
      </c>
      <c r="H2248" s="19">
        <v>0</v>
      </c>
      <c r="I2248" s="19">
        <v>0</v>
      </c>
    </row>
    <row r="2249" spans="1:9" x14ac:dyDescent="0.25">
      <c r="A2249" s="217" t="s">
        <v>2254</v>
      </c>
      <c r="B2249" s="78">
        <v>0</v>
      </c>
      <c r="C2249" s="134" t="s">
        <v>3916</v>
      </c>
      <c r="D2249" s="218">
        <v>106473.20999999993</v>
      </c>
      <c r="E2249" s="218">
        <v>98666.409999999974</v>
      </c>
      <c r="F2249" s="19">
        <v>0</v>
      </c>
      <c r="G2249" s="20">
        <f t="shared" si="41"/>
        <v>16219.20000000007</v>
      </c>
      <c r="H2249" s="19">
        <v>0</v>
      </c>
      <c r="I2249" s="19">
        <v>0</v>
      </c>
    </row>
    <row r="2250" spans="1:9" x14ac:dyDescent="0.25">
      <c r="A2250" s="217" t="s">
        <v>2255</v>
      </c>
      <c r="B2250" s="78">
        <v>0</v>
      </c>
      <c r="C2250" s="134" t="s">
        <v>3916</v>
      </c>
      <c r="D2250" s="218">
        <v>194552.06</v>
      </c>
      <c r="E2250" s="218">
        <v>181373.74999999994</v>
      </c>
      <c r="F2250" s="19">
        <v>0</v>
      </c>
      <c r="G2250" s="20">
        <f t="shared" si="41"/>
        <v>65449.580000000118</v>
      </c>
      <c r="H2250" s="19">
        <v>0</v>
      </c>
      <c r="I2250" s="19">
        <v>0</v>
      </c>
    </row>
    <row r="2251" spans="1:9" x14ac:dyDescent="0.25">
      <c r="A2251" s="217" t="s">
        <v>2256</v>
      </c>
      <c r="B2251" s="78">
        <v>0</v>
      </c>
      <c r="C2251" s="134" t="s">
        <v>3916</v>
      </c>
      <c r="D2251" s="218">
        <v>152227.08000000005</v>
      </c>
      <c r="E2251" s="218">
        <v>154975.46999999997</v>
      </c>
      <c r="F2251" s="19">
        <v>0</v>
      </c>
      <c r="G2251" s="20">
        <f t="shared" si="41"/>
        <v>32550.599999999919</v>
      </c>
      <c r="H2251" s="19">
        <v>0</v>
      </c>
      <c r="I2251" s="19">
        <v>0</v>
      </c>
    </row>
    <row r="2252" spans="1:9" x14ac:dyDescent="0.25">
      <c r="A2252" s="217" t="s">
        <v>2257</v>
      </c>
      <c r="B2252" s="78">
        <v>0</v>
      </c>
      <c r="C2252" s="134" t="s">
        <v>3916</v>
      </c>
      <c r="D2252" s="218">
        <v>173687.40000000014</v>
      </c>
      <c r="E2252" s="218">
        <v>138266.17999999996</v>
      </c>
      <c r="F2252" s="19">
        <v>0</v>
      </c>
      <c r="G2252" s="20">
        <f t="shared" si="41"/>
        <v>28303.600000000035</v>
      </c>
      <c r="H2252" s="19">
        <v>0</v>
      </c>
      <c r="I2252" s="19">
        <v>0</v>
      </c>
    </row>
    <row r="2253" spans="1:9" x14ac:dyDescent="0.25">
      <c r="A2253" s="217" t="s">
        <v>2258</v>
      </c>
      <c r="B2253" s="78">
        <v>0</v>
      </c>
      <c r="C2253" s="134" t="s">
        <v>3916</v>
      </c>
      <c r="D2253" s="218">
        <v>187041.84000000005</v>
      </c>
      <c r="E2253" s="218">
        <v>182118.34999999995</v>
      </c>
      <c r="F2253" s="19">
        <v>0</v>
      </c>
      <c r="G2253" s="20">
        <f t="shared" si="41"/>
        <v>70292.579999999958</v>
      </c>
      <c r="H2253" s="19">
        <v>0</v>
      </c>
      <c r="I2253" s="19">
        <v>0</v>
      </c>
    </row>
    <row r="2254" spans="1:9" x14ac:dyDescent="0.25">
      <c r="A2254" s="217" t="s">
        <v>2259</v>
      </c>
      <c r="B2254" s="78">
        <v>0</v>
      </c>
      <c r="C2254" s="134" t="s">
        <v>3916</v>
      </c>
      <c r="D2254" s="218">
        <v>283570.24</v>
      </c>
      <c r="E2254" s="218">
        <v>232409.99999999997</v>
      </c>
      <c r="F2254" s="19">
        <v>0</v>
      </c>
      <c r="G2254" s="20">
        <f t="shared" si="41"/>
        <v>24899.880000000121</v>
      </c>
      <c r="H2254" s="19">
        <v>0</v>
      </c>
      <c r="I2254" s="19">
        <v>0</v>
      </c>
    </row>
    <row r="2255" spans="1:9" x14ac:dyDescent="0.25">
      <c r="A2255" s="217" t="s">
        <v>2260</v>
      </c>
      <c r="B2255" s="78">
        <v>0</v>
      </c>
      <c r="C2255" s="134" t="s">
        <v>3916</v>
      </c>
      <c r="D2255" s="218">
        <v>129210.62000000001</v>
      </c>
      <c r="E2255" s="218">
        <v>128256.94</v>
      </c>
      <c r="F2255" s="19">
        <v>0</v>
      </c>
      <c r="G2255" s="20">
        <f t="shared" si="41"/>
        <v>835.74999999994179</v>
      </c>
      <c r="H2255" s="19">
        <v>0</v>
      </c>
      <c r="I2255" s="19">
        <v>0</v>
      </c>
    </row>
    <row r="2256" spans="1:9" x14ac:dyDescent="0.25">
      <c r="A2256" s="217" t="s">
        <v>2261</v>
      </c>
      <c r="B2256" s="78">
        <v>0</v>
      </c>
      <c r="C2256" s="134" t="s">
        <v>3916</v>
      </c>
      <c r="D2256" s="218">
        <v>206147.36</v>
      </c>
      <c r="E2256" s="218">
        <v>201360.65</v>
      </c>
      <c r="F2256" s="19">
        <v>0</v>
      </c>
      <c r="G2256" s="20">
        <f t="shared" si="41"/>
        <v>12013.149999999907</v>
      </c>
      <c r="H2256" s="19">
        <v>0</v>
      </c>
      <c r="I2256" s="19">
        <v>0</v>
      </c>
    </row>
    <row r="2257" spans="1:9" x14ac:dyDescent="0.25">
      <c r="A2257" s="217" t="s">
        <v>2262</v>
      </c>
      <c r="B2257" s="78">
        <v>0</v>
      </c>
      <c r="C2257" s="134" t="s">
        <v>3916</v>
      </c>
      <c r="D2257" s="218">
        <v>184120.94999999987</v>
      </c>
      <c r="E2257" s="218">
        <v>182056</v>
      </c>
      <c r="F2257" s="19">
        <v>0</v>
      </c>
      <c r="G2257" s="20">
        <f t="shared" si="41"/>
        <v>10687.340000000055</v>
      </c>
      <c r="H2257" s="19">
        <v>0</v>
      </c>
      <c r="I2257" s="19">
        <v>0</v>
      </c>
    </row>
    <row r="2258" spans="1:9" x14ac:dyDescent="0.25">
      <c r="A2258" s="217" t="s">
        <v>2263</v>
      </c>
      <c r="B2258" s="78">
        <v>0</v>
      </c>
      <c r="C2258" s="134" t="s">
        <v>3916</v>
      </c>
      <c r="D2258" s="218">
        <v>136563.78999999998</v>
      </c>
      <c r="E2258" s="218">
        <v>131587.71999999997</v>
      </c>
      <c r="F2258" s="19">
        <v>0</v>
      </c>
      <c r="G2258" s="20">
        <f t="shared" si="41"/>
        <v>3143.109999999986</v>
      </c>
      <c r="H2258" s="19">
        <v>0</v>
      </c>
      <c r="I2258" s="19">
        <v>0</v>
      </c>
    </row>
    <row r="2259" spans="1:9" x14ac:dyDescent="0.25">
      <c r="A2259" s="217" t="s">
        <v>2264</v>
      </c>
      <c r="B2259" s="78">
        <v>0</v>
      </c>
      <c r="C2259" s="134" t="s">
        <v>3916</v>
      </c>
      <c r="D2259" s="218">
        <v>80087.509999999995</v>
      </c>
      <c r="E2259" s="218">
        <v>38737.849999999991</v>
      </c>
      <c r="F2259" s="19">
        <v>0</v>
      </c>
      <c r="G2259" s="20">
        <f t="shared" si="41"/>
        <v>32097.510000000097</v>
      </c>
      <c r="H2259" s="19">
        <v>0</v>
      </c>
      <c r="I2259" s="19">
        <v>0</v>
      </c>
    </row>
    <row r="2260" spans="1:9" x14ac:dyDescent="0.25">
      <c r="A2260" s="217" t="s">
        <v>2265</v>
      </c>
      <c r="B2260" s="78">
        <v>0</v>
      </c>
      <c r="C2260" s="134" t="s">
        <v>3916</v>
      </c>
      <c r="D2260" s="218">
        <v>138049.80000000002</v>
      </c>
      <c r="E2260" s="218">
        <v>68852.000000000015</v>
      </c>
      <c r="F2260" s="19">
        <v>0</v>
      </c>
      <c r="G2260" s="20">
        <f t="shared" si="41"/>
        <v>48207.95000000007</v>
      </c>
      <c r="H2260" s="19">
        <v>0</v>
      </c>
      <c r="I2260" s="19">
        <v>0</v>
      </c>
    </row>
    <row r="2261" spans="1:9" x14ac:dyDescent="0.25">
      <c r="A2261" s="217" t="s">
        <v>2266</v>
      </c>
      <c r="B2261" s="78">
        <v>0</v>
      </c>
      <c r="C2261" s="134" t="s">
        <v>3916</v>
      </c>
      <c r="D2261" s="218">
        <v>152549.95999999996</v>
      </c>
      <c r="E2261" s="218">
        <v>111928.01</v>
      </c>
      <c r="F2261" s="19">
        <v>0</v>
      </c>
      <c r="G2261" s="20">
        <f t="shared" si="41"/>
        <v>40664.239999999932</v>
      </c>
      <c r="H2261" s="19">
        <v>0</v>
      </c>
      <c r="I2261" s="19">
        <v>0</v>
      </c>
    </row>
    <row r="2262" spans="1:9" x14ac:dyDescent="0.25">
      <c r="A2262" s="217" t="s">
        <v>2267</v>
      </c>
      <c r="B2262" s="78">
        <v>0</v>
      </c>
      <c r="C2262" s="134" t="s">
        <v>3916</v>
      </c>
      <c r="D2262" s="218">
        <v>139359.98999999993</v>
      </c>
      <c r="E2262" s="218">
        <v>112099.29000000001</v>
      </c>
      <c r="F2262" s="19">
        <v>0</v>
      </c>
      <c r="G2262" s="20">
        <f t="shared" si="41"/>
        <v>31332.42999999976</v>
      </c>
      <c r="H2262" s="19">
        <v>0</v>
      </c>
      <c r="I2262" s="19">
        <v>0</v>
      </c>
    </row>
    <row r="2263" spans="1:9" x14ac:dyDescent="0.25">
      <c r="A2263" s="217" t="s">
        <v>2268</v>
      </c>
      <c r="B2263" s="78">
        <v>0</v>
      </c>
      <c r="C2263" s="134" t="s">
        <v>3916</v>
      </c>
      <c r="D2263" s="218">
        <v>160585.71999999994</v>
      </c>
      <c r="E2263" s="218">
        <v>122609.65000000001</v>
      </c>
      <c r="F2263" s="19">
        <v>0</v>
      </c>
      <c r="G2263" s="20">
        <f t="shared" si="41"/>
        <v>-3685.8600000000588</v>
      </c>
      <c r="H2263" s="19">
        <v>0</v>
      </c>
      <c r="I2263" s="19">
        <v>0</v>
      </c>
    </row>
    <row r="2264" spans="1:9" x14ac:dyDescent="0.25">
      <c r="A2264" s="217" t="s">
        <v>2269</v>
      </c>
      <c r="B2264" s="78">
        <v>0</v>
      </c>
      <c r="C2264" s="134" t="s">
        <v>3916</v>
      </c>
      <c r="D2264" s="218">
        <v>94766.119999999966</v>
      </c>
      <c r="E2264" s="218">
        <v>72403.12</v>
      </c>
      <c r="F2264" s="19">
        <v>0</v>
      </c>
      <c r="G2264" s="20">
        <f t="shared" si="41"/>
        <v>26739.439999999915</v>
      </c>
      <c r="H2264" s="19">
        <v>0</v>
      </c>
      <c r="I2264" s="19">
        <v>0</v>
      </c>
    </row>
    <row r="2265" spans="1:9" x14ac:dyDescent="0.25">
      <c r="A2265" s="217" t="s">
        <v>2270</v>
      </c>
      <c r="B2265" s="78">
        <v>0</v>
      </c>
      <c r="C2265" s="134" t="s">
        <v>3916</v>
      </c>
      <c r="D2265" s="218">
        <v>116436.30000000006</v>
      </c>
      <c r="E2265" s="218">
        <v>60781.5</v>
      </c>
      <c r="F2265" s="19">
        <v>0</v>
      </c>
      <c r="G2265" s="20">
        <f t="shared" si="41"/>
        <v>56107.399999999965</v>
      </c>
      <c r="H2265" s="19">
        <v>0</v>
      </c>
      <c r="I2265" s="19">
        <v>0</v>
      </c>
    </row>
    <row r="2266" spans="1:9" x14ac:dyDescent="0.25">
      <c r="A2266" s="217" t="s">
        <v>2271</v>
      </c>
      <c r="B2266" s="78">
        <v>0</v>
      </c>
      <c r="C2266" s="134" t="s">
        <v>3916</v>
      </c>
      <c r="D2266" s="218">
        <v>61035.400000000009</v>
      </c>
      <c r="E2266" s="218">
        <v>20453.150000000005</v>
      </c>
      <c r="F2266" s="19">
        <v>0</v>
      </c>
      <c r="G2266" s="20">
        <f t="shared" si="41"/>
        <v>30284.200000000186</v>
      </c>
      <c r="H2266" s="19">
        <v>0</v>
      </c>
      <c r="I2266" s="19">
        <v>0</v>
      </c>
    </row>
    <row r="2267" spans="1:9" x14ac:dyDescent="0.25">
      <c r="A2267" s="217" t="s">
        <v>2272</v>
      </c>
      <c r="B2267" s="78">
        <v>0</v>
      </c>
      <c r="C2267" s="134" t="s">
        <v>3916</v>
      </c>
      <c r="D2267" s="218">
        <v>121312.94000000006</v>
      </c>
      <c r="E2267" s="218">
        <v>98819.849999999977</v>
      </c>
      <c r="F2267" s="19">
        <v>0</v>
      </c>
      <c r="G2267" s="20">
        <f t="shared" si="41"/>
        <v>14981.499999999978</v>
      </c>
      <c r="H2267" s="19">
        <v>0</v>
      </c>
      <c r="I2267" s="19">
        <v>0</v>
      </c>
    </row>
    <row r="2268" spans="1:9" x14ac:dyDescent="0.25">
      <c r="A2268" s="217" t="s">
        <v>2273</v>
      </c>
      <c r="B2268" s="78">
        <v>0</v>
      </c>
      <c r="C2268" s="134" t="s">
        <v>3916</v>
      </c>
      <c r="D2268" s="218">
        <v>195915.59999999992</v>
      </c>
      <c r="E2268" s="218">
        <v>142695.24999999997</v>
      </c>
      <c r="F2268" s="19">
        <v>0</v>
      </c>
      <c r="G2268" s="20">
        <f t="shared" si="41"/>
        <v>-455.75</v>
      </c>
      <c r="H2268" s="19">
        <v>0</v>
      </c>
      <c r="I2268" s="19">
        <v>0</v>
      </c>
    </row>
    <row r="2269" spans="1:9" x14ac:dyDescent="0.25">
      <c r="A2269" s="217" t="s">
        <v>2274</v>
      </c>
      <c r="B2269" s="78">
        <v>0</v>
      </c>
      <c r="C2269" s="134" t="s">
        <v>3916</v>
      </c>
      <c r="D2269" s="218">
        <v>570354.52000000014</v>
      </c>
      <c r="E2269" s="218">
        <v>559579.49999999988</v>
      </c>
      <c r="F2269" s="19">
        <v>0</v>
      </c>
      <c r="G2269" s="20">
        <f t="shared" si="41"/>
        <v>20202.449999999968</v>
      </c>
      <c r="H2269" s="19">
        <v>0</v>
      </c>
      <c r="I2269" s="19">
        <v>0</v>
      </c>
    </row>
    <row r="2270" spans="1:9" x14ac:dyDescent="0.25">
      <c r="A2270" s="217" t="s">
        <v>2275</v>
      </c>
      <c r="B2270" s="78">
        <v>0</v>
      </c>
      <c r="C2270" s="134" t="s">
        <v>3916</v>
      </c>
      <c r="D2270" s="218">
        <v>631513.09000000032</v>
      </c>
      <c r="E2270" s="218">
        <v>593656.0199999999</v>
      </c>
      <c r="F2270" s="19">
        <v>0</v>
      </c>
      <c r="G2270" s="20">
        <f t="shared" si="41"/>
        <v>38445.959999999963</v>
      </c>
      <c r="H2270" s="19">
        <v>0</v>
      </c>
      <c r="I2270" s="19">
        <v>0</v>
      </c>
    </row>
    <row r="2271" spans="1:9" x14ac:dyDescent="0.25">
      <c r="A2271" s="217" t="s">
        <v>2276</v>
      </c>
      <c r="B2271" s="78">
        <v>0</v>
      </c>
      <c r="C2271" s="134" t="s">
        <v>3916</v>
      </c>
      <c r="D2271" s="218">
        <v>428307.34000000014</v>
      </c>
      <c r="E2271" s="218">
        <v>377438.01</v>
      </c>
      <c r="F2271" s="19">
        <v>0</v>
      </c>
      <c r="G2271" s="20">
        <f t="shared" si="41"/>
        <v>65783.960000000137</v>
      </c>
      <c r="H2271" s="19">
        <v>0</v>
      </c>
      <c r="I2271" s="19">
        <v>0</v>
      </c>
    </row>
    <row r="2272" spans="1:9" x14ac:dyDescent="0.25">
      <c r="A2272" s="217" t="s">
        <v>2277</v>
      </c>
      <c r="B2272" s="78">
        <v>0</v>
      </c>
      <c r="C2272" s="134" t="s">
        <v>3916</v>
      </c>
      <c r="D2272" s="218">
        <v>739870.32000000018</v>
      </c>
      <c r="E2272" s="218">
        <v>670547.9</v>
      </c>
      <c r="F2272" s="19">
        <v>0</v>
      </c>
      <c r="G2272" s="20">
        <f t="shared" si="41"/>
        <v>-7414.4900000000052</v>
      </c>
      <c r="H2272" s="19">
        <v>0</v>
      </c>
      <c r="I2272" s="19">
        <v>0</v>
      </c>
    </row>
    <row r="2273" spans="1:9" x14ac:dyDescent="0.25">
      <c r="A2273" s="217" t="s">
        <v>2278</v>
      </c>
      <c r="B2273" s="78">
        <v>0</v>
      </c>
      <c r="C2273" s="134" t="s">
        <v>3916</v>
      </c>
      <c r="D2273" s="218">
        <v>536434.97999999986</v>
      </c>
      <c r="E2273" s="218">
        <v>396094.71999999997</v>
      </c>
      <c r="F2273" s="19">
        <v>0</v>
      </c>
      <c r="G2273" s="20">
        <f t="shared" si="41"/>
        <v>48800.089999999938</v>
      </c>
      <c r="H2273" s="19">
        <v>0</v>
      </c>
      <c r="I2273" s="19">
        <v>0</v>
      </c>
    </row>
    <row r="2274" spans="1:9" x14ac:dyDescent="0.25">
      <c r="A2274" s="217" t="s">
        <v>2279</v>
      </c>
      <c r="B2274" s="78">
        <v>0</v>
      </c>
      <c r="C2274" s="134" t="s">
        <v>3916</v>
      </c>
      <c r="D2274" s="218">
        <v>350636.67000000027</v>
      </c>
      <c r="E2274" s="218">
        <v>335683.10000000009</v>
      </c>
      <c r="F2274" s="19">
        <v>0</v>
      </c>
      <c r="G2274" s="20">
        <f t="shared" si="41"/>
        <v>22549.840000000055</v>
      </c>
      <c r="H2274" s="19">
        <v>0</v>
      </c>
      <c r="I2274" s="19">
        <v>0</v>
      </c>
    </row>
    <row r="2275" spans="1:9" x14ac:dyDescent="0.25">
      <c r="A2275" s="217" t="s">
        <v>2280</v>
      </c>
      <c r="B2275" s="78">
        <v>0</v>
      </c>
      <c r="C2275" s="134" t="s">
        <v>3916</v>
      </c>
      <c r="D2275" s="218">
        <v>905407.57999999926</v>
      </c>
      <c r="E2275" s="218">
        <v>855053.26999999979</v>
      </c>
      <c r="F2275" s="19">
        <v>0</v>
      </c>
      <c r="G2275" s="20">
        <f t="shared" si="41"/>
        <v>7806.7999999999593</v>
      </c>
      <c r="H2275" s="19">
        <v>0</v>
      </c>
      <c r="I2275" s="19">
        <v>0</v>
      </c>
    </row>
    <row r="2276" spans="1:9" x14ac:dyDescent="0.25">
      <c r="A2276" s="217" t="s">
        <v>2281</v>
      </c>
      <c r="B2276" s="78">
        <v>0</v>
      </c>
      <c r="C2276" s="134" t="s">
        <v>3916</v>
      </c>
      <c r="D2276" s="218">
        <v>713977.42000000027</v>
      </c>
      <c r="E2276" s="218">
        <v>691310.79</v>
      </c>
      <c r="F2276" s="19">
        <v>0</v>
      </c>
      <c r="G2276" s="20">
        <f t="shared" si="41"/>
        <v>13178.310000000056</v>
      </c>
      <c r="H2276" s="19">
        <v>0</v>
      </c>
      <c r="I2276" s="19">
        <v>0</v>
      </c>
    </row>
    <row r="2277" spans="1:9" x14ac:dyDescent="0.25">
      <c r="A2277" s="217" t="s">
        <v>2282</v>
      </c>
      <c r="B2277" s="78">
        <v>0</v>
      </c>
      <c r="C2277" s="134" t="s">
        <v>3916</v>
      </c>
      <c r="D2277" s="218">
        <v>383593.42000000022</v>
      </c>
      <c r="E2277" s="218">
        <v>394308.62</v>
      </c>
      <c r="F2277" s="19">
        <v>0</v>
      </c>
      <c r="G2277" s="20">
        <f t="shared" si="41"/>
        <v>-2748.3899999999267</v>
      </c>
      <c r="H2277" s="19">
        <v>0</v>
      </c>
      <c r="I2277" s="19">
        <v>0</v>
      </c>
    </row>
    <row r="2278" spans="1:9" x14ac:dyDescent="0.25">
      <c r="A2278" s="217" t="s">
        <v>2283</v>
      </c>
      <c r="B2278" s="78">
        <v>0</v>
      </c>
      <c r="C2278" s="134" t="s">
        <v>3916</v>
      </c>
      <c r="D2278" s="218">
        <v>459492.32999999967</v>
      </c>
      <c r="E2278" s="218">
        <v>453239.6</v>
      </c>
      <c r="F2278" s="19">
        <v>0</v>
      </c>
      <c r="G2278" s="20">
        <f t="shared" si="41"/>
        <v>35421.220000000176</v>
      </c>
      <c r="H2278" s="19">
        <v>0</v>
      </c>
      <c r="I2278" s="19">
        <v>0</v>
      </c>
    </row>
    <row r="2279" spans="1:9" x14ac:dyDescent="0.25">
      <c r="A2279" s="217" t="s">
        <v>2284</v>
      </c>
      <c r="B2279" s="78">
        <v>0</v>
      </c>
      <c r="C2279" s="134" t="s">
        <v>3916</v>
      </c>
      <c r="D2279" s="218">
        <v>402867.58999999979</v>
      </c>
      <c r="E2279" s="218">
        <v>397379.62</v>
      </c>
      <c r="F2279" s="19">
        <v>0</v>
      </c>
      <c r="G2279" s="20">
        <f t="shared" si="41"/>
        <v>4923.4900000001071</v>
      </c>
      <c r="H2279" s="19">
        <v>0</v>
      </c>
      <c r="I2279" s="19">
        <v>0</v>
      </c>
    </row>
    <row r="2280" spans="1:9" x14ac:dyDescent="0.25">
      <c r="A2280" s="217" t="s">
        <v>2285</v>
      </c>
      <c r="B2280" s="78">
        <v>0</v>
      </c>
      <c r="C2280" s="134" t="s">
        <v>3916</v>
      </c>
      <c r="D2280" s="218">
        <v>497489.44000000024</v>
      </c>
      <c r="E2280" s="218">
        <v>412228.65000000014</v>
      </c>
      <c r="F2280" s="19">
        <v>0</v>
      </c>
      <c r="G2280" s="20">
        <f t="shared" si="41"/>
        <v>51160.24000000002</v>
      </c>
      <c r="H2280" s="19">
        <v>0</v>
      </c>
      <c r="I2280" s="19">
        <v>0</v>
      </c>
    </row>
    <row r="2281" spans="1:9" x14ac:dyDescent="0.25">
      <c r="A2281" s="217" t="s">
        <v>2286</v>
      </c>
      <c r="B2281" s="78">
        <v>0</v>
      </c>
      <c r="C2281" s="134" t="s">
        <v>3916</v>
      </c>
      <c r="D2281" s="218">
        <v>285666.08</v>
      </c>
      <c r="E2281" s="218">
        <v>267896.76</v>
      </c>
      <c r="F2281" s="19">
        <v>0</v>
      </c>
      <c r="G2281" s="20">
        <f t="shared" si="41"/>
        <v>953.68000000000757</v>
      </c>
      <c r="H2281" s="19">
        <v>0</v>
      </c>
      <c r="I2281" s="19">
        <v>0</v>
      </c>
    </row>
    <row r="2282" spans="1:9" x14ac:dyDescent="0.25">
      <c r="A2282" s="217" t="s">
        <v>2287</v>
      </c>
      <c r="B2282" s="78">
        <v>0</v>
      </c>
      <c r="C2282" s="134" t="s">
        <v>3916</v>
      </c>
      <c r="D2282" s="218">
        <v>182251.66999999993</v>
      </c>
      <c r="E2282" s="218">
        <v>182757.48000000004</v>
      </c>
      <c r="F2282" s="19">
        <v>0</v>
      </c>
      <c r="G2282" s="20">
        <f t="shared" si="41"/>
        <v>4786.7099999999919</v>
      </c>
      <c r="H2282" s="19">
        <v>0</v>
      </c>
      <c r="I2282" s="19">
        <v>0</v>
      </c>
    </row>
    <row r="2283" spans="1:9" x14ac:dyDescent="0.25">
      <c r="A2283" s="217" t="s">
        <v>2288</v>
      </c>
      <c r="B2283" s="78">
        <v>0</v>
      </c>
      <c r="C2283" s="134" t="s">
        <v>3916</v>
      </c>
      <c r="D2283" s="218">
        <v>550992.87999999989</v>
      </c>
      <c r="E2283" s="218">
        <v>534473.42000000004</v>
      </c>
      <c r="F2283" s="19">
        <v>0</v>
      </c>
      <c r="G2283" s="20">
        <f t="shared" si="41"/>
        <v>2064.9499999998661</v>
      </c>
      <c r="H2283" s="19">
        <v>0</v>
      </c>
      <c r="I2283" s="19">
        <v>0</v>
      </c>
    </row>
    <row r="2284" spans="1:9" x14ac:dyDescent="0.25">
      <c r="A2284" s="217" t="s">
        <v>2289</v>
      </c>
      <c r="B2284" s="78">
        <v>0</v>
      </c>
      <c r="C2284" s="134" t="s">
        <v>3916</v>
      </c>
      <c r="D2284" s="218">
        <v>114023.39999999994</v>
      </c>
      <c r="E2284" s="218">
        <v>111319.14999999997</v>
      </c>
      <c r="F2284" s="19">
        <v>0</v>
      </c>
      <c r="G2284" s="20">
        <f t="shared" si="41"/>
        <v>4976.070000000007</v>
      </c>
      <c r="H2284" s="19">
        <v>0</v>
      </c>
      <c r="I2284" s="19">
        <v>0</v>
      </c>
    </row>
    <row r="2285" spans="1:9" x14ac:dyDescent="0.25">
      <c r="A2285" s="217" t="s">
        <v>2290</v>
      </c>
      <c r="B2285" s="78">
        <v>0</v>
      </c>
      <c r="C2285" s="134" t="s">
        <v>3916</v>
      </c>
      <c r="D2285" s="218">
        <v>185643.44000000003</v>
      </c>
      <c r="E2285" s="218">
        <v>176261.57</v>
      </c>
      <c r="F2285" s="19">
        <v>0</v>
      </c>
      <c r="G2285" s="20">
        <f t="shared" si="41"/>
        <v>41349.660000000003</v>
      </c>
      <c r="H2285" s="19">
        <v>0</v>
      </c>
      <c r="I2285" s="19">
        <v>0</v>
      </c>
    </row>
    <row r="2286" spans="1:9" x14ac:dyDescent="0.25">
      <c r="A2286" s="217" t="s">
        <v>2291</v>
      </c>
      <c r="B2286" s="78">
        <v>0</v>
      </c>
      <c r="C2286" s="134" t="s">
        <v>3916</v>
      </c>
      <c r="D2286" s="218">
        <v>72565.81</v>
      </c>
      <c r="E2286" s="218">
        <v>4068.3999999999996</v>
      </c>
      <c r="F2286" s="19">
        <v>0</v>
      </c>
      <c r="G2286" s="20">
        <f t="shared" si="41"/>
        <v>69197.8</v>
      </c>
      <c r="H2286" s="19">
        <v>0</v>
      </c>
      <c r="I2286" s="19">
        <v>0</v>
      </c>
    </row>
    <row r="2287" spans="1:9" x14ac:dyDescent="0.25">
      <c r="A2287" s="217" t="s">
        <v>2292</v>
      </c>
      <c r="B2287" s="78">
        <v>0</v>
      </c>
      <c r="C2287" s="134" t="s">
        <v>3916</v>
      </c>
      <c r="D2287" s="218">
        <v>11100</v>
      </c>
      <c r="E2287" s="218">
        <v>9000</v>
      </c>
      <c r="F2287" s="19">
        <v>0</v>
      </c>
      <c r="G2287" s="20">
        <f t="shared" si="41"/>
        <v>40621.949999999968</v>
      </c>
      <c r="H2287" s="19">
        <v>0</v>
      </c>
      <c r="I2287" s="19">
        <v>0</v>
      </c>
    </row>
    <row r="2288" spans="1:9" x14ac:dyDescent="0.25">
      <c r="A2288" s="217" t="s">
        <v>2293</v>
      </c>
      <c r="B2288" s="78">
        <v>0</v>
      </c>
      <c r="C2288" s="134" t="s">
        <v>3916</v>
      </c>
      <c r="D2288" s="218">
        <v>75157.300000000032</v>
      </c>
      <c r="E2288" s="218">
        <v>40334.75</v>
      </c>
      <c r="F2288" s="19">
        <v>0</v>
      </c>
      <c r="G2288" s="20">
        <f t="shared" si="41"/>
        <v>27260.699999999924</v>
      </c>
      <c r="H2288" s="19">
        <v>0</v>
      </c>
      <c r="I2288" s="19">
        <v>0</v>
      </c>
    </row>
    <row r="2289" spans="1:9" x14ac:dyDescent="0.25">
      <c r="A2289" s="217" t="s">
        <v>2294</v>
      </c>
      <c r="B2289" s="78">
        <v>0</v>
      </c>
      <c r="C2289" s="134" t="s">
        <v>3916</v>
      </c>
      <c r="D2289" s="218">
        <v>129737.58999999995</v>
      </c>
      <c r="E2289" s="218">
        <v>33452.850000000006</v>
      </c>
      <c r="F2289" s="19">
        <v>0</v>
      </c>
      <c r="G2289" s="20">
        <f t="shared" si="41"/>
        <v>37976.069999999934</v>
      </c>
      <c r="H2289" s="19">
        <v>0</v>
      </c>
      <c r="I2289" s="19">
        <v>0</v>
      </c>
    </row>
    <row r="2290" spans="1:9" x14ac:dyDescent="0.25">
      <c r="A2290" s="217" t="s">
        <v>2295</v>
      </c>
      <c r="B2290" s="78">
        <v>0</v>
      </c>
      <c r="C2290" s="134" t="s">
        <v>3916</v>
      </c>
      <c r="D2290" s="218">
        <v>123145</v>
      </c>
      <c r="E2290" s="218">
        <v>104932.76000000001</v>
      </c>
      <c r="F2290" s="19">
        <v>0</v>
      </c>
      <c r="G2290" s="20">
        <f t="shared" ref="G2290:G2352" si="42">D2264-E2264</f>
        <v>22362.999999999971</v>
      </c>
      <c r="H2290" s="19">
        <v>0</v>
      </c>
      <c r="I2290" s="19">
        <v>0</v>
      </c>
    </row>
    <row r="2291" spans="1:9" x14ac:dyDescent="0.25">
      <c r="A2291" s="217" t="s">
        <v>3544</v>
      </c>
      <c r="B2291" s="78">
        <v>0</v>
      </c>
      <c r="C2291" s="134" t="s">
        <v>3916</v>
      </c>
      <c r="D2291" s="218">
        <v>99051.5</v>
      </c>
      <c r="E2291" s="218">
        <v>8446</v>
      </c>
      <c r="F2291" s="19">
        <v>0</v>
      </c>
      <c r="G2291" s="20">
        <f t="shared" si="42"/>
        <v>55654.800000000061</v>
      </c>
      <c r="H2291" s="19">
        <v>0</v>
      </c>
      <c r="I2291" s="19">
        <v>0</v>
      </c>
    </row>
    <row r="2292" spans="1:9" x14ac:dyDescent="0.25">
      <c r="A2292" s="217" t="s">
        <v>3534</v>
      </c>
      <c r="B2292" s="78">
        <v>0</v>
      </c>
      <c r="C2292" s="134" t="s">
        <v>3916</v>
      </c>
      <c r="D2292" s="218">
        <v>19976.94999999999</v>
      </c>
      <c r="E2292" s="218">
        <v>1699.27</v>
      </c>
      <c r="F2292" s="19">
        <v>0</v>
      </c>
      <c r="G2292" s="20">
        <f t="shared" si="42"/>
        <v>40582.25</v>
      </c>
      <c r="H2292" s="19">
        <v>0</v>
      </c>
      <c r="I2292" s="19">
        <v>0</v>
      </c>
    </row>
    <row r="2293" spans="1:9" x14ac:dyDescent="0.25">
      <c r="A2293" s="217" t="s">
        <v>2296</v>
      </c>
      <c r="B2293" s="78">
        <v>0</v>
      </c>
      <c r="C2293" s="134" t="s">
        <v>3916</v>
      </c>
      <c r="D2293" s="218">
        <v>53462.910000000018</v>
      </c>
      <c r="E2293" s="218">
        <v>36617.499999999993</v>
      </c>
      <c r="F2293" s="19">
        <v>0</v>
      </c>
      <c r="G2293" s="20">
        <f t="shared" si="42"/>
        <v>22493.090000000084</v>
      </c>
      <c r="H2293" s="19">
        <v>0</v>
      </c>
      <c r="I2293" s="19">
        <v>0</v>
      </c>
    </row>
    <row r="2294" spans="1:9" x14ac:dyDescent="0.25">
      <c r="A2294" s="217" t="s">
        <v>2297</v>
      </c>
      <c r="B2294" s="78">
        <v>0</v>
      </c>
      <c r="C2294" s="134" t="s">
        <v>3916</v>
      </c>
      <c r="D2294" s="218">
        <v>29678.560000000001</v>
      </c>
      <c r="E2294" s="218">
        <v>29666.47</v>
      </c>
      <c r="F2294" s="19">
        <v>0</v>
      </c>
      <c r="G2294" s="20">
        <f t="shared" si="42"/>
        <v>53220.349999999948</v>
      </c>
      <c r="H2294" s="19">
        <v>0</v>
      </c>
      <c r="I2294" s="19">
        <v>0</v>
      </c>
    </row>
    <row r="2295" spans="1:9" x14ac:dyDescent="0.25">
      <c r="A2295" s="217" t="s">
        <v>2298</v>
      </c>
      <c r="B2295" s="78">
        <v>0</v>
      </c>
      <c r="C2295" s="134" t="s">
        <v>3916</v>
      </c>
      <c r="D2295" s="218">
        <v>157092.67999999996</v>
      </c>
      <c r="E2295" s="218">
        <v>101426.20999999996</v>
      </c>
      <c r="F2295" s="19">
        <v>0</v>
      </c>
      <c r="G2295" s="20">
        <f t="shared" si="42"/>
        <v>10775.020000000251</v>
      </c>
      <c r="H2295" s="19">
        <v>0</v>
      </c>
      <c r="I2295" s="19">
        <v>0</v>
      </c>
    </row>
    <row r="2296" spans="1:9" x14ac:dyDescent="0.25">
      <c r="A2296" s="217" t="s">
        <v>2299</v>
      </c>
      <c r="B2296" s="78">
        <v>0</v>
      </c>
      <c r="C2296" s="134" t="s">
        <v>3916</v>
      </c>
      <c r="D2296" s="218">
        <v>81725.379999999961</v>
      </c>
      <c r="E2296" s="218">
        <v>12552.69</v>
      </c>
      <c r="F2296" s="19">
        <v>0</v>
      </c>
      <c r="G2296" s="20">
        <f t="shared" si="42"/>
        <v>37857.070000000414</v>
      </c>
      <c r="H2296" s="19">
        <v>0</v>
      </c>
      <c r="I2296" s="19">
        <v>0</v>
      </c>
    </row>
    <row r="2297" spans="1:9" x14ac:dyDescent="0.25">
      <c r="A2297" s="217" t="s">
        <v>2300</v>
      </c>
      <c r="B2297" s="78">
        <v>0</v>
      </c>
      <c r="C2297" s="134" t="s">
        <v>3916</v>
      </c>
      <c r="D2297" s="218">
        <v>845399.74999999965</v>
      </c>
      <c r="E2297" s="218">
        <v>761576.11</v>
      </c>
      <c r="F2297" s="19">
        <v>0</v>
      </c>
      <c r="G2297" s="20">
        <f t="shared" si="42"/>
        <v>50869.330000000133</v>
      </c>
      <c r="H2297" s="19">
        <v>0</v>
      </c>
      <c r="I2297" s="19">
        <v>0</v>
      </c>
    </row>
    <row r="2298" spans="1:9" x14ac:dyDescent="0.25">
      <c r="A2298" s="217" t="s">
        <v>2301</v>
      </c>
      <c r="B2298" s="78">
        <v>0</v>
      </c>
      <c r="C2298" s="134" t="s">
        <v>3916</v>
      </c>
      <c r="D2298" s="218">
        <v>98968.999999999971</v>
      </c>
      <c r="E2298" s="218">
        <v>59439.100000000013</v>
      </c>
      <c r="F2298" s="19">
        <v>0</v>
      </c>
      <c r="G2298" s="20">
        <f t="shared" si="42"/>
        <v>69322.420000000158</v>
      </c>
      <c r="H2298" s="19">
        <v>0</v>
      </c>
      <c r="I2298" s="19">
        <v>0</v>
      </c>
    </row>
    <row r="2299" spans="1:9" x14ac:dyDescent="0.25">
      <c r="A2299" s="217" t="s">
        <v>2302</v>
      </c>
      <c r="B2299" s="78">
        <v>0</v>
      </c>
      <c r="C2299" s="134" t="s">
        <v>3916</v>
      </c>
      <c r="D2299" s="218">
        <v>829104.56999999972</v>
      </c>
      <c r="E2299" s="218">
        <v>680286.07999999984</v>
      </c>
      <c r="F2299" s="19">
        <v>0</v>
      </c>
      <c r="G2299" s="20">
        <f t="shared" si="42"/>
        <v>140340.25999999989</v>
      </c>
      <c r="H2299" s="19">
        <v>0</v>
      </c>
      <c r="I2299" s="19">
        <v>0</v>
      </c>
    </row>
    <row r="2300" spans="1:9" x14ac:dyDescent="0.25">
      <c r="A2300" s="217" t="s">
        <v>2303</v>
      </c>
      <c r="B2300" s="78">
        <v>0</v>
      </c>
      <c r="C2300" s="134" t="s">
        <v>3916</v>
      </c>
      <c r="D2300" s="218">
        <v>912376.72999999975</v>
      </c>
      <c r="E2300" s="218">
        <v>774798.3400000002</v>
      </c>
      <c r="F2300" s="19">
        <v>0</v>
      </c>
      <c r="G2300" s="20">
        <f t="shared" si="42"/>
        <v>14953.570000000182</v>
      </c>
      <c r="H2300" s="19">
        <v>0</v>
      </c>
      <c r="I2300" s="19">
        <v>0</v>
      </c>
    </row>
    <row r="2301" spans="1:9" x14ac:dyDescent="0.25">
      <c r="A2301" s="217" t="s">
        <v>2304</v>
      </c>
      <c r="B2301" s="78">
        <v>0</v>
      </c>
      <c r="C2301" s="134" t="s">
        <v>3916</v>
      </c>
      <c r="D2301" s="218">
        <v>133415.79999999993</v>
      </c>
      <c r="E2301" s="218">
        <v>112223.74999999999</v>
      </c>
      <c r="F2301" s="19">
        <v>0</v>
      </c>
      <c r="G2301" s="20">
        <f t="shared" si="42"/>
        <v>50354.309999999474</v>
      </c>
      <c r="H2301" s="19">
        <v>0</v>
      </c>
      <c r="I2301" s="19">
        <v>0</v>
      </c>
    </row>
    <row r="2302" spans="1:9" x14ac:dyDescent="0.25">
      <c r="A2302" s="217" t="s">
        <v>2305</v>
      </c>
      <c r="B2302" s="78">
        <v>0</v>
      </c>
      <c r="C2302" s="134" t="s">
        <v>3916</v>
      </c>
      <c r="D2302" s="218">
        <v>176796.27000000005</v>
      </c>
      <c r="E2302" s="218">
        <v>160282.29000000007</v>
      </c>
      <c r="F2302" s="19">
        <v>0</v>
      </c>
      <c r="G2302" s="20">
        <f t="shared" si="42"/>
        <v>22666.630000000237</v>
      </c>
      <c r="H2302" s="19">
        <v>0</v>
      </c>
      <c r="I2302" s="19">
        <v>0</v>
      </c>
    </row>
    <row r="2303" spans="1:9" x14ac:dyDescent="0.25">
      <c r="A2303" s="217" t="s">
        <v>2306</v>
      </c>
      <c r="B2303" s="78">
        <v>0</v>
      </c>
      <c r="C2303" s="134" t="s">
        <v>3916</v>
      </c>
      <c r="D2303" s="218">
        <v>134215.82</v>
      </c>
      <c r="E2303" s="218">
        <v>83394.999999999971</v>
      </c>
      <c r="F2303" s="19">
        <v>0</v>
      </c>
      <c r="G2303" s="20">
        <f t="shared" si="42"/>
        <v>-10715.199999999779</v>
      </c>
      <c r="H2303" s="19">
        <v>0</v>
      </c>
      <c r="I2303" s="19">
        <v>0</v>
      </c>
    </row>
    <row r="2304" spans="1:9" x14ac:dyDescent="0.25">
      <c r="A2304" s="217" t="s">
        <v>2307</v>
      </c>
      <c r="B2304" s="78">
        <v>0</v>
      </c>
      <c r="C2304" s="134" t="s">
        <v>3916</v>
      </c>
      <c r="D2304" s="218">
        <v>189756.40000000014</v>
      </c>
      <c r="E2304" s="218">
        <v>169623.15000000002</v>
      </c>
      <c r="F2304" s="19">
        <v>0</v>
      </c>
      <c r="G2304" s="20">
        <f t="shared" si="42"/>
        <v>6252.7299999996903</v>
      </c>
      <c r="H2304" s="19">
        <v>0</v>
      </c>
      <c r="I2304" s="19">
        <v>0</v>
      </c>
    </row>
    <row r="2305" spans="1:9" x14ac:dyDescent="0.25">
      <c r="A2305" s="217" t="s">
        <v>2308</v>
      </c>
      <c r="B2305" s="78">
        <v>0</v>
      </c>
      <c r="C2305" s="134" t="s">
        <v>3916</v>
      </c>
      <c r="D2305" s="218">
        <v>59142.080000000031</v>
      </c>
      <c r="E2305" s="218">
        <v>43309.280000000013</v>
      </c>
      <c r="F2305" s="19">
        <v>0</v>
      </c>
      <c r="G2305" s="20">
        <f t="shared" si="42"/>
        <v>5487.9699999997974</v>
      </c>
      <c r="H2305" s="19">
        <v>0</v>
      </c>
      <c r="I2305" s="19">
        <v>0</v>
      </c>
    </row>
    <row r="2306" spans="1:9" x14ac:dyDescent="0.25">
      <c r="A2306" s="217" t="s">
        <v>2309</v>
      </c>
      <c r="B2306" s="78">
        <v>0</v>
      </c>
      <c r="C2306" s="134" t="s">
        <v>3916</v>
      </c>
      <c r="D2306" s="218">
        <v>76515.999999999971</v>
      </c>
      <c r="E2306" s="218">
        <v>53284.10000000002</v>
      </c>
      <c r="F2306" s="19">
        <v>0</v>
      </c>
      <c r="G2306" s="20">
        <f t="shared" si="42"/>
        <v>85260.790000000095</v>
      </c>
      <c r="H2306" s="19">
        <v>0</v>
      </c>
      <c r="I2306" s="19">
        <v>0</v>
      </c>
    </row>
    <row r="2307" spans="1:9" x14ac:dyDescent="0.25">
      <c r="A2307" s="217" t="s">
        <v>2310</v>
      </c>
      <c r="B2307" s="78">
        <v>0</v>
      </c>
      <c r="C2307" s="134" t="s">
        <v>3916</v>
      </c>
      <c r="D2307" s="218">
        <v>112182.29999999999</v>
      </c>
      <c r="E2307" s="218">
        <v>99099.500000000015</v>
      </c>
      <c r="F2307" s="19">
        <v>0</v>
      </c>
      <c r="G2307" s="20">
        <f t="shared" si="42"/>
        <v>17769.320000000007</v>
      </c>
      <c r="H2307" s="19">
        <v>0</v>
      </c>
      <c r="I2307" s="19">
        <v>0</v>
      </c>
    </row>
    <row r="2308" spans="1:9" x14ac:dyDescent="0.25">
      <c r="A2308" s="217" t="s">
        <v>2311</v>
      </c>
      <c r="B2308" s="78">
        <v>0</v>
      </c>
      <c r="C2308" s="134" t="s">
        <v>3916</v>
      </c>
      <c r="D2308" s="218">
        <v>136530</v>
      </c>
      <c r="E2308" s="218">
        <v>130312.80000000003</v>
      </c>
      <c r="F2308" s="19">
        <v>0</v>
      </c>
      <c r="G2308" s="20">
        <f t="shared" si="42"/>
        <v>-505.81000000011409</v>
      </c>
      <c r="H2308" s="19">
        <v>0</v>
      </c>
      <c r="I2308" s="19">
        <v>0</v>
      </c>
    </row>
    <row r="2309" spans="1:9" x14ac:dyDescent="0.25">
      <c r="A2309" s="217" t="s">
        <v>2312</v>
      </c>
      <c r="B2309" s="78">
        <v>0</v>
      </c>
      <c r="C2309" s="134" t="s">
        <v>3916</v>
      </c>
      <c r="D2309" s="218">
        <v>134305.5</v>
      </c>
      <c r="E2309" s="218">
        <v>112100.13</v>
      </c>
      <c r="F2309" s="19">
        <v>0</v>
      </c>
      <c r="G2309" s="20">
        <f t="shared" si="42"/>
        <v>16519.459999999846</v>
      </c>
      <c r="H2309" s="19">
        <v>0</v>
      </c>
      <c r="I2309" s="19">
        <v>0</v>
      </c>
    </row>
    <row r="2310" spans="1:9" x14ac:dyDescent="0.25">
      <c r="A2310" s="217" t="s">
        <v>2313</v>
      </c>
      <c r="B2310" s="78">
        <v>0</v>
      </c>
      <c r="C2310" s="134" t="s">
        <v>3916</v>
      </c>
      <c r="D2310" s="218">
        <v>161009.36000000004</v>
      </c>
      <c r="E2310" s="218">
        <v>146396.31</v>
      </c>
      <c r="F2310" s="19">
        <v>0</v>
      </c>
      <c r="G2310" s="20">
        <f t="shared" si="42"/>
        <v>2704.2499999999709</v>
      </c>
      <c r="H2310" s="19">
        <v>0</v>
      </c>
      <c r="I2310" s="19">
        <v>0</v>
      </c>
    </row>
    <row r="2311" spans="1:9" x14ac:dyDescent="0.25">
      <c r="A2311" s="217" t="s">
        <v>2314</v>
      </c>
      <c r="B2311" s="78">
        <v>0</v>
      </c>
      <c r="C2311" s="134" t="s">
        <v>3916</v>
      </c>
      <c r="D2311" s="218">
        <v>93133.469999999943</v>
      </c>
      <c r="E2311" s="218">
        <v>56774.85</v>
      </c>
      <c r="F2311" s="19">
        <v>0</v>
      </c>
      <c r="G2311" s="20">
        <f t="shared" si="42"/>
        <v>9381.8700000000244</v>
      </c>
      <c r="H2311" s="19">
        <v>0</v>
      </c>
      <c r="I2311" s="19">
        <v>0</v>
      </c>
    </row>
    <row r="2312" spans="1:9" x14ac:dyDescent="0.25">
      <c r="A2312" s="217" t="s">
        <v>2315</v>
      </c>
      <c r="B2312" s="78">
        <v>0</v>
      </c>
      <c r="C2312" s="134" t="s">
        <v>3916</v>
      </c>
      <c r="D2312" s="218">
        <v>826830.22999999952</v>
      </c>
      <c r="E2312" s="218">
        <v>733271.01000000013</v>
      </c>
      <c r="F2312" s="19">
        <v>0</v>
      </c>
      <c r="G2312" s="20">
        <f t="shared" si="42"/>
        <v>68497.41</v>
      </c>
      <c r="H2312" s="19">
        <v>0</v>
      </c>
      <c r="I2312" s="19">
        <v>0</v>
      </c>
    </row>
    <row r="2313" spans="1:9" x14ac:dyDescent="0.25">
      <c r="A2313" s="217" t="s">
        <v>2316</v>
      </c>
      <c r="B2313" s="78">
        <v>0</v>
      </c>
      <c r="C2313" s="134" t="s">
        <v>3916</v>
      </c>
      <c r="D2313" s="218">
        <v>93284.299999999945</v>
      </c>
      <c r="E2313" s="218">
        <v>63147.200000000004</v>
      </c>
      <c r="F2313" s="19">
        <v>0</v>
      </c>
      <c r="G2313" s="20">
        <f t="shared" si="42"/>
        <v>2100</v>
      </c>
      <c r="H2313" s="19">
        <v>0</v>
      </c>
      <c r="I2313" s="19">
        <v>0</v>
      </c>
    </row>
    <row r="2314" spans="1:9" x14ac:dyDescent="0.25">
      <c r="A2314" s="217" t="s">
        <v>2317</v>
      </c>
      <c r="B2314" s="78">
        <v>0</v>
      </c>
      <c r="C2314" s="134" t="s">
        <v>3916</v>
      </c>
      <c r="D2314" s="218">
        <v>1061429.6800000002</v>
      </c>
      <c r="E2314" s="218">
        <v>900958.62999999989</v>
      </c>
      <c r="F2314" s="19">
        <v>0</v>
      </c>
      <c r="G2314" s="20">
        <f t="shared" si="42"/>
        <v>34822.550000000032</v>
      </c>
      <c r="H2314" s="19">
        <v>0</v>
      </c>
      <c r="I2314" s="19">
        <v>0</v>
      </c>
    </row>
    <row r="2315" spans="1:9" x14ac:dyDescent="0.25">
      <c r="A2315" s="217" t="s">
        <v>2318</v>
      </c>
      <c r="B2315" s="78">
        <v>0</v>
      </c>
      <c r="C2315" s="134" t="s">
        <v>3916</v>
      </c>
      <c r="D2315" s="218">
        <v>726205.5400000005</v>
      </c>
      <c r="E2315" s="218">
        <v>645276.5199999999</v>
      </c>
      <c r="F2315" s="19">
        <v>0</v>
      </c>
      <c r="G2315" s="20">
        <f t="shared" si="42"/>
        <v>96284.739999999947</v>
      </c>
      <c r="H2315" s="19">
        <v>0</v>
      </c>
      <c r="I2315" s="19">
        <v>0</v>
      </c>
    </row>
    <row r="2316" spans="1:9" x14ac:dyDescent="0.25">
      <c r="A2316" s="217" t="s">
        <v>2319</v>
      </c>
      <c r="B2316" s="78">
        <v>0</v>
      </c>
      <c r="C2316" s="134" t="s">
        <v>3916</v>
      </c>
      <c r="D2316" s="218">
        <v>766735.92000000016</v>
      </c>
      <c r="E2316" s="218">
        <v>640019.75000000023</v>
      </c>
      <c r="F2316" s="19">
        <v>0</v>
      </c>
      <c r="G2316" s="20">
        <f t="shared" si="42"/>
        <v>18212.239999999991</v>
      </c>
      <c r="H2316" s="19">
        <v>0</v>
      </c>
      <c r="I2316" s="19">
        <v>0</v>
      </c>
    </row>
    <row r="2317" spans="1:9" x14ac:dyDescent="0.25">
      <c r="A2317" s="217" t="s">
        <v>2320</v>
      </c>
      <c r="B2317" s="78">
        <v>0</v>
      </c>
      <c r="C2317" s="134" t="s">
        <v>3916</v>
      </c>
      <c r="D2317" s="218">
        <v>1233622.9100000004</v>
      </c>
      <c r="E2317" s="218">
        <v>1132933.2900000003</v>
      </c>
      <c r="F2317" s="19">
        <v>0</v>
      </c>
      <c r="G2317" s="20">
        <f t="shared" si="42"/>
        <v>90605.5</v>
      </c>
      <c r="H2317" s="19">
        <v>0</v>
      </c>
      <c r="I2317" s="19">
        <v>0</v>
      </c>
    </row>
    <row r="2318" spans="1:9" x14ac:dyDescent="0.25">
      <c r="A2318" s="217" t="s">
        <v>2321</v>
      </c>
      <c r="B2318" s="78">
        <v>0</v>
      </c>
      <c r="C2318" s="134" t="s">
        <v>3916</v>
      </c>
      <c r="D2318" s="218">
        <v>634101.30000000005</v>
      </c>
      <c r="E2318" s="218">
        <v>583382.49000000011</v>
      </c>
      <c r="F2318" s="19">
        <v>0</v>
      </c>
      <c r="G2318" s="20">
        <f t="shared" si="42"/>
        <v>18277.679999999989</v>
      </c>
      <c r="H2318" s="19">
        <v>0</v>
      </c>
      <c r="I2318" s="19">
        <v>0</v>
      </c>
    </row>
    <row r="2319" spans="1:9" x14ac:dyDescent="0.25">
      <c r="A2319" s="217" t="s">
        <v>2322</v>
      </c>
      <c r="B2319" s="78">
        <v>0</v>
      </c>
      <c r="C2319" s="134" t="s">
        <v>3916</v>
      </c>
      <c r="D2319" s="218">
        <v>745505.82999999973</v>
      </c>
      <c r="E2319" s="218">
        <v>665671.49</v>
      </c>
      <c r="F2319" s="19">
        <v>0</v>
      </c>
      <c r="G2319" s="20">
        <f t="shared" si="42"/>
        <v>16845.410000000025</v>
      </c>
      <c r="H2319" s="19">
        <v>0</v>
      </c>
      <c r="I2319" s="19">
        <v>0</v>
      </c>
    </row>
    <row r="2320" spans="1:9" x14ac:dyDescent="0.25">
      <c r="A2320" s="217" t="s">
        <v>3586</v>
      </c>
      <c r="B2320" s="78">
        <v>0</v>
      </c>
      <c r="C2320" s="134" t="s">
        <v>3916</v>
      </c>
      <c r="D2320" s="218">
        <v>677533.32999999973</v>
      </c>
      <c r="E2320" s="218">
        <v>582632.54999999981</v>
      </c>
      <c r="F2320" s="19">
        <v>0</v>
      </c>
      <c r="G2320" s="20">
        <f t="shared" si="42"/>
        <v>12.090000000000146</v>
      </c>
      <c r="H2320" s="19">
        <v>0</v>
      </c>
      <c r="I2320" s="19">
        <v>0</v>
      </c>
    </row>
    <row r="2321" spans="1:9" x14ac:dyDescent="0.25">
      <c r="A2321" s="217" t="s">
        <v>2323</v>
      </c>
      <c r="B2321" s="78">
        <v>0</v>
      </c>
      <c r="C2321" s="134" t="s">
        <v>3916</v>
      </c>
      <c r="D2321" s="218">
        <v>636182.01999999967</v>
      </c>
      <c r="E2321" s="218">
        <v>545756.91</v>
      </c>
      <c r="F2321" s="19">
        <v>0</v>
      </c>
      <c r="G2321" s="20">
        <f t="shared" si="42"/>
        <v>55666.47</v>
      </c>
      <c r="H2321" s="19">
        <v>0</v>
      </c>
      <c r="I2321" s="19">
        <v>0</v>
      </c>
    </row>
    <row r="2322" spans="1:9" x14ac:dyDescent="0.25">
      <c r="A2322" s="217" t="s">
        <v>2324</v>
      </c>
      <c r="B2322" s="78">
        <v>0</v>
      </c>
      <c r="C2322" s="134" t="s">
        <v>3916</v>
      </c>
      <c r="D2322" s="218">
        <v>697800.83000000019</v>
      </c>
      <c r="E2322" s="218">
        <v>619073.87000000011</v>
      </c>
      <c r="F2322" s="19">
        <v>0</v>
      </c>
      <c r="G2322" s="20">
        <f t="shared" si="42"/>
        <v>69172.689999999959</v>
      </c>
      <c r="H2322" s="19">
        <v>0</v>
      </c>
      <c r="I2322" s="19">
        <v>0</v>
      </c>
    </row>
    <row r="2323" spans="1:9" x14ac:dyDescent="0.25">
      <c r="A2323" s="217" t="s">
        <v>2325</v>
      </c>
      <c r="B2323" s="78">
        <v>0</v>
      </c>
      <c r="C2323" s="134" t="s">
        <v>3916</v>
      </c>
      <c r="D2323" s="218">
        <v>118955</v>
      </c>
      <c r="E2323" s="218">
        <v>111685.49999999999</v>
      </c>
      <c r="F2323" s="19">
        <v>0</v>
      </c>
      <c r="G2323" s="20">
        <f t="shared" si="42"/>
        <v>83823.639999999665</v>
      </c>
      <c r="H2323" s="19">
        <v>0</v>
      </c>
      <c r="I2323" s="19">
        <v>0</v>
      </c>
    </row>
    <row r="2324" spans="1:9" x14ac:dyDescent="0.25">
      <c r="A2324" s="217" t="s">
        <v>2326</v>
      </c>
      <c r="B2324" s="78">
        <v>0</v>
      </c>
      <c r="C2324" s="134" t="s">
        <v>3916</v>
      </c>
      <c r="D2324" s="218">
        <v>732954.87999999966</v>
      </c>
      <c r="E2324" s="218">
        <v>647650.29</v>
      </c>
      <c r="F2324" s="19">
        <v>0</v>
      </c>
      <c r="G2324" s="20">
        <f t="shared" si="42"/>
        <v>39529.899999999958</v>
      </c>
      <c r="H2324" s="19">
        <v>0</v>
      </c>
      <c r="I2324" s="19">
        <v>0</v>
      </c>
    </row>
    <row r="2325" spans="1:9" x14ac:dyDescent="0.25">
      <c r="A2325" s="217" t="s">
        <v>2327</v>
      </c>
      <c r="B2325" s="78">
        <v>0</v>
      </c>
      <c r="C2325" s="134" t="s">
        <v>3916</v>
      </c>
      <c r="D2325" s="218">
        <v>1640526.4000000011</v>
      </c>
      <c r="E2325" s="218">
        <v>1461984.5799999996</v>
      </c>
      <c r="F2325" s="19">
        <v>0</v>
      </c>
      <c r="G2325" s="20">
        <f t="shared" si="42"/>
        <v>148818.48999999987</v>
      </c>
      <c r="H2325" s="19">
        <v>0</v>
      </c>
      <c r="I2325" s="19">
        <v>0</v>
      </c>
    </row>
    <row r="2326" spans="1:9" x14ac:dyDescent="0.25">
      <c r="A2326" s="217" t="s">
        <v>2328</v>
      </c>
      <c r="B2326" s="78">
        <v>0</v>
      </c>
      <c r="C2326" s="134" t="s">
        <v>3916</v>
      </c>
      <c r="D2326" s="218">
        <v>1130838.2900000005</v>
      </c>
      <c r="E2326" s="218">
        <v>1028170.6700000005</v>
      </c>
      <c r="F2326" s="19">
        <v>0</v>
      </c>
      <c r="G2326" s="20">
        <f t="shared" si="42"/>
        <v>137578.38999999955</v>
      </c>
      <c r="H2326" s="19">
        <v>0</v>
      </c>
      <c r="I2326" s="19">
        <v>0</v>
      </c>
    </row>
    <row r="2327" spans="1:9" x14ac:dyDescent="0.25">
      <c r="A2327" s="217" t="s">
        <v>2329</v>
      </c>
      <c r="B2327" s="78">
        <v>0</v>
      </c>
      <c r="C2327" s="134" t="s">
        <v>3916</v>
      </c>
      <c r="D2327" s="218">
        <v>549339.35000000009</v>
      </c>
      <c r="E2327" s="218">
        <v>516561.22</v>
      </c>
      <c r="F2327" s="19">
        <v>0</v>
      </c>
      <c r="G2327" s="20">
        <f t="shared" si="42"/>
        <v>21192.049999999945</v>
      </c>
      <c r="H2327" s="19">
        <v>0</v>
      </c>
      <c r="I2327" s="19">
        <v>0</v>
      </c>
    </row>
    <row r="2328" spans="1:9" x14ac:dyDescent="0.25">
      <c r="A2328" s="217" t="s">
        <v>2330</v>
      </c>
      <c r="B2328" s="78">
        <v>0</v>
      </c>
      <c r="C2328" s="134" t="s">
        <v>3916</v>
      </c>
      <c r="D2328" s="218">
        <v>733135.59000000043</v>
      </c>
      <c r="E2328" s="218">
        <v>663526.80999999994</v>
      </c>
      <c r="F2328" s="19">
        <v>0</v>
      </c>
      <c r="G2328" s="20">
        <f t="shared" si="42"/>
        <v>16513.979999999981</v>
      </c>
      <c r="H2328" s="19">
        <v>0</v>
      </c>
      <c r="I2328" s="19">
        <v>0</v>
      </c>
    </row>
    <row r="2329" spans="1:9" x14ac:dyDescent="0.25">
      <c r="A2329" s="217" t="s">
        <v>2331</v>
      </c>
      <c r="B2329" s="78">
        <v>0</v>
      </c>
      <c r="C2329" s="134" t="s">
        <v>3452</v>
      </c>
      <c r="D2329" s="218">
        <v>188818.40000000008</v>
      </c>
      <c r="E2329" s="218">
        <v>122893.66999999998</v>
      </c>
      <c r="F2329" s="19">
        <v>0</v>
      </c>
      <c r="G2329" s="20">
        <f t="shared" si="42"/>
        <v>50820.820000000036</v>
      </c>
      <c r="H2329" s="19">
        <v>0</v>
      </c>
      <c r="I2329" s="19">
        <v>0</v>
      </c>
    </row>
    <row r="2330" spans="1:9" x14ac:dyDescent="0.25">
      <c r="A2330" s="217" t="s">
        <v>2332</v>
      </c>
      <c r="B2330" s="78">
        <v>0</v>
      </c>
      <c r="C2330" s="134" t="s">
        <v>3452</v>
      </c>
      <c r="D2330" s="218">
        <v>1051848.1999999997</v>
      </c>
      <c r="E2330" s="218">
        <v>710840.38000000024</v>
      </c>
      <c r="F2330" s="19">
        <v>0</v>
      </c>
      <c r="G2330" s="20">
        <f t="shared" si="42"/>
        <v>20133.250000000116</v>
      </c>
      <c r="H2330" s="19">
        <v>0</v>
      </c>
      <c r="I2330" s="19">
        <v>0</v>
      </c>
    </row>
    <row r="2331" spans="1:9" x14ac:dyDescent="0.25">
      <c r="A2331" s="217" t="s">
        <v>2333</v>
      </c>
      <c r="B2331" s="78">
        <v>0</v>
      </c>
      <c r="C2331" s="134" t="s">
        <v>3452</v>
      </c>
      <c r="D2331" s="218">
        <v>485858.81000000006</v>
      </c>
      <c r="E2331" s="218">
        <v>385388.89</v>
      </c>
      <c r="F2331" s="19">
        <v>0</v>
      </c>
      <c r="G2331" s="20">
        <f t="shared" si="42"/>
        <v>15832.800000000017</v>
      </c>
      <c r="H2331" s="19">
        <v>0</v>
      </c>
      <c r="I2331" s="19">
        <v>0</v>
      </c>
    </row>
    <row r="2332" spans="1:9" x14ac:dyDescent="0.25">
      <c r="A2332" s="217" t="s">
        <v>2334</v>
      </c>
      <c r="B2332" s="78">
        <v>0</v>
      </c>
      <c r="C2332" s="134" t="s">
        <v>3452</v>
      </c>
      <c r="D2332" s="218">
        <v>1065350.3199999996</v>
      </c>
      <c r="E2332" s="218">
        <v>859014.58000000007</v>
      </c>
      <c r="F2332" s="19">
        <v>0</v>
      </c>
      <c r="G2332" s="20">
        <f t="shared" si="42"/>
        <v>23231.899999999951</v>
      </c>
      <c r="H2332" s="19">
        <v>0</v>
      </c>
      <c r="I2332" s="19">
        <v>0</v>
      </c>
    </row>
    <row r="2333" spans="1:9" x14ac:dyDescent="0.25">
      <c r="A2333" s="217" t="s">
        <v>2335</v>
      </c>
      <c r="B2333" s="78">
        <v>0</v>
      </c>
      <c r="C2333" s="134" t="s">
        <v>3452</v>
      </c>
      <c r="D2333" s="218">
        <v>581504.48</v>
      </c>
      <c r="E2333" s="218">
        <v>393142.5799999999</v>
      </c>
      <c r="F2333" s="19">
        <v>0</v>
      </c>
      <c r="G2333" s="20">
        <f t="shared" si="42"/>
        <v>13082.799999999974</v>
      </c>
      <c r="H2333" s="19">
        <v>0</v>
      </c>
      <c r="I2333" s="19">
        <v>0</v>
      </c>
    </row>
    <row r="2334" spans="1:9" x14ac:dyDescent="0.25">
      <c r="A2334" s="217" t="s">
        <v>2336</v>
      </c>
      <c r="B2334" s="78">
        <v>0</v>
      </c>
      <c r="C2334" s="134" t="s">
        <v>3452</v>
      </c>
      <c r="D2334" s="218">
        <v>1450253.6799999997</v>
      </c>
      <c r="E2334" s="218">
        <v>902169.92</v>
      </c>
      <c r="F2334" s="19">
        <v>0</v>
      </c>
      <c r="G2334" s="20">
        <f t="shared" si="42"/>
        <v>6217.199999999968</v>
      </c>
      <c r="H2334" s="19">
        <v>0</v>
      </c>
      <c r="I2334" s="19">
        <v>0</v>
      </c>
    </row>
    <row r="2335" spans="1:9" x14ac:dyDescent="0.25">
      <c r="A2335" s="217" t="s">
        <v>2337</v>
      </c>
      <c r="B2335" s="78">
        <v>0</v>
      </c>
      <c r="C2335" s="134" t="s">
        <v>3452</v>
      </c>
      <c r="D2335" s="218">
        <v>1356221.5899999996</v>
      </c>
      <c r="E2335" s="218">
        <v>939477.15000000026</v>
      </c>
      <c r="F2335" s="19">
        <v>0</v>
      </c>
      <c r="G2335" s="20">
        <f t="shared" si="42"/>
        <v>22205.369999999995</v>
      </c>
      <c r="H2335" s="19">
        <v>0</v>
      </c>
      <c r="I2335" s="19">
        <v>0</v>
      </c>
    </row>
    <row r="2336" spans="1:9" x14ac:dyDescent="0.25">
      <c r="A2336" s="217" t="s">
        <v>2338</v>
      </c>
      <c r="B2336" s="78">
        <v>0</v>
      </c>
      <c r="C2336" s="134" t="s">
        <v>3452</v>
      </c>
      <c r="D2336" s="218">
        <v>1845879.6000000003</v>
      </c>
      <c r="E2336" s="218">
        <v>1010771.6800000004</v>
      </c>
      <c r="F2336" s="19">
        <v>0</v>
      </c>
      <c r="G2336" s="20">
        <f t="shared" si="42"/>
        <v>14613.050000000047</v>
      </c>
      <c r="H2336" s="19">
        <v>0</v>
      </c>
      <c r="I2336" s="19">
        <v>0</v>
      </c>
    </row>
    <row r="2337" spans="1:9" x14ac:dyDescent="0.25">
      <c r="A2337" s="217" t="s">
        <v>2339</v>
      </c>
      <c r="B2337" s="78">
        <v>0</v>
      </c>
      <c r="C2337" s="134" t="s">
        <v>3452</v>
      </c>
      <c r="D2337" s="218">
        <v>1039450.8500000001</v>
      </c>
      <c r="E2337" s="218">
        <v>808449.57000000018</v>
      </c>
      <c r="F2337" s="19">
        <v>0</v>
      </c>
      <c r="G2337" s="20">
        <f t="shared" si="42"/>
        <v>36358.619999999944</v>
      </c>
      <c r="H2337" s="19">
        <v>0</v>
      </c>
      <c r="I2337" s="19">
        <v>0</v>
      </c>
    </row>
    <row r="2338" spans="1:9" x14ac:dyDescent="0.25">
      <c r="A2338" s="217" t="s">
        <v>2340</v>
      </c>
      <c r="B2338" s="78">
        <v>0</v>
      </c>
      <c r="C2338" s="134" t="s">
        <v>3452</v>
      </c>
      <c r="D2338" s="218">
        <v>2208805.7099999995</v>
      </c>
      <c r="E2338" s="218">
        <v>1820110.69</v>
      </c>
      <c r="F2338" s="19">
        <v>0</v>
      </c>
      <c r="G2338" s="20">
        <f t="shared" si="42"/>
        <v>93559.21999999939</v>
      </c>
      <c r="H2338" s="19">
        <v>0</v>
      </c>
      <c r="I2338" s="19">
        <v>0</v>
      </c>
    </row>
    <row r="2339" spans="1:9" x14ac:dyDescent="0.25">
      <c r="A2339" s="217" t="s">
        <v>2341</v>
      </c>
      <c r="B2339" s="78">
        <v>0</v>
      </c>
      <c r="C2339" s="134" t="s">
        <v>3452</v>
      </c>
      <c r="D2339" s="218">
        <v>1384908.6999999993</v>
      </c>
      <c r="E2339" s="218">
        <v>1113487.5499999998</v>
      </c>
      <c r="F2339" s="19">
        <v>0</v>
      </c>
      <c r="G2339" s="20">
        <f t="shared" si="42"/>
        <v>30137.09999999994</v>
      </c>
      <c r="H2339" s="19">
        <v>0</v>
      </c>
      <c r="I2339" s="19">
        <v>0</v>
      </c>
    </row>
    <row r="2340" spans="1:9" x14ac:dyDescent="0.25">
      <c r="A2340" s="217" t="s">
        <v>2342</v>
      </c>
      <c r="B2340" s="78">
        <v>0</v>
      </c>
      <c r="C2340" s="134" t="s">
        <v>3452</v>
      </c>
      <c r="D2340" s="218">
        <v>2040294.5500000007</v>
      </c>
      <c r="E2340" s="218">
        <v>1717200.9100000006</v>
      </c>
      <c r="F2340" s="19">
        <v>0</v>
      </c>
      <c r="G2340" s="20">
        <f t="shared" si="42"/>
        <v>160471.05000000028</v>
      </c>
      <c r="H2340" s="19">
        <v>0</v>
      </c>
      <c r="I2340" s="19">
        <v>0</v>
      </c>
    </row>
    <row r="2341" spans="1:9" x14ac:dyDescent="0.25">
      <c r="A2341" s="217" t="s">
        <v>2343</v>
      </c>
      <c r="B2341" s="78">
        <v>0</v>
      </c>
      <c r="C2341" s="134" t="s">
        <v>3452</v>
      </c>
      <c r="D2341" s="218">
        <v>560144.79999999993</v>
      </c>
      <c r="E2341" s="218">
        <v>313912.26</v>
      </c>
      <c r="F2341" s="19">
        <v>0</v>
      </c>
      <c r="G2341" s="20">
        <f t="shared" si="42"/>
        <v>80929.020000000601</v>
      </c>
      <c r="H2341" s="19">
        <v>0</v>
      </c>
      <c r="I2341" s="19">
        <v>0</v>
      </c>
    </row>
    <row r="2342" spans="1:9" x14ac:dyDescent="0.25">
      <c r="A2342" s="217" t="s">
        <v>2344</v>
      </c>
      <c r="B2342" s="78">
        <v>0</v>
      </c>
      <c r="C2342" s="134" t="s">
        <v>3452</v>
      </c>
      <c r="D2342" s="218">
        <v>537791.24</v>
      </c>
      <c r="E2342" s="218">
        <v>296938.79000000004</v>
      </c>
      <c r="F2342" s="19">
        <v>0</v>
      </c>
      <c r="G2342" s="20">
        <f t="shared" si="42"/>
        <v>126716.16999999993</v>
      </c>
      <c r="H2342" s="19">
        <v>0</v>
      </c>
      <c r="I2342" s="19">
        <v>0</v>
      </c>
    </row>
    <row r="2343" spans="1:9" x14ac:dyDescent="0.25">
      <c r="A2343" s="217" t="s">
        <v>2345</v>
      </c>
      <c r="B2343" s="78">
        <v>0</v>
      </c>
      <c r="C2343" s="134" t="s">
        <v>3452</v>
      </c>
      <c r="D2343" s="218">
        <v>187549.20000000013</v>
      </c>
      <c r="E2343" s="218">
        <v>171668.79999999996</v>
      </c>
      <c r="F2343" s="19">
        <v>0</v>
      </c>
      <c r="G2343" s="20">
        <f t="shared" si="42"/>
        <v>100689.62000000011</v>
      </c>
      <c r="H2343" s="19">
        <v>0</v>
      </c>
      <c r="I2343" s="19">
        <v>0</v>
      </c>
    </row>
    <row r="2344" spans="1:9" x14ac:dyDescent="0.25">
      <c r="A2344" s="217" t="s">
        <v>2346</v>
      </c>
      <c r="B2344" s="78">
        <v>0</v>
      </c>
      <c r="C2344" s="134" t="s">
        <v>3452</v>
      </c>
      <c r="D2344" s="218">
        <v>461700.21999999986</v>
      </c>
      <c r="E2344" s="218">
        <v>376256.9599999999</v>
      </c>
      <c r="F2344" s="19">
        <v>0</v>
      </c>
      <c r="G2344" s="20">
        <f t="shared" si="42"/>
        <v>50718.809999999939</v>
      </c>
      <c r="H2344" s="19">
        <v>0</v>
      </c>
      <c r="I2344" s="19">
        <v>0</v>
      </c>
    </row>
    <row r="2345" spans="1:9" x14ac:dyDescent="0.25">
      <c r="A2345" s="217" t="s">
        <v>2347</v>
      </c>
      <c r="B2345" s="78">
        <v>0</v>
      </c>
      <c r="C2345" s="134" t="s">
        <v>3452</v>
      </c>
      <c r="D2345" s="218">
        <v>490255.99999999988</v>
      </c>
      <c r="E2345" s="218">
        <v>369929.5</v>
      </c>
      <c r="F2345" s="19">
        <v>0</v>
      </c>
      <c r="G2345" s="20">
        <f t="shared" si="42"/>
        <v>79834.339999999735</v>
      </c>
      <c r="H2345" s="19">
        <v>0</v>
      </c>
      <c r="I2345" s="19">
        <v>0</v>
      </c>
    </row>
    <row r="2346" spans="1:9" x14ac:dyDescent="0.25">
      <c r="A2346" s="217" t="s">
        <v>2348</v>
      </c>
      <c r="B2346" s="78">
        <v>0</v>
      </c>
      <c r="C2346" s="134" t="s">
        <v>3452</v>
      </c>
      <c r="D2346" s="218">
        <v>459858.28000000014</v>
      </c>
      <c r="E2346" s="218">
        <v>433969.90999999992</v>
      </c>
      <c r="F2346" s="19">
        <v>0</v>
      </c>
      <c r="G2346" s="20">
        <f t="shared" si="42"/>
        <v>94900.779999999912</v>
      </c>
      <c r="H2346" s="19">
        <v>0</v>
      </c>
      <c r="I2346" s="19">
        <v>0</v>
      </c>
    </row>
    <row r="2347" spans="1:9" x14ac:dyDescent="0.25">
      <c r="A2347" s="217" t="s">
        <v>3590</v>
      </c>
      <c r="B2347" s="78">
        <v>0</v>
      </c>
      <c r="C2347" s="134" t="s">
        <v>3452</v>
      </c>
      <c r="D2347" s="218">
        <v>485004.83999999979</v>
      </c>
      <c r="E2347" s="218">
        <v>295825.06</v>
      </c>
      <c r="F2347" s="19">
        <v>0</v>
      </c>
      <c r="G2347" s="20">
        <f t="shared" si="42"/>
        <v>90425.109999999637</v>
      </c>
      <c r="H2347" s="19">
        <v>0</v>
      </c>
      <c r="I2347" s="19">
        <v>0</v>
      </c>
    </row>
    <row r="2348" spans="1:9" x14ac:dyDescent="0.25">
      <c r="A2348" s="217" t="s">
        <v>3591</v>
      </c>
      <c r="B2348" s="78">
        <v>0</v>
      </c>
      <c r="C2348" s="134" t="s">
        <v>3452</v>
      </c>
      <c r="D2348" s="218">
        <v>612774.00000000012</v>
      </c>
      <c r="E2348" s="218">
        <v>413576.6100000001</v>
      </c>
      <c r="F2348" s="19">
        <v>0</v>
      </c>
      <c r="G2348" s="20">
        <f t="shared" si="42"/>
        <v>78726.960000000079</v>
      </c>
      <c r="H2348" s="19">
        <v>0</v>
      </c>
      <c r="I2348" s="19">
        <v>0</v>
      </c>
    </row>
    <row r="2349" spans="1:9" x14ac:dyDescent="0.25">
      <c r="A2349" s="217" t="s">
        <v>3592</v>
      </c>
      <c r="B2349" s="78">
        <v>0</v>
      </c>
      <c r="C2349" s="134" t="s">
        <v>3452</v>
      </c>
      <c r="D2349" s="218">
        <v>490367.02000000008</v>
      </c>
      <c r="E2349" s="218">
        <v>332459.24</v>
      </c>
      <c r="F2349" s="19">
        <v>0</v>
      </c>
      <c r="G2349" s="20">
        <f t="shared" si="42"/>
        <v>7269.5000000000146</v>
      </c>
      <c r="H2349" s="19">
        <v>0</v>
      </c>
      <c r="I2349" s="19">
        <v>0</v>
      </c>
    </row>
    <row r="2350" spans="1:9" x14ac:dyDescent="0.25">
      <c r="A2350" s="217" t="s">
        <v>3593</v>
      </c>
      <c r="B2350" s="78">
        <v>0</v>
      </c>
      <c r="C2350" s="134" t="s">
        <v>3452</v>
      </c>
      <c r="D2350" s="218">
        <v>764769.00000000035</v>
      </c>
      <c r="E2350" s="218">
        <v>683609.54999999993</v>
      </c>
      <c r="F2350" s="19">
        <v>0</v>
      </c>
      <c r="G2350" s="20">
        <f t="shared" si="42"/>
        <v>85304.589999999618</v>
      </c>
      <c r="H2350" s="19">
        <v>0</v>
      </c>
      <c r="I2350" s="19">
        <v>0</v>
      </c>
    </row>
    <row r="2351" spans="1:9" x14ac:dyDescent="0.25">
      <c r="A2351" s="217" t="s">
        <v>3594</v>
      </c>
      <c r="B2351" s="78">
        <v>0</v>
      </c>
      <c r="C2351" s="134" t="s">
        <v>3452</v>
      </c>
      <c r="D2351" s="218">
        <v>777167.2000000003</v>
      </c>
      <c r="E2351" s="218">
        <v>624347.59999999986</v>
      </c>
      <c r="F2351" s="19">
        <v>0</v>
      </c>
      <c r="G2351" s="20">
        <f t="shared" si="42"/>
        <v>178541.82000000146</v>
      </c>
      <c r="H2351" s="19">
        <v>0</v>
      </c>
      <c r="I2351" s="19">
        <v>0</v>
      </c>
    </row>
    <row r="2352" spans="1:9" x14ac:dyDescent="0.25">
      <c r="A2352" s="217" t="s">
        <v>3595</v>
      </c>
      <c r="B2352" s="78">
        <v>0</v>
      </c>
      <c r="C2352" s="134" t="s">
        <v>3452</v>
      </c>
      <c r="D2352" s="218">
        <v>79610.43999999993</v>
      </c>
      <c r="E2352" s="218">
        <v>48710.310000000005</v>
      </c>
      <c r="F2352" s="19">
        <v>0</v>
      </c>
      <c r="G2352" s="20">
        <f t="shared" si="42"/>
        <v>102667.62</v>
      </c>
      <c r="H2352" s="19">
        <v>0</v>
      </c>
      <c r="I2352" s="19">
        <v>0</v>
      </c>
    </row>
    <row r="2353" spans="1:9" x14ac:dyDescent="0.25">
      <c r="A2353" s="217" t="s">
        <v>3596</v>
      </c>
      <c r="B2353" s="78">
        <v>0</v>
      </c>
      <c r="C2353" s="134" t="s">
        <v>3452</v>
      </c>
      <c r="D2353" s="218">
        <v>786054.45999999985</v>
      </c>
      <c r="E2353" s="218">
        <v>647841.31999999983</v>
      </c>
      <c r="F2353" s="19">
        <v>0</v>
      </c>
      <c r="G2353" s="20">
        <f t="shared" ref="G2353:G2416" si="43">D2327-E2327</f>
        <v>32778.130000000121</v>
      </c>
      <c r="H2353" s="19">
        <v>0</v>
      </c>
      <c r="I2353" s="19">
        <v>0</v>
      </c>
    </row>
    <row r="2354" spans="1:9" x14ac:dyDescent="0.25">
      <c r="A2354" s="217" t="s">
        <v>3597</v>
      </c>
      <c r="B2354" s="78">
        <v>0</v>
      </c>
      <c r="C2354" s="134" t="s">
        <v>3452</v>
      </c>
      <c r="D2354" s="218">
        <v>795645.39000000036</v>
      </c>
      <c r="E2354" s="218">
        <v>615604.82000000007</v>
      </c>
      <c r="F2354" s="19">
        <v>0</v>
      </c>
      <c r="G2354" s="20">
        <f t="shared" si="43"/>
        <v>69608.780000000494</v>
      </c>
      <c r="H2354" s="19">
        <v>0</v>
      </c>
      <c r="I2354" s="19">
        <v>0</v>
      </c>
    </row>
    <row r="2355" spans="1:9" x14ac:dyDescent="0.25">
      <c r="A2355" s="217" t="s">
        <v>3598</v>
      </c>
      <c r="B2355" s="78">
        <v>0</v>
      </c>
      <c r="C2355" s="134" t="s">
        <v>3452</v>
      </c>
      <c r="D2355" s="218">
        <v>899551.32000000065</v>
      </c>
      <c r="E2355" s="218">
        <v>666421.93000000005</v>
      </c>
      <c r="F2355" s="19">
        <v>0</v>
      </c>
      <c r="G2355" s="20">
        <f t="shared" si="43"/>
        <v>65924.730000000098</v>
      </c>
      <c r="H2355" s="19">
        <v>0</v>
      </c>
      <c r="I2355" s="19">
        <v>0</v>
      </c>
    </row>
    <row r="2356" spans="1:9" x14ac:dyDescent="0.25">
      <c r="A2356" s="217" t="s">
        <v>3599</v>
      </c>
      <c r="B2356" s="78">
        <v>0</v>
      </c>
      <c r="C2356" s="134" t="s">
        <v>3452</v>
      </c>
      <c r="D2356" s="218">
        <v>481806.09999999974</v>
      </c>
      <c r="E2356" s="218">
        <v>338855.8</v>
      </c>
      <c r="F2356" s="19">
        <v>0</v>
      </c>
      <c r="G2356" s="20">
        <f t="shared" si="43"/>
        <v>341007.81999999948</v>
      </c>
      <c r="H2356" s="19">
        <v>0</v>
      </c>
      <c r="I2356" s="19">
        <v>0</v>
      </c>
    </row>
    <row r="2357" spans="1:9" x14ac:dyDescent="0.25">
      <c r="A2357" s="217" t="s">
        <v>3600</v>
      </c>
      <c r="B2357" s="78">
        <v>0</v>
      </c>
      <c r="C2357" s="134" t="s">
        <v>3452</v>
      </c>
      <c r="D2357" s="218">
        <v>802548.37999999989</v>
      </c>
      <c r="E2357" s="218">
        <v>526850.68999999994</v>
      </c>
      <c r="F2357" s="19">
        <v>0</v>
      </c>
      <c r="G2357" s="20">
        <f t="shared" si="43"/>
        <v>100469.92000000004</v>
      </c>
      <c r="H2357" s="19">
        <v>0</v>
      </c>
      <c r="I2357" s="19">
        <v>0</v>
      </c>
    </row>
    <row r="2358" spans="1:9" x14ac:dyDescent="0.25">
      <c r="A2358" s="217" t="s">
        <v>2349</v>
      </c>
      <c r="B2358" s="78">
        <v>0</v>
      </c>
      <c r="C2358" s="134" t="s">
        <v>3452</v>
      </c>
      <c r="D2358" s="218">
        <v>1009925.4000000005</v>
      </c>
      <c r="E2358" s="218">
        <v>763815.31000000017</v>
      </c>
      <c r="F2358" s="19">
        <v>0</v>
      </c>
      <c r="G2358" s="20">
        <f t="shared" si="43"/>
        <v>206335.73999999953</v>
      </c>
      <c r="H2358" s="19">
        <v>0</v>
      </c>
      <c r="I2358" s="19">
        <v>0</v>
      </c>
    </row>
    <row r="2359" spans="1:9" x14ac:dyDescent="0.25">
      <c r="A2359" s="217" t="s">
        <v>2350</v>
      </c>
      <c r="B2359" s="78">
        <v>0</v>
      </c>
      <c r="C2359" s="134" t="s">
        <v>3452</v>
      </c>
      <c r="D2359" s="218">
        <v>190563.40000000014</v>
      </c>
      <c r="E2359" s="218">
        <v>186399.86</v>
      </c>
      <c r="F2359" s="19">
        <v>0</v>
      </c>
      <c r="G2359" s="20">
        <f t="shared" si="43"/>
        <v>188361.90000000008</v>
      </c>
      <c r="H2359" s="19">
        <v>0</v>
      </c>
      <c r="I2359" s="19">
        <v>0</v>
      </c>
    </row>
    <row r="2360" spans="1:9" x14ac:dyDescent="0.25">
      <c r="A2360" s="217" t="s">
        <v>2351</v>
      </c>
      <c r="B2360" s="78">
        <v>0</v>
      </c>
      <c r="C2360" s="134" t="s">
        <v>3452</v>
      </c>
      <c r="D2360" s="218">
        <v>497334.59999999974</v>
      </c>
      <c r="E2360" s="218">
        <v>349442.35</v>
      </c>
      <c r="F2360" s="19">
        <v>0</v>
      </c>
      <c r="G2360" s="20">
        <f t="shared" si="43"/>
        <v>548083.75999999966</v>
      </c>
      <c r="H2360" s="19">
        <v>0</v>
      </c>
      <c r="I2360" s="19">
        <v>0</v>
      </c>
    </row>
    <row r="2361" spans="1:9" x14ac:dyDescent="0.25">
      <c r="A2361" s="217" t="s">
        <v>2352</v>
      </c>
      <c r="B2361" s="78">
        <v>0</v>
      </c>
      <c r="C2361" s="134" t="s">
        <v>3452</v>
      </c>
      <c r="D2361" s="218">
        <v>1124614.7999999998</v>
      </c>
      <c r="E2361" s="218">
        <v>973875.1</v>
      </c>
      <c r="F2361" s="19">
        <v>0</v>
      </c>
      <c r="G2361" s="20">
        <f t="shared" si="43"/>
        <v>416744.43999999936</v>
      </c>
      <c r="H2361" s="19">
        <v>0</v>
      </c>
      <c r="I2361" s="19">
        <v>0</v>
      </c>
    </row>
    <row r="2362" spans="1:9" x14ac:dyDescent="0.25">
      <c r="A2362" s="217" t="s">
        <v>3588</v>
      </c>
      <c r="B2362" s="78">
        <v>0</v>
      </c>
      <c r="C2362" s="134" t="s">
        <v>3452</v>
      </c>
      <c r="D2362" s="218">
        <v>669416.60000000056</v>
      </c>
      <c r="E2362" s="218">
        <v>321073.59999999998</v>
      </c>
      <c r="F2362" s="19">
        <v>0</v>
      </c>
      <c r="G2362" s="20">
        <f t="shared" si="43"/>
        <v>835107.91999999993</v>
      </c>
      <c r="H2362" s="19">
        <v>0</v>
      </c>
      <c r="I2362" s="19">
        <v>0</v>
      </c>
    </row>
    <row r="2363" spans="1:9" x14ac:dyDescent="0.25">
      <c r="A2363" s="217" t="s">
        <v>2353</v>
      </c>
      <c r="B2363" s="78">
        <v>0</v>
      </c>
      <c r="C2363" s="134" t="s">
        <v>3452</v>
      </c>
      <c r="D2363" s="218">
        <v>967776.59999999986</v>
      </c>
      <c r="E2363" s="218">
        <v>715433</v>
      </c>
      <c r="F2363" s="19">
        <v>0</v>
      </c>
      <c r="G2363" s="20">
        <f t="shared" si="43"/>
        <v>231001.27999999991</v>
      </c>
      <c r="H2363" s="19">
        <v>0</v>
      </c>
      <c r="I2363" s="19">
        <v>0</v>
      </c>
    </row>
    <row r="2364" spans="1:9" x14ac:dyDescent="0.25">
      <c r="A2364" s="217" t="s">
        <v>2354</v>
      </c>
      <c r="B2364" s="78">
        <v>0</v>
      </c>
      <c r="C2364" s="134" t="s">
        <v>3452</v>
      </c>
      <c r="D2364" s="218">
        <v>50388.000000000036</v>
      </c>
      <c r="E2364" s="218">
        <v>44975.749999999993</v>
      </c>
      <c r="F2364" s="19">
        <v>0</v>
      </c>
      <c r="G2364" s="20">
        <f t="shared" si="43"/>
        <v>388695.01999999955</v>
      </c>
      <c r="H2364" s="19">
        <v>0</v>
      </c>
      <c r="I2364" s="19">
        <v>0</v>
      </c>
    </row>
    <row r="2365" spans="1:9" x14ac:dyDescent="0.25">
      <c r="A2365" s="217" t="s">
        <v>2355</v>
      </c>
      <c r="B2365" s="78">
        <v>0</v>
      </c>
      <c r="C2365" s="134" t="s">
        <v>3452</v>
      </c>
      <c r="D2365" s="218">
        <v>71008.39999999998</v>
      </c>
      <c r="E2365" s="218">
        <v>72638.549999999988</v>
      </c>
      <c r="F2365" s="19">
        <v>0</v>
      </c>
      <c r="G2365" s="20">
        <f t="shared" si="43"/>
        <v>271421.14999999944</v>
      </c>
      <c r="H2365" s="19">
        <v>0</v>
      </c>
      <c r="I2365" s="19">
        <v>0</v>
      </c>
    </row>
    <row r="2366" spans="1:9" x14ac:dyDescent="0.25">
      <c r="A2366" s="217" t="s">
        <v>2356</v>
      </c>
      <c r="B2366" s="78">
        <v>0</v>
      </c>
      <c r="C2366" s="134" t="s">
        <v>3452</v>
      </c>
      <c r="D2366" s="218">
        <v>117116.4</v>
      </c>
      <c r="E2366" s="218">
        <v>63577.399999999994</v>
      </c>
      <c r="F2366" s="19">
        <v>0</v>
      </c>
      <c r="G2366" s="20">
        <f t="shared" si="43"/>
        <v>323093.64000000013</v>
      </c>
      <c r="H2366" s="19">
        <v>0</v>
      </c>
      <c r="I2366" s="19">
        <v>0</v>
      </c>
    </row>
    <row r="2367" spans="1:9" x14ac:dyDescent="0.25">
      <c r="A2367" s="217" t="s">
        <v>2357</v>
      </c>
      <c r="B2367" s="78">
        <v>0</v>
      </c>
      <c r="C2367" s="134" t="s">
        <v>3452</v>
      </c>
      <c r="D2367" s="218">
        <v>117173.39999999997</v>
      </c>
      <c r="E2367" s="218">
        <v>88094.349999999991</v>
      </c>
      <c r="F2367" s="19">
        <v>0</v>
      </c>
      <c r="G2367" s="20">
        <f t="shared" si="43"/>
        <v>246232.53999999992</v>
      </c>
      <c r="H2367" s="19">
        <v>0</v>
      </c>
      <c r="I2367" s="19">
        <v>0</v>
      </c>
    </row>
    <row r="2368" spans="1:9" x14ac:dyDescent="0.25">
      <c r="A2368" s="217" t="s">
        <v>2358</v>
      </c>
      <c r="B2368" s="78">
        <v>0</v>
      </c>
      <c r="C2368" s="134" t="s">
        <v>3452</v>
      </c>
      <c r="D2368" s="218">
        <v>120896.60000000003</v>
      </c>
      <c r="E2368" s="218">
        <v>83554.149999999994</v>
      </c>
      <c r="F2368" s="19">
        <v>0</v>
      </c>
      <c r="G2368" s="20">
        <f t="shared" si="43"/>
        <v>240852.44999999995</v>
      </c>
      <c r="H2368" s="19">
        <v>0</v>
      </c>
      <c r="I2368" s="19">
        <v>0</v>
      </c>
    </row>
    <row r="2369" spans="1:9" x14ac:dyDescent="0.25">
      <c r="A2369" s="217" t="s">
        <v>3589</v>
      </c>
      <c r="B2369" s="78">
        <v>0</v>
      </c>
      <c r="C2369" s="134" t="s">
        <v>3452</v>
      </c>
      <c r="D2369" s="218">
        <v>165781</v>
      </c>
      <c r="E2369" s="218">
        <v>67922</v>
      </c>
      <c r="F2369" s="19">
        <v>0</v>
      </c>
      <c r="G2369" s="20">
        <f t="shared" si="43"/>
        <v>15880.400000000169</v>
      </c>
      <c r="H2369" s="19">
        <v>0</v>
      </c>
      <c r="I2369" s="19">
        <v>0</v>
      </c>
    </row>
    <row r="2370" spans="1:9" x14ac:dyDescent="0.25">
      <c r="A2370" s="217" t="s">
        <v>2359</v>
      </c>
      <c r="B2370" s="78">
        <v>0</v>
      </c>
      <c r="C2370" s="134" t="s">
        <v>3452</v>
      </c>
      <c r="D2370" s="218">
        <v>143800.00000000006</v>
      </c>
      <c r="E2370" s="218">
        <v>45085.999999999971</v>
      </c>
      <c r="F2370" s="19">
        <v>0</v>
      </c>
      <c r="G2370" s="20">
        <f t="shared" si="43"/>
        <v>85443.259999999951</v>
      </c>
      <c r="H2370" s="19">
        <v>0</v>
      </c>
      <c r="I2370" s="19">
        <v>0</v>
      </c>
    </row>
    <row r="2371" spans="1:9" x14ac:dyDescent="0.25">
      <c r="A2371" s="217" t="s">
        <v>2360</v>
      </c>
      <c r="B2371" s="78">
        <v>0</v>
      </c>
      <c r="C2371" s="134" t="s">
        <v>3452</v>
      </c>
      <c r="D2371" s="218">
        <v>1694379.7599999993</v>
      </c>
      <c r="E2371" s="218">
        <v>1459469.8199999998</v>
      </c>
      <c r="F2371" s="19">
        <v>0</v>
      </c>
      <c r="G2371" s="20">
        <f t="shared" si="43"/>
        <v>120326.49999999988</v>
      </c>
      <c r="H2371" s="19">
        <v>0</v>
      </c>
      <c r="I2371" s="19">
        <v>0</v>
      </c>
    </row>
    <row r="2372" spans="1:9" x14ac:dyDescent="0.25">
      <c r="A2372" s="217" t="s">
        <v>2361</v>
      </c>
      <c r="B2372" s="78">
        <v>0</v>
      </c>
      <c r="C2372" s="134" t="s">
        <v>3452</v>
      </c>
      <c r="D2372" s="218">
        <v>361743.04999999993</v>
      </c>
      <c r="E2372" s="218">
        <v>200950.1</v>
      </c>
      <c r="F2372" s="19">
        <v>0</v>
      </c>
      <c r="G2372" s="20">
        <f t="shared" si="43"/>
        <v>25888.370000000228</v>
      </c>
      <c r="H2372" s="19">
        <v>0</v>
      </c>
      <c r="I2372" s="19">
        <v>0</v>
      </c>
    </row>
    <row r="2373" spans="1:9" x14ac:dyDescent="0.25">
      <c r="A2373" s="217" t="s">
        <v>2362</v>
      </c>
      <c r="B2373" s="78">
        <v>0</v>
      </c>
      <c r="C2373" s="134" t="s">
        <v>3452</v>
      </c>
      <c r="D2373" s="218">
        <v>441426.79999999981</v>
      </c>
      <c r="E2373" s="218">
        <v>353686.45</v>
      </c>
      <c r="F2373" s="19">
        <v>0</v>
      </c>
      <c r="G2373" s="20">
        <f t="shared" si="43"/>
        <v>189179.7799999998</v>
      </c>
      <c r="H2373" s="19">
        <v>0</v>
      </c>
      <c r="I2373" s="19">
        <v>0</v>
      </c>
    </row>
    <row r="2374" spans="1:9" x14ac:dyDescent="0.25">
      <c r="A2374" s="217" t="s">
        <v>2363</v>
      </c>
      <c r="B2374" s="78">
        <v>0</v>
      </c>
      <c r="C2374" s="134" t="s">
        <v>3452</v>
      </c>
      <c r="D2374" s="218">
        <v>323203.55000000005</v>
      </c>
      <c r="E2374" s="218">
        <v>311108.19999999995</v>
      </c>
      <c r="F2374" s="19">
        <v>0</v>
      </c>
      <c r="G2374" s="20">
        <f t="shared" si="43"/>
        <v>199197.39</v>
      </c>
      <c r="H2374" s="19">
        <v>0</v>
      </c>
      <c r="I2374" s="19">
        <v>0</v>
      </c>
    </row>
    <row r="2375" spans="1:9" x14ac:dyDescent="0.25">
      <c r="A2375" s="217" t="s">
        <v>2364</v>
      </c>
      <c r="B2375" s="78">
        <v>0</v>
      </c>
      <c r="C2375" s="134" t="s">
        <v>3452</v>
      </c>
      <c r="D2375" s="218">
        <v>416536.10000000015</v>
      </c>
      <c r="E2375" s="218">
        <v>400717.75</v>
      </c>
      <c r="F2375" s="19">
        <v>0</v>
      </c>
      <c r="G2375" s="20">
        <f t="shared" si="43"/>
        <v>157907.78000000009</v>
      </c>
      <c r="H2375" s="19">
        <v>0</v>
      </c>
      <c r="I2375" s="19">
        <v>0</v>
      </c>
    </row>
    <row r="2376" spans="1:9" x14ac:dyDescent="0.25">
      <c r="A2376" s="217" t="s">
        <v>2172</v>
      </c>
      <c r="B2376" s="78">
        <v>0</v>
      </c>
      <c r="C2376" s="134" t="s">
        <v>3452</v>
      </c>
      <c r="D2376" s="218">
        <v>398525.59999999986</v>
      </c>
      <c r="E2376" s="218">
        <v>369690.29999999987</v>
      </c>
      <c r="F2376" s="19">
        <v>0</v>
      </c>
      <c r="G2376" s="20">
        <f t="shared" si="43"/>
        <v>81159.450000000419</v>
      </c>
      <c r="H2376" s="19">
        <v>0</v>
      </c>
      <c r="I2376" s="19">
        <v>0</v>
      </c>
    </row>
    <row r="2377" spans="1:9" x14ac:dyDescent="0.25">
      <c r="A2377" s="217" t="s">
        <v>2365</v>
      </c>
      <c r="B2377" s="78">
        <v>0</v>
      </c>
      <c r="C2377" s="134" t="s">
        <v>3452</v>
      </c>
      <c r="D2377" s="218">
        <v>490214.59999999986</v>
      </c>
      <c r="E2377" s="218">
        <v>437686.6999999999</v>
      </c>
      <c r="F2377" s="19">
        <v>0</v>
      </c>
      <c r="G2377" s="20">
        <f t="shared" si="43"/>
        <v>152819.60000000044</v>
      </c>
      <c r="H2377" s="19">
        <v>0</v>
      </c>
      <c r="I2377" s="19">
        <v>0</v>
      </c>
    </row>
    <row r="2378" spans="1:9" x14ac:dyDescent="0.25">
      <c r="A2378" s="217" t="s">
        <v>2366</v>
      </c>
      <c r="B2378" s="78">
        <v>0</v>
      </c>
      <c r="C2378" s="134" t="s">
        <v>3452</v>
      </c>
      <c r="D2378" s="218">
        <v>424399.56000000017</v>
      </c>
      <c r="E2378" s="218">
        <v>302232.38000000006</v>
      </c>
      <c r="F2378" s="19">
        <v>0</v>
      </c>
      <c r="G2378" s="20">
        <f t="shared" si="43"/>
        <v>30900.129999999925</v>
      </c>
      <c r="H2378" s="19">
        <v>0</v>
      </c>
      <c r="I2378" s="19">
        <v>0</v>
      </c>
    </row>
    <row r="2379" spans="1:9" x14ac:dyDescent="0.25">
      <c r="A2379" s="217" t="s">
        <v>3535</v>
      </c>
      <c r="B2379" s="78">
        <v>0</v>
      </c>
      <c r="C2379" s="134" t="s">
        <v>3452</v>
      </c>
      <c r="D2379" s="218">
        <v>1058000.9000000006</v>
      </c>
      <c r="E2379" s="218">
        <v>868253.74999999988</v>
      </c>
      <c r="F2379" s="19">
        <v>0</v>
      </c>
      <c r="G2379" s="20">
        <f t="shared" si="43"/>
        <v>138213.14000000001</v>
      </c>
      <c r="H2379" s="19">
        <v>0</v>
      </c>
      <c r="I2379" s="19">
        <v>0</v>
      </c>
    </row>
    <row r="2380" spans="1:9" x14ac:dyDescent="0.25">
      <c r="A2380" s="217" t="s">
        <v>2367</v>
      </c>
      <c r="B2380" s="78">
        <v>0</v>
      </c>
      <c r="C2380" s="134" t="s">
        <v>3452</v>
      </c>
      <c r="D2380" s="218">
        <v>639649.80000000028</v>
      </c>
      <c r="E2380" s="218">
        <v>447192.22000000015</v>
      </c>
      <c r="F2380" s="19">
        <v>0</v>
      </c>
      <c r="G2380" s="20">
        <f t="shared" si="43"/>
        <v>180040.5700000003</v>
      </c>
      <c r="H2380" s="19">
        <v>0</v>
      </c>
      <c r="I2380" s="19">
        <v>0</v>
      </c>
    </row>
    <row r="2381" spans="1:9" x14ac:dyDescent="0.25">
      <c r="A2381" s="217" t="s">
        <v>2368</v>
      </c>
      <c r="B2381" s="78">
        <v>0</v>
      </c>
      <c r="C2381" s="134" t="s">
        <v>3452</v>
      </c>
      <c r="D2381" s="218">
        <v>491427.00000000041</v>
      </c>
      <c r="E2381" s="218">
        <v>465023.08000000007</v>
      </c>
      <c r="F2381" s="19">
        <v>0</v>
      </c>
      <c r="G2381" s="20">
        <f t="shared" si="43"/>
        <v>233129.3900000006</v>
      </c>
      <c r="H2381" s="19">
        <v>0</v>
      </c>
      <c r="I2381" s="19">
        <v>0</v>
      </c>
    </row>
    <row r="2382" spans="1:9" x14ac:dyDescent="0.25">
      <c r="A2382" s="217" t="s">
        <v>2369</v>
      </c>
      <c r="B2382" s="78">
        <v>0</v>
      </c>
      <c r="C2382" s="134" t="s">
        <v>3452</v>
      </c>
      <c r="D2382" s="218">
        <v>173057.20000000007</v>
      </c>
      <c r="E2382" s="218">
        <v>974</v>
      </c>
      <c r="F2382" s="19">
        <v>0</v>
      </c>
      <c r="G2382" s="20">
        <f t="shared" si="43"/>
        <v>142950.29999999976</v>
      </c>
      <c r="H2382" s="19">
        <v>0</v>
      </c>
      <c r="I2382" s="19">
        <v>0</v>
      </c>
    </row>
    <row r="2383" spans="1:9" x14ac:dyDescent="0.25">
      <c r="A2383" s="217" t="s">
        <v>2370</v>
      </c>
      <c r="B2383" s="78">
        <v>0</v>
      </c>
      <c r="C2383" s="134" t="s">
        <v>3452</v>
      </c>
      <c r="D2383" s="218">
        <v>161028.40000000011</v>
      </c>
      <c r="E2383" s="218">
        <v>47144.600000000013</v>
      </c>
      <c r="F2383" s="19">
        <v>0</v>
      </c>
      <c r="G2383" s="20">
        <f t="shared" si="43"/>
        <v>275697.68999999994</v>
      </c>
      <c r="H2383" s="19">
        <v>0</v>
      </c>
      <c r="I2383" s="19">
        <v>0</v>
      </c>
    </row>
    <row r="2384" spans="1:9" x14ac:dyDescent="0.25">
      <c r="A2384" s="217" t="s">
        <v>2371</v>
      </c>
      <c r="B2384" s="78">
        <v>0</v>
      </c>
      <c r="C2384" s="134" t="s">
        <v>3452</v>
      </c>
      <c r="D2384" s="218">
        <v>178319.79999999993</v>
      </c>
      <c r="E2384" s="218">
        <v>40014.199999999997</v>
      </c>
      <c r="F2384" s="19">
        <v>0</v>
      </c>
      <c r="G2384" s="20">
        <f t="shared" si="43"/>
        <v>246110.09000000032</v>
      </c>
      <c r="H2384" s="19">
        <v>0</v>
      </c>
      <c r="I2384" s="19">
        <v>0</v>
      </c>
    </row>
    <row r="2385" spans="1:9" x14ac:dyDescent="0.25">
      <c r="A2385" s="217" t="s">
        <v>2372</v>
      </c>
      <c r="B2385" s="78">
        <v>0</v>
      </c>
      <c r="C2385" s="134" t="s">
        <v>3452</v>
      </c>
      <c r="D2385" s="218">
        <v>235277.59999999986</v>
      </c>
      <c r="E2385" s="218">
        <v>165019.55000000005</v>
      </c>
      <c r="F2385" s="19">
        <v>0</v>
      </c>
      <c r="G2385" s="20">
        <f t="shared" si="43"/>
        <v>4163.5400000001537</v>
      </c>
      <c r="H2385" s="19">
        <v>0</v>
      </c>
      <c r="I2385" s="19">
        <v>0</v>
      </c>
    </row>
    <row r="2386" spans="1:9" x14ac:dyDescent="0.25">
      <c r="A2386" s="217" t="s">
        <v>2373</v>
      </c>
      <c r="B2386" s="78">
        <v>0</v>
      </c>
      <c r="C2386" s="134" t="s">
        <v>3452</v>
      </c>
      <c r="D2386" s="218">
        <v>381198.40000000014</v>
      </c>
      <c r="E2386" s="218">
        <v>175036.09999999998</v>
      </c>
      <c r="F2386" s="19">
        <v>0</v>
      </c>
      <c r="G2386" s="20">
        <f t="shared" si="43"/>
        <v>147892.24999999977</v>
      </c>
      <c r="H2386" s="19">
        <v>0</v>
      </c>
      <c r="I2386" s="19">
        <v>0</v>
      </c>
    </row>
    <row r="2387" spans="1:9" x14ac:dyDescent="0.25">
      <c r="A2387" s="217" t="s">
        <v>2374</v>
      </c>
      <c r="B2387" s="78">
        <v>0</v>
      </c>
      <c r="C2387" s="134" t="s">
        <v>3452</v>
      </c>
      <c r="D2387" s="218">
        <v>210826.20000000007</v>
      </c>
      <c r="E2387" s="218">
        <v>150049.95000000001</v>
      </c>
      <c r="F2387" s="19">
        <v>0</v>
      </c>
      <c r="G2387" s="20">
        <f t="shared" si="43"/>
        <v>150739.69999999984</v>
      </c>
      <c r="H2387" s="19">
        <v>0</v>
      </c>
      <c r="I2387" s="19">
        <v>0</v>
      </c>
    </row>
    <row r="2388" spans="1:9" x14ac:dyDescent="0.25">
      <c r="A2388" s="217" t="s">
        <v>2375</v>
      </c>
      <c r="B2388" s="78">
        <v>0</v>
      </c>
      <c r="C2388" s="134" t="s">
        <v>3452</v>
      </c>
      <c r="D2388" s="218">
        <v>135789.4</v>
      </c>
      <c r="E2388" s="218">
        <v>60353.899999999987</v>
      </c>
      <c r="F2388" s="19">
        <v>0</v>
      </c>
      <c r="G2388" s="20">
        <f t="shared" si="43"/>
        <v>348343.00000000058</v>
      </c>
      <c r="H2388" s="19">
        <v>0</v>
      </c>
      <c r="I2388" s="19">
        <v>0</v>
      </c>
    </row>
    <row r="2389" spans="1:9" x14ac:dyDescent="0.25">
      <c r="A2389" s="217" t="s">
        <v>3601</v>
      </c>
      <c r="B2389" s="78">
        <v>0</v>
      </c>
      <c r="C2389" s="134" t="s">
        <v>3452</v>
      </c>
      <c r="D2389" s="218">
        <v>585734.49999999988</v>
      </c>
      <c r="E2389" s="218">
        <v>404179.50000000006</v>
      </c>
      <c r="F2389" s="19">
        <v>0</v>
      </c>
      <c r="G2389" s="20">
        <f t="shared" si="43"/>
        <v>252343.59999999986</v>
      </c>
      <c r="H2389" s="19">
        <v>0</v>
      </c>
      <c r="I2389" s="19">
        <v>0</v>
      </c>
    </row>
    <row r="2390" spans="1:9" x14ac:dyDescent="0.25">
      <c r="A2390" s="217" t="s">
        <v>2376</v>
      </c>
      <c r="B2390" s="78">
        <v>0</v>
      </c>
      <c r="C2390" s="134" t="s">
        <v>3452</v>
      </c>
      <c r="D2390" s="218">
        <v>732919.00000000012</v>
      </c>
      <c r="E2390" s="218">
        <v>423678.01</v>
      </c>
      <c r="F2390" s="19">
        <v>0</v>
      </c>
      <c r="G2390" s="20">
        <f t="shared" si="43"/>
        <v>5412.2500000000437</v>
      </c>
      <c r="H2390" s="19">
        <v>0</v>
      </c>
      <c r="I2390" s="19">
        <v>0</v>
      </c>
    </row>
    <row r="2391" spans="1:9" x14ac:dyDescent="0.25">
      <c r="A2391" s="217" t="s">
        <v>2377</v>
      </c>
      <c r="B2391" s="78">
        <v>0</v>
      </c>
      <c r="C2391" s="134" t="s">
        <v>3452</v>
      </c>
      <c r="D2391" s="218">
        <v>335794.99999999994</v>
      </c>
      <c r="E2391" s="218">
        <v>124786.20000000001</v>
      </c>
      <c r="F2391" s="19">
        <v>0</v>
      </c>
      <c r="G2391" s="20">
        <f t="shared" si="43"/>
        <v>-1630.1500000000087</v>
      </c>
      <c r="H2391" s="19">
        <v>0</v>
      </c>
      <c r="I2391" s="19">
        <v>0</v>
      </c>
    </row>
    <row r="2392" spans="1:9" x14ac:dyDescent="0.25">
      <c r="A2392" s="217" t="s">
        <v>2378</v>
      </c>
      <c r="B2392" s="78">
        <v>0</v>
      </c>
      <c r="C2392" s="134" t="s">
        <v>3452</v>
      </c>
      <c r="D2392" s="218">
        <v>772434.5</v>
      </c>
      <c r="E2392" s="218">
        <v>602323.93000000005</v>
      </c>
      <c r="F2392" s="19">
        <v>0</v>
      </c>
      <c r="G2392" s="20">
        <f t="shared" si="43"/>
        <v>53539</v>
      </c>
      <c r="H2392" s="19">
        <v>0</v>
      </c>
      <c r="I2392" s="19">
        <v>0</v>
      </c>
    </row>
    <row r="2393" spans="1:9" x14ac:dyDescent="0.25">
      <c r="A2393" s="217" t="s">
        <v>2379</v>
      </c>
      <c r="B2393" s="78">
        <v>0</v>
      </c>
      <c r="C2393" s="134" t="s">
        <v>3452</v>
      </c>
      <c r="D2393" s="218">
        <v>1168915.6300000004</v>
      </c>
      <c r="E2393" s="218">
        <v>775673.09999999974</v>
      </c>
      <c r="F2393" s="19">
        <v>0</v>
      </c>
      <c r="G2393" s="20">
        <f t="shared" si="43"/>
        <v>29079.049999999974</v>
      </c>
      <c r="H2393" s="19">
        <v>0</v>
      </c>
      <c r="I2393" s="19">
        <v>0</v>
      </c>
    </row>
    <row r="2394" spans="1:9" x14ac:dyDescent="0.25">
      <c r="A2394" s="217" t="s">
        <v>2380</v>
      </c>
      <c r="B2394" s="78">
        <v>0</v>
      </c>
      <c r="C2394" s="134" t="s">
        <v>3452</v>
      </c>
      <c r="D2394" s="218">
        <v>198835.79999999993</v>
      </c>
      <c r="E2394" s="218">
        <v>82217.510000000009</v>
      </c>
      <c r="F2394" s="19">
        <v>0</v>
      </c>
      <c r="G2394" s="20">
        <f t="shared" si="43"/>
        <v>37342.450000000041</v>
      </c>
      <c r="H2394" s="19">
        <v>0</v>
      </c>
      <c r="I2394" s="19">
        <v>0</v>
      </c>
    </row>
    <row r="2395" spans="1:9" x14ac:dyDescent="0.25">
      <c r="A2395" s="217" t="s">
        <v>2381</v>
      </c>
      <c r="B2395" s="78">
        <v>0</v>
      </c>
      <c r="C2395" s="134" t="s">
        <v>3452</v>
      </c>
      <c r="D2395" s="218">
        <v>449161.1199999997</v>
      </c>
      <c r="E2395" s="218">
        <v>303863.59000000003</v>
      </c>
      <c r="F2395" s="19">
        <v>0</v>
      </c>
      <c r="G2395" s="20">
        <f t="shared" si="43"/>
        <v>97859</v>
      </c>
      <c r="H2395" s="19">
        <v>0</v>
      </c>
      <c r="I2395" s="19">
        <v>0</v>
      </c>
    </row>
    <row r="2396" spans="1:9" x14ac:dyDescent="0.25">
      <c r="A2396" s="217" t="s">
        <v>2382</v>
      </c>
      <c r="B2396" s="78">
        <v>0</v>
      </c>
      <c r="C2396" s="134" t="s">
        <v>3452</v>
      </c>
      <c r="D2396" s="218">
        <v>833004.95999999985</v>
      </c>
      <c r="E2396" s="218">
        <v>695044.37000000011</v>
      </c>
      <c r="F2396" s="19">
        <v>0</v>
      </c>
      <c r="G2396" s="20">
        <f t="shared" si="43"/>
        <v>98714.000000000087</v>
      </c>
      <c r="H2396" s="19">
        <v>0</v>
      </c>
      <c r="I2396" s="19">
        <v>0</v>
      </c>
    </row>
    <row r="2397" spans="1:9" x14ac:dyDescent="0.25">
      <c r="A2397" s="217" t="s">
        <v>2383</v>
      </c>
      <c r="B2397" s="78">
        <v>0</v>
      </c>
      <c r="C2397" s="134" t="s">
        <v>3452</v>
      </c>
      <c r="D2397" s="218">
        <v>464507.96000000014</v>
      </c>
      <c r="E2397" s="218">
        <v>414429.35000000009</v>
      </c>
      <c r="F2397" s="19">
        <v>0</v>
      </c>
      <c r="G2397" s="20">
        <f t="shared" si="43"/>
        <v>234909.93999999948</v>
      </c>
      <c r="H2397" s="19">
        <v>0</v>
      </c>
      <c r="I2397" s="19">
        <v>0</v>
      </c>
    </row>
    <row r="2398" spans="1:9" x14ac:dyDescent="0.25">
      <c r="A2398" s="217" t="s">
        <v>2384</v>
      </c>
      <c r="B2398" s="78">
        <v>0</v>
      </c>
      <c r="C2398" s="134" t="s">
        <v>3452</v>
      </c>
      <c r="D2398" s="218">
        <v>469253.79999999987</v>
      </c>
      <c r="E2398" s="218">
        <v>385676.94999999995</v>
      </c>
      <c r="F2398" s="19">
        <v>0</v>
      </c>
      <c r="G2398" s="20">
        <f t="shared" si="43"/>
        <v>160792.94999999992</v>
      </c>
      <c r="H2398" s="19">
        <v>0</v>
      </c>
      <c r="I2398" s="19">
        <v>0</v>
      </c>
    </row>
    <row r="2399" spans="1:9" x14ac:dyDescent="0.25">
      <c r="A2399" s="217" t="s">
        <v>2385</v>
      </c>
      <c r="B2399" s="78">
        <v>0</v>
      </c>
      <c r="C2399" s="134" t="s">
        <v>3452</v>
      </c>
      <c r="D2399" s="218">
        <v>266376.1999999999</v>
      </c>
      <c r="E2399" s="218">
        <v>51945.2</v>
      </c>
      <c r="F2399" s="19">
        <v>0</v>
      </c>
      <c r="G2399" s="20">
        <f t="shared" si="43"/>
        <v>87740.349999999802</v>
      </c>
      <c r="H2399" s="19">
        <v>0</v>
      </c>
      <c r="I2399" s="19">
        <v>0</v>
      </c>
    </row>
    <row r="2400" spans="1:9" x14ac:dyDescent="0.25">
      <c r="A2400" s="217" t="s">
        <v>2386</v>
      </c>
      <c r="B2400" s="78">
        <v>0</v>
      </c>
      <c r="C2400" s="134" t="s">
        <v>3452</v>
      </c>
      <c r="D2400" s="218">
        <v>758550.49999999988</v>
      </c>
      <c r="E2400" s="218">
        <v>578789.07000000007</v>
      </c>
      <c r="F2400" s="19">
        <v>0</v>
      </c>
      <c r="G2400" s="20">
        <f t="shared" si="43"/>
        <v>12095.350000000093</v>
      </c>
      <c r="H2400" s="19">
        <v>0</v>
      </c>
      <c r="I2400" s="19">
        <v>0</v>
      </c>
    </row>
    <row r="2401" spans="1:9" x14ac:dyDescent="0.25">
      <c r="A2401" s="217" t="s">
        <v>2387</v>
      </c>
      <c r="B2401" s="78">
        <v>0</v>
      </c>
      <c r="C2401" s="134" t="s">
        <v>3452</v>
      </c>
      <c r="D2401" s="218">
        <v>1153251.2000000002</v>
      </c>
      <c r="E2401" s="218">
        <v>864041.14999999991</v>
      </c>
      <c r="F2401" s="19">
        <v>0</v>
      </c>
      <c r="G2401" s="20">
        <f t="shared" si="43"/>
        <v>15818.350000000151</v>
      </c>
      <c r="H2401" s="19">
        <v>0</v>
      </c>
      <c r="I2401" s="19">
        <v>0</v>
      </c>
    </row>
    <row r="2402" spans="1:9" x14ac:dyDescent="0.25">
      <c r="A2402" s="217" t="s">
        <v>2388</v>
      </c>
      <c r="B2402" s="78">
        <v>0</v>
      </c>
      <c r="C2402" s="134" t="s">
        <v>3452</v>
      </c>
      <c r="D2402" s="218">
        <v>709263.72999999963</v>
      </c>
      <c r="E2402" s="218">
        <v>627208.77999999991</v>
      </c>
      <c r="F2402" s="19">
        <v>0</v>
      </c>
      <c r="G2402" s="20">
        <f t="shared" si="43"/>
        <v>28835.299999999988</v>
      </c>
      <c r="H2402" s="19">
        <v>0</v>
      </c>
      <c r="I2402" s="19">
        <v>0</v>
      </c>
    </row>
    <row r="2403" spans="1:9" x14ac:dyDescent="0.25">
      <c r="A2403" s="217" t="s">
        <v>2389</v>
      </c>
      <c r="B2403" s="78">
        <v>0</v>
      </c>
      <c r="C2403" s="134" t="s">
        <v>3452</v>
      </c>
      <c r="D2403" s="218">
        <v>1061178.6100000001</v>
      </c>
      <c r="E2403" s="218">
        <v>930251.41999999993</v>
      </c>
      <c r="F2403" s="19">
        <v>0</v>
      </c>
      <c r="G2403" s="20">
        <f t="shared" si="43"/>
        <v>52527.899999999965</v>
      </c>
      <c r="H2403" s="19">
        <v>0</v>
      </c>
      <c r="I2403" s="19">
        <v>0</v>
      </c>
    </row>
    <row r="2404" spans="1:9" x14ac:dyDescent="0.25">
      <c r="A2404" s="217" t="s">
        <v>2390</v>
      </c>
      <c r="B2404" s="78">
        <v>0</v>
      </c>
      <c r="C2404" s="134" t="s">
        <v>3452</v>
      </c>
      <c r="D2404" s="218">
        <v>132818</v>
      </c>
      <c r="E2404" s="218">
        <v>63404.249999999993</v>
      </c>
      <c r="F2404" s="19">
        <v>0</v>
      </c>
      <c r="G2404" s="20">
        <f t="shared" si="43"/>
        <v>122167.18000000011</v>
      </c>
      <c r="H2404" s="19">
        <v>0</v>
      </c>
      <c r="I2404" s="19">
        <v>0</v>
      </c>
    </row>
    <row r="2405" spans="1:9" x14ac:dyDescent="0.25">
      <c r="A2405" s="217" t="s">
        <v>2391</v>
      </c>
      <c r="B2405" s="78">
        <v>0</v>
      </c>
      <c r="C2405" s="134" t="s">
        <v>3452</v>
      </c>
      <c r="D2405" s="218">
        <v>135177.19999999998</v>
      </c>
      <c r="E2405" s="218">
        <v>33930.600000000006</v>
      </c>
      <c r="F2405" s="19">
        <v>0</v>
      </c>
      <c r="G2405" s="20">
        <f t="shared" si="43"/>
        <v>189747.15000000072</v>
      </c>
      <c r="H2405" s="19">
        <v>0</v>
      </c>
      <c r="I2405" s="19">
        <v>0</v>
      </c>
    </row>
    <row r="2406" spans="1:9" x14ac:dyDescent="0.25">
      <c r="A2406" s="217" t="s">
        <v>2392</v>
      </c>
      <c r="B2406" s="78">
        <v>0</v>
      </c>
      <c r="C2406" s="134" t="s">
        <v>3452</v>
      </c>
      <c r="D2406" s="218">
        <v>50753.200000000004</v>
      </c>
      <c r="E2406" s="218">
        <v>22432.500000000007</v>
      </c>
      <c r="F2406" s="19">
        <v>0</v>
      </c>
      <c r="G2406" s="20">
        <f t="shared" si="43"/>
        <v>192457.58000000013</v>
      </c>
      <c r="H2406" s="19">
        <v>0</v>
      </c>
      <c r="I2406" s="19">
        <v>0</v>
      </c>
    </row>
    <row r="2407" spans="1:9" x14ac:dyDescent="0.25">
      <c r="A2407" s="217" t="s">
        <v>2393</v>
      </c>
      <c r="B2407" s="78">
        <v>0</v>
      </c>
      <c r="C2407" s="134" t="s">
        <v>3452</v>
      </c>
      <c r="D2407" s="218">
        <v>107507.39999999997</v>
      </c>
      <c r="E2407" s="218">
        <v>46678.5</v>
      </c>
      <c r="F2407" s="19">
        <v>0</v>
      </c>
      <c r="G2407" s="20">
        <f t="shared" si="43"/>
        <v>26403.920000000333</v>
      </c>
      <c r="H2407" s="19">
        <v>0</v>
      </c>
      <c r="I2407" s="19">
        <v>0</v>
      </c>
    </row>
    <row r="2408" spans="1:9" x14ac:dyDescent="0.25">
      <c r="A2408" s="217" t="s">
        <v>2394</v>
      </c>
      <c r="B2408" s="78">
        <v>0</v>
      </c>
      <c r="C2408" s="134" t="s">
        <v>3452</v>
      </c>
      <c r="D2408" s="218">
        <v>875787.08000000019</v>
      </c>
      <c r="E2408" s="218">
        <v>649380.92999999993</v>
      </c>
      <c r="F2408" s="19">
        <v>0</v>
      </c>
      <c r="G2408" s="20">
        <f t="shared" si="43"/>
        <v>172083.20000000007</v>
      </c>
      <c r="H2408" s="19">
        <v>0</v>
      </c>
      <c r="I2408" s="19">
        <v>0</v>
      </c>
    </row>
    <row r="2409" spans="1:9" x14ac:dyDescent="0.25">
      <c r="A2409" s="217" t="s">
        <v>2395</v>
      </c>
      <c r="B2409" s="78">
        <v>0</v>
      </c>
      <c r="C2409" s="134" t="s">
        <v>3452</v>
      </c>
      <c r="D2409" s="218">
        <v>125013.60000000003</v>
      </c>
      <c r="E2409" s="218">
        <v>62071.300000000017</v>
      </c>
      <c r="F2409" s="19">
        <v>0</v>
      </c>
      <c r="G2409" s="20">
        <f t="shared" si="43"/>
        <v>113883.8000000001</v>
      </c>
      <c r="H2409" s="19">
        <v>0</v>
      </c>
      <c r="I2409" s="19">
        <v>0</v>
      </c>
    </row>
    <row r="2410" spans="1:9" x14ac:dyDescent="0.25">
      <c r="A2410" s="217" t="s">
        <v>2396</v>
      </c>
      <c r="B2410" s="78">
        <v>0</v>
      </c>
      <c r="C2410" s="134" t="s">
        <v>3452</v>
      </c>
      <c r="D2410" s="218">
        <v>124803.59999999996</v>
      </c>
      <c r="E2410" s="218">
        <v>121657.85</v>
      </c>
      <c r="F2410" s="19">
        <v>0</v>
      </c>
      <c r="G2410" s="20">
        <f t="shared" si="43"/>
        <v>138305.59999999992</v>
      </c>
      <c r="H2410" s="19">
        <v>0</v>
      </c>
      <c r="I2410" s="19">
        <v>0</v>
      </c>
    </row>
    <row r="2411" spans="1:9" x14ac:dyDescent="0.25">
      <c r="A2411" s="217" t="s">
        <v>2397</v>
      </c>
      <c r="B2411" s="78">
        <v>0</v>
      </c>
      <c r="C2411" s="134" t="s">
        <v>3452</v>
      </c>
      <c r="D2411" s="218">
        <v>122938.39999999997</v>
      </c>
      <c r="E2411" s="218">
        <v>124386.75000000001</v>
      </c>
      <c r="F2411" s="19">
        <v>0</v>
      </c>
      <c r="G2411" s="20">
        <f t="shared" si="43"/>
        <v>70258.049999999814</v>
      </c>
      <c r="H2411" s="19">
        <v>0</v>
      </c>
      <c r="I2411" s="19">
        <v>0</v>
      </c>
    </row>
    <row r="2412" spans="1:9" x14ac:dyDescent="0.25">
      <c r="A2412" s="217" t="s">
        <v>2398</v>
      </c>
      <c r="B2412" s="78">
        <v>0</v>
      </c>
      <c r="C2412" s="134" t="s">
        <v>3452</v>
      </c>
      <c r="D2412" s="218">
        <v>81051.200000000055</v>
      </c>
      <c r="E2412" s="218">
        <v>35926.100000000013</v>
      </c>
      <c r="F2412" s="19">
        <v>0</v>
      </c>
      <c r="G2412" s="20">
        <f t="shared" si="43"/>
        <v>206162.30000000016</v>
      </c>
      <c r="H2412" s="19">
        <v>0</v>
      </c>
      <c r="I2412" s="19">
        <v>0</v>
      </c>
    </row>
    <row r="2413" spans="1:9" x14ac:dyDescent="0.25">
      <c r="A2413" s="217" t="s">
        <v>2399</v>
      </c>
      <c r="B2413" s="78">
        <v>0</v>
      </c>
      <c r="C2413" s="134" t="s">
        <v>3452</v>
      </c>
      <c r="D2413" s="218">
        <v>117352.39999999997</v>
      </c>
      <c r="E2413" s="218">
        <v>80865.849999999962</v>
      </c>
      <c r="F2413" s="19">
        <v>0</v>
      </c>
      <c r="G2413" s="20">
        <f t="shared" si="43"/>
        <v>60776.250000000058</v>
      </c>
      <c r="H2413" s="19">
        <v>0</v>
      </c>
      <c r="I2413" s="19">
        <v>0</v>
      </c>
    </row>
    <row r="2414" spans="1:9" x14ac:dyDescent="0.25">
      <c r="A2414" s="217" t="s">
        <v>2400</v>
      </c>
      <c r="B2414" s="78">
        <v>0</v>
      </c>
      <c r="C2414" s="134" t="s">
        <v>3452</v>
      </c>
      <c r="D2414" s="218">
        <v>187141.31</v>
      </c>
      <c r="E2414" s="218">
        <v>161203.95000000004</v>
      </c>
      <c r="F2414" s="19">
        <v>0</v>
      </c>
      <c r="G2414" s="20">
        <f t="shared" si="43"/>
        <v>75435.5</v>
      </c>
      <c r="H2414" s="19">
        <v>0</v>
      </c>
      <c r="I2414" s="19">
        <v>0</v>
      </c>
    </row>
    <row r="2415" spans="1:9" x14ac:dyDescent="0.25">
      <c r="A2415" s="217" t="s">
        <v>2401</v>
      </c>
      <c r="B2415" s="78">
        <v>0</v>
      </c>
      <c r="C2415" s="134" t="s">
        <v>3452</v>
      </c>
      <c r="D2415" s="218">
        <v>102813.75</v>
      </c>
      <c r="E2415" s="218">
        <v>43759.3</v>
      </c>
      <c r="F2415" s="19">
        <v>0</v>
      </c>
      <c r="G2415" s="20">
        <f t="shared" si="43"/>
        <v>181554.99999999983</v>
      </c>
      <c r="H2415" s="19">
        <v>0</v>
      </c>
      <c r="I2415" s="19">
        <v>0</v>
      </c>
    </row>
    <row r="2416" spans="1:9" x14ac:dyDescent="0.25">
      <c r="A2416" s="217" t="s">
        <v>2402</v>
      </c>
      <c r="B2416" s="78">
        <v>0</v>
      </c>
      <c r="C2416" s="134" t="s">
        <v>3452</v>
      </c>
      <c r="D2416" s="218">
        <v>215473.04999999987</v>
      </c>
      <c r="E2416" s="218">
        <v>155552.03999999995</v>
      </c>
      <c r="F2416" s="19">
        <v>0</v>
      </c>
      <c r="G2416" s="20">
        <f t="shared" si="43"/>
        <v>309240.99000000011</v>
      </c>
      <c r="H2416" s="19">
        <v>0</v>
      </c>
      <c r="I2416" s="19">
        <v>0</v>
      </c>
    </row>
    <row r="2417" spans="1:9" x14ac:dyDescent="0.25">
      <c r="A2417" s="217" t="s">
        <v>2403</v>
      </c>
      <c r="B2417" s="78">
        <v>0</v>
      </c>
      <c r="C2417" s="134" t="s">
        <v>3452</v>
      </c>
      <c r="D2417" s="218">
        <v>187433.00000000003</v>
      </c>
      <c r="E2417" s="218">
        <v>103812</v>
      </c>
      <c r="F2417" s="19">
        <v>0</v>
      </c>
      <c r="G2417" s="20">
        <f t="shared" ref="G2417:G2480" si="44">D2391-E2391</f>
        <v>211008.79999999993</v>
      </c>
      <c r="H2417" s="19">
        <v>0</v>
      </c>
      <c r="I2417" s="19">
        <v>0</v>
      </c>
    </row>
    <row r="2418" spans="1:9" x14ac:dyDescent="0.25">
      <c r="A2418" s="217" t="s">
        <v>2404</v>
      </c>
      <c r="B2418" s="78">
        <v>0</v>
      </c>
      <c r="C2418" s="134" t="s">
        <v>3452</v>
      </c>
      <c r="D2418" s="218">
        <v>231356.39999999994</v>
      </c>
      <c r="E2418" s="218">
        <v>227543.40000000005</v>
      </c>
      <c r="F2418" s="19">
        <v>0</v>
      </c>
      <c r="G2418" s="20">
        <f t="shared" si="44"/>
        <v>170110.56999999995</v>
      </c>
      <c r="H2418" s="19">
        <v>0</v>
      </c>
      <c r="I2418" s="19">
        <v>0</v>
      </c>
    </row>
    <row r="2419" spans="1:9" x14ac:dyDescent="0.25">
      <c r="A2419" s="217" t="s">
        <v>2405</v>
      </c>
      <c r="B2419" s="78">
        <v>0</v>
      </c>
      <c r="C2419" s="134" t="s">
        <v>3452</v>
      </c>
      <c r="D2419" s="218">
        <v>299008.99999999988</v>
      </c>
      <c r="E2419" s="218">
        <v>225580.75000000003</v>
      </c>
      <c r="F2419" s="19">
        <v>0</v>
      </c>
      <c r="G2419" s="20">
        <f t="shared" si="44"/>
        <v>393242.53000000061</v>
      </c>
      <c r="H2419" s="19">
        <v>0</v>
      </c>
      <c r="I2419" s="19">
        <v>0</v>
      </c>
    </row>
    <row r="2420" spans="1:9" x14ac:dyDescent="0.25">
      <c r="A2420" s="217" t="s">
        <v>2406</v>
      </c>
      <c r="B2420" s="78">
        <v>0</v>
      </c>
      <c r="C2420" s="134" t="s">
        <v>3452</v>
      </c>
      <c r="D2420" s="218">
        <v>125020.20000000007</v>
      </c>
      <c r="E2420" s="218">
        <v>42682.100000000013</v>
      </c>
      <c r="F2420" s="19">
        <v>0</v>
      </c>
      <c r="G2420" s="20">
        <f t="shared" si="44"/>
        <v>116618.28999999992</v>
      </c>
      <c r="H2420" s="19">
        <v>0</v>
      </c>
      <c r="I2420" s="19">
        <v>0</v>
      </c>
    </row>
    <row r="2421" spans="1:9" x14ac:dyDescent="0.25">
      <c r="A2421" s="217" t="s">
        <v>2407</v>
      </c>
      <c r="B2421" s="78">
        <v>0</v>
      </c>
      <c r="C2421" s="134" t="s">
        <v>3452</v>
      </c>
      <c r="D2421" s="218">
        <v>326648.99999999988</v>
      </c>
      <c r="E2421" s="218">
        <v>251944.41000000006</v>
      </c>
      <c r="F2421" s="19">
        <v>0</v>
      </c>
      <c r="G2421" s="20">
        <f t="shared" si="44"/>
        <v>145297.52999999968</v>
      </c>
      <c r="H2421" s="19">
        <v>0</v>
      </c>
      <c r="I2421" s="19">
        <v>0</v>
      </c>
    </row>
    <row r="2422" spans="1:9" x14ac:dyDescent="0.25">
      <c r="A2422" s="217" t="s">
        <v>2408</v>
      </c>
      <c r="B2422" s="78">
        <v>0</v>
      </c>
      <c r="C2422" s="134" t="s">
        <v>3452</v>
      </c>
      <c r="D2422" s="218">
        <v>216080.8000000001</v>
      </c>
      <c r="E2422" s="218">
        <v>156979.14999999994</v>
      </c>
      <c r="F2422" s="19">
        <v>0</v>
      </c>
      <c r="G2422" s="20">
        <f t="shared" si="44"/>
        <v>137960.58999999973</v>
      </c>
      <c r="H2422" s="19">
        <v>0</v>
      </c>
      <c r="I2422" s="19">
        <v>0</v>
      </c>
    </row>
    <row r="2423" spans="1:9" x14ac:dyDescent="0.25">
      <c r="A2423" s="217" t="s">
        <v>2409</v>
      </c>
      <c r="B2423" s="78">
        <v>0</v>
      </c>
      <c r="C2423" s="134" t="s">
        <v>3452</v>
      </c>
      <c r="D2423" s="218">
        <v>198081.40000000014</v>
      </c>
      <c r="E2423" s="218">
        <v>169360.20000000004</v>
      </c>
      <c r="F2423" s="19">
        <v>0</v>
      </c>
      <c r="G2423" s="20">
        <f t="shared" si="44"/>
        <v>50078.610000000044</v>
      </c>
      <c r="H2423" s="19">
        <v>0</v>
      </c>
      <c r="I2423" s="19">
        <v>0</v>
      </c>
    </row>
    <row r="2424" spans="1:9" x14ac:dyDescent="0.25">
      <c r="A2424" s="217" t="s">
        <v>2410</v>
      </c>
      <c r="B2424" s="78">
        <v>0</v>
      </c>
      <c r="C2424" s="134" t="s">
        <v>3452</v>
      </c>
      <c r="D2424" s="218">
        <v>130670</v>
      </c>
      <c r="E2424" s="218">
        <v>40892.050000000017</v>
      </c>
      <c r="F2424" s="19">
        <v>0</v>
      </c>
      <c r="G2424" s="20">
        <f t="shared" si="44"/>
        <v>83576.849999999919</v>
      </c>
      <c r="H2424" s="19">
        <v>0</v>
      </c>
      <c r="I2424" s="19">
        <v>0</v>
      </c>
    </row>
    <row r="2425" spans="1:9" x14ac:dyDescent="0.25">
      <c r="A2425" s="217" t="s">
        <v>2411</v>
      </c>
      <c r="B2425" s="78">
        <v>0</v>
      </c>
      <c r="C2425" s="134" t="s">
        <v>3452</v>
      </c>
      <c r="D2425" s="218">
        <v>139123.70000000001</v>
      </c>
      <c r="E2425" s="218">
        <v>47013.7</v>
      </c>
      <c r="F2425" s="19">
        <v>0</v>
      </c>
      <c r="G2425" s="20">
        <f t="shared" si="44"/>
        <v>214430.99999999988</v>
      </c>
      <c r="H2425" s="19">
        <v>0</v>
      </c>
      <c r="I2425" s="19">
        <v>0</v>
      </c>
    </row>
    <row r="2426" spans="1:9" x14ac:dyDescent="0.25">
      <c r="A2426" s="217" t="s">
        <v>2412</v>
      </c>
      <c r="B2426" s="78">
        <v>0</v>
      </c>
      <c r="C2426" s="134" t="s">
        <v>3452</v>
      </c>
      <c r="D2426" s="218">
        <v>72387.600000000035</v>
      </c>
      <c r="E2426" s="218">
        <v>41022.099999999991</v>
      </c>
      <c r="F2426" s="19">
        <v>0</v>
      </c>
      <c r="G2426" s="20">
        <f t="shared" si="44"/>
        <v>179761.42999999982</v>
      </c>
      <c r="H2426" s="19">
        <v>0</v>
      </c>
      <c r="I2426" s="19">
        <v>0</v>
      </c>
    </row>
    <row r="2427" spans="1:9" x14ac:dyDescent="0.25">
      <c r="A2427" s="217" t="s">
        <v>2413</v>
      </c>
      <c r="B2427" s="78">
        <v>0</v>
      </c>
      <c r="C2427" s="134" t="s">
        <v>3452</v>
      </c>
      <c r="D2427" s="218">
        <v>931573.1999999996</v>
      </c>
      <c r="E2427" s="218">
        <v>790201.5</v>
      </c>
      <c r="F2427" s="19">
        <v>0</v>
      </c>
      <c r="G2427" s="20">
        <f t="shared" si="44"/>
        <v>289210.05000000028</v>
      </c>
      <c r="H2427" s="19">
        <v>0</v>
      </c>
      <c r="I2427" s="19">
        <v>0</v>
      </c>
    </row>
    <row r="2428" spans="1:9" x14ac:dyDescent="0.25">
      <c r="A2428" s="217" t="s">
        <v>2414</v>
      </c>
      <c r="B2428" s="78">
        <v>0</v>
      </c>
      <c r="C2428" s="134" t="s">
        <v>3452</v>
      </c>
      <c r="D2428" s="218">
        <v>510921.39999999985</v>
      </c>
      <c r="E2428" s="218">
        <v>292709.3</v>
      </c>
      <c r="F2428" s="19">
        <v>0</v>
      </c>
      <c r="G2428" s="20">
        <f t="shared" si="44"/>
        <v>82054.949999999721</v>
      </c>
      <c r="H2428" s="19">
        <v>0</v>
      </c>
      <c r="I2428" s="19">
        <v>0</v>
      </c>
    </row>
    <row r="2429" spans="1:9" x14ac:dyDescent="0.25">
      <c r="A2429" s="217" t="s">
        <v>2415</v>
      </c>
      <c r="B2429" s="78">
        <v>0</v>
      </c>
      <c r="C2429" s="134" t="s">
        <v>3452</v>
      </c>
      <c r="D2429" s="218">
        <v>251351.79999999993</v>
      </c>
      <c r="E2429" s="218">
        <v>242677.59000000003</v>
      </c>
      <c r="F2429" s="19">
        <v>0</v>
      </c>
      <c r="G2429" s="20">
        <f t="shared" si="44"/>
        <v>130927.19000000018</v>
      </c>
      <c r="H2429" s="19">
        <v>0</v>
      </c>
      <c r="I2429" s="19">
        <v>0</v>
      </c>
    </row>
    <row r="2430" spans="1:9" x14ac:dyDescent="0.25">
      <c r="A2430" s="217" t="s">
        <v>2416</v>
      </c>
      <c r="B2430" s="78">
        <v>0</v>
      </c>
      <c r="C2430" s="134" t="s">
        <v>3452</v>
      </c>
      <c r="D2430" s="218">
        <v>311782.19999999984</v>
      </c>
      <c r="E2430" s="218">
        <v>264479.44999999995</v>
      </c>
      <c r="F2430" s="19">
        <v>0</v>
      </c>
      <c r="G2430" s="20">
        <f t="shared" si="44"/>
        <v>69413.75</v>
      </c>
      <c r="H2430" s="19">
        <v>0</v>
      </c>
      <c r="I2430" s="19">
        <v>0</v>
      </c>
    </row>
    <row r="2431" spans="1:9" x14ac:dyDescent="0.25">
      <c r="A2431" s="217" t="s">
        <v>2417</v>
      </c>
      <c r="B2431" s="78">
        <v>0</v>
      </c>
      <c r="C2431" s="134" t="s">
        <v>3452</v>
      </c>
      <c r="D2431" s="218">
        <v>440877</v>
      </c>
      <c r="E2431" s="218">
        <v>369505.75</v>
      </c>
      <c r="F2431" s="19">
        <v>0</v>
      </c>
      <c r="G2431" s="20">
        <f t="shared" si="44"/>
        <v>101246.59999999998</v>
      </c>
      <c r="H2431" s="19">
        <v>0</v>
      </c>
      <c r="I2431" s="19">
        <v>0</v>
      </c>
    </row>
    <row r="2432" spans="1:9" x14ac:dyDescent="0.25">
      <c r="A2432" s="217" t="s">
        <v>2418</v>
      </c>
      <c r="B2432" s="78">
        <v>0</v>
      </c>
      <c r="C2432" s="134" t="s">
        <v>3452</v>
      </c>
      <c r="D2432" s="218">
        <v>446569.19999999972</v>
      </c>
      <c r="E2432" s="218">
        <v>362928.42999999993</v>
      </c>
      <c r="F2432" s="19">
        <v>0</v>
      </c>
      <c r="G2432" s="20">
        <f t="shared" si="44"/>
        <v>28320.699999999997</v>
      </c>
      <c r="H2432" s="19">
        <v>0</v>
      </c>
      <c r="I2432" s="19">
        <v>0</v>
      </c>
    </row>
    <row r="2433" spans="1:9" x14ac:dyDescent="0.25">
      <c r="A2433" s="217" t="s">
        <v>2419</v>
      </c>
      <c r="B2433" s="78">
        <v>0</v>
      </c>
      <c r="C2433" s="134" t="s">
        <v>3452</v>
      </c>
      <c r="D2433" s="218">
        <v>475928.59999999986</v>
      </c>
      <c r="E2433" s="218">
        <v>365799.1</v>
      </c>
      <c r="F2433" s="19">
        <v>0</v>
      </c>
      <c r="G2433" s="20">
        <f t="shared" si="44"/>
        <v>60828.899999999965</v>
      </c>
      <c r="H2433" s="19">
        <v>0</v>
      </c>
      <c r="I2433" s="19">
        <v>0</v>
      </c>
    </row>
    <row r="2434" spans="1:9" x14ac:dyDescent="0.25">
      <c r="A2434" s="217" t="s">
        <v>2420</v>
      </c>
      <c r="B2434" s="78">
        <v>0</v>
      </c>
      <c r="C2434" s="134" t="s">
        <v>3452</v>
      </c>
      <c r="D2434" s="218">
        <v>457332</v>
      </c>
      <c r="E2434" s="218">
        <v>397478.45000000013</v>
      </c>
      <c r="F2434" s="19">
        <v>0</v>
      </c>
      <c r="G2434" s="20">
        <f t="shared" si="44"/>
        <v>226406.15000000026</v>
      </c>
      <c r="H2434" s="19">
        <v>0</v>
      </c>
      <c r="I2434" s="19">
        <v>0</v>
      </c>
    </row>
    <row r="2435" spans="1:9" x14ac:dyDescent="0.25">
      <c r="A2435" s="217" t="s">
        <v>2421</v>
      </c>
      <c r="B2435" s="78">
        <v>0</v>
      </c>
      <c r="C2435" s="134" t="s">
        <v>3452</v>
      </c>
      <c r="D2435" s="218">
        <v>441322.4</v>
      </c>
      <c r="E2435" s="218">
        <v>371724.16</v>
      </c>
      <c r="F2435" s="19">
        <v>0</v>
      </c>
      <c r="G2435" s="20">
        <f t="shared" si="44"/>
        <v>62942.300000000017</v>
      </c>
      <c r="H2435" s="19">
        <v>0</v>
      </c>
      <c r="I2435" s="19">
        <v>0</v>
      </c>
    </row>
    <row r="2436" spans="1:9" x14ac:dyDescent="0.25">
      <c r="A2436" s="217" t="s">
        <v>2422</v>
      </c>
      <c r="B2436" s="78"/>
      <c r="C2436" s="134" t="s">
        <v>3452</v>
      </c>
      <c r="D2436" s="218">
        <v>439194.40000000014</v>
      </c>
      <c r="E2436" s="218">
        <v>350278.52000000008</v>
      </c>
      <c r="F2436" s="19">
        <v>0</v>
      </c>
      <c r="G2436" s="20">
        <f t="shared" si="44"/>
        <v>3145.7499999999563</v>
      </c>
      <c r="H2436" s="19">
        <v>0</v>
      </c>
      <c r="I2436" s="19">
        <v>0</v>
      </c>
    </row>
    <row r="2437" spans="1:9" x14ac:dyDescent="0.25">
      <c r="A2437" s="217" t="s">
        <v>2423</v>
      </c>
      <c r="B2437" s="78"/>
      <c r="C2437" s="134" t="s">
        <v>3452</v>
      </c>
      <c r="D2437" s="218">
        <v>204816.75000000012</v>
      </c>
      <c r="E2437" s="218">
        <v>11014.300000000005</v>
      </c>
      <c r="F2437" s="19">
        <v>0</v>
      </c>
      <c r="G2437" s="20">
        <f t="shared" si="44"/>
        <v>-1448.3500000000495</v>
      </c>
      <c r="H2437" s="19">
        <v>0</v>
      </c>
      <c r="I2437" s="19">
        <v>0</v>
      </c>
    </row>
    <row r="2438" spans="1:9" x14ac:dyDescent="0.25">
      <c r="A2438" s="217" t="s">
        <v>2424</v>
      </c>
      <c r="B2438" s="78"/>
      <c r="C2438" s="134" t="s">
        <v>3452</v>
      </c>
      <c r="D2438" s="218">
        <v>246554.59999999986</v>
      </c>
      <c r="E2438" s="218">
        <v>178902.84999999998</v>
      </c>
      <c r="F2438" s="19">
        <v>0</v>
      </c>
      <c r="G2438" s="20">
        <f t="shared" si="44"/>
        <v>45125.100000000042</v>
      </c>
      <c r="H2438" s="19">
        <v>0</v>
      </c>
      <c r="I2438" s="19">
        <v>0</v>
      </c>
    </row>
    <row r="2439" spans="1:9" x14ac:dyDescent="0.25">
      <c r="A2439" s="217" t="s">
        <v>2425</v>
      </c>
      <c r="B2439" s="78"/>
      <c r="C2439" s="134" t="s">
        <v>3452</v>
      </c>
      <c r="D2439" s="218">
        <v>265743.40000000014</v>
      </c>
      <c r="E2439" s="218">
        <v>215770.95</v>
      </c>
      <c r="F2439" s="19">
        <v>0</v>
      </c>
      <c r="G2439" s="20">
        <f t="shared" si="44"/>
        <v>36486.550000000003</v>
      </c>
      <c r="H2439" s="19">
        <v>0</v>
      </c>
      <c r="I2439" s="19">
        <v>0</v>
      </c>
    </row>
    <row r="2440" spans="1:9" x14ac:dyDescent="0.25">
      <c r="A2440" s="217" t="s">
        <v>2426</v>
      </c>
      <c r="B2440" s="78"/>
      <c r="C2440" s="134" t="s">
        <v>3452</v>
      </c>
      <c r="D2440" s="218">
        <v>230265.59999999986</v>
      </c>
      <c r="E2440" s="218">
        <v>192013.8</v>
      </c>
      <c r="F2440" s="19">
        <v>0</v>
      </c>
      <c r="G2440" s="20">
        <f t="shared" si="44"/>
        <v>25937.359999999957</v>
      </c>
      <c r="H2440" s="19">
        <v>0</v>
      </c>
      <c r="I2440" s="19">
        <v>0</v>
      </c>
    </row>
    <row r="2441" spans="1:9" x14ac:dyDescent="0.25">
      <c r="A2441" s="217" t="s">
        <v>2427</v>
      </c>
      <c r="B2441" s="78"/>
      <c r="C2441" s="134" t="s">
        <v>3452</v>
      </c>
      <c r="D2441" s="218">
        <v>230874.20000000007</v>
      </c>
      <c r="E2441" s="218">
        <v>186034.49999999994</v>
      </c>
      <c r="F2441" s="19">
        <v>0</v>
      </c>
      <c r="G2441" s="20">
        <f t="shared" si="44"/>
        <v>59054.45</v>
      </c>
      <c r="H2441" s="19">
        <v>0</v>
      </c>
      <c r="I2441" s="19">
        <v>0</v>
      </c>
    </row>
    <row r="2442" spans="1:9" x14ac:dyDescent="0.25">
      <c r="A2442" s="217" t="s">
        <v>2428</v>
      </c>
      <c r="B2442" s="78"/>
      <c r="C2442" s="134" t="s">
        <v>3452</v>
      </c>
      <c r="D2442" s="218">
        <v>302653.19999999984</v>
      </c>
      <c r="E2442" s="218">
        <v>170472.5</v>
      </c>
      <c r="F2442" s="19">
        <v>0</v>
      </c>
      <c r="G2442" s="20">
        <f t="shared" si="44"/>
        <v>59921.009999999922</v>
      </c>
      <c r="H2442" s="19">
        <v>0</v>
      </c>
      <c r="I2442" s="19">
        <v>0</v>
      </c>
    </row>
    <row r="2443" spans="1:9" x14ac:dyDescent="0.25">
      <c r="A2443" s="217" t="s">
        <v>2429</v>
      </c>
      <c r="B2443" s="78"/>
      <c r="C2443" s="134" t="s">
        <v>3452</v>
      </c>
      <c r="D2443" s="218">
        <v>290660.1999999999</v>
      </c>
      <c r="E2443" s="218">
        <v>269645.00000000006</v>
      </c>
      <c r="F2443" s="19">
        <v>0</v>
      </c>
      <c r="G2443" s="20">
        <f t="shared" si="44"/>
        <v>83621.000000000029</v>
      </c>
      <c r="H2443" s="19">
        <v>0</v>
      </c>
      <c r="I2443" s="19">
        <v>0</v>
      </c>
    </row>
    <row r="2444" spans="1:9" x14ac:dyDescent="0.25">
      <c r="A2444" s="217" t="s">
        <v>2430</v>
      </c>
      <c r="B2444" s="78"/>
      <c r="C2444" s="134" t="s">
        <v>3452</v>
      </c>
      <c r="D2444" s="218">
        <v>661638.75000000035</v>
      </c>
      <c r="E2444" s="218">
        <v>524281.08999999997</v>
      </c>
      <c r="F2444" s="19">
        <v>0</v>
      </c>
      <c r="G2444" s="20">
        <f t="shared" si="44"/>
        <v>3812.9999999998836</v>
      </c>
      <c r="H2444" s="19">
        <v>0</v>
      </c>
      <c r="I2444" s="19">
        <v>0</v>
      </c>
    </row>
    <row r="2445" spans="1:9" x14ac:dyDescent="0.25">
      <c r="A2445" s="217" t="s">
        <v>2431</v>
      </c>
      <c r="B2445" s="78"/>
      <c r="C2445" s="134" t="s">
        <v>3452</v>
      </c>
      <c r="D2445" s="218">
        <v>794008.19999999972</v>
      </c>
      <c r="E2445" s="218">
        <v>558642.83000000019</v>
      </c>
      <c r="F2445" s="19">
        <v>0</v>
      </c>
      <c r="G2445" s="20">
        <f t="shared" si="44"/>
        <v>73428.249999999854</v>
      </c>
      <c r="H2445" s="19">
        <v>0</v>
      </c>
      <c r="I2445" s="19">
        <v>0</v>
      </c>
    </row>
    <row r="2446" spans="1:9" x14ac:dyDescent="0.25">
      <c r="A2446" s="217" t="s">
        <v>2432</v>
      </c>
      <c r="B2446" s="78"/>
      <c r="C2446" s="134" t="s">
        <v>3452</v>
      </c>
      <c r="D2446" s="218">
        <v>766200.80999999982</v>
      </c>
      <c r="E2446" s="218">
        <v>590739.64</v>
      </c>
      <c r="F2446" s="19">
        <v>0</v>
      </c>
      <c r="G2446" s="20">
        <f t="shared" si="44"/>
        <v>82338.100000000064</v>
      </c>
      <c r="H2446" s="19">
        <v>0</v>
      </c>
      <c r="I2446" s="19">
        <v>0</v>
      </c>
    </row>
    <row r="2447" spans="1:9" x14ac:dyDescent="0.25">
      <c r="A2447" s="217" t="s">
        <v>2433</v>
      </c>
      <c r="B2447" s="78"/>
      <c r="C2447" s="134" t="s">
        <v>3452</v>
      </c>
      <c r="D2447" s="218">
        <v>373851.60000000003</v>
      </c>
      <c r="E2447" s="218">
        <v>365061.20000000007</v>
      </c>
      <c r="F2447" s="19">
        <v>0</v>
      </c>
      <c r="G2447" s="20">
        <f t="shared" si="44"/>
        <v>74704.589999999822</v>
      </c>
      <c r="H2447" s="19">
        <v>0</v>
      </c>
      <c r="I2447" s="19">
        <v>0</v>
      </c>
    </row>
    <row r="2448" spans="1:9" x14ac:dyDescent="0.25">
      <c r="A2448" s="217" t="s">
        <v>2434</v>
      </c>
      <c r="B2448" s="78"/>
      <c r="C2448" s="134" t="s">
        <v>3452</v>
      </c>
      <c r="D2448" s="218">
        <v>534028.6</v>
      </c>
      <c r="E2448" s="218">
        <v>382641.05</v>
      </c>
      <c r="F2448" s="19">
        <v>0</v>
      </c>
      <c r="G2448" s="20">
        <f t="shared" si="44"/>
        <v>59101.650000000169</v>
      </c>
      <c r="H2448" s="19">
        <v>0</v>
      </c>
      <c r="I2448" s="19">
        <v>0</v>
      </c>
    </row>
    <row r="2449" spans="1:9" x14ac:dyDescent="0.25">
      <c r="A2449" s="217" t="s">
        <v>2435</v>
      </c>
      <c r="B2449" s="78"/>
      <c r="C2449" s="134" t="s">
        <v>3452</v>
      </c>
      <c r="D2449" s="218">
        <v>757541.25</v>
      </c>
      <c r="E2449" s="218">
        <v>484593.49000000005</v>
      </c>
      <c r="F2449" s="19">
        <v>0</v>
      </c>
      <c r="G2449" s="20">
        <f t="shared" si="44"/>
        <v>28721.200000000099</v>
      </c>
      <c r="H2449" s="19">
        <v>0</v>
      </c>
      <c r="I2449" s="19">
        <v>0</v>
      </c>
    </row>
    <row r="2450" spans="1:9" x14ac:dyDescent="0.25">
      <c r="A2450" s="217" t="s">
        <v>2436</v>
      </c>
      <c r="B2450" s="78"/>
      <c r="C2450" s="134" t="s">
        <v>3452</v>
      </c>
      <c r="D2450" s="218">
        <v>93509.600000000035</v>
      </c>
      <c r="E2450" s="218">
        <v>70074.799999999988</v>
      </c>
      <c r="F2450" s="19">
        <v>0</v>
      </c>
      <c r="G2450" s="20">
        <f t="shared" si="44"/>
        <v>89777.949999999983</v>
      </c>
      <c r="H2450" s="19">
        <v>0</v>
      </c>
      <c r="I2450" s="19">
        <v>0</v>
      </c>
    </row>
    <row r="2451" spans="1:9" x14ac:dyDescent="0.25">
      <c r="A2451" s="217" t="s">
        <v>2437</v>
      </c>
      <c r="B2451" s="78"/>
      <c r="C2451" s="134" t="s">
        <v>3452</v>
      </c>
      <c r="D2451" s="218">
        <v>129252.00000000003</v>
      </c>
      <c r="E2451" s="218">
        <v>90460.520000000019</v>
      </c>
      <c r="F2451" s="19">
        <v>0</v>
      </c>
      <c r="G2451" s="20">
        <f t="shared" si="44"/>
        <v>92110.000000000015</v>
      </c>
      <c r="H2451" s="19">
        <v>0</v>
      </c>
      <c r="I2451" s="19">
        <v>0</v>
      </c>
    </row>
    <row r="2452" spans="1:9" x14ac:dyDescent="0.25">
      <c r="A2452" s="217" t="s">
        <v>2438</v>
      </c>
      <c r="B2452" s="78"/>
      <c r="C2452" s="134" t="s">
        <v>3452</v>
      </c>
      <c r="D2452" s="218">
        <v>121397.79999999993</v>
      </c>
      <c r="E2452" s="218">
        <v>90747.900000000009</v>
      </c>
      <c r="F2452" s="19">
        <v>0</v>
      </c>
      <c r="G2452" s="20">
        <f t="shared" si="44"/>
        <v>31365.500000000044</v>
      </c>
      <c r="H2452" s="19">
        <v>0</v>
      </c>
      <c r="I2452" s="19">
        <v>0</v>
      </c>
    </row>
    <row r="2453" spans="1:9" x14ac:dyDescent="0.25">
      <c r="A2453" s="217" t="s">
        <v>2439</v>
      </c>
      <c r="B2453" s="78"/>
      <c r="C2453" s="134" t="s">
        <v>3452</v>
      </c>
      <c r="D2453" s="218">
        <v>149176.71999999991</v>
      </c>
      <c r="E2453" s="218">
        <v>82144.700000000012</v>
      </c>
      <c r="F2453" s="19">
        <v>0</v>
      </c>
      <c r="G2453" s="20">
        <f t="shared" si="44"/>
        <v>141371.6999999996</v>
      </c>
      <c r="H2453" s="19">
        <v>0</v>
      </c>
      <c r="I2453" s="19">
        <v>0</v>
      </c>
    </row>
    <row r="2454" spans="1:9" x14ac:dyDescent="0.25">
      <c r="A2454" s="217" t="s">
        <v>2440</v>
      </c>
      <c r="B2454" s="78"/>
      <c r="C2454" s="134" t="s">
        <v>3452</v>
      </c>
      <c r="D2454" s="218">
        <v>89650.6</v>
      </c>
      <c r="E2454" s="218">
        <v>86695.400000000023</v>
      </c>
      <c r="F2454" s="19">
        <v>0</v>
      </c>
      <c r="G2454" s="20">
        <f t="shared" si="44"/>
        <v>218212.09999999986</v>
      </c>
      <c r="H2454" s="19">
        <v>0</v>
      </c>
      <c r="I2454" s="19">
        <v>0</v>
      </c>
    </row>
    <row r="2455" spans="1:9" x14ac:dyDescent="0.25">
      <c r="A2455" s="217" t="s">
        <v>2441</v>
      </c>
      <c r="B2455" s="78"/>
      <c r="C2455" s="134" t="s">
        <v>3452</v>
      </c>
      <c r="D2455" s="218">
        <v>149936.00000000006</v>
      </c>
      <c r="E2455" s="218">
        <v>0</v>
      </c>
      <c r="F2455" s="19">
        <v>0</v>
      </c>
      <c r="G2455" s="20">
        <f t="shared" si="44"/>
        <v>8674.2099999999045</v>
      </c>
      <c r="H2455" s="19">
        <v>0</v>
      </c>
      <c r="I2455" s="19">
        <v>0</v>
      </c>
    </row>
    <row r="2456" spans="1:9" x14ac:dyDescent="0.25">
      <c r="A2456" s="217" t="s">
        <v>2442</v>
      </c>
      <c r="B2456" s="78"/>
      <c r="C2456" s="134" t="s">
        <v>3452</v>
      </c>
      <c r="D2456" s="218">
        <v>116556.59999999996</v>
      </c>
      <c r="E2456" s="218">
        <v>86931.699999999983</v>
      </c>
      <c r="F2456" s="19">
        <v>0</v>
      </c>
      <c r="G2456" s="20">
        <f t="shared" si="44"/>
        <v>47302.749999999884</v>
      </c>
      <c r="H2456" s="19">
        <v>0</v>
      </c>
      <c r="I2456" s="19">
        <v>0</v>
      </c>
    </row>
    <row r="2457" spans="1:9" x14ac:dyDescent="0.25">
      <c r="A2457" s="217" t="s">
        <v>2443</v>
      </c>
      <c r="B2457" s="78"/>
      <c r="C2457" s="134" t="s">
        <v>3452</v>
      </c>
      <c r="D2457" s="218">
        <v>102027.00000000007</v>
      </c>
      <c r="E2457" s="218">
        <v>39310.6</v>
      </c>
      <c r="F2457" s="19">
        <v>0</v>
      </c>
      <c r="G2457" s="20">
        <f t="shared" si="44"/>
        <v>71371.25</v>
      </c>
      <c r="H2457" s="19">
        <v>0</v>
      </c>
      <c r="I2457" s="19">
        <v>0</v>
      </c>
    </row>
    <row r="2458" spans="1:9" x14ac:dyDescent="0.25">
      <c r="A2458" s="217" t="s">
        <v>2444</v>
      </c>
      <c r="B2458" s="78"/>
      <c r="C2458" s="134" t="s">
        <v>3452</v>
      </c>
      <c r="D2458" s="218">
        <v>79082.200000000055</v>
      </c>
      <c r="E2458" s="218">
        <v>75292.2</v>
      </c>
      <c r="F2458" s="19">
        <v>0</v>
      </c>
      <c r="G2458" s="20">
        <f t="shared" si="44"/>
        <v>83640.769999999786</v>
      </c>
      <c r="H2458" s="19">
        <v>0</v>
      </c>
      <c r="I2458" s="19">
        <v>0</v>
      </c>
    </row>
    <row r="2459" spans="1:9" x14ac:dyDescent="0.25">
      <c r="A2459" s="217" t="s">
        <v>2445</v>
      </c>
      <c r="B2459" s="78"/>
      <c r="C2459" s="134" t="s">
        <v>3452</v>
      </c>
      <c r="D2459" s="218">
        <v>119477.50000000003</v>
      </c>
      <c r="E2459" s="218">
        <v>69120.999999999985</v>
      </c>
      <c r="F2459" s="19">
        <v>0</v>
      </c>
      <c r="G2459" s="20">
        <f t="shared" si="44"/>
        <v>110129.49999999988</v>
      </c>
      <c r="H2459" s="19">
        <v>0</v>
      </c>
      <c r="I2459" s="19">
        <v>0</v>
      </c>
    </row>
    <row r="2460" spans="1:9" x14ac:dyDescent="0.25">
      <c r="A2460" s="217" t="s">
        <v>2446</v>
      </c>
      <c r="B2460" s="78"/>
      <c r="C2460" s="134" t="s">
        <v>3452</v>
      </c>
      <c r="D2460" s="218">
        <v>87828.399999999936</v>
      </c>
      <c r="E2460" s="218">
        <v>43631.349999999984</v>
      </c>
      <c r="F2460" s="19">
        <v>0</v>
      </c>
      <c r="G2460" s="20">
        <f t="shared" si="44"/>
        <v>59853.549999999872</v>
      </c>
      <c r="H2460" s="19">
        <v>0</v>
      </c>
      <c r="I2460" s="19">
        <v>0</v>
      </c>
    </row>
    <row r="2461" spans="1:9" x14ac:dyDescent="0.25">
      <c r="A2461" s="217" t="s">
        <v>2447</v>
      </c>
      <c r="B2461" s="78"/>
      <c r="C2461" s="134" t="s">
        <v>3452</v>
      </c>
      <c r="D2461" s="218">
        <v>149583.19999999992</v>
      </c>
      <c r="E2461" s="218">
        <v>134170.05999999997</v>
      </c>
      <c r="F2461" s="19">
        <v>0</v>
      </c>
      <c r="G2461" s="20">
        <f t="shared" si="44"/>
        <v>69598.240000000049</v>
      </c>
      <c r="H2461" s="19">
        <v>0</v>
      </c>
      <c r="I2461" s="19">
        <v>0</v>
      </c>
    </row>
    <row r="2462" spans="1:9" x14ac:dyDescent="0.25">
      <c r="A2462" s="217" t="s">
        <v>2448</v>
      </c>
      <c r="B2462" s="78"/>
      <c r="C2462" s="134" t="s">
        <v>3452</v>
      </c>
      <c r="D2462" s="218">
        <v>91329.399999999936</v>
      </c>
      <c r="E2462" s="218">
        <v>16145.1</v>
      </c>
      <c r="F2462" s="19">
        <v>0</v>
      </c>
      <c r="G2462" s="20">
        <f t="shared" si="44"/>
        <v>88915.880000000063</v>
      </c>
      <c r="H2462" s="19">
        <v>0</v>
      </c>
      <c r="I2462" s="19">
        <v>0</v>
      </c>
    </row>
    <row r="2463" spans="1:9" x14ac:dyDescent="0.25">
      <c r="A2463" s="217" t="s">
        <v>2449</v>
      </c>
      <c r="B2463" s="78"/>
      <c r="C2463" s="134" t="s">
        <v>3452</v>
      </c>
      <c r="D2463" s="218">
        <v>1004257.6</v>
      </c>
      <c r="E2463" s="218">
        <v>712337.27</v>
      </c>
      <c r="F2463" s="19">
        <v>0</v>
      </c>
      <c r="G2463" s="20">
        <f t="shared" si="44"/>
        <v>193802.4500000001</v>
      </c>
      <c r="H2463" s="19">
        <v>0</v>
      </c>
      <c r="I2463" s="19">
        <v>0</v>
      </c>
    </row>
    <row r="2464" spans="1:9" x14ac:dyDescent="0.25">
      <c r="A2464" s="217" t="s">
        <v>2450</v>
      </c>
      <c r="B2464" s="78"/>
      <c r="C2464" s="134" t="s">
        <v>3452</v>
      </c>
      <c r="D2464" s="218">
        <v>91361.600000000035</v>
      </c>
      <c r="E2464" s="218">
        <v>52780.800000000017</v>
      </c>
      <c r="F2464" s="19">
        <v>0</v>
      </c>
      <c r="G2464" s="20">
        <f t="shared" si="44"/>
        <v>67651.749999999884</v>
      </c>
      <c r="H2464" s="19">
        <v>0</v>
      </c>
      <c r="I2464" s="19">
        <v>0</v>
      </c>
    </row>
    <row r="2465" spans="1:9" x14ac:dyDescent="0.25">
      <c r="A2465" s="217" t="s">
        <v>2451</v>
      </c>
      <c r="B2465" s="78"/>
      <c r="C2465" s="134" t="s">
        <v>3452</v>
      </c>
      <c r="D2465" s="218">
        <v>54201.199999999983</v>
      </c>
      <c r="E2465" s="218">
        <v>34877.4</v>
      </c>
      <c r="F2465" s="19">
        <v>0</v>
      </c>
      <c r="G2465" s="20">
        <f t="shared" si="44"/>
        <v>49972.450000000128</v>
      </c>
      <c r="H2465" s="19">
        <v>0</v>
      </c>
      <c r="I2465" s="19">
        <v>0</v>
      </c>
    </row>
    <row r="2466" spans="1:9" x14ac:dyDescent="0.25">
      <c r="A2466" s="217" t="s">
        <v>2452</v>
      </c>
      <c r="B2466" s="78"/>
      <c r="C2466" s="134" t="s">
        <v>3452</v>
      </c>
      <c r="D2466" s="218">
        <v>144918.40000000005</v>
      </c>
      <c r="E2466" s="218">
        <v>82906.099999999991</v>
      </c>
      <c r="F2466" s="19">
        <v>0</v>
      </c>
      <c r="G2466" s="20">
        <f t="shared" si="44"/>
        <v>38251.799999999872</v>
      </c>
      <c r="H2466" s="19">
        <v>0</v>
      </c>
      <c r="I2466" s="19">
        <v>0</v>
      </c>
    </row>
    <row r="2467" spans="1:9" x14ac:dyDescent="0.25">
      <c r="A2467" s="217" t="s">
        <v>2453</v>
      </c>
      <c r="B2467" s="78"/>
      <c r="C2467" s="134" t="s">
        <v>3452</v>
      </c>
      <c r="D2467" s="218">
        <v>162353</v>
      </c>
      <c r="E2467" s="218">
        <v>4549.2</v>
      </c>
      <c r="F2467" s="19">
        <v>0</v>
      </c>
      <c r="G2467" s="20">
        <f t="shared" si="44"/>
        <v>44839.700000000128</v>
      </c>
      <c r="H2467" s="19">
        <v>0</v>
      </c>
      <c r="I2467" s="19">
        <v>0</v>
      </c>
    </row>
    <row r="2468" spans="1:9" x14ac:dyDescent="0.25">
      <c r="A2468" s="217" t="s">
        <v>2454</v>
      </c>
      <c r="B2468" s="78"/>
      <c r="C2468" s="134" t="s">
        <v>3452</v>
      </c>
      <c r="D2468" s="218">
        <v>184047.79999999993</v>
      </c>
      <c r="E2468" s="218">
        <v>46620.65</v>
      </c>
      <c r="F2468" s="19">
        <v>0</v>
      </c>
      <c r="G2468" s="20">
        <f t="shared" si="44"/>
        <v>132180.69999999984</v>
      </c>
      <c r="H2468" s="19">
        <v>0</v>
      </c>
      <c r="I2468" s="19">
        <v>0</v>
      </c>
    </row>
    <row r="2469" spans="1:9" x14ac:dyDescent="0.25">
      <c r="A2469" s="217" t="s">
        <v>2455</v>
      </c>
      <c r="B2469" s="78"/>
      <c r="C2469" s="134" t="s">
        <v>3452</v>
      </c>
      <c r="D2469" s="218">
        <v>203415.59999999986</v>
      </c>
      <c r="E2469" s="218">
        <v>61812.80000000001</v>
      </c>
      <c r="F2469" s="19">
        <v>0</v>
      </c>
      <c r="G2469" s="20">
        <f t="shared" si="44"/>
        <v>21015.199999999837</v>
      </c>
      <c r="H2469" s="19">
        <v>0</v>
      </c>
      <c r="I2469" s="19">
        <v>0</v>
      </c>
    </row>
    <row r="2470" spans="1:9" x14ac:dyDescent="0.25">
      <c r="A2470" s="217" t="s">
        <v>2456</v>
      </c>
      <c r="B2470" s="78"/>
      <c r="C2470" s="134" t="s">
        <v>3452</v>
      </c>
      <c r="D2470" s="218">
        <v>107185.20000000007</v>
      </c>
      <c r="E2470" s="218">
        <v>46686.25</v>
      </c>
      <c r="F2470" s="19">
        <v>0</v>
      </c>
      <c r="G2470" s="20">
        <f t="shared" si="44"/>
        <v>137357.66000000038</v>
      </c>
      <c r="H2470" s="19">
        <v>0</v>
      </c>
      <c r="I2470" s="19">
        <v>0</v>
      </c>
    </row>
    <row r="2471" spans="1:9" x14ac:dyDescent="0.25">
      <c r="A2471" s="217" t="s">
        <v>2457</v>
      </c>
      <c r="B2471" s="78"/>
      <c r="C2471" s="134" t="s">
        <v>3452</v>
      </c>
      <c r="D2471" s="218">
        <v>149608.20000000007</v>
      </c>
      <c r="E2471" s="218">
        <v>33642.799999999988</v>
      </c>
      <c r="F2471" s="19">
        <v>0</v>
      </c>
      <c r="G2471" s="20">
        <f t="shared" si="44"/>
        <v>235365.36999999953</v>
      </c>
      <c r="H2471" s="19">
        <v>0</v>
      </c>
      <c r="I2471" s="19">
        <v>0</v>
      </c>
    </row>
    <row r="2472" spans="1:9" x14ac:dyDescent="0.25">
      <c r="A2472" s="217" t="s">
        <v>2458</v>
      </c>
      <c r="B2472" s="78"/>
      <c r="C2472" s="134" t="s">
        <v>3452</v>
      </c>
      <c r="D2472" s="218">
        <v>138866.29999999993</v>
      </c>
      <c r="E2472" s="218">
        <v>35825.050000000003</v>
      </c>
      <c r="F2472" s="19">
        <v>0</v>
      </c>
      <c r="G2472" s="20">
        <f t="shared" si="44"/>
        <v>175461.16999999981</v>
      </c>
      <c r="H2472" s="19">
        <v>0</v>
      </c>
      <c r="I2472" s="19">
        <v>0</v>
      </c>
    </row>
    <row r="2473" spans="1:9" x14ac:dyDescent="0.25">
      <c r="A2473" s="217" t="s">
        <v>2459</v>
      </c>
      <c r="B2473" s="78"/>
      <c r="C2473" s="134" t="s">
        <v>3452</v>
      </c>
      <c r="D2473" s="218">
        <v>149710.65000000008</v>
      </c>
      <c r="E2473" s="218">
        <v>91275.75</v>
      </c>
      <c r="F2473" s="19">
        <v>0</v>
      </c>
      <c r="G2473" s="20">
        <f t="shared" si="44"/>
        <v>8790.3999999999651</v>
      </c>
      <c r="H2473" s="19">
        <v>0</v>
      </c>
      <c r="I2473" s="19">
        <v>0</v>
      </c>
    </row>
    <row r="2474" spans="1:9" x14ac:dyDescent="0.25">
      <c r="A2474" s="217" t="s">
        <v>2460</v>
      </c>
      <c r="B2474" s="78"/>
      <c r="C2474" s="134" t="s">
        <v>3452</v>
      </c>
      <c r="D2474" s="218">
        <v>168653.79999999993</v>
      </c>
      <c r="E2474" s="218">
        <v>89924.85000000002</v>
      </c>
      <c r="F2474" s="19">
        <v>0</v>
      </c>
      <c r="G2474" s="20">
        <f t="shared" si="44"/>
        <v>151387.54999999999</v>
      </c>
      <c r="H2474" s="19">
        <v>0</v>
      </c>
      <c r="I2474" s="19">
        <v>0</v>
      </c>
    </row>
    <row r="2475" spans="1:9" x14ac:dyDescent="0.25">
      <c r="A2475" s="217" t="s">
        <v>2461</v>
      </c>
      <c r="B2475" s="78"/>
      <c r="C2475" s="134" t="s">
        <v>3452</v>
      </c>
      <c r="D2475" s="218">
        <v>500005.9600000002</v>
      </c>
      <c r="E2475" s="218">
        <v>308279.13</v>
      </c>
      <c r="F2475" s="19">
        <v>0</v>
      </c>
      <c r="G2475" s="20">
        <f t="shared" si="44"/>
        <v>272947.75999999995</v>
      </c>
      <c r="H2475" s="19">
        <v>0</v>
      </c>
      <c r="I2475" s="19">
        <v>0</v>
      </c>
    </row>
    <row r="2476" spans="1:9" x14ac:dyDescent="0.25">
      <c r="A2476" s="217" t="s">
        <v>2462</v>
      </c>
      <c r="B2476" s="78"/>
      <c r="C2476" s="134" t="s">
        <v>3452</v>
      </c>
      <c r="D2476" s="218">
        <v>446025.78999999975</v>
      </c>
      <c r="E2476" s="218">
        <v>357887.52999999991</v>
      </c>
      <c r="F2476" s="19">
        <v>0</v>
      </c>
      <c r="G2476" s="20">
        <f t="shared" si="44"/>
        <v>23434.800000000047</v>
      </c>
      <c r="H2476" s="19">
        <v>0</v>
      </c>
      <c r="I2476" s="19">
        <v>0</v>
      </c>
    </row>
    <row r="2477" spans="1:9" x14ac:dyDescent="0.25">
      <c r="A2477" s="217" t="s">
        <v>2463</v>
      </c>
      <c r="B2477" s="78"/>
      <c r="C2477" s="134" t="s">
        <v>3452</v>
      </c>
      <c r="D2477" s="218">
        <v>568801.6999999996</v>
      </c>
      <c r="E2477" s="218">
        <v>264545.42999999993</v>
      </c>
      <c r="F2477" s="19">
        <v>0</v>
      </c>
      <c r="G2477" s="20">
        <f t="shared" si="44"/>
        <v>38791.48000000001</v>
      </c>
      <c r="H2477" s="19">
        <v>0</v>
      </c>
      <c r="I2477" s="19">
        <v>0</v>
      </c>
    </row>
    <row r="2478" spans="1:9" x14ac:dyDescent="0.25">
      <c r="A2478" s="217" t="s">
        <v>2464</v>
      </c>
      <c r="B2478" s="78"/>
      <c r="C2478" s="134" t="s">
        <v>3452</v>
      </c>
      <c r="D2478" s="218">
        <v>562645.96</v>
      </c>
      <c r="E2478" s="218">
        <v>231879.03</v>
      </c>
      <c r="F2478" s="19">
        <v>0</v>
      </c>
      <c r="G2478" s="20">
        <f t="shared" si="44"/>
        <v>30649.899999999921</v>
      </c>
      <c r="H2478" s="19">
        <v>0</v>
      </c>
      <c r="I2478" s="19">
        <v>0</v>
      </c>
    </row>
    <row r="2479" spans="1:9" x14ac:dyDescent="0.25">
      <c r="A2479" s="217" t="s">
        <v>2465</v>
      </c>
      <c r="B2479" s="78"/>
      <c r="C2479" s="134" t="s">
        <v>3452</v>
      </c>
      <c r="D2479" s="218">
        <v>376538.8800000003</v>
      </c>
      <c r="E2479" s="218">
        <v>298576.31000000006</v>
      </c>
      <c r="F2479" s="19">
        <v>0</v>
      </c>
      <c r="G2479" s="20">
        <f t="shared" si="44"/>
        <v>67032.019999999902</v>
      </c>
      <c r="H2479" s="19">
        <v>0</v>
      </c>
      <c r="I2479" s="19">
        <v>0</v>
      </c>
    </row>
    <row r="2480" spans="1:9" x14ac:dyDescent="0.25">
      <c r="A2480" s="217" t="s">
        <v>2466</v>
      </c>
      <c r="B2480" s="78"/>
      <c r="C2480" s="134" t="s">
        <v>3452</v>
      </c>
      <c r="D2480" s="218">
        <v>212893.32000000004</v>
      </c>
      <c r="E2480" s="218">
        <v>159754.32999999999</v>
      </c>
      <c r="F2480" s="19">
        <v>0</v>
      </c>
      <c r="G2480" s="20">
        <f t="shared" si="44"/>
        <v>2955.1999999999825</v>
      </c>
      <c r="H2480" s="19">
        <v>0</v>
      </c>
      <c r="I2480" s="19">
        <v>0</v>
      </c>
    </row>
    <row r="2481" spans="1:9" x14ac:dyDescent="0.25">
      <c r="A2481" s="217" t="s">
        <v>2467</v>
      </c>
      <c r="B2481" s="78"/>
      <c r="C2481" s="134" t="s">
        <v>3452</v>
      </c>
      <c r="D2481" s="218">
        <v>240444.30000000005</v>
      </c>
      <c r="E2481" s="218">
        <v>131879.85</v>
      </c>
      <c r="F2481" s="19">
        <v>0</v>
      </c>
      <c r="G2481" s="20">
        <f t="shared" ref="G2481:G2544" si="45">D2455-E2455</f>
        <v>149936.00000000006</v>
      </c>
      <c r="H2481" s="19">
        <v>0</v>
      </c>
      <c r="I2481" s="19">
        <v>0</v>
      </c>
    </row>
    <row r="2482" spans="1:9" x14ac:dyDescent="0.25">
      <c r="A2482" s="217" t="s">
        <v>2468</v>
      </c>
      <c r="B2482" s="78"/>
      <c r="C2482" s="134" t="s">
        <v>3452</v>
      </c>
      <c r="D2482" s="218">
        <v>349195.9099999998</v>
      </c>
      <c r="E2482" s="218">
        <v>238473.80000000005</v>
      </c>
      <c r="F2482" s="19">
        <v>0</v>
      </c>
      <c r="G2482" s="20">
        <f t="shared" si="45"/>
        <v>29624.89999999998</v>
      </c>
      <c r="H2482" s="19">
        <v>0</v>
      </c>
      <c r="I2482" s="19">
        <v>0</v>
      </c>
    </row>
    <row r="2483" spans="1:9" x14ac:dyDescent="0.25">
      <c r="A2483" s="217" t="s">
        <v>2469</v>
      </c>
      <c r="B2483" s="78"/>
      <c r="C2483" s="134" t="s">
        <v>3452</v>
      </c>
      <c r="D2483" s="218">
        <v>1100352.7399999995</v>
      </c>
      <c r="E2483" s="218">
        <v>845467.76</v>
      </c>
      <c r="F2483" s="19">
        <v>0</v>
      </c>
      <c r="G2483" s="20">
        <f t="shared" si="45"/>
        <v>62716.400000000074</v>
      </c>
      <c r="H2483" s="19">
        <v>0</v>
      </c>
      <c r="I2483" s="19">
        <v>0</v>
      </c>
    </row>
    <row r="2484" spans="1:9" x14ac:dyDescent="0.25">
      <c r="A2484" s="217" t="s">
        <v>2470</v>
      </c>
      <c r="B2484" s="78"/>
      <c r="C2484" s="134" t="s">
        <v>3452</v>
      </c>
      <c r="D2484" s="218">
        <v>775499.43000000052</v>
      </c>
      <c r="E2484" s="218">
        <v>546978.13</v>
      </c>
      <c r="F2484" s="19">
        <v>0</v>
      </c>
      <c r="G2484" s="20">
        <f t="shared" si="45"/>
        <v>3790.0000000000582</v>
      </c>
      <c r="H2484" s="19">
        <v>0</v>
      </c>
      <c r="I2484" s="19">
        <v>0</v>
      </c>
    </row>
    <row r="2485" spans="1:9" x14ac:dyDescent="0.25">
      <c r="A2485" s="217" t="s">
        <v>2471</v>
      </c>
      <c r="B2485" s="78"/>
      <c r="C2485" s="134" t="s">
        <v>3452</v>
      </c>
      <c r="D2485" s="218">
        <v>539305.1</v>
      </c>
      <c r="E2485" s="218">
        <v>313509.95</v>
      </c>
      <c r="F2485" s="19">
        <v>0</v>
      </c>
      <c r="G2485" s="20">
        <f t="shared" si="45"/>
        <v>50356.500000000044</v>
      </c>
      <c r="H2485" s="19">
        <v>0</v>
      </c>
      <c r="I2485" s="19">
        <v>0</v>
      </c>
    </row>
    <row r="2486" spans="1:9" x14ac:dyDescent="0.25">
      <c r="A2486" s="217" t="s">
        <v>2472</v>
      </c>
      <c r="B2486" s="78"/>
      <c r="C2486" s="134" t="s">
        <v>3452</v>
      </c>
      <c r="D2486" s="218">
        <v>1302776.3999999994</v>
      </c>
      <c r="E2486" s="218">
        <v>1070324.04</v>
      </c>
      <c r="F2486" s="19">
        <v>0</v>
      </c>
      <c r="G2486" s="20">
        <f t="shared" si="45"/>
        <v>44197.049999999952</v>
      </c>
      <c r="H2486" s="19">
        <v>0</v>
      </c>
      <c r="I2486" s="19">
        <v>0</v>
      </c>
    </row>
    <row r="2487" spans="1:9" x14ac:dyDescent="0.25">
      <c r="A2487" s="217" t="s">
        <v>2473</v>
      </c>
      <c r="B2487" s="78"/>
      <c r="C2487" s="134" t="s">
        <v>3452</v>
      </c>
      <c r="D2487" s="218">
        <v>465042</v>
      </c>
      <c r="E2487" s="218">
        <v>425691.05000000005</v>
      </c>
      <c r="F2487" s="19">
        <v>0</v>
      </c>
      <c r="G2487" s="20">
        <f t="shared" si="45"/>
        <v>15413.139999999956</v>
      </c>
      <c r="H2487" s="19">
        <v>0</v>
      </c>
      <c r="I2487" s="19">
        <v>0</v>
      </c>
    </row>
    <row r="2488" spans="1:9" x14ac:dyDescent="0.25">
      <c r="A2488" s="217" t="s">
        <v>715</v>
      </c>
      <c r="B2488" s="78"/>
      <c r="C2488" s="134" t="s">
        <v>3452</v>
      </c>
      <c r="D2488" s="218">
        <v>612144.19999999972</v>
      </c>
      <c r="E2488" s="218">
        <v>289101.55</v>
      </c>
      <c r="F2488" s="19">
        <v>0</v>
      </c>
      <c r="G2488" s="20">
        <f t="shared" si="45"/>
        <v>75184.29999999993</v>
      </c>
      <c r="H2488" s="19">
        <v>0</v>
      </c>
      <c r="I2488" s="19">
        <v>0</v>
      </c>
    </row>
    <row r="2489" spans="1:9" x14ac:dyDescent="0.25">
      <c r="A2489" s="217" t="s">
        <v>2474</v>
      </c>
      <c r="B2489" s="78"/>
      <c r="C2489" s="134" t="s">
        <v>3452</v>
      </c>
      <c r="D2489" s="218">
        <v>639707.21999999951</v>
      </c>
      <c r="E2489" s="218">
        <v>418730.36</v>
      </c>
      <c r="F2489" s="19">
        <v>0</v>
      </c>
      <c r="G2489" s="20">
        <f t="shared" si="45"/>
        <v>291920.32999999996</v>
      </c>
      <c r="H2489" s="19">
        <v>0</v>
      </c>
      <c r="I2489" s="19">
        <v>0</v>
      </c>
    </row>
    <row r="2490" spans="1:9" x14ac:dyDescent="0.25">
      <c r="A2490" s="217" t="s">
        <v>2475</v>
      </c>
      <c r="B2490" s="78"/>
      <c r="C2490" s="134" t="s">
        <v>3452</v>
      </c>
      <c r="D2490" s="218">
        <v>485426.51999999967</v>
      </c>
      <c r="E2490" s="218">
        <v>376335.2699999999</v>
      </c>
      <c r="F2490" s="19">
        <v>0</v>
      </c>
      <c r="G2490" s="20">
        <f t="shared" si="45"/>
        <v>38580.800000000017</v>
      </c>
      <c r="H2490" s="19">
        <v>0</v>
      </c>
      <c r="I2490" s="19">
        <v>0</v>
      </c>
    </row>
    <row r="2491" spans="1:9" x14ac:dyDescent="0.25">
      <c r="A2491" s="217" t="s">
        <v>2476</v>
      </c>
      <c r="B2491" s="78"/>
      <c r="C2491" s="134" t="s">
        <v>3452</v>
      </c>
      <c r="D2491" s="218">
        <v>452211.20999999985</v>
      </c>
      <c r="E2491" s="218">
        <v>365076.63</v>
      </c>
      <c r="F2491" s="19">
        <v>0</v>
      </c>
      <c r="G2491" s="20">
        <f t="shared" si="45"/>
        <v>19323.799999999981</v>
      </c>
      <c r="H2491" s="19">
        <v>0</v>
      </c>
      <c r="I2491" s="19">
        <v>0</v>
      </c>
    </row>
    <row r="2492" spans="1:9" x14ac:dyDescent="0.25">
      <c r="A2492" s="217" t="s">
        <v>2477</v>
      </c>
      <c r="B2492" s="78"/>
      <c r="C2492" s="134" t="s">
        <v>3452</v>
      </c>
      <c r="D2492" s="218">
        <v>457889.60000000015</v>
      </c>
      <c r="E2492" s="218">
        <v>346381.14999999997</v>
      </c>
      <c r="F2492" s="19">
        <v>0</v>
      </c>
      <c r="G2492" s="20">
        <f t="shared" si="45"/>
        <v>62012.300000000061</v>
      </c>
      <c r="H2492" s="19">
        <v>0</v>
      </c>
      <c r="I2492" s="19">
        <v>0</v>
      </c>
    </row>
    <row r="2493" spans="1:9" x14ac:dyDescent="0.25">
      <c r="A2493" s="217" t="s">
        <v>2478</v>
      </c>
      <c r="B2493" s="78"/>
      <c r="C2493" s="134" t="s">
        <v>3452</v>
      </c>
      <c r="D2493" s="218">
        <v>725107.11999999965</v>
      </c>
      <c r="E2493" s="218">
        <v>527486.66</v>
      </c>
      <c r="F2493" s="19">
        <v>0</v>
      </c>
      <c r="G2493" s="20">
        <f t="shared" si="45"/>
        <v>157803.79999999999</v>
      </c>
      <c r="H2493" s="19">
        <v>0</v>
      </c>
      <c r="I2493" s="19">
        <v>0</v>
      </c>
    </row>
    <row r="2494" spans="1:9" x14ac:dyDescent="0.25">
      <c r="A2494" s="217" t="s">
        <v>2479</v>
      </c>
      <c r="B2494" s="78"/>
      <c r="C2494" s="134" t="s">
        <v>3452</v>
      </c>
      <c r="D2494" s="218">
        <v>131719.78000000006</v>
      </c>
      <c r="E2494" s="218">
        <v>132615.35</v>
      </c>
      <c r="F2494" s="19">
        <v>0</v>
      </c>
      <c r="G2494" s="20">
        <f t="shared" si="45"/>
        <v>137427.14999999994</v>
      </c>
      <c r="H2494" s="19">
        <v>0</v>
      </c>
      <c r="I2494" s="19">
        <v>0</v>
      </c>
    </row>
    <row r="2495" spans="1:9" x14ac:dyDescent="0.25">
      <c r="A2495" s="217" t="s">
        <v>2480</v>
      </c>
      <c r="B2495" s="78"/>
      <c r="C2495" s="134" t="s">
        <v>3452</v>
      </c>
      <c r="D2495" s="218">
        <v>303548.19999999984</v>
      </c>
      <c r="E2495" s="218">
        <v>249765.95</v>
      </c>
      <c r="F2495" s="19">
        <v>0</v>
      </c>
      <c r="G2495" s="20">
        <f t="shared" si="45"/>
        <v>141602.79999999984</v>
      </c>
      <c r="H2495" s="19">
        <v>0</v>
      </c>
      <c r="I2495" s="19">
        <v>0</v>
      </c>
    </row>
    <row r="2496" spans="1:9" x14ac:dyDescent="0.25">
      <c r="A2496" s="217" t="s">
        <v>2481</v>
      </c>
      <c r="B2496" s="78"/>
      <c r="C2496" s="134" t="s">
        <v>3452</v>
      </c>
      <c r="D2496" s="218">
        <v>282702.1999999999</v>
      </c>
      <c r="E2496" s="218">
        <v>191321.74</v>
      </c>
      <c r="F2496" s="19">
        <v>0</v>
      </c>
      <c r="G2496" s="20">
        <f t="shared" si="45"/>
        <v>60498.95000000007</v>
      </c>
      <c r="H2496" s="19">
        <v>0</v>
      </c>
      <c r="I2496" s="19">
        <v>0</v>
      </c>
    </row>
    <row r="2497" spans="1:9" x14ac:dyDescent="0.25">
      <c r="A2497" s="217" t="s">
        <v>2482</v>
      </c>
      <c r="B2497" s="78"/>
      <c r="C2497" s="134" t="s">
        <v>3452</v>
      </c>
      <c r="D2497" s="218">
        <v>199291.79999999987</v>
      </c>
      <c r="E2497" s="218">
        <v>146272.56999999998</v>
      </c>
      <c r="F2497" s="19">
        <v>0</v>
      </c>
      <c r="G2497" s="20">
        <f t="shared" si="45"/>
        <v>115965.40000000008</v>
      </c>
      <c r="H2497" s="19">
        <v>0</v>
      </c>
      <c r="I2497" s="19">
        <v>0</v>
      </c>
    </row>
    <row r="2498" spans="1:9" x14ac:dyDescent="0.25">
      <c r="A2498" s="217" t="s">
        <v>2483</v>
      </c>
      <c r="B2498" s="78"/>
      <c r="C2498" s="134" t="s">
        <v>3452</v>
      </c>
      <c r="D2498" s="218">
        <v>988792.80000000063</v>
      </c>
      <c r="E2498" s="218">
        <v>789615.03000000014</v>
      </c>
      <c r="F2498" s="19">
        <v>0</v>
      </c>
      <c r="G2498" s="20">
        <f t="shared" si="45"/>
        <v>103041.24999999993</v>
      </c>
      <c r="H2498" s="19">
        <v>0</v>
      </c>
      <c r="I2498" s="19">
        <v>0</v>
      </c>
    </row>
    <row r="2499" spans="1:9" x14ac:dyDescent="0.25">
      <c r="A2499" s="217" t="s">
        <v>2484</v>
      </c>
      <c r="B2499" s="78"/>
      <c r="C2499" s="134" t="s">
        <v>3452</v>
      </c>
      <c r="D2499" s="218">
        <v>487140.68999999977</v>
      </c>
      <c r="E2499" s="218">
        <v>436883.34999999992</v>
      </c>
      <c r="F2499" s="19">
        <v>0</v>
      </c>
      <c r="G2499" s="20">
        <f t="shared" si="45"/>
        <v>58434.900000000081</v>
      </c>
      <c r="H2499" s="19">
        <v>0</v>
      </c>
      <c r="I2499" s="19">
        <v>0</v>
      </c>
    </row>
    <row r="2500" spans="1:9" x14ac:dyDescent="0.25">
      <c r="A2500" s="217" t="s">
        <v>2485</v>
      </c>
      <c r="B2500" s="78"/>
      <c r="C2500" s="134" t="s">
        <v>3452</v>
      </c>
      <c r="D2500" s="218">
        <v>537171.5199999999</v>
      </c>
      <c r="E2500" s="218">
        <v>463005.63000000012</v>
      </c>
      <c r="F2500" s="19">
        <v>0</v>
      </c>
      <c r="G2500" s="20">
        <f t="shared" si="45"/>
        <v>78728.94999999991</v>
      </c>
      <c r="H2500" s="19">
        <v>0</v>
      </c>
      <c r="I2500" s="19">
        <v>0</v>
      </c>
    </row>
    <row r="2501" spans="1:9" x14ac:dyDescent="0.25">
      <c r="A2501" s="217" t="s">
        <v>2486</v>
      </c>
      <c r="B2501" s="78"/>
      <c r="C2501" s="134" t="s">
        <v>3452</v>
      </c>
      <c r="D2501" s="218">
        <v>442010.38999999972</v>
      </c>
      <c r="E2501" s="218">
        <v>313747.14999999997</v>
      </c>
      <c r="F2501" s="19">
        <v>0</v>
      </c>
      <c r="G2501" s="20">
        <f t="shared" si="45"/>
        <v>191726.83000000019</v>
      </c>
      <c r="H2501" s="19">
        <v>0</v>
      </c>
      <c r="I2501" s="19">
        <v>0</v>
      </c>
    </row>
    <row r="2502" spans="1:9" x14ac:dyDescent="0.25">
      <c r="A2502" s="217" t="s">
        <v>2487</v>
      </c>
      <c r="B2502" s="78"/>
      <c r="C2502" s="134" t="s">
        <v>3452</v>
      </c>
      <c r="D2502" s="218">
        <v>558156.1</v>
      </c>
      <c r="E2502" s="218">
        <v>357115.04</v>
      </c>
      <c r="F2502" s="19">
        <v>0</v>
      </c>
      <c r="G2502" s="20">
        <f t="shared" si="45"/>
        <v>88138.259999999835</v>
      </c>
      <c r="H2502" s="19">
        <v>0</v>
      </c>
      <c r="I2502" s="19">
        <v>0</v>
      </c>
    </row>
    <row r="2503" spans="1:9" x14ac:dyDescent="0.25">
      <c r="A2503" s="217" t="s">
        <v>2489</v>
      </c>
      <c r="B2503" s="78"/>
      <c r="C2503" s="134" t="s">
        <v>3452</v>
      </c>
      <c r="D2503" s="218">
        <v>225289.40000000014</v>
      </c>
      <c r="E2503" s="218">
        <v>166339.35000000003</v>
      </c>
      <c r="F2503" s="19">
        <v>0</v>
      </c>
      <c r="G2503" s="20">
        <f t="shared" si="45"/>
        <v>304256.26999999967</v>
      </c>
      <c r="H2503" s="19">
        <v>0</v>
      </c>
      <c r="I2503" s="19">
        <v>0</v>
      </c>
    </row>
    <row r="2504" spans="1:9" x14ac:dyDescent="0.25">
      <c r="A2504" s="217" t="s">
        <v>2490</v>
      </c>
      <c r="B2504" s="78"/>
      <c r="C2504" s="134" t="s">
        <v>3452</v>
      </c>
      <c r="D2504" s="218">
        <v>69807.899999999994</v>
      </c>
      <c r="E2504" s="218">
        <v>60001.5</v>
      </c>
      <c r="F2504" s="19">
        <v>0</v>
      </c>
      <c r="G2504" s="20">
        <f t="shared" si="45"/>
        <v>330766.92999999993</v>
      </c>
      <c r="H2504" s="19">
        <v>0</v>
      </c>
      <c r="I2504" s="19">
        <v>0</v>
      </c>
    </row>
    <row r="2505" spans="1:9" x14ac:dyDescent="0.25">
      <c r="A2505" s="217" t="s">
        <v>2491</v>
      </c>
      <c r="B2505" s="78"/>
      <c r="C2505" s="134" t="s">
        <v>3452</v>
      </c>
      <c r="D2505" s="218">
        <v>54974.599999999984</v>
      </c>
      <c r="E2505" s="218">
        <v>12635.5</v>
      </c>
      <c r="F2505" s="19">
        <v>0</v>
      </c>
      <c r="G2505" s="20">
        <f t="shared" si="45"/>
        <v>77962.57000000024</v>
      </c>
      <c r="H2505" s="19">
        <v>0</v>
      </c>
      <c r="I2505" s="19">
        <v>0</v>
      </c>
    </row>
    <row r="2506" spans="1:9" x14ac:dyDescent="0.25">
      <c r="A2506" s="217" t="s">
        <v>2492</v>
      </c>
      <c r="B2506" s="78"/>
      <c r="C2506" s="134" t="s">
        <v>3452</v>
      </c>
      <c r="D2506" s="218">
        <v>92614.600000000035</v>
      </c>
      <c r="E2506" s="218">
        <v>58969.8</v>
      </c>
      <c r="F2506" s="19">
        <v>0</v>
      </c>
      <c r="G2506" s="20">
        <f t="shared" si="45"/>
        <v>53138.990000000049</v>
      </c>
      <c r="H2506" s="19">
        <v>0</v>
      </c>
      <c r="I2506" s="19">
        <v>0</v>
      </c>
    </row>
    <row r="2507" spans="1:9" x14ac:dyDescent="0.25">
      <c r="A2507" s="217" t="s">
        <v>2493</v>
      </c>
      <c r="B2507" s="78"/>
      <c r="C2507" s="134" t="s">
        <v>3452</v>
      </c>
      <c r="D2507" s="218">
        <v>224716.59999999992</v>
      </c>
      <c r="E2507" s="218">
        <v>125314</v>
      </c>
      <c r="F2507" s="19">
        <v>0</v>
      </c>
      <c r="G2507" s="20">
        <f t="shared" si="45"/>
        <v>108564.45000000004</v>
      </c>
      <c r="H2507" s="19">
        <v>0</v>
      </c>
      <c r="I2507" s="19">
        <v>0</v>
      </c>
    </row>
    <row r="2508" spans="1:9" x14ac:dyDescent="0.25">
      <c r="A2508" s="217" t="s">
        <v>2494</v>
      </c>
      <c r="B2508" s="78"/>
      <c r="C2508" s="134" t="s">
        <v>3452</v>
      </c>
      <c r="D2508" s="218">
        <v>1198580.24</v>
      </c>
      <c r="E2508" s="218">
        <v>1085750.7000000002</v>
      </c>
      <c r="F2508" s="19">
        <v>0</v>
      </c>
      <c r="G2508" s="20">
        <f t="shared" si="45"/>
        <v>110722.10999999975</v>
      </c>
      <c r="H2508" s="19">
        <v>0</v>
      </c>
      <c r="I2508" s="19">
        <v>0</v>
      </c>
    </row>
    <row r="2509" spans="1:9" x14ac:dyDescent="0.25">
      <c r="A2509" s="217" t="s">
        <v>2495</v>
      </c>
      <c r="B2509" s="78"/>
      <c r="C2509" s="134" t="s">
        <v>3452</v>
      </c>
      <c r="D2509" s="218">
        <v>796124.20000000007</v>
      </c>
      <c r="E2509" s="218">
        <v>681564.35</v>
      </c>
      <c r="F2509" s="19">
        <v>0</v>
      </c>
      <c r="G2509" s="20">
        <f t="shared" si="45"/>
        <v>254884.97999999952</v>
      </c>
      <c r="H2509" s="19">
        <v>0</v>
      </c>
      <c r="I2509" s="19">
        <v>0</v>
      </c>
    </row>
    <row r="2510" spans="1:9" x14ac:dyDescent="0.25">
      <c r="A2510" s="217" t="s">
        <v>2496</v>
      </c>
      <c r="B2510" s="78"/>
      <c r="C2510" s="134" t="s">
        <v>3452</v>
      </c>
      <c r="D2510" s="218">
        <v>1475731.8100000003</v>
      </c>
      <c r="E2510" s="218">
        <v>973885.65</v>
      </c>
      <c r="F2510" s="19">
        <v>0</v>
      </c>
      <c r="G2510" s="20">
        <f t="shared" si="45"/>
        <v>228521.30000000051</v>
      </c>
      <c r="H2510" s="19">
        <v>0</v>
      </c>
      <c r="I2510" s="19">
        <v>0</v>
      </c>
    </row>
    <row r="2511" spans="1:9" x14ac:dyDescent="0.25">
      <c r="A2511" s="217" t="s">
        <v>2497</v>
      </c>
      <c r="B2511" s="78"/>
      <c r="C2511" s="134" t="s">
        <v>3452</v>
      </c>
      <c r="D2511" s="218">
        <v>1789759.0000000005</v>
      </c>
      <c r="E2511" s="218">
        <v>1138165.9500000002</v>
      </c>
      <c r="F2511" s="19">
        <v>0</v>
      </c>
      <c r="G2511" s="20">
        <f t="shared" si="45"/>
        <v>225795.14999999997</v>
      </c>
      <c r="H2511" s="19">
        <v>0</v>
      </c>
      <c r="I2511" s="19">
        <v>0</v>
      </c>
    </row>
    <row r="2512" spans="1:9" x14ac:dyDescent="0.25">
      <c r="A2512" s="217" t="s">
        <v>2498</v>
      </c>
      <c r="B2512" s="78"/>
      <c r="C2512" s="134" t="s">
        <v>3452</v>
      </c>
      <c r="D2512" s="218">
        <v>720448.44999999984</v>
      </c>
      <c r="E2512" s="218">
        <v>609107.55000000005</v>
      </c>
      <c r="F2512" s="19">
        <v>0</v>
      </c>
      <c r="G2512" s="20">
        <f t="shared" si="45"/>
        <v>232452.3599999994</v>
      </c>
      <c r="H2512" s="19">
        <v>0</v>
      </c>
      <c r="I2512" s="19">
        <v>0</v>
      </c>
    </row>
    <row r="2513" spans="1:9" x14ac:dyDescent="0.25">
      <c r="A2513" s="217" t="s">
        <v>2499</v>
      </c>
      <c r="B2513" s="78"/>
      <c r="C2513" s="134" t="s">
        <v>3452</v>
      </c>
      <c r="D2513" s="218">
        <v>710043.19000000018</v>
      </c>
      <c r="E2513" s="218">
        <v>569194.8899999999</v>
      </c>
      <c r="F2513" s="19">
        <v>0</v>
      </c>
      <c r="G2513" s="20">
        <f t="shared" si="45"/>
        <v>39350.949999999953</v>
      </c>
      <c r="H2513" s="19">
        <v>0</v>
      </c>
      <c r="I2513" s="19">
        <v>0</v>
      </c>
    </row>
    <row r="2514" spans="1:9" x14ac:dyDescent="0.25">
      <c r="A2514" s="217" t="s">
        <v>2500</v>
      </c>
      <c r="B2514" s="78"/>
      <c r="C2514" s="134" t="s">
        <v>3453</v>
      </c>
      <c r="D2514" s="218">
        <v>212068.99999999994</v>
      </c>
      <c r="E2514" s="218">
        <v>8740</v>
      </c>
      <c r="F2514" s="19">
        <v>0</v>
      </c>
      <c r="G2514" s="20">
        <f t="shared" si="45"/>
        <v>323042.64999999973</v>
      </c>
      <c r="H2514" s="19">
        <v>0</v>
      </c>
      <c r="I2514" s="19">
        <v>0</v>
      </c>
    </row>
    <row r="2515" spans="1:9" x14ac:dyDescent="0.25">
      <c r="A2515" s="217" t="s">
        <v>2501</v>
      </c>
      <c r="B2515" s="78"/>
      <c r="C2515" s="134" t="s">
        <v>3453</v>
      </c>
      <c r="D2515" s="218">
        <v>131774.49999999997</v>
      </c>
      <c r="E2515" s="218">
        <v>8486.1</v>
      </c>
      <c r="F2515" s="19">
        <v>0</v>
      </c>
      <c r="G2515" s="20">
        <f t="shared" si="45"/>
        <v>220976.85999999952</v>
      </c>
      <c r="H2515" s="19">
        <v>0</v>
      </c>
      <c r="I2515" s="19">
        <v>0</v>
      </c>
    </row>
    <row r="2516" spans="1:9" x14ac:dyDescent="0.25">
      <c r="A2516" s="217" t="s">
        <v>2502</v>
      </c>
      <c r="B2516" s="78"/>
      <c r="C2516" s="134" t="s">
        <v>3453</v>
      </c>
      <c r="D2516" s="218">
        <v>170170</v>
      </c>
      <c r="E2516" s="218">
        <v>24811.249999999996</v>
      </c>
      <c r="F2516" s="19">
        <v>0</v>
      </c>
      <c r="G2516" s="20">
        <f t="shared" si="45"/>
        <v>109091.24999999977</v>
      </c>
      <c r="H2516" s="19">
        <v>0</v>
      </c>
      <c r="I2516" s="19">
        <v>0</v>
      </c>
    </row>
    <row r="2517" spans="1:9" x14ac:dyDescent="0.25">
      <c r="A2517" s="217" t="s">
        <v>2503</v>
      </c>
      <c r="B2517" s="78"/>
      <c r="C2517" s="134" t="s">
        <v>3453</v>
      </c>
      <c r="D2517" s="218">
        <v>530672.99999999988</v>
      </c>
      <c r="E2517" s="218">
        <v>166062.37000000002</v>
      </c>
      <c r="F2517" s="19">
        <v>0</v>
      </c>
      <c r="G2517" s="20">
        <f t="shared" si="45"/>
        <v>87134.579999999842</v>
      </c>
      <c r="H2517" s="19">
        <v>0</v>
      </c>
      <c r="I2517" s="19">
        <v>0</v>
      </c>
    </row>
    <row r="2518" spans="1:9" x14ac:dyDescent="0.25">
      <c r="A2518" s="217" t="s">
        <v>2504</v>
      </c>
      <c r="B2518" s="78"/>
      <c r="C2518" s="134" t="s">
        <v>3453</v>
      </c>
      <c r="D2518" s="218">
        <v>1779625.2500000007</v>
      </c>
      <c r="E2518" s="218">
        <v>291986.15000000008</v>
      </c>
      <c r="F2518" s="19">
        <v>0</v>
      </c>
      <c r="G2518" s="20">
        <f t="shared" si="45"/>
        <v>111508.45000000019</v>
      </c>
      <c r="H2518" s="19">
        <v>0</v>
      </c>
      <c r="I2518" s="19">
        <v>0</v>
      </c>
    </row>
    <row r="2519" spans="1:9" x14ac:dyDescent="0.25">
      <c r="A2519" s="217" t="s">
        <v>2505</v>
      </c>
      <c r="B2519" s="78"/>
      <c r="C2519" s="134" t="s">
        <v>3453</v>
      </c>
      <c r="D2519" s="218">
        <v>1520659.4</v>
      </c>
      <c r="E2519" s="218">
        <v>333200.2</v>
      </c>
      <c r="F2519" s="19">
        <v>0</v>
      </c>
      <c r="G2519" s="20">
        <f t="shared" si="45"/>
        <v>197620.45999999961</v>
      </c>
      <c r="H2519" s="19">
        <v>0</v>
      </c>
      <c r="I2519" s="19">
        <v>0</v>
      </c>
    </row>
    <row r="2520" spans="1:9" x14ac:dyDescent="0.25">
      <c r="A2520" s="217" t="s">
        <v>2506</v>
      </c>
      <c r="B2520" s="78"/>
      <c r="C2520" s="134" t="s">
        <v>3453</v>
      </c>
      <c r="D2520" s="218">
        <v>1936882.3499999999</v>
      </c>
      <c r="E2520" s="218">
        <v>168797.95</v>
      </c>
      <c r="F2520" s="19">
        <v>0</v>
      </c>
      <c r="G2520" s="20">
        <f t="shared" si="45"/>
        <v>-895.56999999994878</v>
      </c>
      <c r="H2520" s="19">
        <v>0</v>
      </c>
      <c r="I2520" s="19">
        <v>0</v>
      </c>
    </row>
    <row r="2521" spans="1:9" x14ac:dyDescent="0.25">
      <c r="A2521" s="217" t="s">
        <v>2507</v>
      </c>
      <c r="B2521" s="78"/>
      <c r="C2521" s="134" t="s">
        <v>3453</v>
      </c>
      <c r="D2521" s="218">
        <v>290862</v>
      </c>
      <c r="E2521" s="218">
        <v>78652.799999999988</v>
      </c>
      <c r="F2521" s="19">
        <v>0</v>
      </c>
      <c r="G2521" s="20">
        <f t="shared" si="45"/>
        <v>53782.249999999825</v>
      </c>
      <c r="H2521" s="19">
        <v>0</v>
      </c>
      <c r="I2521" s="19">
        <v>0</v>
      </c>
    </row>
    <row r="2522" spans="1:9" x14ac:dyDescent="0.25">
      <c r="A2522" s="217" t="s">
        <v>2508</v>
      </c>
      <c r="B2522" s="78"/>
      <c r="C2522" s="134" t="s">
        <v>3453</v>
      </c>
      <c r="D2522" s="218">
        <v>323180</v>
      </c>
      <c r="E2522" s="218">
        <v>36752.249999999993</v>
      </c>
      <c r="F2522" s="19">
        <v>0</v>
      </c>
      <c r="G2522" s="20">
        <f t="shared" si="45"/>
        <v>91380.459999999905</v>
      </c>
      <c r="H2522" s="19">
        <v>0</v>
      </c>
      <c r="I2522" s="19">
        <v>0</v>
      </c>
    </row>
    <row r="2523" spans="1:9" x14ac:dyDescent="0.25">
      <c r="A2523" s="217" t="s">
        <v>2509</v>
      </c>
      <c r="B2523" s="78"/>
      <c r="C2523" s="134" t="s">
        <v>3453</v>
      </c>
      <c r="D2523" s="218">
        <v>291076.5</v>
      </c>
      <c r="E2523" s="218">
        <v>73191.60000000002</v>
      </c>
      <c r="F2523" s="19">
        <v>0</v>
      </c>
      <c r="G2523" s="20">
        <f t="shared" si="45"/>
        <v>53019.229999999894</v>
      </c>
      <c r="H2523" s="19">
        <v>0</v>
      </c>
      <c r="I2523" s="19">
        <v>0</v>
      </c>
    </row>
    <row r="2524" spans="1:9" x14ac:dyDescent="0.25">
      <c r="A2524" s="217" t="s">
        <v>2510</v>
      </c>
      <c r="B2524" s="78"/>
      <c r="C2524" s="134" t="s">
        <v>3453</v>
      </c>
      <c r="D2524" s="218">
        <v>224867.5</v>
      </c>
      <c r="E2524" s="218">
        <v>74925.25</v>
      </c>
      <c r="F2524" s="19">
        <v>0</v>
      </c>
      <c r="G2524" s="20">
        <f t="shared" si="45"/>
        <v>199177.77000000048</v>
      </c>
      <c r="H2524" s="19">
        <v>0</v>
      </c>
      <c r="I2524" s="19">
        <v>0</v>
      </c>
    </row>
    <row r="2525" spans="1:9" x14ac:dyDescent="0.25">
      <c r="A2525" s="217" t="s">
        <v>2511</v>
      </c>
      <c r="B2525" s="78"/>
      <c r="C2525" s="134" t="s">
        <v>3453</v>
      </c>
      <c r="D2525" s="218">
        <v>274560</v>
      </c>
      <c r="E2525" s="218">
        <v>19415.5</v>
      </c>
      <c r="F2525" s="19">
        <v>0</v>
      </c>
      <c r="G2525" s="20">
        <f t="shared" si="45"/>
        <v>50257.339999999851</v>
      </c>
      <c r="H2525" s="19">
        <v>0</v>
      </c>
      <c r="I2525" s="19">
        <v>0</v>
      </c>
    </row>
    <row r="2526" spans="1:9" x14ac:dyDescent="0.25">
      <c r="A2526" s="217" t="s">
        <v>2512</v>
      </c>
      <c r="B2526" s="78"/>
      <c r="C2526" s="134" t="s">
        <v>3453</v>
      </c>
      <c r="D2526" s="218">
        <v>290933.5</v>
      </c>
      <c r="E2526" s="218">
        <v>21062.75</v>
      </c>
      <c r="F2526" s="19">
        <v>0</v>
      </c>
      <c r="G2526" s="20">
        <f t="shared" si="45"/>
        <v>74165.889999999781</v>
      </c>
      <c r="H2526" s="19">
        <v>0</v>
      </c>
      <c r="I2526" s="19">
        <v>0</v>
      </c>
    </row>
    <row r="2527" spans="1:9" x14ac:dyDescent="0.25">
      <c r="A2527" s="217" t="s">
        <v>2513</v>
      </c>
      <c r="B2527" s="78"/>
      <c r="C2527" s="134" t="s">
        <v>3453</v>
      </c>
      <c r="D2527" s="218">
        <v>390604.50000000017</v>
      </c>
      <c r="E2527" s="218">
        <v>30848.000000000007</v>
      </c>
      <c r="F2527" s="19">
        <v>0</v>
      </c>
      <c r="G2527" s="20">
        <f t="shared" si="45"/>
        <v>128263.23999999976</v>
      </c>
      <c r="H2527" s="19">
        <v>0</v>
      </c>
      <c r="I2527" s="19">
        <v>0</v>
      </c>
    </row>
    <row r="2528" spans="1:9" x14ac:dyDescent="0.25">
      <c r="A2528" s="217" t="s">
        <v>2514</v>
      </c>
      <c r="B2528" s="78"/>
      <c r="C2528" s="134" t="s">
        <v>3453</v>
      </c>
      <c r="D2528" s="218">
        <v>437446.74999999983</v>
      </c>
      <c r="E2528" s="218">
        <v>119254.82000000002</v>
      </c>
      <c r="F2528" s="19">
        <v>0</v>
      </c>
      <c r="G2528" s="20">
        <f t="shared" si="45"/>
        <v>201041.06</v>
      </c>
      <c r="H2528" s="19">
        <v>0</v>
      </c>
      <c r="I2528" s="19">
        <v>0</v>
      </c>
    </row>
    <row r="2529" spans="1:9" x14ac:dyDescent="0.25">
      <c r="A2529" s="217" t="s">
        <v>2515</v>
      </c>
      <c r="B2529" s="78"/>
      <c r="C2529" s="134" t="s">
        <v>3453</v>
      </c>
      <c r="D2529" s="218">
        <v>412054.50000000012</v>
      </c>
      <c r="E2529" s="218">
        <v>81860.949999999983</v>
      </c>
      <c r="F2529" s="19">
        <v>0</v>
      </c>
      <c r="G2529" s="20">
        <f t="shared" si="45"/>
        <v>58950.050000000105</v>
      </c>
      <c r="H2529" s="19">
        <v>0</v>
      </c>
      <c r="I2529" s="19">
        <v>0</v>
      </c>
    </row>
    <row r="2530" spans="1:9" x14ac:dyDescent="0.25">
      <c r="A2530" s="217" t="s">
        <v>2516</v>
      </c>
      <c r="B2530" s="78"/>
      <c r="C2530" s="134" t="s">
        <v>3453</v>
      </c>
      <c r="D2530" s="218">
        <v>396324.50000000012</v>
      </c>
      <c r="E2530" s="218">
        <v>87761.5</v>
      </c>
      <c r="F2530" s="19">
        <v>0</v>
      </c>
      <c r="G2530" s="20">
        <f t="shared" si="45"/>
        <v>9806.3999999999942</v>
      </c>
      <c r="H2530" s="19">
        <v>0</v>
      </c>
      <c r="I2530" s="19">
        <v>0</v>
      </c>
    </row>
    <row r="2531" spans="1:9" x14ac:dyDescent="0.25">
      <c r="A2531" s="217" t="s">
        <v>2517</v>
      </c>
      <c r="B2531" s="78"/>
      <c r="C2531" s="134" t="s">
        <v>3453</v>
      </c>
      <c r="D2531" s="218">
        <v>305591</v>
      </c>
      <c r="E2531" s="218">
        <v>74562.699999999983</v>
      </c>
      <c r="F2531" s="19">
        <v>0</v>
      </c>
      <c r="G2531" s="20">
        <f t="shared" si="45"/>
        <v>42339.099999999984</v>
      </c>
      <c r="H2531" s="19">
        <v>0</v>
      </c>
      <c r="I2531" s="19">
        <v>0</v>
      </c>
    </row>
    <row r="2532" spans="1:9" x14ac:dyDescent="0.25">
      <c r="A2532" s="217" t="s">
        <v>2518</v>
      </c>
      <c r="B2532" s="78"/>
      <c r="C2532" s="134" t="s">
        <v>3453</v>
      </c>
      <c r="D2532" s="218">
        <v>465607.99999999988</v>
      </c>
      <c r="E2532" s="218">
        <v>132322.1</v>
      </c>
      <c r="F2532" s="19">
        <v>0</v>
      </c>
      <c r="G2532" s="20">
        <f t="shared" si="45"/>
        <v>33644.800000000032</v>
      </c>
      <c r="H2532" s="19">
        <v>0</v>
      </c>
      <c r="I2532" s="19">
        <v>0</v>
      </c>
    </row>
    <row r="2533" spans="1:9" x14ac:dyDescent="0.25">
      <c r="A2533" s="217" t="s">
        <v>2519</v>
      </c>
      <c r="B2533" s="78"/>
      <c r="C2533" s="134" t="s">
        <v>3453</v>
      </c>
      <c r="D2533" s="218">
        <v>224081.00000000006</v>
      </c>
      <c r="E2533" s="218">
        <v>30698</v>
      </c>
      <c r="F2533" s="19">
        <v>0</v>
      </c>
      <c r="G2533" s="20">
        <f t="shared" si="45"/>
        <v>99402.599999999919</v>
      </c>
      <c r="H2533" s="19">
        <v>0</v>
      </c>
      <c r="I2533" s="19">
        <v>0</v>
      </c>
    </row>
    <row r="2534" spans="1:9" x14ac:dyDescent="0.25">
      <c r="A2534" s="217" t="s">
        <v>2520</v>
      </c>
      <c r="B2534" s="78"/>
      <c r="C2534" s="134" t="s">
        <v>3453</v>
      </c>
      <c r="D2534" s="218">
        <v>1108629.5000000002</v>
      </c>
      <c r="E2534" s="218">
        <v>325839.31000000006</v>
      </c>
      <c r="F2534" s="19">
        <v>0</v>
      </c>
      <c r="G2534" s="20">
        <f t="shared" si="45"/>
        <v>112829.5399999998</v>
      </c>
      <c r="H2534" s="19">
        <v>0</v>
      </c>
      <c r="I2534" s="19">
        <v>0</v>
      </c>
    </row>
    <row r="2535" spans="1:9" x14ac:dyDescent="0.25">
      <c r="A2535" s="217" t="s">
        <v>2521</v>
      </c>
      <c r="B2535" s="78"/>
      <c r="C2535" s="134" t="s">
        <v>3453</v>
      </c>
      <c r="D2535" s="218">
        <v>395466.5</v>
      </c>
      <c r="E2535" s="218">
        <v>106213.29999999999</v>
      </c>
      <c r="F2535" s="19">
        <v>0</v>
      </c>
      <c r="G2535" s="20">
        <f t="shared" si="45"/>
        <v>114559.85000000009</v>
      </c>
      <c r="H2535" s="19">
        <v>0</v>
      </c>
      <c r="I2535" s="19">
        <v>0</v>
      </c>
    </row>
    <row r="2536" spans="1:9" x14ac:dyDescent="0.25">
      <c r="A2536" s="217" t="s">
        <v>2522</v>
      </c>
      <c r="B2536" s="78"/>
      <c r="C2536" s="134" t="s">
        <v>3453</v>
      </c>
      <c r="D2536" s="218">
        <v>507942.09999999992</v>
      </c>
      <c r="E2536" s="218">
        <v>90359.599999999991</v>
      </c>
      <c r="F2536" s="19">
        <v>0</v>
      </c>
      <c r="G2536" s="20">
        <f t="shared" si="45"/>
        <v>501846.16000000027</v>
      </c>
      <c r="H2536" s="19">
        <v>0</v>
      </c>
      <c r="I2536" s="19">
        <v>0</v>
      </c>
    </row>
    <row r="2537" spans="1:9" x14ac:dyDescent="0.25">
      <c r="A2537" s="217" t="s">
        <v>2523</v>
      </c>
      <c r="B2537" s="78"/>
      <c r="C2537" s="134" t="s">
        <v>3453</v>
      </c>
      <c r="D2537" s="218">
        <v>419071.80000000016</v>
      </c>
      <c r="E2537" s="218">
        <v>82706.659999999989</v>
      </c>
      <c r="F2537" s="19">
        <v>0</v>
      </c>
      <c r="G2537" s="20">
        <f t="shared" si="45"/>
        <v>651593.05000000028</v>
      </c>
      <c r="H2537" s="19">
        <v>0</v>
      </c>
      <c r="I2537" s="19">
        <v>0</v>
      </c>
    </row>
    <row r="2538" spans="1:9" x14ac:dyDescent="0.25">
      <c r="A2538" s="217" t="s">
        <v>2524</v>
      </c>
      <c r="B2538" s="78"/>
      <c r="C2538" s="134" t="s">
        <v>3453</v>
      </c>
      <c r="D2538" s="218">
        <v>269984</v>
      </c>
      <c r="E2538" s="218">
        <v>36351.450000000004</v>
      </c>
      <c r="F2538" s="19">
        <v>0</v>
      </c>
      <c r="G2538" s="20">
        <f t="shared" si="45"/>
        <v>111340.89999999979</v>
      </c>
      <c r="H2538" s="19">
        <v>0</v>
      </c>
      <c r="I2538" s="19">
        <v>0</v>
      </c>
    </row>
    <row r="2539" spans="1:9" x14ac:dyDescent="0.25">
      <c r="A2539" s="217" t="s">
        <v>2525</v>
      </c>
      <c r="B2539" s="78"/>
      <c r="C2539" s="134" t="s">
        <v>3453</v>
      </c>
      <c r="D2539" s="218">
        <v>167596.00000000006</v>
      </c>
      <c r="E2539" s="218">
        <v>0</v>
      </c>
      <c r="F2539" s="19">
        <v>0</v>
      </c>
      <c r="G2539" s="20">
        <f t="shared" si="45"/>
        <v>140848.30000000028</v>
      </c>
      <c r="H2539" s="19">
        <v>0</v>
      </c>
      <c r="I2539" s="19">
        <v>0</v>
      </c>
    </row>
    <row r="2540" spans="1:9" x14ac:dyDescent="0.25">
      <c r="A2540" s="217" t="s">
        <v>2526</v>
      </c>
      <c r="B2540" s="78"/>
      <c r="C2540" s="134" t="s">
        <v>3453</v>
      </c>
      <c r="D2540" s="218">
        <v>843398.39999999967</v>
      </c>
      <c r="E2540" s="218">
        <v>9030.2999999999993</v>
      </c>
      <c r="F2540" s="19">
        <v>0</v>
      </c>
      <c r="G2540" s="20">
        <f t="shared" si="45"/>
        <v>203328.99999999994</v>
      </c>
      <c r="H2540" s="19">
        <v>0</v>
      </c>
      <c r="I2540" s="19">
        <v>0</v>
      </c>
    </row>
    <row r="2541" spans="1:9" x14ac:dyDescent="0.25">
      <c r="A2541" s="217" t="s">
        <v>2527</v>
      </c>
      <c r="B2541" s="78"/>
      <c r="C2541" s="134" t="s">
        <v>3453</v>
      </c>
      <c r="D2541" s="218">
        <v>128199.49999999996</v>
      </c>
      <c r="E2541" s="218">
        <v>5338.2</v>
      </c>
      <c r="F2541" s="19">
        <v>0</v>
      </c>
      <c r="G2541" s="20">
        <f t="shared" si="45"/>
        <v>123288.39999999997</v>
      </c>
      <c r="H2541" s="19">
        <v>0</v>
      </c>
      <c r="I2541" s="19">
        <v>0</v>
      </c>
    </row>
    <row r="2542" spans="1:9" x14ac:dyDescent="0.25">
      <c r="A2542" s="217" t="s">
        <v>2528</v>
      </c>
      <c r="B2542" s="78"/>
      <c r="C2542" s="134" t="s">
        <v>3453</v>
      </c>
      <c r="D2542" s="218">
        <v>548905.49999999988</v>
      </c>
      <c r="E2542" s="218">
        <v>86599.200000000012</v>
      </c>
      <c r="F2542" s="19">
        <v>0</v>
      </c>
      <c r="G2542" s="20">
        <f t="shared" si="45"/>
        <v>145358.75</v>
      </c>
      <c r="H2542" s="19">
        <v>0</v>
      </c>
      <c r="I2542" s="19">
        <v>0</v>
      </c>
    </row>
    <row r="2543" spans="1:9" x14ac:dyDescent="0.25">
      <c r="A2543" s="217" t="s">
        <v>2529</v>
      </c>
      <c r="B2543" s="78"/>
      <c r="C2543" s="134" t="s">
        <v>3453</v>
      </c>
      <c r="D2543" s="218">
        <v>580702.5</v>
      </c>
      <c r="E2543" s="218">
        <v>125858.34999999998</v>
      </c>
      <c r="F2543" s="19">
        <v>0</v>
      </c>
      <c r="G2543" s="20">
        <f t="shared" si="45"/>
        <v>364610.62999999989</v>
      </c>
      <c r="H2543" s="19">
        <v>0</v>
      </c>
      <c r="I2543" s="19">
        <v>0</v>
      </c>
    </row>
    <row r="2544" spans="1:9" x14ac:dyDescent="0.25">
      <c r="A2544" s="217" t="s">
        <v>2530</v>
      </c>
      <c r="B2544" s="78"/>
      <c r="C2544" s="134" t="s">
        <v>3453</v>
      </c>
      <c r="D2544" s="218">
        <v>311239.50000000006</v>
      </c>
      <c r="E2544" s="218">
        <v>33440.550000000003</v>
      </c>
      <c r="F2544" s="19">
        <v>0</v>
      </c>
      <c r="G2544" s="20">
        <f t="shared" si="45"/>
        <v>1487639.1000000006</v>
      </c>
      <c r="H2544" s="19">
        <v>0</v>
      </c>
      <c r="I2544" s="19">
        <v>0</v>
      </c>
    </row>
    <row r="2545" spans="1:9" x14ac:dyDescent="0.25">
      <c r="A2545" s="217" t="s">
        <v>2531</v>
      </c>
      <c r="B2545" s="78"/>
      <c r="C2545" s="134" t="s">
        <v>3453</v>
      </c>
      <c r="D2545" s="218">
        <v>313298.70000000007</v>
      </c>
      <c r="E2545" s="218">
        <v>47380.4</v>
      </c>
      <c r="F2545" s="19">
        <v>0</v>
      </c>
      <c r="G2545" s="20">
        <f t="shared" ref="G2545:G2608" si="46">D2519-E2519</f>
        <v>1187459.2</v>
      </c>
      <c r="H2545" s="19">
        <v>0</v>
      </c>
      <c r="I2545" s="19">
        <v>0</v>
      </c>
    </row>
    <row r="2546" spans="1:9" x14ac:dyDescent="0.25">
      <c r="A2546" s="217" t="s">
        <v>2532</v>
      </c>
      <c r="B2546" s="78"/>
      <c r="C2546" s="134" t="s">
        <v>3453</v>
      </c>
      <c r="D2546" s="218">
        <v>372515</v>
      </c>
      <c r="E2546" s="218">
        <v>72206.049999999988</v>
      </c>
      <c r="F2546" s="19">
        <v>0</v>
      </c>
      <c r="G2546" s="20">
        <f t="shared" si="46"/>
        <v>1768084.4</v>
      </c>
      <c r="H2546" s="19">
        <v>0</v>
      </c>
      <c r="I2546" s="19">
        <v>0</v>
      </c>
    </row>
    <row r="2547" spans="1:9" x14ac:dyDescent="0.25">
      <c r="A2547" s="217" t="s">
        <v>2533</v>
      </c>
      <c r="B2547" s="78"/>
      <c r="C2547" s="134" t="s">
        <v>3453</v>
      </c>
      <c r="D2547" s="218">
        <v>899470</v>
      </c>
      <c r="E2547" s="218">
        <v>181191.83999999997</v>
      </c>
      <c r="F2547" s="19">
        <v>0</v>
      </c>
      <c r="G2547" s="20">
        <f t="shared" si="46"/>
        <v>212209.2</v>
      </c>
      <c r="H2547" s="19">
        <v>0</v>
      </c>
      <c r="I2547" s="19">
        <v>0</v>
      </c>
    </row>
    <row r="2548" spans="1:9" x14ac:dyDescent="0.25">
      <c r="A2548" s="217" t="s">
        <v>2534</v>
      </c>
      <c r="B2548" s="78"/>
      <c r="C2548" s="134" t="s">
        <v>3453</v>
      </c>
      <c r="D2548" s="218">
        <v>483983.5</v>
      </c>
      <c r="E2548" s="218">
        <v>121829.65000000002</v>
      </c>
      <c r="F2548" s="19">
        <v>0</v>
      </c>
      <c r="G2548" s="20">
        <f t="shared" si="46"/>
        <v>286427.75</v>
      </c>
      <c r="H2548" s="19">
        <v>0</v>
      </c>
      <c r="I2548" s="19">
        <v>0</v>
      </c>
    </row>
    <row r="2549" spans="1:9" x14ac:dyDescent="0.25">
      <c r="A2549" s="217" t="s">
        <v>525</v>
      </c>
      <c r="B2549" s="78"/>
      <c r="C2549" s="134" t="s">
        <v>3453</v>
      </c>
      <c r="D2549" s="218">
        <v>251251.00000000009</v>
      </c>
      <c r="E2549" s="218">
        <v>82932.899999999994</v>
      </c>
      <c r="F2549" s="19">
        <v>0</v>
      </c>
      <c r="G2549" s="20">
        <f t="shared" si="46"/>
        <v>217884.89999999997</v>
      </c>
      <c r="H2549" s="19">
        <v>0</v>
      </c>
      <c r="I2549" s="19">
        <v>0</v>
      </c>
    </row>
    <row r="2550" spans="1:9" x14ac:dyDescent="0.25">
      <c r="A2550" s="217" t="s">
        <v>2535</v>
      </c>
      <c r="B2550" s="78"/>
      <c r="C2550" s="134" t="s">
        <v>3453</v>
      </c>
      <c r="D2550" s="218">
        <v>752058.99999999988</v>
      </c>
      <c r="E2550" s="218">
        <v>41651.700000000004</v>
      </c>
      <c r="F2550" s="19">
        <v>0</v>
      </c>
      <c r="G2550" s="20">
        <f t="shared" si="46"/>
        <v>149942.25</v>
      </c>
      <c r="H2550" s="19">
        <v>0</v>
      </c>
      <c r="I2550" s="19">
        <v>0</v>
      </c>
    </row>
    <row r="2551" spans="1:9" x14ac:dyDescent="0.25">
      <c r="A2551" s="217" t="s">
        <v>2536</v>
      </c>
      <c r="B2551" s="78"/>
      <c r="C2551" s="134" t="s">
        <v>3453</v>
      </c>
      <c r="D2551" s="218">
        <v>166809.5</v>
      </c>
      <c r="E2551" s="218">
        <v>0</v>
      </c>
      <c r="F2551" s="19">
        <v>0</v>
      </c>
      <c r="G2551" s="20">
        <f t="shared" si="46"/>
        <v>255144.5</v>
      </c>
      <c r="H2551" s="19">
        <v>0</v>
      </c>
      <c r="I2551" s="19">
        <v>0</v>
      </c>
    </row>
    <row r="2552" spans="1:9" x14ac:dyDescent="0.25">
      <c r="A2552" s="217" t="s">
        <v>2537</v>
      </c>
      <c r="B2552" s="78"/>
      <c r="C2552" s="134" t="s">
        <v>3453</v>
      </c>
      <c r="D2552" s="218">
        <v>326326.00000000006</v>
      </c>
      <c r="E2552" s="218">
        <v>103750.7</v>
      </c>
      <c r="F2552" s="19">
        <v>0</v>
      </c>
      <c r="G2552" s="20">
        <f t="shared" si="46"/>
        <v>269870.75</v>
      </c>
      <c r="H2552" s="19">
        <v>0</v>
      </c>
      <c r="I2552" s="19">
        <v>0</v>
      </c>
    </row>
    <row r="2553" spans="1:9" x14ac:dyDescent="0.25">
      <c r="A2553" s="217" t="s">
        <v>2538</v>
      </c>
      <c r="B2553" s="78"/>
      <c r="C2553" s="134" t="s">
        <v>3453</v>
      </c>
      <c r="D2553" s="218">
        <v>334119.50000000017</v>
      </c>
      <c r="E2553" s="218">
        <v>57568.650000000009</v>
      </c>
      <c r="F2553" s="19">
        <v>0</v>
      </c>
      <c r="G2553" s="20">
        <f t="shared" si="46"/>
        <v>359756.50000000017</v>
      </c>
      <c r="H2553" s="19">
        <v>0</v>
      </c>
      <c r="I2553" s="19">
        <v>0</v>
      </c>
    </row>
    <row r="2554" spans="1:9" x14ac:dyDescent="0.25">
      <c r="A2554" s="217" t="s">
        <v>2539</v>
      </c>
      <c r="B2554" s="78"/>
      <c r="C2554" s="134" t="s">
        <v>3453</v>
      </c>
      <c r="D2554" s="218">
        <v>464756.50000000006</v>
      </c>
      <c r="E2554" s="218">
        <v>1545.35</v>
      </c>
      <c r="F2554" s="19">
        <v>0</v>
      </c>
      <c r="G2554" s="20">
        <f t="shared" si="46"/>
        <v>318191.92999999982</v>
      </c>
      <c r="H2554" s="19">
        <v>0</v>
      </c>
      <c r="I2554" s="19">
        <v>0</v>
      </c>
    </row>
    <row r="2555" spans="1:9" x14ac:dyDescent="0.25">
      <c r="A2555" s="217" t="s">
        <v>2540</v>
      </c>
      <c r="B2555" s="78"/>
      <c r="C2555" s="134" t="s">
        <v>3453</v>
      </c>
      <c r="D2555" s="218">
        <v>193077.5499999999</v>
      </c>
      <c r="E2555" s="218">
        <v>15765.6</v>
      </c>
      <c r="F2555" s="19">
        <v>0</v>
      </c>
      <c r="G2555" s="20">
        <f t="shared" si="46"/>
        <v>330193.55000000016</v>
      </c>
      <c r="H2555" s="19">
        <v>0</v>
      </c>
      <c r="I2555" s="19">
        <v>0</v>
      </c>
    </row>
    <row r="2556" spans="1:9" x14ac:dyDescent="0.25">
      <c r="A2556" s="217" t="s">
        <v>2541</v>
      </c>
      <c r="B2556" s="78"/>
      <c r="C2556" s="134" t="s">
        <v>3453</v>
      </c>
      <c r="D2556" s="218">
        <v>158168.4</v>
      </c>
      <c r="E2556" s="218">
        <v>0</v>
      </c>
      <c r="F2556" s="19">
        <v>0</v>
      </c>
      <c r="G2556" s="20">
        <f t="shared" si="46"/>
        <v>308563.00000000012</v>
      </c>
      <c r="H2556" s="19">
        <v>0</v>
      </c>
      <c r="I2556" s="19">
        <v>0</v>
      </c>
    </row>
    <row r="2557" spans="1:9" x14ac:dyDescent="0.25">
      <c r="A2557" s="217" t="s">
        <v>602</v>
      </c>
      <c r="B2557" s="78"/>
      <c r="C2557" s="134" t="s">
        <v>3453</v>
      </c>
      <c r="D2557" s="218">
        <v>349563.50000000006</v>
      </c>
      <c r="E2557" s="218">
        <v>41602.000000000007</v>
      </c>
      <c r="F2557" s="19">
        <v>0</v>
      </c>
      <c r="G2557" s="20">
        <f t="shared" si="46"/>
        <v>231028.30000000002</v>
      </c>
      <c r="H2557" s="19">
        <v>0</v>
      </c>
      <c r="I2557" s="19">
        <v>0</v>
      </c>
    </row>
    <row r="2558" spans="1:9" x14ac:dyDescent="0.25">
      <c r="A2558" s="217" t="s">
        <v>2542</v>
      </c>
      <c r="B2558" s="78"/>
      <c r="C2558" s="134" t="s">
        <v>3453</v>
      </c>
      <c r="D2558" s="218">
        <v>209924.74999999991</v>
      </c>
      <c r="E2558" s="218">
        <v>73616.899999999994</v>
      </c>
      <c r="F2558" s="19">
        <v>0</v>
      </c>
      <c r="G2558" s="20">
        <f t="shared" si="46"/>
        <v>333285.89999999991</v>
      </c>
      <c r="H2558" s="19">
        <v>0</v>
      </c>
      <c r="I2558" s="19">
        <v>0</v>
      </c>
    </row>
    <row r="2559" spans="1:9" x14ac:dyDescent="0.25">
      <c r="A2559" s="217" t="s">
        <v>2543</v>
      </c>
      <c r="B2559" s="78"/>
      <c r="C2559" s="134" t="s">
        <v>3453</v>
      </c>
      <c r="D2559" s="218">
        <v>68211</v>
      </c>
      <c r="E2559" s="218">
        <v>0</v>
      </c>
      <c r="F2559" s="19">
        <v>0</v>
      </c>
      <c r="G2559" s="20">
        <f t="shared" si="46"/>
        <v>193383.00000000006</v>
      </c>
      <c r="H2559" s="19">
        <v>0</v>
      </c>
      <c r="I2559" s="19">
        <v>0</v>
      </c>
    </row>
    <row r="2560" spans="1:9" x14ac:dyDescent="0.25">
      <c r="A2560" s="217" t="s">
        <v>2486</v>
      </c>
      <c r="B2560" s="78"/>
      <c r="C2560" s="134" t="s">
        <v>3453</v>
      </c>
      <c r="D2560" s="218">
        <v>126837.5</v>
      </c>
      <c r="E2560" s="218">
        <v>33134.050000000003</v>
      </c>
      <c r="F2560" s="19">
        <v>0</v>
      </c>
      <c r="G2560" s="20">
        <f t="shared" si="46"/>
        <v>782790.19000000018</v>
      </c>
      <c r="H2560" s="19">
        <v>0</v>
      </c>
      <c r="I2560" s="19">
        <v>0</v>
      </c>
    </row>
    <row r="2561" spans="1:9" x14ac:dyDescent="0.25">
      <c r="A2561" s="217" t="s">
        <v>2488</v>
      </c>
      <c r="B2561" s="78"/>
      <c r="C2561" s="134" t="s">
        <v>3453</v>
      </c>
      <c r="D2561" s="218">
        <v>153803.49999999994</v>
      </c>
      <c r="E2561" s="218">
        <v>31096.55</v>
      </c>
      <c r="F2561" s="19">
        <v>0</v>
      </c>
      <c r="G2561" s="20">
        <f t="shared" si="46"/>
        <v>289253.2</v>
      </c>
      <c r="H2561" s="19">
        <v>0</v>
      </c>
      <c r="I2561" s="19">
        <v>0</v>
      </c>
    </row>
    <row r="2562" spans="1:9" x14ac:dyDescent="0.25">
      <c r="A2562" s="217" t="s">
        <v>2544</v>
      </c>
      <c r="B2562" s="78"/>
      <c r="C2562" s="134" t="s">
        <v>3453</v>
      </c>
      <c r="D2562" s="218">
        <v>112153.69999999995</v>
      </c>
      <c r="E2562" s="218">
        <v>52282.01</v>
      </c>
      <c r="F2562" s="19">
        <v>0</v>
      </c>
      <c r="G2562" s="20">
        <f t="shared" si="46"/>
        <v>417582.49999999994</v>
      </c>
      <c r="H2562" s="19">
        <v>0</v>
      </c>
      <c r="I2562" s="19">
        <v>0</v>
      </c>
    </row>
    <row r="2563" spans="1:9" x14ac:dyDescent="0.25">
      <c r="A2563" s="217" t="s">
        <v>2545</v>
      </c>
      <c r="B2563" s="78"/>
      <c r="C2563" s="134" t="s">
        <v>3453</v>
      </c>
      <c r="D2563" s="218">
        <v>147374.74999999994</v>
      </c>
      <c r="E2563" s="218">
        <v>90228.480000000025</v>
      </c>
      <c r="F2563" s="19">
        <v>0</v>
      </c>
      <c r="G2563" s="20">
        <f t="shared" si="46"/>
        <v>336365.14000000019</v>
      </c>
      <c r="H2563" s="19">
        <v>0</v>
      </c>
      <c r="I2563" s="19">
        <v>0</v>
      </c>
    </row>
    <row r="2564" spans="1:9" x14ac:dyDescent="0.25">
      <c r="A2564" s="217" t="s">
        <v>2546</v>
      </c>
      <c r="B2564" s="78"/>
      <c r="C2564" s="134" t="s">
        <v>3453</v>
      </c>
      <c r="D2564" s="218">
        <v>320033.99999999994</v>
      </c>
      <c r="E2564" s="218">
        <v>78577.3</v>
      </c>
      <c r="F2564" s="19">
        <v>0</v>
      </c>
      <c r="G2564" s="20">
        <f t="shared" si="46"/>
        <v>233632.55</v>
      </c>
      <c r="H2564" s="19">
        <v>0</v>
      </c>
      <c r="I2564" s="19">
        <v>0</v>
      </c>
    </row>
    <row r="2565" spans="1:9" x14ac:dyDescent="0.25">
      <c r="A2565" s="217" t="s">
        <v>2547</v>
      </c>
      <c r="B2565" s="78"/>
      <c r="C2565" s="134" t="s">
        <v>3454</v>
      </c>
      <c r="D2565" s="218">
        <v>263048.50000000006</v>
      </c>
      <c r="E2565" s="218">
        <v>106479.14999999998</v>
      </c>
      <c r="F2565" s="19">
        <v>0</v>
      </c>
      <c r="G2565" s="20">
        <f t="shared" si="46"/>
        <v>167596.00000000006</v>
      </c>
      <c r="H2565" s="19">
        <v>0</v>
      </c>
      <c r="I2565" s="19">
        <v>0</v>
      </c>
    </row>
    <row r="2566" spans="1:9" x14ac:dyDescent="0.25">
      <c r="A2566" s="217" t="s">
        <v>2548</v>
      </c>
      <c r="B2566" s="78"/>
      <c r="C2566" s="134" t="s">
        <v>3454</v>
      </c>
      <c r="D2566" s="218">
        <v>99885.500000000029</v>
      </c>
      <c r="E2566" s="218">
        <v>30227.850000000006</v>
      </c>
      <c r="F2566" s="19">
        <v>0</v>
      </c>
      <c r="G2566" s="20">
        <f t="shared" si="46"/>
        <v>834368.09999999963</v>
      </c>
      <c r="H2566" s="19">
        <v>0</v>
      </c>
      <c r="I2566" s="19">
        <v>0</v>
      </c>
    </row>
    <row r="2567" spans="1:9" x14ac:dyDescent="0.25">
      <c r="A2567" s="217" t="s">
        <v>2549</v>
      </c>
      <c r="B2567" s="78"/>
      <c r="C2567" s="134" t="s">
        <v>3454</v>
      </c>
      <c r="D2567" s="218">
        <v>596381.50000000012</v>
      </c>
      <c r="E2567" s="218">
        <v>80552.699999999983</v>
      </c>
      <c r="F2567" s="19">
        <v>0</v>
      </c>
      <c r="G2567" s="20">
        <f t="shared" si="46"/>
        <v>122861.29999999996</v>
      </c>
      <c r="H2567" s="19">
        <v>0</v>
      </c>
      <c r="I2567" s="19">
        <v>0</v>
      </c>
    </row>
    <row r="2568" spans="1:9" x14ac:dyDescent="0.25">
      <c r="A2568" s="217" t="s">
        <v>2550</v>
      </c>
      <c r="B2568" s="78"/>
      <c r="C2568" s="134" t="s">
        <v>3454</v>
      </c>
      <c r="D2568" s="218">
        <v>224571.71000000005</v>
      </c>
      <c r="E2568" s="218">
        <v>36989.29</v>
      </c>
      <c r="F2568" s="19">
        <v>0</v>
      </c>
      <c r="G2568" s="20">
        <f t="shared" si="46"/>
        <v>462306.29999999987</v>
      </c>
      <c r="H2568" s="19">
        <v>0</v>
      </c>
      <c r="I2568" s="19">
        <v>0</v>
      </c>
    </row>
    <row r="2569" spans="1:9" x14ac:dyDescent="0.25">
      <c r="A2569" s="217" t="s">
        <v>2551</v>
      </c>
      <c r="B2569" s="78"/>
      <c r="C2569" s="134" t="s">
        <v>3454</v>
      </c>
      <c r="D2569" s="218">
        <v>210638.99999999994</v>
      </c>
      <c r="E2569" s="218">
        <v>27008.449999999993</v>
      </c>
      <c r="F2569" s="19">
        <v>0</v>
      </c>
      <c r="G2569" s="20">
        <f t="shared" si="46"/>
        <v>454844.15</v>
      </c>
      <c r="H2569" s="19">
        <v>0</v>
      </c>
      <c r="I2569" s="19">
        <v>0</v>
      </c>
    </row>
    <row r="2570" spans="1:9" x14ac:dyDescent="0.25">
      <c r="A2570" s="217" t="s">
        <v>2552</v>
      </c>
      <c r="B2570" s="78"/>
      <c r="C2570" s="134" t="s">
        <v>3454</v>
      </c>
      <c r="D2570" s="218">
        <v>94951.999999999971</v>
      </c>
      <c r="E2570" s="218">
        <v>20459.239999999998</v>
      </c>
      <c r="F2570" s="19">
        <v>0</v>
      </c>
      <c r="G2570" s="20">
        <f t="shared" si="46"/>
        <v>277798.95000000007</v>
      </c>
      <c r="H2570" s="19">
        <v>0</v>
      </c>
      <c r="I2570" s="19">
        <v>0</v>
      </c>
    </row>
    <row r="2571" spans="1:9" x14ac:dyDescent="0.25">
      <c r="A2571" s="217" t="s">
        <v>2553</v>
      </c>
      <c r="B2571" s="78"/>
      <c r="C2571" s="134" t="s">
        <v>3454</v>
      </c>
      <c r="D2571" s="218">
        <v>118546.99999999997</v>
      </c>
      <c r="E2571" s="218">
        <v>482.38</v>
      </c>
      <c r="F2571" s="19">
        <v>0</v>
      </c>
      <c r="G2571" s="20">
        <f t="shared" si="46"/>
        <v>265918.30000000005</v>
      </c>
      <c r="H2571" s="19">
        <v>0</v>
      </c>
      <c r="I2571" s="19">
        <v>0</v>
      </c>
    </row>
    <row r="2572" spans="1:9" x14ac:dyDescent="0.25">
      <c r="A2572" s="217" t="s">
        <v>2554</v>
      </c>
      <c r="B2572" s="78"/>
      <c r="C2572" s="134" t="s">
        <v>3454</v>
      </c>
      <c r="D2572" s="218">
        <v>223294.49999999997</v>
      </c>
      <c r="E2572" s="218">
        <v>28161.999999999996</v>
      </c>
      <c r="F2572" s="19">
        <v>0</v>
      </c>
      <c r="G2572" s="20">
        <f t="shared" si="46"/>
        <v>300308.95</v>
      </c>
      <c r="H2572" s="19">
        <v>0</v>
      </c>
      <c r="I2572" s="19">
        <v>0</v>
      </c>
    </row>
    <row r="2573" spans="1:9" x14ac:dyDescent="0.25">
      <c r="A2573" s="217" t="s">
        <v>2555</v>
      </c>
      <c r="B2573" s="78"/>
      <c r="C2573" s="134" t="s">
        <v>3454</v>
      </c>
      <c r="D2573" s="218">
        <v>128199.49999999997</v>
      </c>
      <c r="E2573" s="218">
        <v>3271.25</v>
      </c>
      <c r="F2573" s="19">
        <v>0</v>
      </c>
      <c r="G2573" s="20">
        <f t="shared" si="46"/>
        <v>718278.16</v>
      </c>
      <c r="H2573" s="19">
        <v>0</v>
      </c>
      <c r="I2573" s="19">
        <v>0</v>
      </c>
    </row>
    <row r="2574" spans="1:9" x14ac:dyDescent="0.25">
      <c r="A2574" s="217" t="s">
        <v>2556</v>
      </c>
      <c r="B2574" s="78"/>
      <c r="C2574" s="134" t="s">
        <v>3454</v>
      </c>
      <c r="D2574" s="218">
        <v>157085.5</v>
      </c>
      <c r="E2574" s="218">
        <v>7123.49</v>
      </c>
      <c r="F2574" s="19">
        <v>0</v>
      </c>
      <c r="G2574" s="20">
        <f t="shared" si="46"/>
        <v>362153.85</v>
      </c>
      <c r="H2574" s="19">
        <v>0</v>
      </c>
      <c r="I2574" s="19">
        <v>0</v>
      </c>
    </row>
    <row r="2575" spans="1:9" x14ac:dyDescent="0.25">
      <c r="A2575" s="217" t="s">
        <v>2557</v>
      </c>
      <c r="B2575" s="78"/>
      <c r="C2575" s="134" t="s">
        <v>3454</v>
      </c>
      <c r="D2575" s="218">
        <v>184441.8</v>
      </c>
      <c r="E2575" s="218">
        <v>6988.4</v>
      </c>
      <c r="F2575" s="19">
        <v>0</v>
      </c>
      <c r="G2575" s="20">
        <f t="shared" si="46"/>
        <v>168318.10000000009</v>
      </c>
      <c r="H2575" s="19">
        <v>0</v>
      </c>
      <c r="I2575" s="19">
        <v>0</v>
      </c>
    </row>
    <row r="2576" spans="1:9" x14ac:dyDescent="0.25">
      <c r="A2576" s="217" t="s">
        <v>2558</v>
      </c>
      <c r="B2576" s="78"/>
      <c r="C2576" s="134" t="s">
        <v>3454</v>
      </c>
      <c r="D2576" s="218">
        <v>372943.99999999994</v>
      </c>
      <c r="E2576" s="218">
        <v>53380</v>
      </c>
      <c r="F2576" s="19">
        <v>0</v>
      </c>
      <c r="G2576" s="20">
        <f t="shared" si="46"/>
        <v>710407.29999999993</v>
      </c>
      <c r="H2576" s="19">
        <v>0</v>
      </c>
      <c r="I2576" s="19">
        <v>0</v>
      </c>
    </row>
    <row r="2577" spans="1:9" x14ac:dyDescent="0.25">
      <c r="A2577" s="217" t="s">
        <v>2559</v>
      </c>
      <c r="B2577" s="78"/>
      <c r="C2577" s="134" t="s">
        <v>3454</v>
      </c>
      <c r="D2577" s="218">
        <v>164950.5</v>
      </c>
      <c r="E2577" s="218">
        <v>13386.450000000003</v>
      </c>
      <c r="F2577" s="19">
        <v>0</v>
      </c>
      <c r="G2577" s="20">
        <f t="shared" si="46"/>
        <v>166809.5</v>
      </c>
      <c r="H2577" s="19">
        <v>0</v>
      </c>
      <c r="I2577" s="19">
        <v>0</v>
      </c>
    </row>
    <row r="2578" spans="1:9" x14ac:dyDescent="0.25">
      <c r="A2578" s="217" t="s">
        <v>2560</v>
      </c>
      <c r="B2578" s="78"/>
      <c r="C2578" s="134" t="s">
        <v>3454</v>
      </c>
      <c r="D2578" s="218">
        <v>1610034.4</v>
      </c>
      <c r="E2578" s="218">
        <v>324884.5</v>
      </c>
      <c r="F2578" s="19">
        <v>0</v>
      </c>
      <c r="G2578" s="20">
        <f t="shared" si="46"/>
        <v>222575.30000000005</v>
      </c>
      <c r="H2578" s="19">
        <v>0</v>
      </c>
      <c r="I2578" s="19">
        <v>0</v>
      </c>
    </row>
    <row r="2579" spans="1:9" x14ac:dyDescent="0.25">
      <c r="A2579" s="217" t="s">
        <v>2561</v>
      </c>
      <c r="B2579" s="78"/>
      <c r="C2579" s="134" t="s">
        <v>3454</v>
      </c>
      <c r="D2579" s="218">
        <v>1336544.0999999999</v>
      </c>
      <c r="E2579" s="218">
        <v>330055.98000000004</v>
      </c>
      <c r="F2579" s="19">
        <v>0</v>
      </c>
      <c r="G2579" s="20">
        <f t="shared" si="46"/>
        <v>276550.85000000015</v>
      </c>
      <c r="H2579" s="19">
        <v>0</v>
      </c>
      <c r="I2579" s="19">
        <v>0</v>
      </c>
    </row>
    <row r="2580" spans="1:9" x14ac:dyDescent="0.25">
      <c r="A2580" s="217" t="s">
        <v>2562</v>
      </c>
      <c r="B2580" s="78"/>
      <c r="C2580" s="134" t="s">
        <v>3454</v>
      </c>
      <c r="D2580" s="218">
        <v>1536622.4499999995</v>
      </c>
      <c r="E2580" s="218">
        <v>415482.84999999992</v>
      </c>
      <c r="F2580" s="19">
        <v>0</v>
      </c>
      <c r="G2580" s="20">
        <f t="shared" si="46"/>
        <v>463211.15000000008</v>
      </c>
      <c r="H2580" s="19">
        <v>0</v>
      </c>
      <c r="I2580" s="19">
        <v>0</v>
      </c>
    </row>
    <row r="2581" spans="1:9" x14ac:dyDescent="0.25">
      <c r="A2581" s="217" t="s">
        <v>2563</v>
      </c>
      <c r="B2581" s="78"/>
      <c r="C2581" s="134" t="s">
        <v>3454</v>
      </c>
      <c r="D2581" s="218">
        <v>1475318.65</v>
      </c>
      <c r="E2581" s="218">
        <v>270869.00000000006</v>
      </c>
      <c r="F2581" s="19">
        <v>0</v>
      </c>
      <c r="G2581" s="20">
        <f t="shared" si="46"/>
        <v>177311.9499999999</v>
      </c>
      <c r="H2581" s="19">
        <v>0</v>
      </c>
      <c r="I2581" s="19">
        <v>0</v>
      </c>
    </row>
    <row r="2582" spans="1:9" x14ac:dyDescent="0.25">
      <c r="A2582" s="217" t="s">
        <v>2564</v>
      </c>
      <c r="B2582" s="78"/>
      <c r="C2582" s="134" t="s">
        <v>3454</v>
      </c>
      <c r="D2582" s="218">
        <v>1678871.1</v>
      </c>
      <c r="E2582" s="218">
        <v>386281.60000000003</v>
      </c>
      <c r="F2582" s="19">
        <v>0</v>
      </c>
      <c r="G2582" s="20">
        <f t="shared" si="46"/>
        <v>158168.4</v>
      </c>
      <c r="H2582" s="19">
        <v>0</v>
      </c>
      <c r="I2582" s="19">
        <v>0</v>
      </c>
    </row>
    <row r="2583" spans="1:9" x14ac:dyDescent="0.25">
      <c r="A2583" s="217" t="s">
        <v>2565</v>
      </c>
      <c r="B2583" s="78"/>
      <c r="C2583" s="134" t="s">
        <v>3454</v>
      </c>
      <c r="D2583" s="218">
        <v>1545583.2999999993</v>
      </c>
      <c r="E2583" s="218">
        <v>362767.60000000003</v>
      </c>
      <c r="F2583" s="19">
        <v>0</v>
      </c>
      <c r="G2583" s="20">
        <f t="shared" si="46"/>
        <v>307961.50000000006</v>
      </c>
      <c r="H2583" s="19">
        <v>0</v>
      </c>
      <c r="I2583" s="19">
        <v>0</v>
      </c>
    </row>
    <row r="2584" spans="1:9" x14ac:dyDescent="0.25">
      <c r="A2584" s="217" t="s">
        <v>2566</v>
      </c>
      <c r="B2584" s="78"/>
      <c r="C2584" s="134" t="s">
        <v>3454</v>
      </c>
      <c r="D2584" s="218">
        <v>1601737.6</v>
      </c>
      <c r="E2584" s="218">
        <v>380296.08</v>
      </c>
      <c r="F2584" s="19">
        <v>0</v>
      </c>
      <c r="G2584" s="20">
        <f t="shared" si="46"/>
        <v>136307.84999999992</v>
      </c>
      <c r="H2584" s="19">
        <v>0</v>
      </c>
      <c r="I2584" s="19">
        <v>0</v>
      </c>
    </row>
    <row r="2585" spans="1:9" x14ac:dyDescent="0.25">
      <c r="A2585" s="217" t="s">
        <v>2567</v>
      </c>
      <c r="B2585" s="78"/>
      <c r="C2585" s="134" t="s">
        <v>3454</v>
      </c>
      <c r="D2585" s="218">
        <v>1518278.6</v>
      </c>
      <c r="E2585" s="218">
        <v>339424.8</v>
      </c>
      <c r="F2585" s="19">
        <v>0</v>
      </c>
      <c r="G2585" s="20">
        <f t="shared" si="46"/>
        <v>68211</v>
      </c>
      <c r="H2585" s="19">
        <v>0</v>
      </c>
      <c r="I2585" s="19">
        <v>0</v>
      </c>
    </row>
    <row r="2586" spans="1:9" x14ac:dyDescent="0.25">
      <c r="A2586" s="217" t="s">
        <v>2568</v>
      </c>
      <c r="B2586" s="78"/>
      <c r="C2586" s="134" t="s">
        <v>3454</v>
      </c>
      <c r="D2586" s="218">
        <v>439081.5</v>
      </c>
      <c r="E2586" s="218">
        <v>81564.600000000006</v>
      </c>
      <c r="F2586" s="19">
        <v>0</v>
      </c>
      <c r="G2586" s="20">
        <f t="shared" si="46"/>
        <v>93703.45</v>
      </c>
      <c r="H2586" s="19">
        <v>0</v>
      </c>
      <c r="I2586" s="19">
        <v>0</v>
      </c>
    </row>
    <row r="2587" spans="1:9" x14ac:dyDescent="0.25">
      <c r="A2587" s="217" t="s">
        <v>2569</v>
      </c>
      <c r="B2587" s="78"/>
      <c r="C2587" s="134" t="s">
        <v>3454</v>
      </c>
      <c r="D2587" s="218">
        <v>288145</v>
      </c>
      <c r="E2587" s="218">
        <v>15526.95</v>
      </c>
      <c r="F2587" s="19">
        <v>0</v>
      </c>
      <c r="G2587" s="20">
        <f t="shared" si="46"/>
        <v>122706.94999999994</v>
      </c>
      <c r="H2587" s="19">
        <v>0</v>
      </c>
      <c r="I2587" s="19">
        <v>0</v>
      </c>
    </row>
    <row r="2588" spans="1:9" x14ac:dyDescent="0.25">
      <c r="A2588" s="217" t="s">
        <v>2570</v>
      </c>
      <c r="B2588" s="78"/>
      <c r="C2588" s="134" t="s">
        <v>3454</v>
      </c>
      <c r="D2588" s="218">
        <v>246329.25</v>
      </c>
      <c r="E2588" s="218">
        <v>32699.55000000001</v>
      </c>
      <c r="F2588" s="19">
        <v>0</v>
      </c>
      <c r="G2588" s="20">
        <f t="shared" si="46"/>
        <v>59871.689999999951</v>
      </c>
      <c r="H2588" s="19">
        <v>0</v>
      </c>
      <c r="I2588" s="19">
        <v>0</v>
      </c>
    </row>
    <row r="2589" spans="1:9" x14ac:dyDescent="0.25">
      <c r="A2589" s="217" t="s">
        <v>2571</v>
      </c>
      <c r="B2589" s="78"/>
      <c r="C2589" s="134" t="s">
        <v>3455</v>
      </c>
      <c r="D2589" s="218">
        <v>383611.50000000006</v>
      </c>
      <c r="E2589" s="218">
        <v>48884.55000000001</v>
      </c>
      <c r="F2589" s="19">
        <v>0</v>
      </c>
      <c r="G2589" s="20">
        <f t="shared" si="46"/>
        <v>57146.269999999917</v>
      </c>
      <c r="H2589" s="19">
        <v>0</v>
      </c>
      <c r="I2589" s="19">
        <v>0</v>
      </c>
    </row>
    <row r="2590" spans="1:9" x14ac:dyDescent="0.25">
      <c r="A2590" s="217" t="s">
        <v>2572</v>
      </c>
      <c r="B2590" s="78"/>
      <c r="C2590" s="134" t="s">
        <v>3456</v>
      </c>
      <c r="D2590" s="218">
        <v>526444.35000000009</v>
      </c>
      <c r="E2590" s="218">
        <v>24486.80000000001</v>
      </c>
      <c r="F2590" s="19">
        <v>0</v>
      </c>
      <c r="G2590" s="20">
        <f t="shared" si="46"/>
        <v>241456.69999999995</v>
      </c>
      <c r="H2590" s="19">
        <v>0</v>
      </c>
      <c r="I2590" s="19">
        <v>0</v>
      </c>
    </row>
    <row r="2591" spans="1:9" x14ac:dyDescent="0.25">
      <c r="A2591" s="217" t="s">
        <v>2573</v>
      </c>
      <c r="B2591" s="78"/>
      <c r="C2591" s="134" t="s">
        <v>3456</v>
      </c>
      <c r="D2591" s="218">
        <v>567217.25</v>
      </c>
      <c r="E2591" s="218">
        <v>101316.7</v>
      </c>
      <c r="F2591" s="19">
        <v>0</v>
      </c>
      <c r="G2591" s="20">
        <f t="shared" si="46"/>
        <v>156569.35000000009</v>
      </c>
      <c r="H2591" s="19">
        <v>0</v>
      </c>
      <c r="I2591" s="19">
        <v>0</v>
      </c>
    </row>
    <row r="2592" spans="1:9" x14ac:dyDescent="0.25">
      <c r="A2592" s="217" t="s">
        <v>2574</v>
      </c>
      <c r="B2592" s="78"/>
      <c r="C2592" s="134" t="s">
        <v>3456</v>
      </c>
      <c r="D2592" s="218">
        <v>620990.00000000012</v>
      </c>
      <c r="E2592" s="218">
        <v>61875.3</v>
      </c>
      <c r="F2592" s="19">
        <v>0</v>
      </c>
      <c r="G2592" s="20">
        <f t="shared" si="46"/>
        <v>69657.650000000023</v>
      </c>
      <c r="H2592" s="19">
        <v>0</v>
      </c>
      <c r="I2592" s="19">
        <v>0</v>
      </c>
    </row>
    <row r="2593" spans="1:9" x14ac:dyDescent="0.25">
      <c r="A2593" s="217" t="s">
        <v>2575</v>
      </c>
      <c r="B2593" s="78"/>
      <c r="C2593" s="134" t="s">
        <v>3456</v>
      </c>
      <c r="D2593" s="218">
        <v>537611.15</v>
      </c>
      <c r="E2593" s="218">
        <v>102058.55000000003</v>
      </c>
      <c r="F2593" s="19">
        <v>0</v>
      </c>
      <c r="G2593" s="20">
        <f t="shared" si="46"/>
        <v>515828.80000000016</v>
      </c>
      <c r="H2593" s="19">
        <v>0</v>
      </c>
      <c r="I2593" s="19">
        <v>0</v>
      </c>
    </row>
    <row r="2594" spans="1:9" x14ac:dyDescent="0.25">
      <c r="A2594" s="217" t="s">
        <v>2576</v>
      </c>
      <c r="B2594" s="78"/>
      <c r="C2594" s="134" t="s">
        <v>3456</v>
      </c>
      <c r="D2594" s="218">
        <v>509694.5500000001</v>
      </c>
      <c r="E2594" s="218">
        <v>88669.55</v>
      </c>
      <c r="F2594" s="19">
        <v>0</v>
      </c>
      <c r="G2594" s="20">
        <f t="shared" si="46"/>
        <v>187582.42000000004</v>
      </c>
      <c r="H2594" s="19">
        <v>0</v>
      </c>
      <c r="I2594" s="19">
        <v>0</v>
      </c>
    </row>
    <row r="2595" spans="1:9" x14ac:dyDescent="0.25">
      <c r="A2595" s="217" t="s">
        <v>2577</v>
      </c>
      <c r="B2595" s="78"/>
      <c r="C2595" s="134" t="s">
        <v>3456</v>
      </c>
      <c r="D2595" s="218">
        <v>546352.45000000007</v>
      </c>
      <c r="E2595" s="218">
        <v>118718.25</v>
      </c>
      <c r="F2595" s="19">
        <v>0</v>
      </c>
      <c r="G2595" s="20">
        <f t="shared" si="46"/>
        <v>183630.54999999996</v>
      </c>
      <c r="H2595" s="19">
        <v>0</v>
      </c>
      <c r="I2595" s="19">
        <v>0</v>
      </c>
    </row>
    <row r="2596" spans="1:9" x14ac:dyDescent="0.25">
      <c r="A2596" s="217" t="s">
        <v>2578</v>
      </c>
      <c r="B2596" s="78"/>
      <c r="C2596" s="134" t="s">
        <v>3456</v>
      </c>
      <c r="D2596" s="218">
        <v>635766.45000000007</v>
      </c>
      <c r="E2596" s="218">
        <v>134342.29999999999</v>
      </c>
      <c r="F2596" s="19">
        <v>0</v>
      </c>
      <c r="G2596" s="20">
        <f t="shared" si="46"/>
        <v>74492.75999999998</v>
      </c>
      <c r="H2596" s="19">
        <v>0</v>
      </c>
      <c r="I2596" s="19">
        <v>0</v>
      </c>
    </row>
    <row r="2597" spans="1:9" x14ac:dyDescent="0.25">
      <c r="A2597" s="217" t="s">
        <v>2579</v>
      </c>
      <c r="B2597" s="78"/>
      <c r="C2597" s="134" t="s">
        <v>3456</v>
      </c>
      <c r="D2597" s="218">
        <v>520291.20000000007</v>
      </c>
      <c r="E2597" s="218">
        <v>25543.599999999999</v>
      </c>
      <c r="F2597" s="19">
        <v>0</v>
      </c>
      <c r="G2597" s="20">
        <f t="shared" si="46"/>
        <v>118064.61999999997</v>
      </c>
      <c r="H2597" s="19">
        <v>0</v>
      </c>
      <c r="I2597" s="19">
        <v>0</v>
      </c>
    </row>
    <row r="2598" spans="1:9" x14ac:dyDescent="0.25">
      <c r="A2598" s="217" t="s">
        <v>2580</v>
      </c>
      <c r="B2598" s="78"/>
      <c r="C2598" s="134" t="s">
        <v>3456</v>
      </c>
      <c r="D2598" s="218">
        <v>557205.79999999993</v>
      </c>
      <c r="E2598" s="218">
        <v>44044.85</v>
      </c>
      <c r="F2598" s="19">
        <v>0</v>
      </c>
      <c r="G2598" s="20">
        <f t="shared" si="46"/>
        <v>195132.49999999997</v>
      </c>
      <c r="H2598" s="19">
        <v>0</v>
      </c>
      <c r="I2598" s="19">
        <v>0</v>
      </c>
    </row>
    <row r="2599" spans="1:9" x14ac:dyDescent="0.25">
      <c r="A2599" s="217" t="s">
        <v>2581</v>
      </c>
      <c r="B2599" s="78"/>
      <c r="C2599" s="134" t="s">
        <v>3456</v>
      </c>
      <c r="D2599" s="218">
        <v>603045.75</v>
      </c>
      <c r="E2599" s="218">
        <v>94482.65</v>
      </c>
      <c r="F2599" s="19">
        <v>0</v>
      </c>
      <c r="G2599" s="20">
        <f t="shared" si="46"/>
        <v>124928.24999999997</v>
      </c>
      <c r="H2599" s="19">
        <v>0</v>
      </c>
      <c r="I2599" s="19">
        <v>0</v>
      </c>
    </row>
    <row r="2600" spans="1:9" x14ac:dyDescent="0.25">
      <c r="A2600" s="217" t="s">
        <v>2582</v>
      </c>
      <c r="B2600" s="78"/>
      <c r="C2600" s="134" t="s">
        <v>3456</v>
      </c>
      <c r="D2600" s="218">
        <v>627119.00000000012</v>
      </c>
      <c r="E2600" s="218">
        <v>133247.6</v>
      </c>
      <c r="F2600" s="19">
        <v>0</v>
      </c>
      <c r="G2600" s="20">
        <f t="shared" si="46"/>
        <v>149962.01</v>
      </c>
      <c r="H2600" s="19">
        <v>0</v>
      </c>
      <c r="I2600" s="19">
        <v>0</v>
      </c>
    </row>
    <row r="2601" spans="1:9" x14ac:dyDescent="0.25">
      <c r="A2601" s="217" t="s">
        <v>2583</v>
      </c>
      <c r="B2601" s="78"/>
      <c r="C2601" s="134" t="s">
        <v>3456</v>
      </c>
      <c r="D2601" s="218">
        <v>622908.94999999984</v>
      </c>
      <c r="E2601" s="218">
        <v>103328.44999999998</v>
      </c>
      <c r="F2601" s="19">
        <v>0</v>
      </c>
      <c r="G2601" s="20">
        <f t="shared" si="46"/>
        <v>177453.4</v>
      </c>
      <c r="H2601" s="19">
        <v>0</v>
      </c>
      <c r="I2601" s="19">
        <v>0</v>
      </c>
    </row>
    <row r="2602" spans="1:9" x14ac:dyDescent="0.25">
      <c r="A2602" s="217" t="s">
        <v>2584</v>
      </c>
      <c r="B2602" s="78"/>
      <c r="C2602" s="134" t="s">
        <v>3457</v>
      </c>
      <c r="D2602" s="218">
        <v>660064.69999999984</v>
      </c>
      <c r="E2602" s="218">
        <v>145976.45000000001</v>
      </c>
      <c r="F2602" s="19">
        <v>0</v>
      </c>
      <c r="G2602" s="20">
        <f t="shared" si="46"/>
        <v>319563.99999999994</v>
      </c>
      <c r="H2602" s="19">
        <v>0</v>
      </c>
      <c r="I2602" s="19">
        <v>0</v>
      </c>
    </row>
    <row r="2603" spans="1:9" x14ac:dyDescent="0.25">
      <c r="A2603" s="217" t="s">
        <v>2585</v>
      </c>
      <c r="B2603" s="78"/>
      <c r="C2603" s="134" t="s">
        <v>3457</v>
      </c>
      <c r="D2603" s="218">
        <v>4053095.6500000008</v>
      </c>
      <c r="E2603" s="218">
        <v>1212209.69</v>
      </c>
      <c r="F2603" s="19">
        <v>0</v>
      </c>
      <c r="G2603" s="20">
        <f t="shared" si="46"/>
        <v>151564.04999999999</v>
      </c>
      <c r="H2603" s="19">
        <v>0</v>
      </c>
      <c r="I2603" s="19">
        <v>0</v>
      </c>
    </row>
    <row r="2604" spans="1:9" x14ac:dyDescent="0.25">
      <c r="A2604" s="217" t="s">
        <v>2586</v>
      </c>
      <c r="B2604" s="78"/>
      <c r="C2604" s="134" t="s">
        <v>3457</v>
      </c>
      <c r="D2604" s="218">
        <v>3290439.100000001</v>
      </c>
      <c r="E2604" s="218">
        <v>1135716.7999999996</v>
      </c>
      <c r="F2604" s="19">
        <v>0</v>
      </c>
      <c r="G2604" s="20">
        <f t="shared" si="46"/>
        <v>1285149.8999999999</v>
      </c>
      <c r="H2604" s="19">
        <v>0</v>
      </c>
      <c r="I2604" s="19">
        <v>0</v>
      </c>
    </row>
    <row r="2605" spans="1:9" x14ac:dyDescent="0.25">
      <c r="A2605" s="217" t="s">
        <v>2587</v>
      </c>
      <c r="B2605" s="78"/>
      <c r="C2605" s="134" t="s">
        <v>3457</v>
      </c>
      <c r="D2605" s="218">
        <v>475261.1</v>
      </c>
      <c r="E2605" s="218">
        <v>192331.65</v>
      </c>
      <c r="F2605" s="19">
        <v>0</v>
      </c>
      <c r="G2605" s="20">
        <f t="shared" si="46"/>
        <v>1006488.1199999999</v>
      </c>
      <c r="H2605" s="19">
        <v>0</v>
      </c>
      <c r="I2605" s="19">
        <v>0</v>
      </c>
    </row>
    <row r="2606" spans="1:9" x14ac:dyDescent="0.25">
      <c r="A2606" s="217" t="s">
        <v>2588</v>
      </c>
      <c r="B2606" s="78"/>
      <c r="C2606" s="134" t="s">
        <v>3457</v>
      </c>
      <c r="D2606" s="218">
        <v>654773.6</v>
      </c>
      <c r="E2606" s="218">
        <v>166193.72999999998</v>
      </c>
      <c r="F2606" s="19">
        <v>0</v>
      </c>
      <c r="G2606" s="20">
        <f t="shared" si="46"/>
        <v>1121139.5999999996</v>
      </c>
      <c r="H2606" s="19">
        <v>0</v>
      </c>
      <c r="I2606" s="19">
        <v>0</v>
      </c>
    </row>
    <row r="2607" spans="1:9" x14ac:dyDescent="0.25">
      <c r="A2607" s="217" t="s">
        <v>2589</v>
      </c>
      <c r="B2607" s="78"/>
      <c r="C2607" s="134" t="s">
        <v>3457</v>
      </c>
      <c r="D2607" s="218">
        <v>1112793.6000000003</v>
      </c>
      <c r="E2607" s="218">
        <v>599200.03</v>
      </c>
      <c r="F2607" s="19">
        <v>0</v>
      </c>
      <c r="G2607" s="20">
        <f t="shared" si="46"/>
        <v>1204449.6499999999</v>
      </c>
      <c r="H2607" s="19">
        <v>0</v>
      </c>
      <c r="I2607" s="19">
        <v>0</v>
      </c>
    </row>
    <row r="2608" spans="1:9" x14ac:dyDescent="0.25">
      <c r="A2608" s="217" t="s">
        <v>2590</v>
      </c>
      <c r="B2608" s="78"/>
      <c r="C2608" s="134" t="s">
        <v>3457</v>
      </c>
      <c r="D2608" s="218">
        <v>221176.49999999997</v>
      </c>
      <c r="E2608" s="218">
        <v>100191.76999999999</v>
      </c>
      <c r="F2608" s="19">
        <v>0</v>
      </c>
      <c r="G2608" s="20">
        <f t="shared" si="46"/>
        <v>1292589.5</v>
      </c>
      <c r="H2608" s="19">
        <v>0</v>
      </c>
      <c r="I2608" s="19">
        <v>0</v>
      </c>
    </row>
    <row r="2609" spans="1:9" x14ac:dyDescent="0.25">
      <c r="A2609" s="217" t="s">
        <v>2591</v>
      </c>
      <c r="B2609" s="78"/>
      <c r="C2609" s="134" t="s">
        <v>3457</v>
      </c>
      <c r="D2609" s="218">
        <v>358981</v>
      </c>
      <c r="E2609" s="218">
        <v>198036.63</v>
      </c>
      <c r="F2609" s="19">
        <v>0</v>
      </c>
      <c r="G2609" s="20">
        <f t="shared" ref="G2609:G2672" si="47">D2583-E2583</f>
        <v>1182815.6999999993</v>
      </c>
      <c r="H2609" s="19">
        <v>0</v>
      </c>
      <c r="I2609" s="19">
        <v>0</v>
      </c>
    </row>
    <row r="2610" spans="1:9" x14ac:dyDescent="0.25">
      <c r="A2610" s="217" t="s">
        <v>2592</v>
      </c>
      <c r="B2610" s="78"/>
      <c r="C2610" s="134" t="s">
        <v>3457</v>
      </c>
      <c r="D2610" s="218">
        <v>364730.6999999999</v>
      </c>
      <c r="E2610" s="218">
        <v>90933.8</v>
      </c>
      <c r="F2610" s="19">
        <v>0</v>
      </c>
      <c r="G2610" s="20">
        <f t="shared" si="47"/>
        <v>1221441.52</v>
      </c>
      <c r="H2610" s="19">
        <v>0</v>
      </c>
      <c r="I2610" s="19">
        <v>0</v>
      </c>
    </row>
    <row r="2611" spans="1:9" x14ac:dyDescent="0.25">
      <c r="A2611" s="217" t="s">
        <v>2593</v>
      </c>
      <c r="B2611" s="78"/>
      <c r="C2611" s="134" t="s">
        <v>3457</v>
      </c>
      <c r="D2611" s="218">
        <v>487899.74999999994</v>
      </c>
      <c r="E2611" s="218">
        <v>218363.24999999997</v>
      </c>
      <c r="F2611" s="19">
        <v>0</v>
      </c>
      <c r="G2611" s="20">
        <f t="shared" si="47"/>
        <v>1178853.8</v>
      </c>
      <c r="H2611" s="19">
        <v>0</v>
      </c>
      <c r="I2611" s="19">
        <v>0</v>
      </c>
    </row>
    <row r="2612" spans="1:9" x14ac:dyDescent="0.25">
      <c r="A2612" s="217" t="s">
        <v>2594</v>
      </c>
      <c r="B2612" s="78"/>
      <c r="C2612" s="134" t="s">
        <v>3457</v>
      </c>
      <c r="D2612" s="218">
        <v>674389.95000000007</v>
      </c>
      <c r="E2612" s="218">
        <v>154234.19999999998</v>
      </c>
      <c r="F2612" s="19">
        <v>0</v>
      </c>
      <c r="G2612" s="20">
        <f t="shared" si="47"/>
        <v>357516.9</v>
      </c>
      <c r="H2612" s="19">
        <v>0</v>
      </c>
      <c r="I2612" s="19">
        <v>0</v>
      </c>
    </row>
    <row r="2613" spans="1:9" x14ac:dyDescent="0.25">
      <c r="A2613" s="217" t="s">
        <v>2595</v>
      </c>
      <c r="B2613" s="78"/>
      <c r="C2613" s="134" t="s">
        <v>3457</v>
      </c>
      <c r="D2613" s="218">
        <v>348276.5</v>
      </c>
      <c r="E2613" s="218">
        <v>110738.49999999999</v>
      </c>
      <c r="F2613" s="19">
        <v>0</v>
      </c>
      <c r="G2613" s="20">
        <f t="shared" si="47"/>
        <v>272618.05</v>
      </c>
      <c r="H2613" s="19">
        <v>0</v>
      </c>
      <c r="I2613" s="19">
        <v>0</v>
      </c>
    </row>
    <row r="2614" spans="1:9" x14ac:dyDescent="0.25">
      <c r="A2614" s="217" t="s">
        <v>2596</v>
      </c>
      <c r="B2614" s="78"/>
      <c r="C2614" s="134" t="s">
        <v>3457</v>
      </c>
      <c r="D2614" s="218">
        <v>825922.75</v>
      </c>
      <c r="E2614" s="218">
        <v>574171.79</v>
      </c>
      <c r="F2614" s="19">
        <v>0</v>
      </c>
      <c r="G2614" s="20">
        <f t="shared" si="47"/>
        <v>213629.69999999998</v>
      </c>
      <c r="H2614" s="19">
        <v>0</v>
      </c>
      <c r="I2614" s="19">
        <v>0</v>
      </c>
    </row>
    <row r="2615" spans="1:9" x14ac:dyDescent="0.25">
      <c r="A2615" s="217" t="s">
        <v>2597</v>
      </c>
      <c r="B2615" s="78"/>
      <c r="C2615" s="134" t="s">
        <v>3457</v>
      </c>
      <c r="D2615" s="218">
        <v>473284.44999999995</v>
      </c>
      <c r="E2615" s="218">
        <v>178800.5</v>
      </c>
      <c r="F2615" s="19">
        <v>0</v>
      </c>
      <c r="G2615" s="20">
        <f t="shared" si="47"/>
        <v>334726.95000000007</v>
      </c>
      <c r="H2615" s="19">
        <v>0</v>
      </c>
      <c r="I2615" s="19">
        <v>0</v>
      </c>
    </row>
    <row r="2616" spans="1:9" x14ac:dyDescent="0.25">
      <c r="A2616" s="217" t="s">
        <v>2598</v>
      </c>
      <c r="B2616" s="78"/>
      <c r="C2616" s="134" t="s">
        <v>3457</v>
      </c>
      <c r="D2616" s="218">
        <v>296990</v>
      </c>
      <c r="E2616" s="218">
        <v>156525.10999999999</v>
      </c>
      <c r="F2616" s="19">
        <v>0</v>
      </c>
      <c r="G2616" s="20">
        <f t="shared" si="47"/>
        <v>501957.5500000001</v>
      </c>
      <c r="H2616" s="19">
        <v>0</v>
      </c>
      <c r="I2616" s="19">
        <v>0</v>
      </c>
    </row>
    <row r="2617" spans="1:9" x14ac:dyDescent="0.25">
      <c r="A2617" s="217" t="s">
        <v>2599</v>
      </c>
      <c r="B2617" s="78"/>
      <c r="C2617" s="134" t="s">
        <v>3457</v>
      </c>
      <c r="D2617" s="218">
        <v>361090.60000000003</v>
      </c>
      <c r="E2617" s="218">
        <v>25549.950000000008</v>
      </c>
      <c r="F2617" s="19">
        <v>0</v>
      </c>
      <c r="G2617" s="20">
        <f t="shared" si="47"/>
        <v>465900.55</v>
      </c>
      <c r="H2617" s="19">
        <v>0</v>
      </c>
      <c r="I2617" s="19">
        <v>0</v>
      </c>
    </row>
    <row r="2618" spans="1:9" x14ac:dyDescent="0.25">
      <c r="A2618" s="217" t="s">
        <v>2600</v>
      </c>
      <c r="B2618" s="78"/>
      <c r="C2618" s="134" t="s">
        <v>3457</v>
      </c>
      <c r="D2618" s="218">
        <v>500851</v>
      </c>
      <c r="E2618" s="218">
        <v>121018.5</v>
      </c>
      <c r="F2618" s="19">
        <v>0</v>
      </c>
      <c r="G2618" s="20">
        <f t="shared" si="47"/>
        <v>559114.70000000007</v>
      </c>
      <c r="H2618" s="19">
        <v>0</v>
      </c>
      <c r="I2618" s="19">
        <v>0</v>
      </c>
    </row>
    <row r="2619" spans="1:9" x14ac:dyDescent="0.25">
      <c r="A2619" s="217" t="s">
        <v>2601</v>
      </c>
      <c r="B2619" s="78"/>
      <c r="C2619" s="134" t="s">
        <v>3457</v>
      </c>
      <c r="D2619" s="218">
        <v>639840</v>
      </c>
      <c r="E2619" s="218">
        <v>148530.45000000001</v>
      </c>
      <c r="F2619" s="19">
        <v>0</v>
      </c>
      <c r="G2619" s="20">
        <f t="shared" si="47"/>
        <v>435552.6</v>
      </c>
      <c r="H2619" s="19">
        <v>0</v>
      </c>
      <c r="I2619" s="19">
        <v>0</v>
      </c>
    </row>
    <row r="2620" spans="1:9" x14ac:dyDescent="0.25">
      <c r="A2620" s="217" t="s">
        <v>2602</v>
      </c>
      <c r="B2620" s="78"/>
      <c r="C2620" s="134" t="s">
        <v>3457</v>
      </c>
      <c r="D2620" s="218">
        <v>355134</v>
      </c>
      <c r="E2620" s="218">
        <v>23972.100000000002</v>
      </c>
      <c r="F2620" s="19">
        <v>0</v>
      </c>
      <c r="G2620" s="20">
        <f t="shared" si="47"/>
        <v>421025.00000000012</v>
      </c>
      <c r="H2620" s="19">
        <v>0</v>
      </c>
      <c r="I2620" s="19">
        <v>0</v>
      </c>
    </row>
    <row r="2621" spans="1:9" x14ac:dyDescent="0.25">
      <c r="A2621" s="217" t="s">
        <v>2603</v>
      </c>
      <c r="B2621" s="78"/>
      <c r="C2621" s="134" t="s">
        <v>3457</v>
      </c>
      <c r="D2621" s="218">
        <v>497211</v>
      </c>
      <c r="E2621" s="218">
        <v>197862.64999999997</v>
      </c>
      <c r="F2621" s="19">
        <v>0</v>
      </c>
      <c r="G2621" s="20">
        <f t="shared" si="47"/>
        <v>427634.20000000007</v>
      </c>
      <c r="H2621" s="19">
        <v>0</v>
      </c>
      <c r="I2621" s="19">
        <v>0</v>
      </c>
    </row>
    <row r="2622" spans="1:9" x14ac:dyDescent="0.25">
      <c r="A2622" s="217" t="s">
        <v>2604</v>
      </c>
      <c r="B2622" s="78"/>
      <c r="C2622" s="134" t="s">
        <v>3457</v>
      </c>
      <c r="D2622" s="218">
        <v>1563134.4000000001</v>
      </c>
      <c r="E2622" s="218">
        <v>849858.8</v>
      </c>
      <c r="F2622" s="19">
        <v>0</v>
      </c>
      <c r="G2622" s="20">
        <f t="shared" si="47"/>
        <v>501424.15000000008</v>
      </c>
      <c r="H2622" s="19">
        <v>0</v>
      </c>
      <c r="I2622" s="19">
        <v>0</v>
      </c>
    </row>
    <row r="2623" spans="1:9" x14ac:dyDescent="0.25">
      <c r="A2623" s="217" t="s">
        <v>2605</v>
      </c>
      <c r="B2623" s="78"/>
      <c r="C2623" s="134" t="s">
        <v>3457</v>
      </c>
      <c r="D2623" s="218">
        <v>455874.1999999999</v>
      </c>
      <c r="E2623" s="218">
        <v>164031.85</v>
      </c>
      <c r="F2623" s="19">
        <v>0</v>
      </c>
      <c r="G2623" s="20">
        <f t="shared" si="47"/>
        <v>494747.60000000009</v>
      </c>
      <c r="H2623" s="19">
        <v>0</v>
      </c>
      <c r="I2623" s="19">
        <v>0</v>
      </c>
    </row>
    <row r="2624" spans="1:9" x14ac:dyDescent="0.25">
      <c r="A2624" s="217" t="s">
        <v>2606</v>
      </c>
      <c r="B2624" s="78"/>
      <c r="C2624" s="134" t="s">
        <v>3457</v>
      </c>
      <c r="D2624" s="218">
        <v>634131.47</v>
      </c>
      <c r="E2624" s="218">
        <v>227377.89000000007</v>
      </c>
      <c r="F2624" s="19">
        <v>0</v>
      </c>
      <c r="G2624" s="20">
        <f t="shared" si="47"/>
        <v>513160.94999999995</v>
      </c>
      <c r="H2624" s="19">
        <v>0</v>
      </c>
      <c r="I2624" s="19">
        <v>0</v>
      </c>
    </row>
    <row r="2625" spans="1:9" x14ac:dyDescent="0.25">
      <c r="A2625" s="217" t="s">
        <v>2607</v>
      </c>
      <c r="B2625" s="78"/>
      <c r="C2625" s="134" t="s">
        <v>3457</v>
      </c>
      <c r="D2625" s="218">
        <v>636278.49999999988</v>
      </c>
      <c r="E2625" s="218">
        <v>208412.7</v>
      </c>
      <c r="F2625" s="19">
        <v>0</v>
      </c>
      <c r="G2625" s="20">
        <f t="shared" si="47"/>
        <v>508563.1</v>
      </c>
      <c r="H2625" s="19">
        <v>0</v>
      </c>
      <c r="I2625" s="19">
        <v>0</v>
      </c>
    </row>
    <row r="2626" spans="1:9" x14ac:dyDescent="0.25">
      <c r="A2626" s="217" t="s">
        <v>2608</v>
      </c>
      <c r="B2626" s="78"/>
      <c r="C2626" s="134" t="s">
        <v>3457</v>
      </c>
      <c r="D2626" s="218">
        <v>558516.42000000004</v>
      </c>
      <c r="E2626" s="218">
        <v>196021.79999999996</v>
      </c>
      <c r="F2626" s="19">
        <v>0</v>
      </c>
      <c r="G2626" s="20">
        <f t="shared" si="47"/>
        <v>493871.40000000014</v>
      </c>
      <c r="H2626" s="19">
        <v>0</v>
      </c>
      <c r="I2626" s="19">
        <v>0</v>
      </c>
    </row>
    <row r="2627" spans="1:9" x14ac:dyDescent="0.25">
      <c r="A2627" s="217" t="s">
        <v>2609</v>
      </c>
      <c r="B2627" s="78"/>
      <c r="C2627" s="134" t="s">
        <v>3457</v>
      </c>
      <c r="D2627" s="218">
        <v>486271.5</v>
      </c>
      <c r="E2627" s="218">
        <v>168640.55000000002</v>
      </c>
      <c r="F2627" s="19">
        <v>0</v>
      </c>
      <c r="G2627" s="20">
        <f t="shared" si="47"/>
        <v>519580.49999999988</v>
      </c>
      <c r="H2627" s="19">
        <v>0</v>
      </c>
      <c r="I2627" s="19">
        <v>0</v>
      </c>
    </row>
    <row r="2628" spans="1:9" x14ac:dyDescent="0.25">
      <c r="A2628" s="217" t="s">
        <v>2610</v>
      </c>
      <c r="B2628" s="78"/>
      <c r="C2628" s="134" t="s">
        <v>3457</v>
      </c>
      <c r="D2628" s="218">
        <v>499427.5</v>
      </c>
      <c r="E2628" s="218">
        <v>140473.1</v>
      </c>
      <c r="F2628" s="19">
        <v>0</v>
      </c>
      <c r="G2628" s="20">
        <f t="shared" si="47"/>
        <v>514088.24999999983</v>
      </c>
      <c r="H2628" s="19">
        <v>0</v>
      </c>
      <c r="I2628" s="19">
        <v>0</v>
      </c>
    </row>
    <row r="2629" spans="1:9" x14ac:dyDescent="0.25">
      <c r="A2629" s="217" t="s">
        <v>2611</v>
      </c>
      <c r="B2629" s="78"/>
      <c r="C2629" s="134" t="s">
        <v>3457</v>
      </c>
      <c r="D2629" s="218">
        <v>297654.50000000006</v>
      </c>
      <c r="E2629" s="218">
        <v>118152.65000000002</v>
      </c>
      <c r="F2629" s="19">
        <v>0</v>
      </c>
      <c r="G2629" s="20">
        <f t="shared" si="47"/>
        <v>2840885.9600000009</v>
      </c>
      <c r="H2629" s="19">
        <v>0</v>
      </c>
      <c r="I2629" s="19">
        <v>0</v>
      </c>
    </row>
    <row r="2630" spans="1:9" x14ac:dyDescent="0.25">
      <c r="A2630" s="217" t="s">
        <v>2612</v>
      </c>
      <c r="B2630" s="78"/>
      <c r="C2630" s="134" t="s">
        <v>3457</v>
      </c>
      <c r="D2630" s="218">
        <v>241741.49999999994</v>
      </c>
      <c r="E2630" s="218">
        <v>66407.899999999994</v>
      </c>
      <c r="F2630" s="19">
        <v>0</v>
      </c>
      <c r="G2630" s="20">
        <f t="shared" si="47"/>
        <v>2154722.3000000017</v>
      </c>
      <c r="H2630" s="19">
        <v>0</v>
      </c>
      <c r="I2630" s="19">
        <v>0</v>
      </c>
    </row>
    <row r="2631" spans="1:9" x14ac:dyDescent="0.25">
      <c r="A2631" s="217" t="s">
        <v>2613</v>
      </c>
      <c r="B2631" s="78"/>
      <c r="C2631" s="134" t="s">
        <v>3457</v>
      </c>
      <c r="D2631" s="218">
        <v>698054.50000000012</v>
      </c>
      <c r="E2631" s="218">
        <v>252529.69999999998</v>
      </c>
      <c r="F2631" s="19">
        <v>0</v>
      </c>
      <c r="G2631" s="20">
        <f t="shared" si="47"/>
        <v>282929.44999999995</v>
      </c>
      <c r="H2631" s="19">
        <v>0</v>
      </c>
      <c r="I2631" s="19">
        <v>0</v>
      </c>
    </row>
    <row r="2632" spans="1:9" x14ac:dyDescent="0.25">
      <c r="A2632" s="217" t="s">
        <v>2614</v>
      </c>
      <c r="B2632" s="78"/>
      <c r="C2632" s="134" t="s">
        <v>3457</v>
      </c>
      <c r="D2632" s="218">
        <v>630306.9</v>
      </c>
      <c r="E2632" s="218">
        <v>228553.86000000002</v>
      </c>
      <c r="F2632" s="19">
        <v>0</v>
      </c>
      <c r="G2632" s="20">
        <f t="shared" si="47"/>
        <v>488579.87</v>
      </c>
      <c r="H2632" s="19">
        <v>0</v>
      </c>
      <c r="I2632" s="19">
        <v>0</v>
      </c>
    </row>
    <row r="2633" spans="1:9" x14ac:dyDescent="0.25">
      <c r="A2633" s="217" t="s">
        <v>2615</v>
      </c>
      <c r="B2633" s="78"/>
      <c r="C2633" s="134" t="s">
        <v>3457</v>
      </c>
      <c r="D2633" s="218">
        <v>591316.10000000009</v>
      </c>
      <c r="E2633" s="218">
        <v>194244.24999999997</v>
      </c>
      <c r="F2633" s="19">
        <v>0</v>
      </c>
      <c r="G2633" s="20">
        <f t="shared" si="47"/>
        <v>513593.5700000003</v>
      </c>
      <c r="H2633" s="19">
        <v>0</v>
      </c>
      <c r="I2633" s="19">
        <v>0</v>
      </c>
    </row>
    <row r="2634" spans="1:9" x14ac:dyDescent="0.25">
      <c r="A2634" s="217" t="s">
        <v>2616</v>
      </c>
      <c r="B2634" s="78"/>
      <c r="C2634" s="134" t="s">
        <v>3458</v>
      </c>
      <c r="D2634" s="218">
        <v>581236.66</v>
      </c>
      <c r="E2634" s="218">
        <v>142029.47999999998</v>
      </c>
      <c r="F2634" s="19">
        <v>0</v>
      </c>
      <c r="G2634" s="20">
        <f t="shared" si="47"/>
        <v>120984.72999999998</v>
      </c>
      <c r="H2634" s="19">
        <v>0</v>
      </c>
      <c r="I2634" s="19">
        <v>0</v>
      </c>
    </row>
    <row r="2635" spans="1:9" x14ac:dyDescent="0.25">
      <c r="A2635" s="217" t="s">
        <v>2617</v>
      </c>
      <c r="B2635" s="78"/>
      <c r="C2635" s="134" t="s">
        <v>3458</v>
      </c>
      <c r="D2635" s="218">
        <v>611897</v>
      </c>
      <c r="E2635" s="218">
        <v>71937.609999999986</v>
      </c>
      <c r="F2635" s="19">
        <v>0</v>
      </c>
      <c r="G2635" s="20">
        <f t="shared" si="47"/>
        <v>160944.37</v>
      </c>
      <c r="H2635" s="19">
        <v>0</v>
      </c>
      <c r="I2635" s="19">
        <v>0</v>
      </c>
    </row>
    <row r="2636" spans="1:9" x14ac:dyDescent="0.25">
      <c r="A2636" s="217" t="s">
        <v>2618</v>
      </c>
      <c r="B2636" s="78"/>
      <c r="C2636" s="134" t="s">
        <v>3458</v>
      </c>
      <c r="D2636" s="218">
        <v>153725</v>
      </c>
      <c r="E2636" s="218">
        <v>0</v>
      </c>
      <c r="F2636" s="19">
        <v>0</v>
      </c>
      <c r="G2636" s="20">
        <f t="shared" si="47"/>
        <v>273796.89999999991</v>
      </c>
      <c r="H2636" s="19">
        <v>0</v>
      </c>
      <c r="I2636" s="19">
        <v>0</v>
      </c>
    </row>
    <row r="2637" spans="1:9" x14ac:dyDescent="0.25">
      <c r="A2637" s="217" t="s">
        <v>2619</v>
      </c>
      <c r="B2637" s="78"/>
      <c r="C2637" s="134" t="s">
        <v>3458</v>
      </c>
      <c r="D2637" s="218">
        <v>155155</v>
      </c>
      <c r="E2637" s="218">
        <v>20029.099999999991</v>
      </c>
      <c r="F2637" s="19">
        <v>0</v>
      </c>
      <c r="G2637" s="20">
        <f t="shared" si="47"/>
        <v>269536.5</v>
      </c>
      <c r="H2637" s="19">
        <v>0</v>
      </c>
      <c r="I2637" s="19">
        <v>0</v>
      </c>
    </row>
    <row r="2638" spans="1:9" x14ac:dyDescent="0.25">
      <c r="A2638" s="217" t="s">
        <v>2620</v>
      </c>
      <c r="B2638" s="78"/>
      <c r="C2638" s="134" t="s">
        <v>3458</v>
      </c>
      <c r="D2638" s="218">
        <v>207063.99999999994</v>
      </c>
      <c r="E2638" s="218">
        <v>22698.15</v>
      </c>
      <c r="F2638" s="19">
        <v>0</v>
      </c>
      <c r="G2638" s="20">
        <f t="shared" si="47"/>
        <v>520155.75000000012</v>
      </c>
      <c r="H2638" s="19">
        <v>0</v>
      </c>
      <c r="I2638" s="19">
        <v>0</v>
      </c>
    </row>
    <row r="2639" spans="1:9" x14ac:dyDescent="0.25">
      <c r="A2639" s="217" t="s">
        <v>2621</v>
      </c>
      <c r="B2639" s="78"/>
      <c r="C2639" s="134" t="s">
        <v>3458</v>
      </c>
      <c r="D2639" s="218">
        <v>213356.00000000006</v>
      </c>
      <c r="E2639" s="218">
        <v>0</v>
      </c>
      <c r="F2639" s="19">
        <v>0</v>
      </c>
      <c r="G2639" s="20">
        <f t="shared" si="47"/>
        <v>237538</v>
      </c>
      <c r="H2639" s="19">
        <v>0</v>
      </c>
      <c r="I2639" s="19">
        <v>0</v>
      </c>
    </row>
    <row r="2640" spans="1:9" x14ac:dyDescent="0.25">
      <c r="A2640" s="217" t="s">
        <v>2622</v>
      </c>
      <c r="B2640" s="78"/>
      <c r="C2640" s="134" t="s">
        <v>3458</v>
      </c>
      <c r="D2640" s="218">
        <v>216645</v>
      </c>
      <c r="E2640" s="218">
        <v>0</v>
      </c>
      <c r="F2640" s="19">
        <v>0</v>
      </c>
      <c r="G2640" s="20">
        <f t="shared" si="47"/>
        <v>251750.95999999996</v>
      </c>
      <c r="H2640" s="19">
        <v>0</v>
      </c>
      <c r="I2640" s="19">
        <v>0</v>
      </c>
    </row>
    <row r="2641" spans="1:9" x14ac:dyDescent="0.25">
      <c r="A2641" s="217" t="s">
        <v>2623</v>
      </c>
      <c r="B2641" s="78"/>
      <c r="C2641" s="134" t="s">
        <v>3459</v>
      </c>
      <c r="D2641" s="218">
        <v>166308.99999999994</v>
      </c>
      <c r="E2641" s="218">
        <v>0</v>
      </c>
      <c r="F2641" s="19">
        <v>0</v>
      </c>
      <c r="G2641" s="20">
        <f t="shared" si="47"/>
        <v>294483.94999999995</v>
      </c>
      <c r="H2641" s="19">
        <v>0</v>
      </c>
      <c r="I2641" s="19">
        <v>0</v>
      </c>
    </row>
    <row r="2642" spans="1:9" x14ac:dyDescent="0.25">
      <c r="A2642" s="217" t="s">
        <v>2625</v>
      </c>
      <c r="B2642" s="78"/>
      <c r="C2642" s="134" t="s">
        <v>3460</v>
      </c>
      <c r="D2642" s="218">
        <v>215358</v>
      </c>
      <c r="E2642" s="218">
        <v>10697.099999999999</v>
      </c>
      <c r="F2642" s="19">
        <v>0</v>
      </c>
      <c r="G2642" s="20">
        <f t="shared" si="47"/>
        <v>140464.89000000001</v>
      </c>
      <c r="H2642" s="19">
        <v>0</v>
      </c>
      <c r="I2642" s="19">
        <v>0</v>
      </c>
    </row>
    <row r="2643" spans="1:9" x14ac:dyDescent="0.25">
      <c r="A2643" s="217" t="s">
        <v>2626</v>
      </c>
      <c r="B2643" s="78"/>
      <c r="C2643" s="134" t="s">
        <v>3460</v>
      </c>
      <c r="D2643" s="218">
        <v>313241.5</v>
      </c>
      <c r="E2643" s="218">
        <v>73481.189999999973</v>
      </c>
      <c r="F2643" s="19">
        <v>0</v>
      </c>
      <c r="G2643" s="20">
        <f t="shared" si="47"/>
        <v>335540.65000000002</v>
      </c>
      <c r="H2643" s="19">
        <v>0</v>
      </c>
      <c r="I2643" s="19">
        <v>0</v>
      </c>
    </row>
    <row r="2644" spans="1:9" x14ac:dyDescent="0.25">
      <c r="A2644" s="217" t="s">
        <v>2627</v>
      </c>
      <c r="B2644" s="78"/>
      <c r="C2644" s="134" t="s">
        <v>3460</v>
      </c>
      <c r="D2644" s="218">
        <v>213999.5</v>
      </c>
      <c r="E2644" s="218">
        <v>5662.7999999999984</v>
      </c>
      <c r="F2644" s="19">
        <v>0</v>
      </c>
      <c r="G2644" s="20">
        <f t="shared" si="47"/>
        <v>379832.5</v>
      </c>
      <c r="H2644" s="19">
        <v>0</v>
      </c>
      <c r="I2644" s="19">
        <v>0</v>
      </c>
    </row>
    <row r="2645" spans="1:9" x14ac:dyDescent="0.25">
      <c r="A2645" s="217" t="s">
        <v>2628</v>
      </c>
      <c r="B2645" s="78"/>
      <c r="C2645" s="134" t="s">
        <v>3460</v>
      </c>
      <c r="D2645" s="218">
        <v>343414.50000000017</v>
      </c>
      <c r="E2645" s="218">
        <v>79824.149999999994</v>
      </c>
      <c r="F2645" s="19">
        <v>0</v>
      </c>
      <c r="G2645" s="20">
        <f t="shared" si="47"/>
        <v>491309.55</v>
      </c>
      <c r="H2645" s="19">
        <v>0</v>
      </c>
      <c r="I2645" s="19">
        <v>0</v>
      </c>
    </row>
    <row r="2646" spans="1:9" x14ac:dyDescent="0.25">
      <c r="A2646" s="217" t="s">
        <v>2629</v>
      </c>
      <c r="B2646" s="78"/>
      <c r="C2646" s="134" t="s">
        <v>3461</v>
      </c>
      <c r="D2646" s="218">
        <v>161303.99999999994</v>
      </c>
      <c r="E2646" s="218">
        <v>21000.5</v>
      </c>
      <c r="F2646" s="19">
        <v>0</v>
      </c>
      <c r="G2646" s="20">
        <f t="shared" si="47"/>
        <v>331161.90000000002</v>
      </c>
      <c r="H2646" s="19">
        <v>0</v>
      </c>
      <c r="I2646" s="19">
        <v>0</v>
      </c>
    </row>
    <row r="2647" spans="1:9" x14ac:dyDescent="0.25">
      <c r="A2647" s="217" t="s">
        <v>2630</v>
      </c>
      <c r="B2647" s="78"/>
      <c r="C2647" s="134" t="s">
        <v>3461</v>
      </c>
      <c r="D2647" s="218">
        <v>199270.5</v>
      </c>
      <c r="E2647" s="218">
        <v>65623.349999999991</v>
      </c>
      <c r="F2647" s="19">
        <v>0</v>
      </c>
      <c r="G2647" s="20">
        <f t="shared" si="47"/>
        <v>299348.35000000003</v>
      </c>
      <c r="H2647" s="19">
        <v>0</v>
      </c>
      <c r="I2647" s="19">
        <v>0</v>
      </c>
    </row>
    <row r="2648" spans="1:9" x14ac:dyDescent="0.25">
      <c r="A2648" s="217" t="s">
        <v>2189</v>
      </c>
      <c r="B2648" s="78"/>
      <c r="C2648" s="134" t="s">
        <v>3461</v>
      </c>
      <c r="D2648" s="218">
        <v>196625</v>
      </c>
      <c r="E2648" s="218">
        <v>57314.65</v>
      </c>
      <c r="F2648" s="19">
        <v>0</v>
      </c>
      <c r="G2648" s="20">
        <f t="shared" si="47"/>
        <v>713275.60000000009</v>
      </c>
      <c r="H2648" s="19">
        <v>0</v>
      </c>
      <c r="I2648" s="19">
        <v>0</v>
      </c>
    </row>
    <row r="2649" spans="1:9" x14ac:dyDescent="0.25">
      <c r="A2649" s="217" t="s">
        <v>2631</v>
      </c>
      <c r="B2649" s="78"/>
      <c r="C2649" s="134" t="s">
        <v>3461</v>
      </c>
      <c r="D2649" s="218">
        <v>222054.25</v>
      </c>
      <c r="E2649" s="218">
        <v>84114.150000000009</v>
      </c>
      <c r="F2649" s="19">
        <v>0</v>
      </c>
      <c r="G2649" s="20">
        <f t="shared" si="47"/>
        <v>291842.34999999986</v>
      </c>
      <c r="H2649" s="19">
        <v>0</v>
      </c>
      <c r="I2649" s="19">
        <v>0</v>
      </c>
    </row>
    <row r="2650" spans="1:9" x14ac:dyDescent="0.25">
      <c r="A2650" s="217" t="s">
        <v>2632</v>
      </c>
      <c r="B2650" s="78"/>
      <c r="C2650" s="134" t="s">
        <v>3461</v>
      </c>
      <c r="D2650" s="218">
        <v>168453.99999999994</v>
      </c>
      <c r="E2650" s="218">
        <v>14894</v>
      </c>
      <c r="F2650" s="19">
        <v>0</v>
      </c>
      <c r="G2650" s="20">
        <f t="shared" si="47"/>
        <v>406753.5799999999</v>
      </c>
      <c r="H2650" s="19">
        <v>0</v>
      </c>
      <c r="I2650" s="19">
        <v>0</v>
      </c>
    </row>
    <row r="2651" spans="1:9" x14ac:dyDescent="0.25">
      <c r="A2651" s="217" t="s">
        <v>2191</v>
      </c>
      <c r="B2651" s="78"/>
      <c r="C2651" s="134" t="s">
        <v>3461</v>
      </c>
      <c r="D2651" s="218">
        <v>112040.50000000003</v>
      </c>
      <c r="E2651" s="218">
        <v>29155.249999999996</v>
      </c>
      <c r="F2651" s="19">
        <v>0</v>
      </c>
      <c r="G2651" s="20">
        <f t="shared" si="47"/>
        <v>427865.79999999987</v>
      </c>
      <c r="H2651" s="19">
        <v>0</v>
      </c>
      <c r="I2651" s="19">
        <v>0</v>
      </c>
    </row>
    <row r="2652" spans="1:9" x14ac:dyDescent="0.25">
      <c r="A2652" s="217" t="s">
        <v>2633</v>
      </c>
      <c r="B2652" s="78"/>
      <c r="C2652" s="134" t="s">
        <v>3462</v>
      </c>
      <c r="D2652" s="218">
        <v>597525.5</v>
      </c>
      <c r="E2652" s="218">
        <v>265.2</v>
      </c>
      <c r="F2652" s="19">
        <v>0</v>
      </c>
      <c r="G2652" s="20">
        <f t="shared" si="47"/>
        <v>362494.62000000011</v>
      </c>
      <c r="H2652" s="19">
        <v>0</v>
      </c>
      <c r="I2652" s="19">
        <v>0</v>
      </c>
    </row>
    <row r="2653" spans="1:9" x14ac:dyDescent="0.25">
      <c r="A2653" s="217" t="s">
        <v>2634</v>
      </c>
      <c r="B2653" s="78"/>
      <c r="C2653" s="134" t="s">
        <v>3463</v>
      </c>
      <c r="D2653" s="218">
        <v>607392.5</v>
      </c>
      <c r="E2653" s="218">
        <v>131953.79999999999</v>
      </c>
      <c r="F2653" s="19">
        <v>0</v>
      </c>
      <c r="G2653" s="20">
        <f t="shared" si="47"/>
        <v>317630.94999999995</v>
      </c>
      <c r="H2653" s="19">
        <v>0</v>
      </c>
      <c r="I2653" s="19">
        <v>0</v>
      </c>
    </row>
    <row r="2654" spans="1:9" x14ac:dyDescent="0.25">
      <c r="A2654" s="217" t="s">
        <v>2635</v>
      </c>
      <c r="B2654" s="78"/>
      <c r="C2654" s="134" t="s">
        <v>3464</v>
      </c>
      <c r="D2654" s="218">
        <v>157000.50000000003</v>
      </c>
      <c r="E2654" s="218">
        <v>12940.2</v>
      </c>
      <c r="F2654" s="19">
        <v>0</v>
      </c>
      <c r="G2654" s="20">
        <f t="shared" si="47"/>
        <v>358954.4</v>
      </c>
      <c r="H2654" s="19">
        <v>0</v>
      </c>
      <c r="I2654" s="19">
        <v>0</v>
      </c>
    </row>
    <row r="2655" spans="1:9" x14ac:dyDescent="0.25">
      <c r="A2655" s="217" t="s">
        <v>2636</v>
      </c>
      <c r="B2655" s="78"/>
      <c r="C2655" s="134" t="s">
        <v>3464</v>
      </c>
      <c r="D2655" s="218">
        <v>889727</v>
      </c>
      <c r="E2655" s="218">
        <v>170201.75000000003</v>
      </c>
      <c r="F2655" s="19">
        <v>0</v>
      </c>
      <c r="G2655" s="20">
        <f t="shared" si="47"/>
        <v>179501.85000000003</v>
      </c>
      <c r="H2655" s="19">
        <v>0</v>
      </c>
      <c r="I2655" s="19">
        <v>0</v>
      </c>
    </row>
    <row r="2656" spans="1:9" x14ac:dyDescent="0.25">
      <c r="A2656" s="217" t="s">
        <v>2637</v>
      </c>
      <c r="B2656" s="78"/>
      <c r="C2656" s="134" t="s">
        <v>3464</v>
      </c>
      <c r="D2656" s="218">
        <v>284310</v>
      </c>
      <c r="E2656" s="218">
        <v>132734.95000000001</v>
      </c>
      <c r="F2656" s="19">
        <v>0</v>
      </c>
      <c r="G2656" s="20">
        <f t="shared" si="47"/>
        <v>175333.59999999995</v>
      </c>
      <c r="H2656" s="19">
        <v>0</v>
      </c>
      <c r="I2656" s="19">
        <v>0</v>
      </c>
    </row>
    <row r="2657" spans="1:9" x14ac:dyDescent="0.25">
      <c r="A2657" s="217" t="s">
        <v>2638</v>
      </c>
      <c r="B2657" s="78"/>
      <c r="C2657" s="134" t="s">
        <v>3464</v>
      </c>
      <c r="D2657" s="218">
        <v>553662.9</v>
      </c>
      <c r="E2657" s="218">
        <v>149547.75000000006</v>
      </c>
      <c r="F2657" s="19">
        <v>0</v>
      </c>
      <c r="G2657" s="20">
        <f t="shared" si="47"/>
        <v>445524.80000000016</v>
      </c>
      <c r="H2657" s="19">
        <v>0</v>
      </c>
      <c r="I2657" s="19">
        <v>0</v>
      </c>
    </row>
    <row r="2658" spans="1:9" x14ac:dyDescent="0.25">
      <c r="A2658" s="217" t="s">
        <v>2639</v>
      </c>
      <c r="B2658" s="78"/>
      <c r="C2658" s="134" t="s">
        <v>3464</v>
      </c>
      <c r="D2658" s="218">
        <v>632032.99999999988</v>
      </c>
      <c r="E2658" s="218">
        <v>70020.649999999994</v>
      </c>
      <c r="F2658" s="19">
        <v>0</v>
      </c>
      <c r="G2658" s="20">
        <f t="shared" si="47"/>
        <v>401753.04000000004</v>
      </c>
      <c r="H2658" s="19">
        <v>0</v>
      </c>
      <c r="I2658" s="19">
        <v>0</v>
      </c>
    </row>
    <row r="2659" spans="1:9" x14ac:dyDescent="0.25">
      <c r="A2659" s="217" t="s">
        <v>2640</v>
      </c>
      <c r="B2659" s="78"/>
      <c r="C2659" s="134" t="s">
        <v>3464</v>
      </c>
      <c r="D2659" s="218">
        <v>649577.5</v>
      </c>
      <c r="E2659" s="218">
        <v>239557.65999999997</v>
      </c>
      <c r="F2659" s="19">
        <v>0</v>
      </c>
      <c r="G2659" s="20">
        <f t="shared" si="47"/>
        <v>397071.85000000009</v>
      </c>
      <c r="H2659" s="19">
        <v>0</v>
      </c>
      <c r="I2659" s="19">
        <v>0</v>
      </c>
    </row>
    <row r="2660" spans="1:9" x14ac:dyDescent="0.25">
      <c r="A2660" s="217" t="s">
        <v>2641</v>
      </c>
      <c r="B2660" s="78"/>
      <c r="C2660" s="134" t="s">
        <v>3465</v>
      </c>
      <c r="D2660" s="218">
        <v>309035.6999999999</v>
      </c>
      <c r="E2660" s="218">
        <v>48515.600000000013</v>
      </c>
      <c r="F2660" s="19">
        <v>0</v>
      </c>
      <c r="G2660" s="20">
        <f t="shared" si="47"/>
        <v>439207.18000000005</v>
      </c>
      <c r="H2660" s="19">
        <v>0</v>
      </c>
      <c r="I2660" s="19">
        <v>0</v>
      </c>
    </row>
    <row r="2661" spans="1:9" x14ac:dyDescent="0.25">
      <c r="A2661" s="217" t="s">
        <v>2642</v>
      </c>
      <c r="B2661" s="78"/>
      <c r="C2661" s="134" t="s">
        <v>3465</v>
      </c>
      <c r="D2661" s="218">
        <v>290491</v>
      </c>
      <c r="E2661" s="218">
        <v>95389.859999999986</v>
      </c>
      <c r="F2661" s="19">
        <v>0</v>
      </c>
      <c r="G2661" s="20">
        <f t="shared" si="47"/>
        <v>539959.39</v>
      </c>
      <c r="H2661" s="19">
        <v>0</v>
      </c>
      <c r="I2661" s="19">
        <v>0</v>
      </c>
    </row>
    <row r="2662" spans="1:9" x14ac:dyDescent="0.25">
      <c r="A2662" s="217" t="s">
        <v>2643</v>
      </c>
      <c r="B2662" s="78"/>
      <c r="C2662" s="134" t="s">
        <v>3465</v>
      </c>
      <c r="D2662" s="218">
        <v>338217.60000000003</v>
      </c>
      <c r="E2662" s="218">
        <v>40159.630000000005</v>
      </c>
      <c r="F2662" s="19">
        <v>0</v>
      </c>
      <c r="G2662" s="20">
        <f t="shared" si="47"/>
        <v>153725</v>
      </c>
      <c r="H2662" s="19">
        <v>0</v>
      </c>
      <c r="I2662" s="19">
        <v>0</v>
      </c>
    </row>
    <row r="2663" spans="1:9" x14ac:dyDescent="0.25">
      <c r="A2663" s="217" t="s">
        <v>3602</v>
      </c>
      <c r="B2663" s="78"/>
      <c r="C2663" s="134" t="s">
        <v>3465</v>
      </c>
      <c r="D2663" s="218">
        <v>214535.64999999991</v>
      </c>
      <c r="E2663" s="218">
        <v>66558.5</v>
      </c>
      <c r="F2663" s="19">
        <v>0</v>
      </c>
      <c r="G2663" s="20">
        <f t="shared" si="47"/>
        <v>135125.90000000002</v>
      </c>
      <c r="H2663" s="19">
        <v>0</v>
      </c>
      <c r="I2663" s="19">
        <v>0</v>
      </c>
    </row>
    <row r="2664" spans="1:9" x14ac:dyDescent="0.25">
      <c r="A2664" s="217" t="s">
        <v>2644</v>
      </c>
      <c r="B2664" s="78"/>
      <c r="C2664" s="134" t="s">
        <v>3465</v>
      </c>
      <c r="D2664" s="218">
        <v>256524.70000000007</v>
      </c>
      <c r="E2664" s="218">
        <v>35219.450000000004</v>
      </c>
      <c r="F2664" s="19">
        <v>0</v>
      </c>
      <c r="G2664" s="20">
        <f t="shared" si="47"/>
        <v>184365.84999999995</v>
      </c>
      <c r="H2664" s="19">
        <v>0</v>
      </c>
      <c r="I2664" s="19">
        <v>0</v>
      </c>
    </row>
    <row r="2665" spans="1:9" x14ac:dyDescent="0.25">
      <c r="A2665" s="217" t="s">
        <v>2645</v>
      </c>
      <c r="B2665" s="78"/>
      <c r="C2665" s="134" t="s">
        <v>3465</v>
      </c>
      <c r="D2665" s="218">
        <v>261094.20000000007</v>
      </c>
      <c r="E2665" s="218">
        <v>30368.080000000002</v>
      </c>
      <c r="F2665" s="19">
        <v>0</v>
      </c>
      <c r="G2665" s="20">
        <f t="shared" si="47"/>
        <v>213356.00000000006</v>
      </c>
      <c r="H2665" s="19">
        <v>0</v>
      </c>
      <c r="I2665" s="19">
        <v>0</v>
      </c>
    </row>
    <row r="2666" spans="1:9" x14ac:dyDescent="0.25">
      <c r="A2666" s="217" t="s">
        <v>2646</v>
      </c>
      <c r="B2666" s="78"/>
      <c r="C2666" s="134" t="s">
        <v>3465</v>
      </c>
      <c r="D2666" s="218">
        <v>521108.04999999993</v>
      </c>
      <c r="E2666" s="218">
        <v>133783.95000000001</v>
      </c>
      <c r="F2666" s="19">
        <v>0</v>
      </c>
      <c r="G2666" s="20">
        <f t="shared" si="47"/>
        <v>216645</v>
      </c>
      <c r="H2666" s="19">
        <v>0</v>
      </c>
      <c r="I2666" s="19">
        <v>0</v>
      </c>
    </row>
    <row r="2667" spans="1:9" x14ac:dyDescent="0.25">
      <c r="A2667" s="217" t="s">
        <v>2647</v>
      </c>
      <c r="B2667" s="78"/>
      <c r="C2667" s="134" t="s">
        <v>3465</v>
      </c>
      <c r="D2667" s="218">
        <v>331387.10000000003</v>
      </c>
      <c r="E2667" s="218">
        <v>104452.00000000001</v>
      </c>
      <c r="F2667" s="19">
        <v>0</v>
      </c>
      <c r="G2667" s="20">
        <f t="shared" si="47"/>
        <v>166308.99999999994</v>
      </c>
      <c r="H2667" s="19">
        <v>0</v>
      </c>
      <c r="I2667" s="19">
        <v>0</v>
      </c>
    </row>
    <row r="2668" spans="1:9" x14ac:dyDescent="0.25">
      <c r="A2668" s="217" t="s">
        <v>2648</v>
      </c>
      <c r="B2668" s="78"/>
      <c r="C2668" s="134" t="s">
        <v>3465</v>
      </c>
      <c r="D2668" s="218">
        <v>302553.50000000006</v>
      </c>
      <c r="E2668" s="218">
        <v>84889.700000000026</v>
      </c>
      <c r="F2668" s="19">
        <v>0</v>
      </c>
      <c r="G2668" s="20">
        <f t="shared" si="47"/>
        <v>204660.9</v>
      </c>
      <c r="H2668" s="19">
        <v>0</v>
      </c>
      <c r="I2668" s="19">
        <v>0</v>
      </c>
    </row>
    <row r="2669" spans="1:9" x14ac:dyDescent="0.25">
      <c r="A2669" s="217" t="s">
        <v>2649</v>
      </c>
      <c r="B2669" s="78"/>
      <c r="C2669" s="134" t="s">
        <v>3465</v>
      </c>
      <c r="D2669" s="218">
        <v>315928.60000000003</v>
      </c>
      <c r="E2669" s="218">
        <v>70299.8</v>
      </c>
      <c r="F2669" s="19">
        <v>0</v>
      </c>
      <c r="G2669" s="20">
        <f t="shared" si="47"/>
        <v>239760.31000000003</v>
      </c>
      <c r="H2669" s="19">
        <v>0</v>
      </c>
      <c r="I2669" s="19">
        <v>0</v>
      </c>
    </row>
    <row r="2670" spans="1:9" x14ac:dyDescent="0.25">
      <c r="A2670" s="217" t="s">
        <v>2650</v>
      </c>
      <c r="B2670" s="78"/>
      <c r="C2670" s="134" t="s">
        <v>3465</v>
      </c>
      <c r="D2670" s="218">
        <v>286449.60000000003</v>
      </c>
      <c r="E2670" s="218">
        <v>122509.75000000001</v>
      </c>
      <c r="F2670" s="19">
        <v>0</v>
      </c>
      <c r="G2670" s="20">
        <f t="shared" si="47"/>
        <v>208336.7</v>
      </c>
      <c r="H2670" s="19">
        <v>0</v>
      </c>
      <c r="I2670" s="19">
        <v>0</v>
      </c>
    </row>
    <row r="2671" spans="1:9" x14ac:dyDescent="0.25">
      <c r="A2671" s="217" t="s">
        <v>2623</v>
      </c>
      <c r="B2671" s="78"/>
      <c r="C2671" s="134" t="s">
        <v>3466</v>
      </c>
      <c r="D2671" s="218">
        <v>534160.23</v>
      </c>
      <c r="E2671" s="218">
        <v>41056.78</v>
      </c>
      <c r="F2671" s="19">
        <v>0</v>
      </c>
      <c r="G2671" s="20">
        <f t="shared" si="47"/>
        <v>263590.35000000021</v>
      </c>
      <c r="H2671" s="19">
        <v>0</v>
      </c>
      <c r="I2671" s="19">
        <v>0</v>
      </c>
    </row>
    <row r="2672" spans="1:9" x14ac:dyDescent="0.25">
      <c r="A2672" s="217" t="s">
        <v>2624</v>
      </c>
      <c r="B2672" s="78"/>
      <c r="C2672" s="134" t="s">
        <v>3466</v>
      </c>
      <c r="D2672" s="218">
        <v>551959.25</v>
      </c>
      <c r="E2672" s="218">
        <v>39945.090000000011</v>
      </c>
      <c r="F2672" s="19">
        <v>0</v>
      </c>
      <c r="G2672" s="20">
        <f t="shared" si="47"/>
        <v>140303.49999999994</v>
      </c>
      <c r="H2672" s="19">
        <v>0</v>
      </c>
      <c r="I2672" s="19">
        <v>0</v>
      </c>
    </row>
    <row r="2673" spans="1:9" x14ac:dyDescent="0.25">
      <c r="A2673" s="217" t="s">
        <v>2651</v>
      </c>
      <c r="B2673" s="78"/>
      <c r="C2673" s="134" t="s">
        <v>3466</v>
      </c>
      <c r="D2673" s="218">
        <v>565086.48</v>
      </c>
      <c r="E2673" s="218">
        <v>69849.679999999993</v>
      </c>
      <c r="F2673" s="19">
        <v>0</v>
      </c>
      <c r="G2673" s="20">
        <f t="shared" ref="G2673:G2736" si="48">D2647-E2647</f>
        <v>133647.15000000002</v>
      </c>
      <c r="H2673" s="19">
        <v>0</v>
      </c>
      <c r="I2673" s="19">
        <v>0</v>
      </c>
    </row>
    <row r="2674" spans="1:9" x14ac:dyDescent="0.25">
      <c r="A2674" s="217" t="s">
        <v>2652</v>
      </c>
      <c r="B2674" s="78"/>
      <c r="C2674" s="134" t="s">
        <v>3466</v>
      </c>
      <c r="D2674" s="218">
        <v>529572.26000000013</v>
      </c>
      <c r="E2674" s="218">
        <v>10688.32</v>
      </c>
      <c r="F2674" s="19">
        <v>0</v>
      </c>
      <c r="G2674" s="20">
        <f t="shared" si="48"/>
        <v>139310.35</v>
      </c>
      <c r="H2674" s="19">
        <v>0</v>
      </c>
      <c r="I2674" s="19">
        <v>0</v>
      </c>
    </row>
    <row r="2675" spans="1:9" x14ac:dyDescent="0.25">
      <c r="A2675" s="217" t="s">
        <v>2653</v>
      </c>
      <c r="B2675" s="78"/>
      <c r="C2675" s="134" t="s">
        <v>3466</v>
      </c>
      <c r="D2675" s="218">
        <v>588962.36</v>
      </c>
      <c r="E2675" s="218">
        <v>24173.799999999996</v>
      </c>
      <c r="F2675" s="19">
        <v>0</v>
      </c>
      <c r="G2675" s="20">
        <f t="shared" si="48"/>
        <v>137940.09999999998</v>
      </c>
      <c r="H2675" s="19">
        <v>0</v>
      </c>
      <c r="I2675" s="19">
        <v>0</v>
      </c>
    </row>
    <row r="2676" spans="1:9" x14ac:dyDescent="0.25">
      <c r="A2676" s="217" t="s">
        <v>2654</v>
      </c>
      <c r="B2676" s="78"/>
      <c r="C2676" s="134" t="s">
        <v>3466</v>
      </c>
      <c r="D2676" s="218">
        <v>596812.04999999981</v>
      </c>
      <c r="E2676" s="218">
        <v>55967.899999999987</v>
      </c>
      <c r="F2676" s="19">
        <v>0</v>
      </c>
      <c r="G2676" s="20">
        <f t="shared" si="48"/>
        <v>153559.99999999994</v>
      </c>
      <c r="H2676" s="19">
        <v>0</v>
      </c>
      <c r="I2676" s="19">
        <v>0</v>
      </c>
    </row>
    <row r="2677" spans="1:9" x14ac:dyDescent="0.25">
      <c r="A2677" s="217" t="s">
        <v>2655</v>
      </c>
      <c r="B2677" s="78"/>
      <c r="C2677" s="134" t="s">
        <v>3466</v>
      </c>
      <c r="D2677" s="218">
        <v>382689</v>
      </c>
      <c r="E2677" s="218">
        <v>15923.150000000003</v>
      </c>
      <c r="F2677" s="19">
        <v>0</v>
      </c>
      <c r="G2677" s="20">
        <f t="shared" si="48"/>
        <v>82885.250000000029</v>
      </c>
      <c r="H2677" s="19">
        <v>0</v>
      </c>
      <c r="I2677" s="19">
        <v>0</v>
      </c>
    </row>
    <row r="2678" spans="1:9" x14ac:dyDescent="0.25">
      <c r="A2678" s="217" t="s">
        <v>2656</v>
      </c>
      <c r="B2678" s="78"/>
      <c r="C2678" s="134" t="s">
        <v>3466</v>
      </c>
      <c r="D2678" s="218">
        <v>370067.1999999999</v>
      </c>
      <c r="E2678" s="218">
        <v>0</v>
      </c>
      <c r="F2678" s="19">
        <v>0</v>
      </c>
      <c r="G2678" s="20">
        <f t="shared" si="48"/>
        <v>597260.30000000005</v>
      </c>
      <c r="H2678" s="19">
        <v>0</v>
      </c>
      <c r="I2678" s="19">
        <v>0</v>
      </c>
    </row>
    <row r="2679" spans="1:9" x14ac:dyDescent="0.25">
      <c r="A2679" s="217" t="s">
        <v>2657</v>
      </c>
      <c r="B2679" s="78"/>
      <c r="C2679" s="134" t="s">
        <v>3467</v>
      </c>
      <c r="D2679" s="218">
        <v>624003.56000000006</v>
      </c>
      <c r="E2679" s="218">
        <v>239567.40000000002</v>
      </c>
      <c r="F2679" s="19">
        <v>0</v>
      </c>
      <c r="G2679" s="20">
        <f t="shared" si="48"/>
        <v>475438.7</v>
      </c>
      <c r="H2679" s="19">
        <v>0</v>
      </c>
      <c r="I2679" s="19">
        <v>0</v>
      </c>
    </row>
    <row r="2680" spans="1:9" x14ac:dyDescent="0.25">
      <c r="A2680" s="217" t="s">
        <v>3603</v>
      </c>
      <c r="B2680" s="78"/>
      <c r="C2680" s="134" t="s">
        <v>3467</v>
      </c>
      <c r="D2680" s="218">
        <v>798087.2</v>
      </c>
      <c r="E2680" s="218">
        <v>135865.9</v>
      </c>
      <c r="F2680" s="19">
        <v>0</v>
      </c>
      <c r="G2680" s="20">
        <f t="shared" si="48"/>
        <v>144060.30000000002</v>
      </c>
      <c r="H2680" s="19">
        <v>0</v>
      </c>
      <c r="I2680" s="19">
        <v>0</v>
      </c>
    </row>
    <row r="2681" spans="1:9" x14ac:dyDescent="0.25">
      <c r="A2681" s="217" t="s">
        <v>2658</v>
      </c>
      <c r="B2681" s="78"/>
      <c r="C2681" s="134" t="s">
        <v>3467</v>
      </c>
      <c r="D2681" s="218">
        <v>1121399.2999999998</v>
      </c>
      <c r="E2681" s="218">
        <v>444091.72</v>
      </c>
      <c r="F2681" s="19">
        <v>0</v>
      </c>
      <c r="G2681" s="20">
        <f t="shared" si="48"/>
        <v>719525.25</v>
      </c>
      <c r="H2681" s="19">
        <v>0</v>
      </c>
      <c r="I2681" s="19">
        <v>0</v>
      </c>
    </row>
    <row r="2682" spans="1:9" x14ac:dyDescent="0.25">
      <c r="A2682" s="217" t="s">
        <v>2659</v>
      </c>
      <c r="B2682" s="78"/>
      <c r="C2682" s="134" t="s">
        <v>3467</v>
      </c>
      <c r="D2682" s="218">
        <v>1283595.3499999996</v>
      </c>
      <c r="E2682" s="218">
        <v>412143.02</v>
      </c>
      <c r="F2682" s="19">
        <v>0</v>
      </c>
      <c r="G2682" s="20">
        <f t="shared" si="48"/>
        <v>151575.04999999999</v>
      </c>
      <c r="H2682" s="19">
        <v>0</v>
      </c>
      <c r="I2682" s="19">
        <v>0</v>
      </c>
    </row>
    <row r="2683" spans="1:9" x14ac:dyDescent="0.25">
      <c r="A2683" s="217" t="s">
        <v>2660</v>
      </c>
      <c r="B2683" s="78"/>
      <c r="C2683" s="134" t="s">
        <v>3467</v>
      </c>
      <c r="D2683" s="218">
        <v>802669.3</v>
      </c>
      <c r="E2683" s="218">
        <v>239919.90000000002</v>
      </c>
      <c r="F2683" s="19">
        <v>0</v>
      </c>
      <c r="G2683" s="20">
        <f t="shared" si="48"/>
        <v>404115.14999999997</v>
      </c>
      <c r="H2683" s="19">
        <v>0</v>
      </c>
      <c r="I2683" s="19">
        <v>0</v>
      </c>
    </row>
    <row r="2684" spans="1:9" x14ac:dyDescent="0.25">
      <c r="A2684" s="217" t="s">
        <v>2661</v>
      </c>
      <c r="B2684" s="78"/>
      <c r="C2684" s="134" t="s">
        <v>3467</v>
      </c>
      <c r="D2684" s="218">
        <v>185908.30000000002</v>
      </c>
      <c r="E2684" s="218">
        <v>34999.35</v>
      </c>
      <c r="F2684" s="19">
        <v>0</v>
      </c>
      <c r="G2684" s="20">
        <f t="shared" si="48"/>
        <v>562012.34999999986</v>
      </c>
      <c r="H2684" s="19">
        <v>0</v>
      </c>
      <c r="I2684" s="19">
        <v>0</v>
      </c>
    </row>
    <row r="2685" spans="1:9" x14ac:dyDescent="0.25">
      <c r="A2685" s="217" t="s">
        <v>2662</v>
      </c>
      <c r="B2685" s="78"/>
      <c r="C2685" s="134" t="s">
        <v>3467</v>
      </c>
      <c r="D2685" s="218">
        <v>420317.35999999987</v>
      </c>
      <c r="E2685" s="218">
        <v>99597.949999999968</v>
      </c>
      <c r="F2685" s="19">
        <v>0</v>
      </c>
      <c r="G2685" s="20">
        <f t="shared" si="48"/>
        <v>410019.84000000003</v>
      </c>
      <c r="H2685" s="19">
        <v>0</v>
      </c>
      <c r="I2685" s="19">
        <v>0</v>
      </c>
    </row>
    <row r="2686" spans="1:9" x14ac:dyDescent="0.25">
      <c r="A2686" s="217" t="s">
        <v>456</v>
      </c>
      <c r="B2686" s="78"/>
      <c r="C2686" s="134" t="s">
        <v>3467</v>
      </c>
      <c r="D2686" s="218">
        <v>389911.9</v>
      </c>
      <c r="E2686" s="218">
        <v>118628.86</v>
      </c>
      <c r="F2686" s="19">
        <v>0</v>
      </c>
      <c r="G2686" s="20">
        <f t="shared" si="48"/>
        <v>260520.09999999989</v>
      </c>
      <c r="H2686" s="19">
        <v>0</v>
      </c>
      <c r="I2686" s="19">
        <v>0</v>
      </c>
    </row>
    <row r="2687" spans="1:9" x14ac:dyDescent="0.25">
      <c r="A2687" s="217" t="s">
        <v>2663</v>
      </c>
      <c r="B2687" s="78"/>
      <c r="C2687" s="134" t="s">
        <v>3467</v>
      </c>
      <c r="D2687" s="218">
        <v>393435.17999999993</v>
      </c>
      <c r="E2687" s="218">
        <v>110335.1</v>
      </c>
      <c r="F2687" s="19">
        <v>0</v>
      </c>
      <c r="G2687" s="20">
        <f t="shared" si="48"/>
        <v>195101.14</v>
      </c>
      <c r="H2687" s="19">
        <v>0</v>
      </c>
      <c r="I2687" s="19">
        <v>0</v>
      </c>
    </row>
    <row r="2688" spans="1:9" x14ac:dyDescent="0.25">
      <c r="A2688" s="217" t="s">
        <v>2664</v>
      </c>
      <c r="B2688" s="78"/>
      <c r="C2688" s="134" t="s">
        <v>3467</v>
      </c>
      <c r="D2688" s="218">
        <v>333513.29999999993</v>
      </c>
      <c r="E2688" s="218">
        <v>69648.5</v>
      </c>
      <c r="F2688" s="19">
        <v>0</v>
      </c>
      <c r="G2688" s="20">
        <f t="shared" si="48"/>
        <v>298057.97000000003</v>
      </c>
      <c r="H2688" s="19">
        <v>0</v>
      </c>
      <c r="I2688" s="19">
        <v>0</v>
      </c>
    </row>
    <row r="2689" spans="1:9" x14ac:dyDescent="0.25">
      <c r="A2689" s="217" t="s">
        <v>2665</v>
      </c>
      <c r="B2689" s="78"/>
      <c r="C2689" s="134" t="s">
        <v>3467</v>
      </c>
      <c r="D2689" s="218">
        <v>230798.20000000007</v>
      </c>
      <c r="E2689" s="218">
        <v>76675.549999999988</v>
      </c>
      <c r="F2689" s="19">
        <v>0</v>
      </c>
      <c r="G2689" s="20">
        <f t="shared" si="48"/>
        <v>147977.14999999991</v>
      </c>
      <c r="H2689" s="19">
        <v>0</v>
      </c>
      <c r="I2689" s="19">
        <v>0</v>
      </c>
    </row>
    <row r="2690" spans="1:9" x14ac:dyDescent="0.25">
      <c r="A2690" s="217" t="s">
        <v>2666</v>
      </c>
      <c r="B2690" s="78"/>
      <c r="C2690" s="134" t="s">
        <v>3467</v>
      </c>
      <c r="D2690" s="218">
        <v>185786.59999999995</v>
      </c>
      <c r="E2690" s="218">
        <v>26449.489999999994</v>
      </c>
      <c r="F2690" s="19">
        <v>0</v>
      </c>
      <c r="G2690" s="20">
        <f t="shared" si="48"/>
        <v>221305.25000000006</v>
      </c>
      <c r="H2690" s="19">
        <v>0</v>
      </c>
      <c r="I2690" s="19">
        <v>0</v>
      </c>
    </row>
    <row r="2691" spans="1:9" x14ac:dyDescent="0.25">
      <c r="A2691" s="217" t="s">
        <v>2667</v>
      </c>
      <c r="B2691" s="78"/>
      <c r="C2691" s="134" t="s">
        <v>3467</v>
      </c>
      <c r="D2691" s="218">
        <v>286270.90000000002</v>
      </c>
      <c r="E2691" s="218">
        <v>51599.849999999991</v>
      </c>
      <c r="F2691" s="19">
        <v>0</v>
      </c>
      <c r="G2691" s="20">
        <f t="shared" si="48"/>
        <v>230726.12000000005</v>
      </c>
      <c r="H2691" s="19">
        <v>0</v>
      </c>
      <c r="I2691" s="19">
        <v>0</v>
      </c>
    </row>
    <row r="2692" spans="1:9" x14ac:dyDescent="0.25">
      <c r="A2692" s="217" t="s">
        <v>2668</v>
      </c>
      <c r="B2692" s="78"/>
      <c r="C2692" s="134" t="s">
        <v>3467</v>
      </c>
      <c r="D2692" s="218">
        <v>217425.60000000006</v>
      </c>
      <c r="E2692" s="218">
        <v>75570.650000000023</v>
      </c>
      <c r="F2692" s="19">
        <v>0</v>
      </c>
      <c r="G2692" s="20">
        <f t="shared" si="48"/>
        <v>387324.09999999992</v>
      </c>
      <c r="H2692" s="19">
        <v>0</v>
      </c>
      <c r="I2692" s="19">
        <v>0</v>
      </c>
    </row>
    <row r="2693" spans="1:9" x14ac:dyDescent="0.25">
      <c r="A2693" s="217" t="s">
        <v>2669</v>
      </c>
      <c r="B2693" s="78"/>
      <c r="C2693" s="134" t="s">
        <v>3467</v>
      </c>
      <c r="D2693" s="218">
        <v>222053.3</v>
      </c>
      <c r="E2693" s="218">
        <v>33783.55000000001</v>
      </c>
      <c r="F2693" s="19">
        <v>0</v>
      </c>
      <c r="G2693" s="20">
        <f t="shared" si="48"/>
        <v>226935.10000000003</v>
      </c>
      <c r="H2693" s="19">
        <v>0</v>
      </c>
      <c r="I2693" s="19">
        <v>0</v>
      </c>
    </row>
    <row r="2694" spans="1:9" x14ac:dyDescent="0.25">
      <c r="A2694" s="217" t="s">
        <v>2670</v>
      </c>
      <c r="B2694" s="78"/>
      <c r="C2694" s="134" t="s">
        <v>3467</v>
      </c>
      <c r="D2694" s="218">
        <v>219890</v>
      </c>
      <c r="E2694" s="218">
        <v>78293.049999999974</v>
      </c>
      <c r="F2694" s="19">
        <v>0</v>
      </c>
      <c r="G2694" s="20">
        <f t="shared" si="48"/>
        <v>217663.80000000005</v>
      </c>
      <c r="H2694" s="19">
        <v>0</v>
      </c>
      <c r="I2694" s="19">
        <v>0</v>
      </c>
    </row>
    <row r="2695" spans="1:9" x14ac:dyDescent="0.25">
      <c r="A2695" s="217" t="s">
        <v>2671</v>
      </c>
      <c r="B2695" s="78"/>
      <c r="C2695" s="134" t="s">
        <v>3467</v>
      </c>
      <c r="D2695" s="218">
        <v>214479.60000000003</v>
      </c>
      <c r="E2695" s="218">
        <v>46108.15</v>
      </c>
      <c r="F2695" s="19">
        <v>0</v>
      </c>
      <c r="G2695" s="20">
        <f t="shared" si="48"/>
        <v>245628.80000000005</v>
      </c>
      <c r="H2695" s="19">
        <v>0</v>
      </c>
      <c r="I2695" s="19">
        <v>0</v>
      </c>
    </row>
    <row r="2696" spans="1:9" x14ac:dyDescent="0.25">
      <c r="A2696" s="217" t="s">
        <v>2672</v>
      </c>
      <c r="B2696" s="78"/>
      <c r="C2696" s="134" t="s">
        <v>3467</v>
      </c>
      <c r="D2696" s="218">
        <v>219667.60000000003</v>
      </c>
      <c r="E2696" s="218">
        <v>57889.159999999996</v>
      </c>
      <c r="F2696" s="19">
        <v>0</v>
      </c>
      <c r="G2696" s="20">
        <f t="shared" si="48"/>
        <v>163939.85000000003</v>
      </c>
      <c r="H2696" s="19">
        <v>0</v>
      </c>
      <c r="I2696" s="19">
        <v>0</v>
      </c>
    </row>
    <row r="2697" spans="1:9" x14ac:dyDescent="0.25">
      <c r="A2697" s="217" t="s">
        <v>2673</v>
      </c>
      <c r="B2697" s="78"/>
      <c r="C2697" s="134" t="s">
        <v>3467</v>
      </c>
      <c r="D2697" s="218">
        <v>807464.50000000023</v>
      </c>
      <c r="E2697" s="218">
        <v>189613.28999999998</v>
      </c>
      <c r="F2697" s="19">
        <v>0</v>
      </c>
      <c r="G2697" s="20">
        <f t="shared" si="48"/>
        <v>493103.44999999995</v>
      </c>
      <c r="H2697" s="19">
        <v>0</v>
      </c>
      <c r="I2697" s="19">
        <v>0</v>
      </c>
    </row>
    <row r="2698" spans="1:9" x14ac:dyDescent="0.25">
      <c r="A2698" s="217" t="s">
        <v>2674</v>
      </c>
      <c r="B2698" s="78"/>
      <c r="C2698" s="134" t="s">
        <v>3467</v>
      </c>
      <c r="D2698" s="218">
        <v>527056.07999999996</v>
      </c>
      <c r="E2698" s="218">
        <v>78019.530000000013</v>
      </c>
      <c r="F2698" s="19">
        <v>0</v>
      </c>
      <c r="G2698" s="20">
        <f t="shared" si="48"/>
        <v>512014.16</v>
      </c>
      <c r="H2698" s="19">
        <v>0</v>
      </c>
      <c r="I2698" s="19">
        <v>0</v>
      </c>
    </row>
    <row r="2699" spans="1:9" x14ac:dyDescent="0.25">
      <c r="A2699" s="217" t="s">
        <v>2675</v>
      </c>
      <c r="B2699" s="78"/>
      <c r="C2699" s="134" t="s">
        <v>3467</v>
      </c>
      <c r="D2699" s="218">
        <v>243411.25</v>
      </c>
      <c r="E2699" s="218">
        <v>109511.56999999999</v>
      </c>
      <c r="F2699" s="19">
        <v>0</v>
      </c>
      <c r="G2699" s="20">
        <f t="shared" si="48"/>
        <v>495236.8</v>
      </c>
      <c r="H2699" s="19">
        <v>0</v>
      </c>
      <c r="I2699" s="19">
        <v>0</v>
      </c>
    </row>
    <row r="2700" spans="1:9" x14ac:dyDescent="0.25">
      <c r="A2700" s="217" t="s">
        <v>2677</v>
      </c>
      <c r="B2700" s="78"/>
      <c r="C2700" s="134" t="s">
        <v>3467</v>
      </c>
      <c r="D2700" s="218">
        <v>357123.8000000001</v>
      </c>
      <c r="E2700" s="218">
        <v>168209.22000000003</v>
      </c>
      <c r="F2700" s="19">
        <v>0</v>
      </c>
      <c r="G2700" s="20">
        <f t="shared" si="48"/>
        <v>518883.94000000012</v>
      </c>
      <c r="H2700" s="19">
        <v>0</v>
      </c>
      <c r="I2700" s="19">
        <v>0</v>
      </c>
    </row>
    <row r="2701" spans="1:9" x14ac:dyDescent="0.25">
      <c r="A2701" s="217" t="s">
        <v>2678</v>
      </c>
      <c r="B2701" s="78"/>
      <c r="C2701" s="134" t="s">
        <v>3467</v>
      </c>
      <c r="D2701" s="218">
        <v>358049.8000000001</v>
      </c>
      <c r="E2701" s="218">
        <v>109552.14999999997</v>
      </c>
      <c r="F2701" s="19">
        <v>0</v>
      </c>
      <c r="G2701" s="20">
        <f t="shared" si="48"/>
        <v>564788.55999999994</v>
      </c>
      <c r="H2701" s="19">
        <v>0</v>
      </c>
      <c r="I2701" s="19">
        <v>0</v>
      </c>
    </row>
    <row r="2702" spans="1:9" x14ac:dyDescent="0.25">
      <c r="A2702" s="217" t="s">
        <v>2679</v>
      </c>
      <c r="B2702" s="78"/>
      <c r="C2702" s="134" t="s">
        <v>3467</v>
      </c>
      <c r="D2702" s="218">
        <v>281128.80000000005</v>
      </c>
      <c r="E2702" s="218">
        <v>90554.100000000035</v>
      </c>
      <c r="F2702" s="19">
        <v>0</v>
      </c>
      <c r="G2702" s="20">
        <f t="shared" si="48"/>
        <v>540844.14999999979</v>
      </c>
      <c r="H2702" s="19">
        <v>0</v>
      </c>
      <c r="I2702" s="19">
        <v>0</v>
      </c>
    </row>
    <row r="2703" spans="1:9" x14ac:dyDescent="0.25">
      <c r="A2703" s="217" t="s">
        <v>2680</v>
      </c>
      <c r="B2703" s="78"/>
      <c r="C2703" s="134" t="s">
        <v>3467</v>
      </c>
      <c r="D2703" s="218">
        <v>278656.60000000003</v>
      </c>
      <c r="E2703" s="218">
        <v>23661.950000000004</v>
      </c>
      <c r="F2703" s="19">
        <v>0</v>
      </c>
      <c r="G2703" s="20">
        <f t="shared" si="48"/>
        <v>366765.85</v>
      </c>
      <c r="H2703" s="19">
        <v>0</v>
      </c>
      <c r="I2703" s="19">
        <v>0</v>
      </c>
    </row>
    <row r="2704" spans="1:9" x14ac:dyDescent="0.25">
      <c r="A2704" s="217" t="s">
        <v>2682</v>
      </c>
      <c r="B2704" s="78"/>
      <c r="C2704" s="134" t="s">
        <v>3467</v>
      </c>
      <c r="D2704" s="218">
        <v>323132.5</v>
      </c>
      <c r="E2704" s="218">
        <v>129952.65000000002</v>
      </c>
      <c r="F2704" s="19">
        <v>0</v>
      </c>
      <c r="G2704" s="20">
        <f t="shared" si="48"/>
        <v>370067.1999999999</v>
      </c>
      <c r="H2704" s="19">
        <v>0</v>
      </c>
      <c r="I2704" s="19">
        <v>0</v>
      </c>
    </row>
    <row r="2705" spans="1:9" x14ac:dyDescent="0.25">
      <c r="A2705" s="217" t="s">
        <v>1572</v>
      </c>
      <c r="B2705" s="78"/>
      <c r="C2705" s="134" t="s">
        <v>3467</v>
      </c>
      <c r="D2705" s="218">
        <v>814644.56999999983</v>
      </c>
      <c r="E2705" s="218">
        <v>279928.92</v>
      </c>
      <c r="F2705" s="19">
        <v>0</v>
      </c>
      <c r="G2705" s="20">
        <f t="shared" si="48"/>
        <v>384436.16000000003</v>
      </c>
      <c r="H2705" s="19">
        <v>0</v>
      </c>
      <c r="I2705" s="19">
        <v>0</v>
      </c>
    </row>
    <row r="2706" spans="1:9" x14ac:dyDescent="0.25">
      <c r="A2706" s="217" t="s">
        <v>2683</v>
      </c>
      <c r="B2706" s="78"/>
      <c r="C2706" s="134" t="s">
        <v>3467</v>
      </c>
      <c r="D2706" s="218">
        <v>314090.60000000009</v>
      </c>
      <c r="E2706" s="218">
        <v>80379.500000000029</v>
      </c>
      <c r="F2706" s="19">
        <v>0</v>
      </c>
      <c r="G2706" s="20">
        <f t="shared" si="48"/>
        <v>662221.29999999993</v>
      </c>
      <c r="H2706" s="19">
        <v>0</v>
      </c>
      <c r="I2706" s="19">
        <v>0</v>
      </c>
    </row>
    <row r="2707" spans="1:9" x14ac:dyDescent="0.25">
      <c r="A2707" s="217" t="s">
        <v>2684</v>
      </c>
      <c r="B2707" s="78"/>
      <c r="C2707" s="134" t="s">
        <v>3467</v>
      </c>
      <c r="D2707" s="218">
        <v>504157.49999999983</v>
      </c>
      <c r="E2707" s="218">
        <v>134648.85</v>
      </c>
      <c r="F2707" s="19">
        <v>0</v>
      </c>
      <c r="G2707" s="20">
        <f t="shared" si="48"/>
        <v>677307.57999999984</v>
      </c>
      <c r="H2707" s="19">
        <v>0</v>
      </c>
      <c r="I2707" s="19">
        <v>0</v>
      </c>
    </row>
    <row r="2708" spans="1:9" x14ac:dyDescent="0.25">
      <c r="A2708" s="217" t="s">
        <v>2685</v>
      </c>
      <c r="B2708" s="78"/>
      <c r="C2708" s="134" t="s">
        <v>3467</v>
      </c>
      <c r="D2708" s="218">
        <v>544244.29999999993</v>
      </c>
      <c r="E2708" s="218">
        <v>185853.05</v>
      </c>
      <c r="F2708" s="19">
        <v>0</v>
      </c>
      <c r="G2708" s="20">
        <f t="shared" si="48"/>
        <v>871452.32999999961</v>
      </c>
      <c r="H2708" s="19">
        <v>0</v>
      </c>
      <c r="I2708" s="19">
        <v>0</v>
      </c>
    </row>
    <row r="2709" spans="1:9" x14ac:dyDescent="0.25">
      <c r="A2709" s="217" t="s">
        <v>2686</v>
      </c>
      <c r="B2709" s="78"/>
      <c r="C2709" s="134" t="s">
        <v>3467</v>
      </c>
      <c r="D2709" s="218">
        <v>623386.90000000014</v>
      </c>
      <c r="E2709" s="218">
        <v>259954.70000000004</v>
      </c>
      <c r="F2709" s="19">
        <v>0</v>
      </c>
      <c r="G2709" s="20">
        <f t="shared" si="48"/>
        <v>562749.4</v>
      </c>
      <c r="H2709" s="19">
        <v>0</v>
      </c>
      <c r="I2709" s="19">
        <v>0</v>
      </c>
    </row>
    <row r="2710" spans="1:9" x14ac:dyDescent="0.25">
      <c r="A2710" s="217" t="s">
        <v>2687</v>
      </c>
      <c r="B2710" s="78"/>
      <c r="C2710" s="134" t="s">
        <v>3467</v>
      </c>
      <c r="D2710" s="218">
        <v>607018.30000000005</v>
      </c>
      <c r="E2710" s="218">
        <v>233756.64999999997</v>
      </c>
      <c r="F2710" s="19">
        <v>0</v>
      </c>
      <c r="G2710" s="20">
        <f t="shared" si="48"/>
        <v>150908.95000000001</v>
      </c>
      <c r="H2710" s="19">
        <v>0</v>
      </c>
      <c r="I2710" s="19">
        <v>0</v>
      </c>
    </row>
    <row r="2711" spans="1:9" x14ac:dyDescent="0.25">
      <c r="A2711" s="217" t="s">
        <v>2688</v>
      </c>
      <c r="B2711" s="78"/>
      <c r="C2711" s="134" t="s">
        <v>3467</v>
      </c>
      <c r="D2711" s="218">
        <v>635343.85000000021</v>
      </c>
      <c r="E2711" s="218">
        <v>253868.79999999999</v>
      </c>
      <c r="F2711" s="19">
        <v>0</v>
      </c>
      <c r="G2711" s="20">
        <f t="shared" si="48"/>
        <v>320719.40999999992</v>
      </c>
      <c r="H2711" s="19">
        <v>0</v>
      </c>
      <c r="I2711" s="19">
        <v>0</v>
      </c>
    </row>
    <row r="2712" spans="1:9" x14ac:dyDescent="0.25">
      <c r="A2712" s="217" t="s">
        <v>2689</v>
      </c>
      <c r="B2712" s="78"/>
      <c r="C2712" s="134" t="s">
        <v>3467</v>
      </c>
      <c r="D2712" s="218">
        <v>620345.09999999986</v>
      </c>
      <c r="E2712" s="218">
        <v>182719.19999999998</v>
      </c>
      <c r="F2712" s="19">
        <v>0</v>
      </c>
      <c r="G2712" s="20">
        <f t="shared" si="48"/>
        <v>271283.04000000004</v>
      </c>
      <c r="H2712" s="19">
        <v>0</v>
      </c>
      <c r="I2712" s="19">
        <v>0</v>
      </c>
    </row>
    <row r="2713" spans="1:9" x14ac:dyDescent="0.25">
      <c r="A2713" s="217" t="s">
        <v>2690</v>
      </c>
      <c r="B2713" s="78"/>
      <c r="C2713" s="134" t="s">
        <v>3467</v>
      </c>
      <c r="D2713" s="218">
        <v>671457.56000000017</v>
      </c>
      <c r="E2713" s="218">
        <v>277773.64</v>
      </c>
      <c r="F2713" s="19">
        <v>0</v>
      </c>
      <c r="G2713" s="20">
        <f t="shared" si="48"/>
        <v>283100.07999999996</v>
      </c>
      <c r="H2713" s="19">
        <v>0</v>
      </c>
      <c r="I2713" s="19">
        <v>0</v>
      </c>
    </row>
    <row r="2714" spans="1:9" x14ac:dyDescent="0.25">
      <c r="A2714" s="217" t="s">
        <v>2691</v>
      </c>
      <c r="B2714" s="78"/>
      <c r="C2714" s="134" t="s">
        <v>3467</v>
      </c>
      <c r="D2714" s="218">
        <v>258200.19999999992</v>
      </c>
      <c r="E2714" s="218">
        <v>52673.500000000022</v>
      </c>
      <c r="F2714" s="19">
        <v>0</v>
      </c>
      <c r="G2714" s="20">
        <f t="shared" si="48"/>
        <v>263864.79999999993</v>
      </c>
      <c r="H2714" s="19">
        <v>0</v>
      </c>
      <c r="I2714" s="19">
        <v>0</v>
      </c>
    </row>
    <row r="2715" spans="1:9" x14ac:dyDescent="0.25">
      <c r="A2715" s="217" t="s">
        <v>2692</v>
      </c>
      <c r="B2715" s="78"/>
      <c r="C2715" s="134" t="s">
        <v>3467</v>
      </c>
      <c r="D2715" s="218">
        <v>837272.12</v>
      </c>
      <c r="E2715" s="218">
        <v>300738.05</v>
      </c>
      <c r="F2715" s="19">
        <v>0</v>
      </c>
      <c r="G2715" s="20">
        <f t="shared" si="48"/>
        <v>154122.65000000008</v>
      </c>
      <c r="H2715" s="19">
        <v>0</v>
      </c>
      <c r="I2715" s="19">
        <v>0</v>
      </c>
    </row>
    <row r="2716" spans="1:9" x14ac:dyDescent="0.25">
      <c r="A2716" s="217" t="s">
        <v>2693</v>
      </c>
      <c r="B2716" s="78"/>
      <c r="C2716" s="134" t="s">
        <v>3467</v>
      </c>
      <c r="D2716" s="218">
        <v>836337.10000000009</v>
      </c>
      <c r="E2716" s="218">
        <v>250729.65</v>
      </c>
      <c r="F2716" s="19">
        <v>0</v>
      </c>
      <c r="G2716" s="20">
        <f t="shared" si="48"/>
        <v>159337.10999999996</v>
      </c>
      <c r="H2716" s="19">
        <v>0</v>
      </c>
      <c r="I2716" s="19">
        <v>0</v>
      </c>
    </row>
    <row r="2717" spans="1:9" x14ac:dyDescent="0.25">
      <c r="A2717" s="217" t="s">
        <v>2694</v>
      </c>
      <c r="B2717" s="78"/>
      <c r="C2717" s="134" t="s">
        <v>3467</v>
      </c>
      <c r="D2717" s="218">
        <v>484845.88</v>
      </c>
      <c r="E2717" s="218">
        <v>158154.78</v>
      </c>
      <c r="F2717" s="19">
        <v>0</v>
      </c>
      <c r="G2717" s="20">
        <f t="shared" si="48"/>
        <v>234671.05000000005</v>
      </c>
      <c r="H2717" s="19">
        <v>0</v>
      </c>
      <c r="I2717" s="19">
        <v>0</v>
      </c>
    </row>
    <row r="2718" spans="1:9" x14ac:dyDescent="0.25">
      <c r="A2718" s="217" t="s">
        <v>2695</v>
      </c>
      <c r="B2718" s="78"/>
      <c r="C2718" s="134" t="s">
        <v>3467</v>
      </c>
      <c r="D2718" s="218">
        <v>556955.14</v>
      </c>
      <c r="E2718" s="218">
        <v>170435.02999999997</v>
      </c>
      <c r="F2718" s="19">
        <v>0</v>
      </c>
      <c r="G2718" s="20">
        <f t="shared" si="48"/>
        <v>141854.95000000004</v>
      </c>
      <c r="H2718" s="19">
        <v>0</v>
      </c>
      <c r="I2718" s="19">
        <v>0</v>
      </c>
    </row>
    <row r="2719" spans="1:9" x14ac:dyDescent="0.25">
      <c r="A2719" s="217" t="s">
        <v>2696</v>
      </c>
      <c r="B2719" s="78"/>
      <c r="C2719" s="134" t="s">
        <v>3468</v>
      </c>
      <c r="D2719" s="218">
        <v>762380.7000000003</v>
      </c>
      <c r="E2719" s="218">
        <v>101980.40000000001</v>
      </c>
      <c r="F2719" s="19">
        <v>0</v>
      </c>
      <c r="G2719" s="20">
        <f t="shared" si="48"/>
        <v>188269.74999999997</v>
      </c>
      <c r="H2719" s="19">
        <v>0</v>
      </c>
      <c r="I2719" s="19">
        <v>0</v>
      </c>
    </row>
    <row r="2720" spans="1:9" x14ac:dyDescent="0.25">
      <c r="A2720" s="217" t="s">
        <v>2697</v>
      </c>
      <c r="B2720" s="78"/>
      <c r="C2720" s="134" t="s">
        <v>3468</v>
      </c>
      <c r="D2720" s="218">
        <v>457595</v>
      </c>
      <c r="E2720" s="218">
        <v>29842.55</v>
      </c>
      <c r="F2720" s="19">
        <v>0</v>
      </c>
      <c r="G2720" s="20">
        <f t="shared" si="48"/>
        <v>141596.95000000001</v>
      </c>
      <c r="H2720" s="19">
        <v>0</v>
      </c>
      <c r="I2720" s="19">
        <v>0</v>
      </c>
    </row>
    <row r="2721" spans="1:9" x14ac:dyDescent="0.25">
      <c r="A2721" s="217" t="s">
        <v>2698</v>
      </c>
      <c r="B2721" s="78"/>
      <c r="C2721" s="134" t="s">
        <v>3468</v>
      </c>
      <c r="D2721" s="218">
        <v>683569.8600000001</v>
      </c>
      <c r="E2721" s="218">
        <v>162144.15</v>
      </c>
      <c r="F2721" s="19">
        <v>0</v>
      </c>
      <c r="G2721" s="20">
        <f t="shared" si="48"/>
        <v>168371.45000000004</v>
      </c>
      <c r="H2721" s="19">
        <v>0</v>
      </c>
      <c r="I2721" s="19">
        <v>0</v>
      </c>
    </row>
    <row r="2722" spans="1:9" x14ac:dyDescent="0.25">
      <c r="A2722" s="217" t="s">
        <v>1458</v>
      </c>
      <c r="B2722" s="78"/>
      <c r="C2722" s="134" t="s">
        <v>3468</v>
      </c>
      <c r="D2722" s="218">
        <v>500625.70000000019</v>
      </c>
      <c r="E2722" s="218">
        <v>142211.50000000003</v>
      </c>
      <c r="F2722" s="19">
        <v>0</v>
      </c>
      <c r="G2722" s="20">
        <f t="shared" si="48"/>
        <v>161778.44000000003</v>
      </c>
      <c r="H2722" s="19">
        <v>0</v>
      </c>
      <c r="I2722" s="19">
        <v>0</v>
      </c>
    </row>
    <row r="2723" spans="1:9" x14ac:dyDescent="0.25">
      <c r="A2723" s="217" t="s">
        <v>3604</v>
      </c>
      <c r="B2723" s="78"/>
      <c r="C2723" s="134" t="s">
        <v>3468</v>
      </c>
      <c r="D2723" s="218">
        <v>299935.38</v>
      </c>
      <c r="E2723" s="218">
        <v>58797.200000000004</v>
      </c>
      <c r="F2723" s="19">
        <v>0</v>
      </c>
      <c r="G2723" s="20">
        <f t="shared" si="48"/>
        <v>617851.2100000002</v>
      </c>
      <c r="H2723" s="19">
        <v>0</v>
      </c>
      <c r="I2723" s="19">
        <v>0</v>
      </c>
    </row>
    <row r="2724" spans="1:9" x14ac:dyDescent="0.25">
      <c r="A2724" s="217" t="s">
        <v>1459</v>
      </c>
      <c r="B2724" s="78"/>
      <c r="C2724" s="134" t="s">
        <v>3468</v>
      </c>
      <c r="D2724" s="218">
        <v>632361.5</v>
      </c>
      <c r="E2724" s="218">
        <v>197818.84999999998</v>
      </c>
      <c r="F2724" s="19">
        <v>0</v>
      </c>
      <c r="G2724" s="20">
        <f t="shared" si="48"/>
        <v>449036.54999999993</v>
      </c>
      <c r="H2724" s="19">
        <v>0</v>
      </c>
      <c r="I2724" s="19">
        <v>0</v>
      </c>
    </row>
    <row r="2725" spans="1:9" x14ac:dyDescent="0.25">
      <c r="A2725" s="217" t="s">
        <v>2681</v>
      </c>
      <c r="B2725" s="78"/>
      <c r="C2725" s="134" t="s">
        <v>3468</v>
      </c>
      <c r="D2725" s="218">
        <v>185369.19999999995</v>
      </c>
      <c r="E2725" s="218">
        <v>18509.7</v>
      </c>
      <c r="F2725" s="19">
        <v>0</v>
      </c>
      <c r="G2725" s="20">
        <f t="shared" si="48"/>
        <v>133899.68</v>
      </c>
      <c r="H2725" s="19">
        <v>0</v>
      </c>
      <c r="I2725" s="19">
        <v>0</v>
      </c>
    </row>
    <row r="2726" spans="1:9" x14ac:dyDescent="0.25">
      <c r="A2726" s="217" t="s">
        <v>2699</v>
      </c>
      <c r="B2726" s="78"/>
      <c r="C2726" s="134" t="s">
        <v>3468</v>
      </c>
      <c r="D2726" s="218">
        <v>249749.5</v>
      </c>
      <c r="E2726" s="218">
        <v>49627.25</v>
      </c>
      <c r="F2726" s="19">
        <v>0</v>
      </c>
      <c r="G2726" s="20">
        <f t="shared" si="48"/>
        <v>188914.58000000007</v>
      </c>
      <c r="H2726" s="19">
        <v>0</v>
      </c>
      <c r="I2726" s="19">
        <v>0</v>
      </c>
    </row>
    <row r="2727" spans="1:9" x14ac:dyDescent="0.25">
      <c r="A2727" s="217" t="s">
        <v>2700</v>
      </c>
      <c r="B2727" s="78"/>
      <c r="C2727" s="134" t="s">
        <v>3468</v>
      </c>
      <c r="D2727" s="218">
        <v>652245.10000000021</v>
      </c>
      <c r="E2727" s="218">
        <v>109192.6</v>
      </c>
      <c r="F2727" s="19">
        <v>0</v>
      </c>
      <c r="G2727" s="20">
        <f t="shared" si="48"/>
        <v>248497.65000000014</v>
      </c>
      <c r="H2727" s="19">
        <v>0</v>
      </c>
      <c r="I2727" s="19">
        <v>0</v>
      </c>
    </row>
    <row r="2728" spans="1:9" x14ac:dyDescent="0.25">
      <c r="A2728" s="217" t="s">
        <v>2701</v>
      </c>
      <c r="B2728" s="78"/>
      <c r="C2728" s="134" t="s">
        <v>3468</v>
      </c>
      <c r="D2728" s="218">
        <v>624052.00000000012</v>
      </c>
      <c r="E2728" s="218">
        <v>17006.150000000001</v>
      </c>
      <c r="F2728" s="19">
        <v>0</v>
      </c>
      <c r="G2728" s="20">
        <f t="shared" si="48"/>
        <v>190574.7</v>
      </c>
      <c r="H2728" s="19">
        <v>0</v>
      </c>
      <c r="I2728" s="19">
        <v>0</v>
      </c>
    </row>
    <row r="2729" spans="1:9" x14ac:dyDescent="0.25">
      <c r="A2729" s="217" t="s">
        <v>2702</v>
      </c>
      <c r="B2729" s="78"/>
      <c r="C2729" s="134" t="s">
        <v>3468</v>
      </c>
      <c r="D2729" s="218">
        <v>667045.05999999982</v>
      </c>
      <c r="E2729" s="218">
        <v>60321.479999999989</v>
      </c>
      <c r="F2729" s="19">
        <v>0</v>
      </c>
      <c r="G2729" s="20">
        <f t="shared" si="48"/>
        <v>254994.65000000002</v>
      </c>
      <c r="H2729" s="19">
        <v>0</v>
      </c>
      <c r="I2729" s="19">
        <v>0</v>
      </c>
    </row>
    <row r="2730" spans="1:9" x14ac:dyDescent="0.25">
      <c r="A2730" s="217" t="s">
        <v>2703</v>
      </c>
      <c r="B2730" s="78"/>
      <c r="C2730" s="134" t="s">
        <v>3468</v>
      </c>
      <c r="D2730" s="218">
        <v>683039.50000000012</v>
      </c>
      <c r="E2730" s="218">
        <v>152797.65</v>
      </c>
      <c r="F2730" s="19">
        <v>0</v>
      </c>
      <c r="G2730" s="20">
        <f t="shared" si="48"/>
        <v>193179.84999999998</v>
      </c>
      <c r="H2730" s="19">
        <v>0</v>
      </c>
      <c r="I2730" s="19">
        <v>0</v>
      </c>
    </row>
    <row r="2731" spans="1:9" x14ac:dyDescent="0.25">
      <c r="A2731" s="217" t="s">
        <v>2704</v>
      </c>
      <c r="B2731" s="78"/>
      <c r="C2731" s="134" t="s">
        <v>3468</v>
      </c>
      <c r="D2731" s="218">
        <v>647630.69999999984</v>
      </c>
      <c r="E2731" s="218">
        <v>88673.849999999962</v>
      </c>
      <c r="F2731" s="19">
        <v>0</v>
      </c>
      <c r="G2731" s="20">
        <f t="shared" si="48"/>
        <v>534715.64999999991</v>
      </c>
      <c r="H2731" s="19">
        <v>0</v>
      </c>
      <c r="I2731" s="19">
        <v>0</v>
      </c>
    </row>
    <row r="2732" spans="1:9" x14ac:dyDescent="0.25">
      <c r="A2732" s="217" t="s">
        <v>2705</v>
      </c>
      <c r="B2732" s="78"/>
      <c r="C2732" s="134" t="s">
        <v>3468</v>
      </c>
      <c r="D2732" s="218">
        <v>646232.35000000009</v>
      </c>
      <c r="E2732" s="218">
        <v>139389.05000000005</v>
      </c>
      <c r="F2732" s="19">
        <v>0</v>
      </c>
      <c r="G2732" s="20">
        <f t="shared" si="48"/>
        <v>233711.10000000006</v>
      </c>
      <c r="H2732" s="19">
        <v>0</v>
      </c>
      <c r="I2732" s="19">
        <v>0</v>
      </c>
    </row>
    <row r="2733" spans="1:9" x14ac:dyDescent="0.25">
      <c r="A2733" s="217" t="s">
        <v>2706</v>
      </c>
      <c r="B2733" s="78"/>
      <c r="C2733" s="134" t="s">
        <v>3468</v>
      </c>
      <c r="D2733" s="218">
        <v>576065.20000000007</v>
      </c>
      <c r="E2733" s="218">
        <v>39364.200000000019</v>
      </c>
      <c r="F2733" s="19">
        <v>0</v>
      </c>
      <c r="G2733" s="20">
        <f t="shared" si="48"/>
        <v>369508.64999999979</v>
      </c>
      <c r="H2733" s="19">
        <v>0</v>
      </c>
      <c r="I2733" s="19">
        <v>0</v>
      </c>
    </row>
    <row r="2734" spans="1:9" x14ac:dyDescent="0.25">
      <c r="A2734" s="217" t="s">
        <v>2707</v>
      </c>
      <c r="B2734" s="78"/>
      <c r="C2734" s="134" t="s">
        <v>3468</v>
      </c>
      <c r="D2734" s="218">
        <v>576664.4</v>
      </c>
      <c r="E2734" s="218">
        <v>106181.66999999998</v>
      </c>
      <c r="F2734" s="19">
        <v>0</v>
      </c>
      <c r="G2734" s="20">
        <f t="shared" si="48"/>
        <v>358391.24999999994</v>
      </c>
      <c r="H2734" s="19">
        <v>0</v>
      </c>
      <c r="I2734" s="19">
        <v>0</v>
      </c>
    </row>
    <row r="2735" spans="1:9" x14ac:dyDescent="0.25">
      <c r="A2735" s="217" t="s">
        <v>2708</v>
      </c>
      <c r="B2735" s="78"/>
      <c r="C2735" s="134" t="s">
        <v>3468</v>
      </c>
      <c r="D2735" s="218">
        <v>575646.5</v>
      </c>
      <c r="E2735" s="218">
        <v>27305.850000000002</v>
      </c>
      <c r="F2735" s="19">
        <v>0</v>
      </c>
      <c r="G2735" s="20">
        <f t="shared" si="48"/>
        <v>363432.20000000007</v>
      </c>
      <c r="H2735" s="19">
        <v>0</v>
      </c>
      <c r="I2735" s="19">
        <v>0</v>
      </c>
    </row>
    <row r="2736" spans="1:9" x14ac:dyDescent="0.25">
      <c r="A2736" s="217" t="s">
        <v>2709</v>
      </c>
      <c r="B2736" s="78"/>
      <c r="C2736" s="134" t="s">
        <v>3468</v>
      </c>
      <c r="D2736" s="218">
        <v>578506.50000000012</v>
      </c>
      <c r="E2736" s="218">
        <v>92638.45</v>
      </c>
      <c r="F2736" s="19">
        <v>0</v>
      </c>
      <c r="G2736" s="20">
        <f t="shared" si="48"/>
        <v>373261.65000000008</v>
      </c>
      <c r="H2736" s="19">
        <v>0</v>
      </c>
      <c r="I2736" s="19">
        <v>0</v>
      </c>
    </row>
    <row r="2737" spans="1:9" x14ac:dyDescent="0.25">
      <c r="A2737" s="217" t="s">
        <v>2710</v>
      </c>
      <c r="B2737" s="78"/>
      <c r="C2737" s="134" t="s">
        <v>3468</v>
      </c>
      <c r="D2737" s="218">
        <v>657675.4</v>
      </c>
      <c r="E2737" s="218">
        <v>94356</v>
      </c>
      <c r="F2737" s="19">
        <v>0</v>
      </c>
      <c r="G2737" s="20">
        <f t="shared" ref="G2737:G2800" si="49">D2711-E2711</f>
        <v>381475.05000000022</v>
      </c>
      <c r="H2737" s="19">
        <v>0</v>
      </c>
      <c r="I2737" s="19">
        <v>0</v>
      </c>
    </row>
    <row r="2738" spans="1:9" x14ac:dyDescent="0.25">
      <c r="A2738" s="217" t="s">
        <v>2711</v>
      </c>
      <c r="B2738" s="78"/>
      <c r="C2738" s="134" t="s">
        <v>3468</v>
      </c>
      <c r="D2738" s="218">
        <v>626012.99999999977</v>
      </c>
      <c r="E2738" s="218">
        <v>124662.05</v>
      </c>
      <c r="F2738" s="19">
        <v>0</v>
      </c>
      <c r="G2738" s="20">
        <f t="shared" si="49"/>
        <v>437625.89999999991</v>
      </c>
      <c r="H2738" s="19">
        <v>0</v>
      </c>
      <c r="I2738" s="19">
        <v>0</v>
      </c>
    </row>
    <row r="2739" spans="1:9" x14ac:dyDescent="0.25">
      <c r="A2739" s="217" t="s">
        <v>2712</v>
      </c>
      <c r="B2739" s="78"/>
      <c r="C2739" s="134" t="s">
        <v>3469</v>
      </c>
      <c r="D2739" s="218">
        <v>114185.50000000003</v>
      </c>
      <c r="E2739" s="218">
        <v>375.8</v>
      </c>
      <c r="F2739" s="19">
        <v>0</v>
      </c>
      <c r="G2739" s="20">
        <f t="shared" si="49"/>
        <v>393683.92000000016</v>
      </c>
      <c r="H2739" s="19">
        <v>0</v>
      </c>
      <c r="I2739" s="19">
        <v>0</v>
      </c>
    </row>
    <row r="2740" spans="1:9" x14ac:dyDescent="0.25">
      <c r="A2740" s="217" t="s">
        <v>2713</v>
      </c>
      <c r="B2740" s="78"/>
      <c r="C2740" s="134" t="s">
        <v>3469</v>
      </c>
      <c r="D2740" s="218">
        <v>106678.00000000003</v>
      </c>
      <c r="E2740" s="218">
        <v>3571.5</v>
      </c>
      <c r="F2740" s="19">
        <v>0</v>
      </c>
      <c r="G2740" s="20">
        <f t="shared" si="49"/>
        <v>205526.6999999999</v>
      </c>
      <c r="H2740" s="19">
        <v>0</v>
      </c>
      <c r="I2740" s="19">
        <v>0</v>
      </c>
    </row>
    <row r="2741" spans="1:9" x14ac:dyDescent="0.25">
      <c r="A2741" s="217" t="s">
        <v>2714</v>
      </c>
      <c r="B2741" s="78"/>
      <c r="C2741" s="134" t="s">
        <v>3469</v>
      </c>
      <c r="D2741" s="218">
        <v>53839.500000000007</v>
      </c>
      <c r="E2741" s="218">
        <v>0</v>
      </c>
      <c r="F2741" s="19">
        <v>0</v>
      </c>
      <c r="G2741" s="20">
        <f t="shared" si="49"/>
        <v>536534.07000000007</v>
      </c>
      <c r="H2741" s="19">
        <v>0</v>
      </c>
      <c r="I2741" s="19">
        <v>0</v>
      </c>
    </row>
    <row r="2742" spans="1:9" x14ac:dyDescent="0.25">
      <c r="A2742" s="217" t="s">
        <v>2715</v>
      </c>
      <c r="B2742" s="78"/>
      <c r="C2742" s="134" t="s">
        <v>3470</v>
      </c>
      <c r="D2742" s="218">
        <v>207993.50000000006</v>
      </c>
      <c r="E2742" s="218">
        <v>20938.55</v>
      </c>
      <c r="F2742" s="19">
        <v>0</v>
      </c>
      <c r="G2742" s="20">
        <f t="shared" si="49"/>
        <v>585607.45000000007</v>
      </c>
      <c r="H2742" s="19">
        <v>0</v>
      </c>
      <c r="I2742" s="19">
        <v>0</v>
      </c>
    </row>
    <row r="2743" spans="1:9" x14ac:dyDescent="0.25">
      <c r="A2743" s="217" t="s">
        <v>2716</v>
      </c>
      <c r="B2743" s="78"/>
      <c r="C2743" s="134" t="s">
        <v>3470</v>
      </c>
      <c r="D2743" s="218">
        <v>571690.40000000014</v>
      </c>
      <c r="E2743" s="218">
        <v>174679.85</v>
      </c>
      <c r="F2743" s="19">
        <v>0</v>
      </c>
      <c r="G2743" s="20">
        <f t="shared" si="49"/>
        <v>326691.09999999998</v>
      </c>
      <c r="H2743" s="19">
        <v>0</v>
      </c>
      <c r="I2743" s="19">
        <v>0</v>
      </c>
    </row>
    <row r="2744" spans="1:9" x14ac:dyDescent="0.25">
      <c r="A2744" s="217" t="s">
        <v>2717</v>
      </c>
      <c r="B2744" s="78"/>
      <c r="C2744" s="134" t="s">
        <v>3470</v>
      </c>
      <c r="D2744" s="218">
        <v>606320</v>
      </c>
      <c r="E2744" s="218">
        <v>127583.29999999999</v>
      </c>
      <c r="F2744" s="19">
        <v>0</v>
      </c>
      <c r="G2744" s="20">
        <f t="shared" si="49"/>
        <v>386520.11000000004</v>
      </c>
      <c r="H2744" s="19">
        <v>0</v>
      </c>
      <c r="I2744" s="19">
        <v>0</v>
      </c>
    </row>
    <row r="2745" spans="1:9" x14ac:dyDescent="0.25">
      <c r="A2745" s="217" t="s">
        <v>2718</v>
      </c>
      <c r="B2745" s="78"/>
      <c r="C2745" s="134" t="s">
        <v>3470</v>
      </c>
      <c r="D2745" s="218">
        <v>587587</v>
      </c>
      <c r="E2745" s="218">
        <v>24872.299999999996</v>
      </c>
      <c r="F2745" s="19">
        <v>0</v>
      </c>
      <c r="G2745" s="20">
        <f t="shared" si="49"/>
        <v>660400.30000000028</v>
      </c>
      <c r="H2745" s="19">
        <v>0</v>
      </c>
      <c r="I2745" s="19">
        <v>0</v>
      </c>
    </row>
    <row r="2746" spans="1:9" x14ac:dyDescent="0.25">
      <c r="A2746" s="217" t="s">
        <v>2719</v>
      </c>
      <c r="B2746" s="78"/>
      <c r="C2746" s="134" t="s">
        <v>3470</v>
      </c>
      <c r="D2746" s="218">
        <v>280852</v>
      </c>
      <c r="E2746" s="218">
        <v>50931.850000000013</v>
      </c>
      <c r="F2746" s="19">
        <v>0</v>
      </c>
      <c r="G2746" s="20">
        <f t="shared" si="49"/>
        <v>427752.45</v>
      </c>
      <c r="H2746" s="19">
        <v>0</v>
      </c>
      <c r="I2746" s="19">
        <v>0</v>
      </c>
    </row>
    <row r="2747" spans="1:9" x14ac:dyDescent="0.25">
      <c r="A2747" s="217" t="s">
        <v>2720</v>
      </c>
      <c r="B2747" s="78"/>
      <c r="C2747" s="134" t="s">
        <v>3470</v>
      </c>
      <c r="D2747" s="218">
        <v>240383</v>
      </c>
      <c r="E2747" s="218">
        <v>38658.1</v>
      </c>
      <c r="F2747" s="19">
        <v>0</v>
      </c>
      <c r="G2747" s="20">
        <f t="shared" si="49"/>
        <v>521425.71000000008</v>
      </c>
      <c r="H2747" s="19">
        <v>0</v>
      </c>
      <c r="I2747" s="19">
        <v>0</v>
      </c>
    </row>
    <row r="2748" spans="1:9" x14ac:dyDescent="0.25">
      <c r="A2748" s="217" t="s">
        <v>2721</v>
      </c>
      <c r="B2748" s="78"/>
      <c r="C2748" s="134" t="s">
        <v>3470</v>
      </c>
      <c r="D2748" s="218">
        <v>259944.09999999998</v>
      </c>
      <c r="E2748" s="218">
        <v>47708.399999999994</v>
      </c>
      <c r="F2748" s="19">
        <v>0</v>
      </c>
      <c r="G2748" s="20">
        <f t="shared" si="49"/>
        <v>358414.20000000019</v>
      </c>
      <c r="H2748" s="19">
        <v>0</v>
      </c>
      <c r="I2748" s="19">
        <v>0</v>
      </c>
    </row>
    <row r="2749" spans="1:9" x14ac:dyDescent="0.25">
      <c r="A2749" s="217" t="s">
        <v>2722</v>
      </c>
      <c r="B2749" s="78"/>
      <c r="C2749" s="134" t="s">
        <v>3470</v>
      </c>
      <c r="D2749" s="218">
        <v>271025.3</v>
      </c>
      <c r="E2749" s="218">
        <v>22583.200000000004</v>
      </c>
      <c r="F2749" s="19">
        <v>0</v>
      </c>
      <c r="G2749" s="20">
        <f t="shared" si="49"/>
        <v>241138.18</v>
      </c>
      <c r="H2749" s="19">
        <v>0</v>
      </c>
      <c r="I2749" s="19">
        <v>0</v>
      </c>
    </row>
    <row r="2750" spans="1:9" x14ac:dyDescent="0.25">
      <c r="A2750" s="217" t="s">
        <v>2723</v>
      </c>
      <c r="B2750" s="78"/>
      <c r="C2750" s="134" t="s">
        <v>3470</v>
      </c>
      <c r="D2750" s="218">
        <v>212140.5</v>
      </c>
      <c r="E2750" s="218">
        <v>35570.400000000001</v>
      </c>
      <c r="F2750" s="19">
        <v>0</v>
      </c>
      <c r="G2750" s="20">
        <f t="shared" si="49"/>
        <v>434542.65</v>
      </c>
      <c r="H2750" s="19">
        <v>0</v>
      </c>
      <c r="I2750" s="19">
        <v>0</v>
      </c>
    </row>
    <row r="2751" spans="1:9" x14ac:dyDescent="0.25">
      <c r="A2751" s="217" t="s">
        <v>2724</v>
      </c>
      <c r="B2751" s="78"/>
      <c r="C2751" s="134" t="s">
        <v>3470</v>
      </c>
      <c r="D2751" s="218">
        <v>290147</v>
      </c>
      <c r="E2751" s="218">
        <v>34228.149999999994</v>
      </c>
      <c r="F2751" s="19">
        <v>0</v>
      </c>
      <c r="G2751" s="20">
        <f t="shared" si="49"/>
        <v>166859.49999999994</v>
      </c>
      <c r="H2751" s="19">
        <v>0</v>
      </c>
      <c r="I2751" s="19">
        <v>0</v>
      </c>
    </row>
    <row r="2752" spans="1:9" x14ac:dyDescent="0.25">
      <c r="A2752" s="217" t="s">
        <v>2725</v>
      </c>
      <c r="B2752" s="78"/>
      <c r="C2752" s="134" t="s">
        <v>3470</v>
      </c>
      <c r="D2752" s="218">
        <v>250321.49999999991</v>
      </c>
      <c r="E2752" s="218">
        <v>34431.700000000004</v>
      </c>
      <c r="F2752" s="19">
        <v>0</v>
      </c>
      <c r="G2752" s="20">
        <f t="shared" si="49"/>
        <v>200122.25</v>
      </c>
      <c r="H2752" s="19">
        <v>0</v>
      </c>
      <c r="I2752" s="19">
        <v>0</v>
      </c>
    </row>
    <row r="2753" spans="1:9" x14ac:dyDescent="0.25">
      <c r="A2753" s="217" t="s">
        <v>2726</v>
      </c>
      <c r="B2753" s="78"/>
      <c r="C2753" s="134" t="s">
        <v>3470</v>
      </c>
      <c r="D2753" s="218">
        <v>227370</v>
      </c>
      <c r="E2753" s="218">
        <v>50264.65</v>
      </c>
      <c r="F2753" s="19">
        <v>0</v>
      </c>
      <c r="G2753" s="20">
        <f t="shared" si="49"/>
        <v>543052.50000000023</v>
      </c>
      <c r="H2753" s="19">
        <v>0</v>
      </c>
      <c r="I2753" s="19">
        <v>0</v>
      </c>
    </row>
    <row r="2754" spans="1:9" x14ac:dyDescent="0.25">
      <c r="A2754" s="217" t="s">
        <v>2727</v>
      </c>
      <c r="B2754" s="78"/>
      <c r="C2754" s="134" t="s">
        <v>3470</v>
      </c>
      <c r="D2754" s="218">
        <v>447017.99999999983</v>
      </c>
      <c r="E2754" s="218">
        <v>91254.359999999971</v>
      </c>
      <c r="F2754" s="19">
        <v>0</v>
      </c>
      <c r="G2754" s="20">
        <f t="shared" si="49"/>
        <v>607045.85000000009</v>
      </c>
      <c r="H2754" s="19">
        <v>0</v>
      </c>
      <c r="I2754" s="19">
        <v>0</v>
      </c>
    </row>
    <row r="2755" spans="1:9" x14ac:dyDescent="0.25">
      <c r="A2755" s="217" t="s">
        <v>2728</v>
      </c>
      <c r="B2755" s="78"/>
      <c r="C2755" s="134" t="s">
        <v>3470</v>
      </c>
      <c r="D2755" s="218">
        <v>450040.99999999988</v>
      </c>
      <c r="E2755" s="218">
        <v>69080.3</v>
      </c>
      <c r="F2755" s="19">
        <v>0</v>
      </c>
      <c r="G2755" s="20">
        <f t="shared" si="49"/>
        <v>606723.57999999984</v>
      </c>
      <c r="H2755" s="19">
        <v>0</v>
      </c>
      <c r="I2755" s="19">
        <v>0</v>
      </c>
    </row>
    <row r="2756" spans="1:9" x14ac:dyDescent="0.25">
      <c r="A2756" s="217" t="s">
        <v>2729</v>
      </c>
      <c r="B2756" s="78"/>
      <c r="C2756" s="134" t="s">
        <v>3470</v>
      </c>
      <c r="D2756" s="218">
        <v>1291861.9999999995</v>
      </c>
      <c r="E2756" s="218">
        <v>236278.9</v>
      </c>
      <c r="F2756" s="19">
        <v>0</v>
      </c>
      <c r="G2756" s="20">
        <f t="shared" si="49"/>
        <v>530241.85000000009</v>
      </c>
      <c r="H2756" s="19">
        <v>0</v>
      </c>
      <c r="I2756" s="19">
        <v>0</v>
      </c>
    </row>
    <row r="2757" spans="1:9" x14ac:dyDescent="0.25">
      <c r="A2757" s="217" t="s">
        <v>2730</v>
      </c>
      <c r="B2757" s="78"/>
      <c r="C2757" s="134" t="s">
        <v>3470</v>
      </c>
      <c r="D2757" s="218">
        <v>200128.50000000006</v>
      </c>
      <c r="E2757" s="218">
        <v>16441.400000000001</v>
      </c>
      <c r="F2757" s="19">
        <v>0</v>
      </c>
      <c r="G2757" s="20">
        <f t="shared" si="49"/>
        <v>558956.84999999986</v>
      </c>
      <c r="H2757" s="19">
        <v>0</v>
      </c>
      <c r="I2757" s="19">
        <v>0</v>
      </c>
    </row>
    <row r="2758" spans="1:9" x14ac:dyDescent="0.25">
      <c r="A2758" s="217" t="s">
        <v>2731</v>
      </c>
      <c r="B2758" s="78"/>
      <c r="C2758" s="134" t="s">
        <v>3470</v>
      </c>
      <c r="D2758" s="218">
        <v>269586</v>
      </c>
      <c r="E2758" s="218">
        <v>88116.12999999999</v>
      </c>
      <c r="F2758" s="19">
        <v>0</v>
      </c>
      <c r="G2758" s="20">
        <f t="shared" si="49"/>
        <v>506843.30000000005</v>
      </c>
      <c r="H2758" s="19">
        <v>0</v>
      </c>
      <c r="I2758" s="19">
        <v>0</v>
      </c>
    </row>
    <row r="2759" spans="1:9" x14ac:dyDescent="0.25">
      <c r="A2759" s="217" t="s">
        <v>2732</v>
      </c>
      <c r="B2759" s="78"/>
      <c r="C2759" s="134" t="s">
        <v>3470</v>
      </c>
      <c r="D2759" s="218">
        <v>566437.1</v>
      </c>
      <c r="E2759" s="218">
        <v>117386.64999999998</v>
      </c>
      <c r="F2759" s="19">
        <v>0</v>
      </c>
      <c r="G2759" s="20">
        <f t="shared" si="49"/>
        <v>536701</v>
      </c>
      <c r="H2759" s="19">
        <v>0</v>
      </c>
      <c r="I2759" s="19">
        <v>0</v>
      </c>
    </row>
    <row r="2760" spans="1:9" x14ac:dyDescent="0.25">
      <c r="A2760" s="217" t="s">
        <v>2733</v>
      </c>
      <c r="B2760" s="78"/>
      <c r="C2760" s="134" t="s">
        <v>3470</v>
      </c>
      <c r="D2760" s="218">
        <v>626912</v>
      </c>
      <c r="E2760" s="218">
        <v>225728.25000000006</v>
      </c>
      <c r="F2760" s="19">
        <v>0</v>
      </c>
      <c r="G2760" s="20">
        <f t="shared" si="49"/>
        <v>470482.73000000004</v>
      </c>
      <c r="H2760" s="19">
        <v>0</v>
      </c>
      <c r="I2760" s="19">
        <v>0</v>
      </c>
    </row>
    <row r="2761" spans="1:9" x14ac:dyDescent="0.25">
      <c r="A2761" s="217" t="s">
        <v>2734</v>
      </c>
      <c r="B2761" s="78"/>
      <c r="C2761" s="134" t="s">
        <v>3470</v>
      </c>
      <c r="D2761" s="218">
        <v>541935</v>
      </c>
      <c r="E2761" s="218">
        <v>168197.91000000003</v>
      </c>
      <c r="F2761" s="19">
        <v>0</v>
      </c>
      <c r="G2761" s="20">
        <f t="shared" si="49"/>
        <v>548340.65</v>
      </c>
      <c r="H2761" s="19">
        <v>0</v>
      </c>
      <c r="I2761" s="19">
        <v>0</v>
      </c>
    </row>
    <row r="2762" spans="1:9" x14ac:dyDescent="0.25">
      <c r="A2762" s="217" t="s">
        <v>2735</v>
      </c>
      <c r="B2762" s="78"/>
      <c r="C2762" s="134" t="s">
        <v>3470</v>
      </c>
      <c r="D2762" s="218">
        <v>683209.80000000028</v>
      </c>
      <c r="E2762" s="218">
        <v>202848.40000000002</v>
      </c>
      <c r="F2762" s="19">
        <v>0</v>
      </c>
      <c r="G2762" s="20">
        <f t="shared" si="49"/>
        <v>485868.0500000001</v>
      </c>
      <c r="H2762" s="19">
        <v>0</v>
      </c>
      <c r="I2762" s="19">
        <v>0</v>
      </c>
    </row>
    <row r="2763" spans="1:9" x14ac:dyDescent="0.25">
      <c r="A2763" s="217" t="s">
        <v>2736</v>
      </c>
      <c r="B2763" s="78"/>
      <c r="C2763" s="134" t="s">
        <v>3470</v>
      </c>
      <c r="D2763" s="218">
        <v>738608</v>
      </c>
      <c r="E2763" s="218">
        <v>76439.89999999998</v>
      </c>
      <c r="F2763" s="19">
        <v>0</v>
      </c>
      <c r="G2763" s="20">
        <f t="shared" si="49"/>
        <v>563319.4</v>
      </c>
      <c r="H2763" s="19">
        <v>0</v>
      </c>
      <c r="I2763" s="19">
        <v>0</v>
      </c>
    </row>
    <row r="2764" spans="1:9" x14ac:dyDescent="0.25">
      <c r="A2764" s="217" t="s">
        <v>2737</v>
      </c>
      <c r="B2764" s="78"/>
      <c r="C2764" s="134" t="s">
        <v>3470</v>
      </c>
      <c r="D2764" s="218">
        <v>440946.00000000017</v>
      </c>
      <c r="E2764" s="218">
        <v>80446.7</v>
      </c>
      <c r="F2764" s="19">
        <v>0</v>
      </c>
      <c r="G2764" s="20">
        <f t="shared" si="49"/>
        <v>501350.94999999978</v>
      </c>
      <c r="H2764" s="19">
        <v>0</v>
      </c>
      <c r="I2764" s="19">
        <v>0</v>
      </c>
    </row>
    <row r="2765" spans="1:9" x14ac:dyDescent="0.25">
      <c r="A2765" s="217" t="s">
        <v>2738</v>
      </c>
      <c r="B2765" s="78"/>
      <c r="C2765" s="134" t="s">
        <v>3470</v>
      </c>
      <c r="D2765" s="218">
        <v>500580.1</v>
      </c>
      <c r="E2765" s="218">
        <v>80271.10000000002</v>
      </c>
      <c r="F2765" s="19">
        <v>0</v>
      </c>
      <c r="G2765" s="20">
        <f t="shared" si="49"/>
        <v>113809.70000000003</v>
      </c>
      <c r="H2765" s="19">
        <v>0</v>
      </c>
      <c r="I2765" s="19">
        <v>0</v>
      </c>
    </row>
    <row r="2766" spans="1:9" x14ac:dyDescent="0.25">
      <c r="A2766" s="217" t="s">
        <v>2739</v>
      </c>
      <c r="B2766" s="78"/>
      <c r="C2766" s="134" t="s">
        <v>3470</v>
      </c>
      <c r="D2766" s="218">
        <v>678034.50000000012</v>
      </c>
      <c r="E2766" s="218">
        <v>59612.35000000002</v>
      </c>
      <c r="F2766" s="19">
        <v>0</v>
      </c>
      <c r="G2766" s="20">
        <f t="shared" si="49"/>
        <v>103106.50000000003</v>
      </c>
      <c r="H2766" s="19">
        <v>0</v>
      </c>
      <c r="I2766" s="19">
        <v>0</v>
      </c>
    </row>
    <row r="2767" spans="1:9" x14ac:dyDescent="0.25">
      <c r="A2767" s="217" t="s">
        <v>2740</v>
      </c>
      <c r="B2767" s="78"/>
      <c r="C2767" s="134" t="s">
        <v>3470</v>
      </c>
      <c r="D2767" s="218">
        <v>654320.30000000016</v>
      </c>
      <c r="E2767" s="218">
        <v>173931.20000000004</v>
      </c>
      <c r="F2767" s="19">
        <v>0</v>
      </c>
      <c r="G2767" s="20">
        <f t="shared" si="49"/>
        <v>53839.500000000007</v>
      </c>
      <c r="H2767" s="19">
        <v>0</v>
      </c>
      <c r="I2767" s="19">
        <v>0</v>
      </c>
    </row>
    <row r="2768" spans="1:9" x14ac:dyDescent="0.25">
      <c r="A2768" s="217" t="s">
        <v>2741</v>
      </c>
      <c r="B2768" s="78"/>
      <c r="C2768" s="134" t="s">
        <v>3470</v>
      </c>
      <c r="D2768" s="218">
        <v>694982.34999999974</v>
      </c>
      <c r="E2768" s="218">
        <v>138574.30000000002</v>
      </c>
      <c r="F2768" s="19">
        <v>0</v>
      </c>
      <c r="G2768" s="20">
        <f t="shared" si="49"/>
        <v>187054.95000000007</v>
      </c>
      <c r="H2768" s="19">
        <v>0</v>
      </c>
      <c r="I2768" s="19">
        <v>0</v>
      </c>
    </row>
    <row r="2769" spans="1:9" x14ac:dyDescent="0.25">
      <c r="A2769" s="217" t="s">
        <v>2742</v>
      </c>
      <c r="B2769" s="78"/>
      <c r="C2769" s="134" t="s">
        <v>3470</v>
      </c>
      <c r="D2769" s="218">
        <v>945662.99999999988</v>
      </c>
      <c r="E2769" s="218">
        <v>348225.25999999995</v>
      </c>
      <c r="F2769" s="19">
        <v>0</v>
      </c>
      <c r="G2769" s="20">
        <f t="shared" si="49"/>
        <v>397010.55000000016</v>
      </c>
      <c r="H2769" s="19">
        <v>0</v>
      </c>
      <c r="I2769" s="19">
        <v>0</v>
      </c>
    </row>
    <row r="2770" spans="1:9" x14ac:dyDescent="0.25">
      <c r="A2770" s="217" t="s">
        <v>2743</v>
      </c>
      <c r="B2770" s="78"/>
      <c r="C2770" s="134" t="s">
        <v>3470</v>
      </c>
      <c r="D2770" s="218">
        <v>455455</v>
      </c>
      <c r="E2770" s="218">
        <v>107548.4</v>
      </c>
      <c r="F2770" s="19">
        <v>0</v>
      </c>
      <c r="G2770" s="20">
        <f t="shared" si="49"/>
        <v>478736.7</v>
      </c>
      <c r="H2770" s="19">
        <v>0</v>
      </c>
      <c r="I2770" s="19">
        <v>0</v>
      </c>
    </row>
    <row r="2771" spans="1:9" x14ac:dyDescent="0.25">
      <c r="A2771" s="217" t="s">
        <v>2744</v>
      </c>
      <c r="B2771" s="78"/>
      <c r="C2771" s="134" t="s">
        <v>3470</v>
      </c>
      <c r="D2771" s="218">
        <v>300118.14999999991</v>
      </c>
      <c r="E2771" s="218">
        <v>57142.850000000013</v>
      </c>
      <c r="F2771" s="19">
        <v>0</v>
      </c>
      <c r="G2771" s="20">
        <f t="shared" si="49"/>
        <v>562714.69999999995</v>
      </c>
      <c r="H2771" s="19">
        <v>0</v>
      </c>
      <c r="I2771" s="19">
        <v>0</v>
      </c>
    </row>
    <row r="2772" spans="1:9" x14ac:dyDescent="0.25">
      <c r="A2772" s="217" t="s">
        <v>2745</v>
      </c>
      <c r="B2772" s="78"/>
      <c r="C2772" s="134" t="s">
        <v>3470</v>
      </c>
      <c r="D2772" s="218">
        <v>230839.00000000003</v>
      </c>
      <c r="E2772" s="218">
        <v>19933.349999999999</v>
      </c>
      <c r="F2772" s="19">
        <v>0</v>
      </c>
      <c r="G2772" s="20">
        <f t="shared" si="49"/>
        <v>229920.15</v>
      </c>
      <c r="H2772" s="19">
        <v>0</v>
      </c>
      <c r="I2772" s="19">
        <v>0</v>
      </c>
    </row>
    <row r="2773" spans="1:9" x14ac:dyDescent="0.25">
      <c r="A2773" s="217" t="s">
        <v>2746</v>
      </c>
      <c r="B2773" s="78"/>
      <c r="C2773" s="134" t="s">
        <v>3470</v>
      </c>
      <c r="D2773" s="218">
        <v>187652.5</v>
      </c>
      <c r="E2773" s="218">
        <v>37224.200000000012</v>
      </c>
      <c r="F2773" s="19">
        <v>0</v>
      </c>
      <c r="G2773" s="20">
        <f t="shared" si="49"/>
        <v>201724.9</v>
      </c>
      <c r="H2773" s="19">
        <v>0</v>
      </c>
      <c r="I2773" s="19">
        <v>0</v>
      </c>
    </row>
    <row r="2774" spans="1:9" x14ac:dyDescent="0.25">
      <c r="A2774" s="217" t="s">
        <v>2747</v>
      </c>
      <c r="B2774" s="78"/>
      <c r="C2774" s="134" t="s">
        <v>3470</v>
      </c>
      <c r="D2774" s="218">
        <v>236164.5</v>
      </c>
      <c r="E2774" s="218">
        <v>26070.75</v>
      </c>
      <c r="F2774" s="19">
        <v>0</v>
      </c>
      <c r="G2774" s="20">
        <f t="shared" si="49"/>
        <v>212235.69999999998</v>
      </c>
      <c r="H2774" s="19">
        <v>0</v>
      </c>
      <c r="I2774" s="19">
        <v>0</v>
      </c>
    </row>
    <row r="2775" spans="1:9" x14ac:dyDescent="0.25">
      <c r="A2775" s="217" t="s">
        <v>2748</v>
      </c>
      <c r="B2775" s="78"/>
      <c r="C2775" s="134" t="s">
        <v>3470</v>
      </c>
      <c r="D2775" s="218">
        <v>239525</v>
      </c>
      <c r="E2775" s="218">
        <v>65010.02</v>
      </c>
      <c r="F2775" s="19">
        <v>0</v>
      </c>
      <c r="G2775" s="20">
        <f t="shared" si="49"/>
        <v>248442.09999999998</v>
      </c>
      <c r="H2775" s="19">
        <v>0</v>
      </c>
      <c r="I2775" s="19">
        <v>0</v>
      </c>
    </row>
    <row r="2776" spans="1:9" x14ac:dyDescent="0.25">
      <c r="A2776" s="217" t="s">
        <v>603</v>
      </c>
      <c r="B2776" s="78"/>
      <c r="C2776" s="134" t="s">
        <v>3470</v>
      </c>
      <c r="D2776" s="218">
        <v>204633.55</v>
      </c>
      <c r="E2776" s="218">
        <v>1675</v>
      </c>
      <c r="F2776" s="19">
        <v>0</v>
      </c>
      <c r="G2776" s="20">
        <f t="shared" si="49"/>
        <v>176570.1</v>
      </c>
      <c r="H2776" s="19">
        <v>0</v>
      </c>
      <c r="I2776" s="19">
        <v>0</v>
      </c>
    </row>
    <row r="2777" spans="1:9" x14ac:dyDescent="0.25">
      <c r="A2777" s="217" t="s">
        <v>2749</v>
      </c>
      <c r="B2777" s="78"/>
      <c r="C2777" s="134" t="s">
        <v>3470</v>
      </c>
      <c r="D2777" s="218">
        <v>135247.09999999998</v>
      </c>
      <c r="E2777" s="218">
        <v>597.79999999999995</v>
      </c>
      <c r="F2777" s="19">
        <v>0</v>
      </c>
      <c r="G2777" s="20">
        <f t="shared" si="49"/>
        <v>255918.85</v>
      </c>
      <c r="H2777" s="19">
        <v>0</v>
      </c>
      <c r="I2777" s="19">
        <v>0</v>
      </c>
    </row>
    <row r="2778" spans="1:9" x14ac:dyDescent="0.25">
      <c r="A2778" s="217" t="s">
        <v>2750</v>
      </c>
      <c r="B2778" s="78"/>
      <c r="C2778" s="134" t="s">
        <v>3470</v>
      </c>
      <c r="D2778" s="218">
        <v>201987.5</v>
      </c>
      <c r="E2778" s="218">
        <v>12041.25</v>
      </c>
      <c r="F2778" s="19">
        <v>0</v>
      </c>
      <c r="G2778" s="20">
        <f t="shared" si="49"/>
        <v>215889.7999999999</v>
      </c>
      <c r="H2778" s="19">
        <v>0</v>
      </c>
      <c r="I2778" s="19">
        <v>0</v>
      </c>
    </row>
    <row r="2779" spans="1:9" x14ac:dyDescent="0.25">
      <c r="A2779" s="217" t="s">
        <v>2751</v>
      </c>
      <c r="B2779" s="78"/>
      <c r="C2779" s="134" t="s">
        <v>3470</v>
      </c>
      <c r="D2779" s="218">
        <v>198968.25000000006</v>
      </c>
      <c r="E2779" s="218">
        <v>40060.1</v>
      </c>
      <c r="F2779" s="19">
        <v>0</v>
      </c>
      <c r="G2779" s="20">
        <f t="shared" si="49"/>
        <v>177105.35</v>
      </c>
      <c r="H2779" s="19">
        <v>0</v>
      </c>
      <c r="I2779" s="19">
        <v>0</v>
      </c>
    </row>
    <row r="2780" spans="1:9" x14ac:dyDescent="0.25">
      <c r="A2780" s="217" t="s">
        <v>2752</v>
      </c>
      <c r="B2780" s="78"/>
      <c r="C2780" s="134" t="s">
        <v>3470</v>
      </c>
      <c r="D2780" s="218">
        <v>253110</v>
      </c>
      <c r="E2780" s="218">
        <v>33820.899999999987</v>
      </c>
      <c r="F2780" s="19">
        <v>0</v>
      </c>
      <c r="G2780" s="20">
        <f t="shared" si="49"/>
        <v>355763.63999999984</v>
      </c>
      <c r="H2780" s="19">
        <v>0</v>
      </c>
      <c r="I2780" s="19">
        <v>0</v>
      </c>
    </row>
    <row r="2781" spans="1:9" x14ac:dyDescent="0.25">
      <c r="A2781" s="217" t="s">
        <v>2753</v>
      </c>
      <c r="B2781" s="78"/>
      <c r="C2781" s="134" t="s">
        <v>3470</v>
      </c>
      <c r="D2781" s="218">
        <v>207350</v>
      </c>
      <c r="E2781" s="218">
        <v>38849.950000000012</v>
      </c>
      <c r="F2781" s="19">
        <v>0</v>
      </c>
      <c r="G2781" s="20">
        <f t="shared" si="49"/>
        <v>380960.6999999999</v>
      </c>
      <c r="H2781" s="19">
        <v>0</v>
      </c>
      <c r="I2781" s="19">
        <v>0</v>
      </c>
    </row>
    <row r="2782" spans="1:9" x14ac:dyDescent="0.25">
      <c r="A2782" s="217" t="s">
        <v>2754</v>
      </c>
      <c r="B2782" s="78"/>
      <c r="C2782" s="134" t="s">
        <v>3471</v>
      </c>
      <c r="D2782" s="218">
        <v>1913302.4</v>
      </c>
      <c r="E2782" s="218">
        <v>473871.81000000006</v>
      </c>
      <c r="F2782" s="19">
        <v>0</v>
      </c>
      <c r="G2782" s="20">
        <f t="shared" si="49"/>
        <v>1055583.0999999996</v>
      </c>
      <c r="H2782" s="19">
        <v>0</v>
      </c>
      <c r="I2782" s="19">
        <v>0</v>
      </c>
    </row>
    <row r="2783" spans="1:9" x14ac:dyDescent="0.25">
      <c r="A2783" s="217" t="s">
        <v>2755</v>
      </c>
      <c r="B2783" s="78"/>
      <c r="C2783" s="134" t="s">
        <v>3471</v>
      </c>
      <c r="D2783" s="218">
        <v>1516550.6999999993</v>
      </c>
      <c r="E2783" s="218">
        <v>485525.28999999992</v>
      </c>
      <c r="F2783" s="19">
        <v>0</v>
      </c>
      <c r="G2783" s="20">
        <f t="shared" si="49"/>
        <v>183687.10000000006</v>
      </c>
      <c r="H2783" s="19">
        <v>0</v>
      </c>
      <c r="I2783" s="19">
        <v>0</v>
      </c>
    </row>
    <row r="2784" spans="1:9" x14ac:dyDescent="0.25">
      <c r="A2784" s="217" t="s">
        <v>2756</v>
      </c>
      <c r="B2784" s="78"/>
      <c r="C2784" s="134" t="s">
        <v>3471</v>
      </c>
      <c r="D2784" s="218">
        <v>955311.50000000035</v>
      </c>
      <c r="E2784" s="218">
        <v>206563.34999999998</v>
      </c>
      <c r="F2784" s="19">
        <v>0</v>
      </c>
      <c r="G2784" s="20">
        <f t="shared" si="49"/>
        <v>181469.87</v>
      </c>
      <c r="H2784" s="19">
        <v>0</v>
      </c>
      <c r="I2784" s="19">
        <v>0</v>
      </c>
    </row>
    <row r="2785" spans="1:9" x14ac:dyDescent="0.25">
      <c r="A2785" s="217" t="s">
        <v>2757</v>
      </c>
      <c r="B2785" s="78"/>
      <c r="C2785" s="134" t="s">
        <v>3471</v>
      </c>
      <c r="D2785" s="218">
        <v>2764318.2599999984</v>
      </c>
      <c r="E2785" s="218">
        <v>946416.97999999975</v>
      </c>
      <c r="F2785" s="19">
        <v>0</v>
      </c>
      <c r="G2785" s="20">
        <f t="shared" si="49"/>
        <v>449050.45</v>
      </c>
      <c r="H2785" s="19">
        <v>0</v>
      </c>
      <c r="I2785" s="19">
        <v>0</v>
      </c>
    </row>
    <row r="2786" spans="1:9" x14ac:dyDescent="0.25">
      <c r="A2786" s="217" t="s">
        <v>2758</v>
      </c>
      <c r="B2786" s="78"/>
      <c r="C2786" s="134" t="s">
        <v>3471</v>
      </c>
      <c r="D2786" s="218">
        <v>5799851.870000001</v>
      </c>
      <c r="E2786" s="218">
        <v>1533905.9200000002</v>
      </c>
      <c r="F2786" s="19">
        <v>0</v>
      </c>
      <c r="G2786" s="20">
        <f t="shared" si="49"/>
        <v>401183.74999999994</v>
      </c>
      <c r="H2786" s="19">
        <v>0</v>
      </c>
      <c r="I2786" s="19">
        <v>0</v>
      </c>
    </row>
    <row r="2787" spans="1:9" x14ac:dyDescent="0.25">
      <c r="A2787" s="217" t="s">
        <v>3605</v>
      </c>
      <c r="B2787" s="78"/>
      <c r="C2787" s="134" t="s">
        <v>3471</v>
      </c>
      <c r="D2787" s="218">
        <v>3769496.96</v>
      </c>
      <c r="E2787" s="218">
        <v>1048908.0099999998</v>
      </c>
      <c r="F2787" s="19">
        <v>0</v>
      </c>
      <c r="G2787" s="20">
        <f t="shared" si="49"/>
        <v>373737.08999999997</v>
      </c>
      <c r="H2787" s="19">
        <v>0</v>
      </c>
      <c r="I2787" s="19">
        <v>0</v>
      </c>
    </row>
    <row r="2788" spans="1:9" x14ac:dyDescent="0.25">
      <c r="A2788" s="217" t="s">
        <v>2759</v>
      </c>
      <c r="B2788" s="78"/>
      <c r="C2788" s="134" t="s">
        <v>3471</v>
      </c>
      <c r="D2788" s="218">
        <v>2799898.1999999993</v>
      </c>
      <c r="E2788" s="218">
        <v>848635.2</v>
      </c>
      <c r="F2788" s="19">
        <v>0</v>
      </c>
      <c r="G2788" s="20">
        <f t="shared" si="49"/>
        <v>480361.40000000026</v>
      </c>
      <c r="H2788" s="19">
        <v>0</v>
      </c>
      <c r="I2788" s="19">
        <v>0</v>
      </c>
    </row>
    <row r="2789" spans="1:9" x14ac:dyDescent="0.25">
      <c r="A2789" s="217" t="s">
        <v>2760</v>
      </c>
      <c r="B2789" s="78"/>
      <c r="C2789" s="134" t="s">
        <v>3471</v>
      </c>
      <c r="D2789" s="218">
        <v>4906939.799999998</v>
      </c>
      <c r="E2789" s="218">
        <v>1278422.2100000002</v>
      </c>
      <c r="F2789" s="19">
        <v>0</v>
      </c>
      <c r="G2789" s="20">
        <f t="shared" si="49"/>
        <v>662168.1</v>
      </c>
      <c r="H2789" s="19">
        <v>0</v>
      </c>
      <c r="I2789" s="19">
        <v>0</v>
      </c>
    </row>
    <row r="2790" spans="1:9" x14ac:dyDescent="0.25">
      <c r="A2790" s="217" t="s">
        <v>2761</v>
      </c>
      <c r="B2790" s="78"/>
      <c r="C2790" s="134" t="s">
        <v>3471</v>
      </c>
      <c r="D2790" s="218">
        <v>221435.5</v>
      </c>
      <c r="E2790" s="218">
        <v>33081.149999999994</v>
      </c>
      <c r="F2790" s="19">
        <v>0</v>
      </c>
      <c r="G2790" s="20">
        <f t="shared" si="49"/>
        <v>360499.30000000016</v>
      </c>
      <c r="H2790" s="19">
        <v>0</v>
      </c>
      <c r="I2790" s="19">
        <v>0</v>
      </c>
    </row>
    <row r="2791" spans="1:9" x14ac:dyDescent="0.25">
      <c r="A2791" s="217" t="s">
        <v>2762</v>
      </c>
      <c r="B2791" s="78"/>
      <c r="C2791" s="134" t="s">
        <v>3471</v>
      </c>
      <c r="D2791" s="218">
        <v>257557.39999999997</v>
      </c>
      <c r="E2791" s="218">
        <v>76283.549999999988</v>
      </c>
      <c r="F2791" s="19">
        <v>0</v>
      </c>
      <c r="G2791" s="20">
        <f t="shared" si="49"/>
        <v>420308.99999999994</v>
      </c>
      <c r="H2791" s="19">
        <v>0</v>
      </c>
      <c r="I2791" s="19">
        <v>0</v>
      </c>
    </row>
    <row r="2792" spans="1:9" x14ac:dyDescent="0.25">
      <c r="A2792" s="217" t="s">
        <v>2763</v>
      </c>
      <c r="B2792" s="78"/>
      <c r="C2792" s="134" t="s">
        <v>3471</v>
      </c>
      <c r="D2792" s="218">
        <v>1299097.7999999998</v>
      </c>
      <c r="E2792" s="218">
        <v>327935.61</v>
      </c>
      <c r="F2792" s="19">
        <v>0</v>
      </c>
      <c r="G2792" s="20">
        <f t="shared" si="49"/>
        <v>618422.15000000014</v>
      </c>
      <c r="H2792" s="19">
        <v>0</v>
      </c>
      <c r="I2792" s="19">
        <v>0</v>
      </c>
    </row>
    <row r="2793" spans="1:9" x14ac:dyDescent="0.25">
      <c r="A2793" s="217" t="s">
        <v>2764</v>
      </c>
      <c r="B2793" s="78"/>
      <c r="C2793" s="134" t="s">
        <v>3471</v>
      </c>
      <c r="D2793" s="218">
        <v>1446588.0000000007</v>
      </c>
      <c r="E2793" s="218">
        <v>478730.16999999993</v>
      </c>
      <c r="F2793" s="19">
        <v>0</v>
      </c>
      <c r="G2793" s="20">
        <f t="shared" si="49"/>
        <v>480389.10000000009</v>
      </c>
      <c r="H2793" s="19">
        <v>0</v>
      </c>
      <c r="I2793" s="19">
        <v>0</v>
      </c>
    </row>
    <row r="2794" spans="1:9" x14ac:dyDescent="0.25">
      <c r="A2794" s="217" t="s">
        <v>2765</v>
      </c>
      <c r="B2794" s="78"/>
      <c r="C2794" s="134" t="s">
        <v>3471</v>
      </c>
      <c r="D2794" s="218">
        <v>1380361.85</v>
      </c>
      <c r="E2794" s="218">
        <v>238193.69000000003</v>
      </c>
      <c r="F2794" s="19">
        <v>0</v>
      </c>
      <c r="G2794" s="20">
        <f t="shared" si="49"/>
        <v>556408.0499999997</v>
      </c>
      <c r="H2794" s="19">
        <v>0</v>
      </c>
      <c r="I2794" s="19">
        <v>0</v>
      </c>
    </row>
    <row r="2795" spans="1:9" x14ac:dyDescent="0.25">
      <c r="A2795" s="217" t="s">
        <v>2766</v>
      </c>
      <c r="B2795" s="78"/>
      <c r="C2795" s="134" t="s">
        <v>3471</v>
      </c>
      <c r="D2795" s="218">
        <v>301872.99999999994</v>
      </c>
      <c r="E2795" s="218">
        <v>99036.649999999965</v>
      </c>
      <c r="F2795" s="19">
        <v>0</v>
      </c>
      <c r="G2795" s="20">
        <f t="shared" si="49"/>
        <v>597437.74</v>
      </c>
      <c r="H2795" s="19">
        <v>0</v>
      </c>
      <c r="I2795" s="19">
        <v>0</v>
      </c>
    </row>
    <row r="2796" spans="1:9" x14ac:dyDescent="0.25">
      <c r="A2796" s="217" t="s">
        <v>2767</v>
      </c>
      <c r="B2796" s="78"/>
      <c r="C2796" s="134" t="s">
        <v>3471</v>
      </c>
      <c r="D2796" s="218">
        <v>311525.49999999994</v>
      </c>
      <c r="E2796" s="218">
        <v>154237.79999999996</v>
      </c>
      <c r="F2796" s="19">
        <v>0</v>
      </c>
      <c r="G2796" s="20">
        <f t="shared" si="49"/>
        <v>347906.6</v>
      </c>
      <c r="H2796" s="19">
        <v>0</v>
      </c>
      <c r="I2796" s="19">
        <v>0</v>
      </c>
    </row>
    <row r="2797" spans="1:9" x14ac:dyDescent="0.25">
      <c r="A2797" s="217" t="s">
        <v>2768</v>
      </c>
      <c r="B2797" s="78"/>
      <c r="C2797" s="134" t="s">
        <v>3471</v>
      </c>
      <c r="D2797" s="218">
        <v>314179.06000000006</v>
      </c>
      <c r="E2797" s="218">
        <v>128568.25000000003</v>
      </c>
      <c r="F2797" s="19">
        <v>0</v>
      </c>
      <c r="G2797" s="20">
        <f t="shared" si="49"/>
        <v>242975.2999999999</v>
      </c>
      <c r="H2797" s="19">
        <v>0</v>
      </c>
      <c r="I2797" s="19">
        <v>0</v>
      </c>
    </row>
    <row r="2798" spans="1:9" x14ac:dyDescent="0.25">
      <c r="A2798" s="217" t="s">
        <v>2284</v>
      </c>
      <c r="B2798" s="78"/>
      <c r="C2798" s="134" t="s">
        <v>3471</v>
      </c>
      <c r="D2798" s="218">
        <v>628995.60000000009</v>
      </c>
      <c r="E2798" s="218">
        <v>200661.96999999997</v>
      </c>
      <c r="F2798" s="19">
        <v>0</v>
      </c>
      <c r="G2798" s="20">
        <f t="shared" si="49"/>
        <v>210905.65000000002</v>
      </c>
      <c r="H2798" s="19">
        <v>0</v>
      </c>
      <c r="I2798" s="19">
        <v>0</v>
      </c>
    </row>
    <row r="2799" spans="1:9" x14ac:dyDescent="0.25">
      <c r="A2799" s="217" t="s">
        <v>2769</v>
      </c>
      <c r="B2799" s="78"/>
      <c r="C2799" s="134" t="s">
        <v>3471</v>
      </c>
      <c r="D2799" s="218">
        <v>366509</v>
      </c>
      <c r="E2799" s="218">
        <v>68124.300000000017</v>
      </c>
      <c r="F2799" s="19">
        <v>0</v>
      </c>
      <c r="G2799" s="20">
        <f t="shared" si="49"/>
        <v>150428.29999999999</v>
      </c>
      <c r="H2799" s="19">
        <v>0</v>
      </c>
      <c r="I2799" s="19">
        <v>0</v>
      </c>
    </row>
    <row r="2800" spans="1:9" x14ac:dyDescent="0.25">
      <c r="A2800" s="217" t="s">
        <v>2770</v>
      </c>
      <c r="B2800" s="78"/>
      <c r="C2800" s="134" t="s">
        <v>3472</v>
      </c>
      <c r="D2800" s="218">
        <v>536965</v>
      </c>
      <c r="E2800" s="218">
        <v>63320.80999999999</v>
      </c>
      <c r="F2800" s="19">
        <v>0</v>
      </c>
      <c r="G2800" s="20">
        <f t="shared" si="49"/>
        <v>210093.75</v>
      </c>
      <c r="H2800" s="19">
        <v>0</v>
      </c>
      <c r="I2800" s="19">
        <v>0</v>
      </c>
    </row>
    <row r="2801" spans="1:9" x14ac:dyDescent="0.25">
      <c r="A2801" s="217" t="s">
        <v>2771</v>
      </c>
      <c r="B2801" s="78"/>
      <c r="C2801" s="134" t="s">
        <v>3472</v>
      </c>
      <c r="D2801" s="218">
        <v>468039</v>
      </c>
      <c r="E2801" s="218">
        <v>140679.29999999999</v>
      </c>
      <c r="F2801" s="19">
        <v>0</v>
      </c>
      <c r="G2801" s="20">
        <f t="shared" ref="G2801:G2864" si="50">D2775-E2775</f>
        <v>174514.98</v>
      </c>
      <c r="H2801" s="19">
        <v>0</v>
      </c>
      <c r="I2801" s="19">
        <v>0</v>
      </c>
    </row>
    <row r="2802" spans="1:9" x14ac:dyDescent="0.25">
      <c r="A2802" s="217" t="s">
        <v>2772</v>
      </c>
      <c r="B2802" s="78"/>
      <c r="C2802" s="134" t="s">
        <v>3472</v>
      </c>
      <c r="D2802" s="218">
        <v>609966.50000000012</v>
      </c>
      <c r="E2802" s="218">
        <v>98765.950000000012</v>
      </c>
      <c r="F2802" s="19">
        <v>0</v>
      </c>
      <c r="G2802" s="20">
        <f t="shared" si="50"/>
        <v>202958.55</v>
      </c>
      <c r="H2802" s="19">
        <v>0</v>
      </c>
      <c r="I2802" s="19">
        <v>0</v>
      </c>
    </row>
    <row r="2803" spans="1:9" x14ac:dyDescent="0.25">
      <c r="A2803" s="217" t="s">
        <v>2773</v>
      </c>
      <c r="B2803" s="78"/>
      <c r="C2803" s="134" t="s">
        <v>3472</v>
      </c>
      <c r="D2803" s="218">
        <v>545330.49999999988</v>
      </c>
      <c r="E2803" s="218">
        <v>95435.05</v>
      </c>
      <c r="F2803" s="19">
        <v>0</v>
      </c>
      <c r="G2803" s="20">
        <f t="shared" si="50"/>
        <v>134649.29999999999</v>
      </c>
      <c r="H2803" s="19">
        <v>0</v>
      </c>
      <c r="I2803" s="19">
        <v>0</v>
      </c>
    </row>
    <row r="2804" spans="1:9" x14ac:dyDescent="0.25">
      <c r="A2804" s="217" t="s">
        <v>2774</v>
      </c>
      <c r="B2804" s="78"/>
      <c r="C2804" s="134" t="s">
        <v>3473</v>
      </c>
      <c r="D2804" s="218">
        <v>265121.99999999994</v>
      </c>
      <c r="E2804" s="218">
        <v>27499.900000000005</v>
      </c>
      <c r="F2804" s="19">
        <v>0</v>
      </c>
      <c r="G2804" s="20">
        <f t="shared" si="50"/>
        <v>189946.25</v>
      </c>
      <c r="H2804" s="19">
        <v>0</v>
      </c>
      <c r="I2804" s="19">
        <v>0</v>
      </c>
    </row>
    <row r="2805" spans="1:9" x14ac:dyDescent="0.25">
      <c r="A2805" s="217" t="s">
        <v>2775</v>
      </c>
      <c r="B2805" s="78"/>
      <c r="C2805" s="134" t="s">
        <v>3474</v>
      </c>
      <c r="D2805" s="218">
        <v>280558.9599999999</v>
      </c>
      <c r="E2805" s="218">
        <v>23344.800000000003</v>
      </c>
      <c r="F2805" s="19">
        <v>0</v>
      </c>
      <c r="G2805" s="20">
        <f t="shared" si="50"/>
        <v>158908.15000000005</v>
      </c>
      <c r="H2805" s="19">
        <v>0</v>
      </c>
      <c r="I2805" s="19">
        <v>0</v>
      </c>
    </row>
    <row r="2806" spans="1:9" x14ac:dyDescent="0.25">
      <c r="A2806" s="217" t="s">
        <v>2776</v>
      </c>
      <c r="B2806" s="78"/>
      <c r="C2806" s="134" t="s">
        <v>3474</v>
      </c>
      <c r="D2806" s="218">
        <v>242349.58000000002</v>
      </c>
      <c r="E2806" s="218">
        <v>3808.45</v>
      </c>
      <c r="F2806" s="19">
        <v>0</v>
      </c>
      <c r="G2806" s="20">
        <f t="shared" si="50"/>
        <v>219289.1</v>
      </c>
      <c r="H2806" s="19">
        <v>0</v>
      </c>
      <c r="I2806" s="19">
        <v>0</v>
      </c>
    </row>
    <row r="2807" spans="1:9" x14ac:dyDescent="0.25">
      <c r="A2807" s="217" t="s">
        <v>2777</v>
      </c>
      <c r="B2807" s="78"/>
      <c r="C2807" s="134" t="s">
        <v>3474</v>
      </c>
      <c r="D2807" s="218">
        <v>245287.9</v>
      </c>
      <c r="E2807" s="218">
        <v>0</v>
      </c>
      <c r="F2807" s="19">
        <v>0</v>
      </c>
      <c r="G2807" s="20">
        <f t="shared" si="50"/>
        <v>168500.05</v>
      </c>
      <c r="H2807" s="19">
        <v>0</v>
      </c>
      <c r="I2807" s="19">
        <v>0</v>
      </c>
    </row>
    <row r="2808" spans="1:9" x14ac:dyDescent="0.25">
      <c r="A2808" s="217" t="s">
        <v>2778</v>
      </c>
      <c r="B2808" s="78"/>
      <c r="C2808" s="134" t="s">
        <v>3474</v>
      </c>
      <c r="D2808" s="218">
        <v>256134.77999999997</v>
      </c>
      <c r="E2808" s="218">
        <v>0</v>
      </c>
      <c r="F2808" s="19">
        <v>0</v>
      </c>
      <c r="G2808" s="20">
        <f t="shared" si="50"/>
        <v>1439430.5899999999</v>
      </c>
      <c r="H2808" s="19">
        <v>0</v>
      </c>
      <c r="I2808" s="19">
        <v>0</v>
      </c>
    </row>
    <row r="2809" spans="1:9" x14ac:dyDescent="0.25">
      <c r="A2809" s="217" t="s">
        <v>2779</v>
      </c>
      <c r="B2809" s="78"/>
      <c r="C2809" s="134" t="s">
        <v>3474</v>
      </c>
      <c r="D2809" s="218">
        <v>235292.41999999998</v>
      </c>
      <c r="E2809" s="218">
        <v>11067.6</v>
      </c>
      <c r="F2809" s="19">
        <v>0</v>
      </c>
      <c r="G2809" s="20">
        <f t="shared" si="50"/>
        <v>1031025.4099999993</v>
      </c>
      <c r="H2809" s="19">
        <v>0</v>
      </c>
      <c r="I2809" s="19">
        <v>0</v>
      </c>
    </row>
    <row r="2810" spans="1:9" x14ac:dyDescent="0.25">
      <c r="A2810" s="217" t="s">
        <v>2780</v>
      </c>
      <c r="B2810" s="78"/>
      <c r="C2810" s="134" t="s">
        <v>3475</v>
      </c>
      <c r="D2810" s="218">
        <v>226011.49999999991</v>
      </c>
      <c r="E2810" s="218">
        <v>22159.300000000007</v>
      </c>
      <c r="F2810" s="19">
        <v>0</v>
      </c>
      <c r="G2810" s="20">
        <f t="shared" si="50"/>
        <v>748748.15000000037</v>
      </c>
      <c r="H2810" s="19">
        <v>0</v>
      </c>
      <c r="I2810" s="19">
        <v>0</v>
      </c>
    </row>
    <row r="2811" spans="1:9" x14ac:dyDescent="0.25">
      <c r="A2811" s="217" t="s">
        <v>2781</v>
      </c>
      <c r="B2811" s="78"/>
      <c r="C2811" s="134" t="s">
        <v>3475</v>
      </c>
      <c r="D2811" s="218">
        <v>100367.2</v>
      </c>
      <c r="E2811" s="218">
        <v>17680.8</v>
      </c>
      <c r="F2811" s="19">
        <v>0</v>
      </c>
      <c r="G2811" s="20">
        <f t="shared" si="50"/>
        <v>1817901.2799999986</v>
      </c>
      <c r="H2811" s="19">
        <v>0</v>
      </c>
      <c r="I2811" s="19">
        <v>0</v>
      </c>
    </row>
    <row r="2812" spans="1:9" x14ac:dyDescent="0.25">
      <c r="A2812" s="217" t="s">
        <v>2782</v>
      </c>
      <c r="B2812" s="78"/>
      <c r="C2812" s="134" t="s">
        <v>3475</v>
      </c>
      <c r="D2812" s="218">
        <v>505732.4</v>
      </c>
      <c r="E2812" s="218">
        <v>121207.25000000001</v>
      </c>
      <c r="F2812" s="19">
        <v>0</v>
      </c>
      <c r="G2812" s="20">
        <f t="shared" si="50"/>
        <v>4265945.9500000011</v>
      </c>
      <c r="H2812" s="19">
        <v>0</v>
      </c>
      <c r="I2812" s="19">
        <v>0</v>
      </c>
    </row>
    <row r="2813" spans="1:9" x14ac:dyDescent="0.25">
      <c r="A2813" s="217" t="s">
        <v>2783</v>
      </c>
      <c r="B2813" s="78"/>
      <c r="C2813" s="134" t="s">
        <v>3475</v>
      </c>
      <c r="D2813" s="218">
        <v>228442.5</v>
      </c>
      <c r="E2813" s="218">
        <v>18749.3</v>
      </c>
      <c r="F2813" s="19">
        <v>0</v>
      </c>
      <c r="G2813" s="20">
        <f t="shared" si="50"/>
        <v>2720588.95</v>
      </c>
      <c r="H2813" s="19">
        <v>0</v>
      </c>
      <c r="I2813" s="19">
        <v>0</v>
      </c>
    </row>
    <row r="2814" spans="1:9" x14ac:dyDescent="0.25">
      <c r="A2814" s="217" t="s">
        <v>2784</v>
      </c>
      <c r="B2814" s="78"/>
      <c r="C2814" s="134" t="s">
        <v>3475</v>
      </c>
      <c r="D2814" s="218">
        <v>828207.99999999977</v>
      </c>
      <c r="E2814" s="218">
        <v>133390.47</v>
      </c>
      <c r="F2814" s="19">
        <v>0</v>
      </c>
      <c r="G2814" s="20">
        <f t="shared" si="50"/>
        <v>1951262.9999999993</v>
      </c>
      <c r="H2814" s="19">
        <v>0</v>
      </c>
      <c r="I2814" s="19">
        <v>0</v>
      </c>
    </row>
    <row r="2815" spans="1:9" x14ac:dyDescent="0.25">
      <c r="A2815" s="217" t="s">
        <v>2785</v>
      </c>
      <c r="B2815" s="78"/>
      <c r="C2815" s="134" t="s">
        <v>3475</v>
      </c>
      <c r="D2815" s="218">
        <v>846825.2</v>
      </c>
      <c r="E2815" s="218">
        <v>145948.40000000005</v>
      </c>
      <c r="F2815" s="19">
        <v>0</v>
      </c>
      <c r="G2815" s="20">
        <f t="shared" si="50"/>
        <v>3628517.589999998</v>
      </c>
      <c r="H2815" s="19">
        <v>0</v>
      </c>
      <c r="I2815" s="19">
        <v>0</v>
      </c>
    </row>
    <row r="2816" spans="1:9" x14ac:dyDescent="0.25">
      <c r="A2816" s="217" t="s">
        <v>2786</v>
      </c>
      <c r="B2816" s="78"/>
      <c r="C2816" s="134" t="s">
        <v>3475</v>
      </c>
      <c r="D2816" s="218">
        <v>638791.9</v>
      </c>
      <c r="E2816" s="218">
        <v>121721.91</v>
      </c>
      <c r="F2816" s="19">
        <v>0</v>
      </c>
      <c r="G2816" s="20">
        <f t="shared" si="50"/>
        <v>188354.35</v>
      </c>
      <c r="H2816" s="19">
        <v>0</v>
      </c>
      <c r="I2816" s="19">
        <v>0</v>
      </c>
    </row>
    <row r="2817" spans="1:9" x14ac:dyDescent="0.25">
      <c r="A2817" s="217" t="s">
        <v>2787</v>
      </c>
      <c r="B2817" s="78"/>
      <c r="C2817" s="134" t="s">
        <v>3475</v>
      </c>
      <c r="D2817" s="218">
        <v>382484.29999999993</v>
      </c>
      <c r="E2817" s="218">
        <v>11142.55</v>
      </c>
      <c r="F2817" s="19">
        <v>0</v>
      </c>
      <c r="G2817" s="20">
        <f t="shared" si="50"/>
        <v>181273.84999999998</v>
      </c>
      <c r="H2817" s="19">
        <v>0</v>
      </c>
      <c r="I2817" s="19">
        <v>0</v>
      </c>
    </row>
    <row r="2818" spans="1:9" x14ac:dyDescent="0.25">
      <c r="A2818" s="217" t="s">
        <v>329</v>
      </c>
      <c r="B2818" s="78"/>
      <c r="C2818" s="134" t="s">
        <v>3475</v>
      </c>
      <c r="D2818" s="218">
        <v>939439.76000000013</v>
      </c>
      <c r="E2818" s="218">
        <v>110426.56</v>
      </c>
      <c r="F2818" s="19">
        <v>0</v>
      </c>
      <c r="G2818" s="20">
        <f t="shared" si="50"/>
        <v>971162.18999999983</v>
      </c>
      <c r="H2818" s="19">
        <v>0</v>
      </c>
      <c r="I2818" s="19">
        <v>0</v>
      </c>
    </row>
    <row r="2819" spans="1:9" x14ac:dyDescent="0.25">
      <c r="A2819" s="217" t="s">
        <v>2788</v>
      </c>
      <c r="B2819" s="78"/>
      <c r="C2819" s="134" t="s">
        <v>3475</v>
      </c>
      <c r="D2819" s="218">
        <v>939284.79999999993</v>
      </c>
      <c r="E2819" s="218">
        <v>92579.599999999977</v>
      </c>
      <c r="F2819" s="19">
        <v>0</v>
      </c>
      <c r="G2819" s="20">
        <f t="shared" si="50"/>
        <v>967857.83000000077</v>
      </c>
      <c r="H2819" s="19">
        <v>0</v>
      </c>
      <c r="I2819" s="19">
        <v>0</v>
      </c>
    </row>
    <row r="2820" spans="1:9" x14ac:dyDescent="0.25">
      <c r="A2820" s="217" t="s">
        <v>2789</v>
      </c>
      <c r="B2820" s="78"/>
      <c r="C2820" s="134" t="s">
        <v>3475</v>
      </c>
      <c r="D2820" s="218">
        <v>932104.60000000021</v>
      </c>
      <c r="E2820" s="218">
        <v>52976.900000000009</v>
      </c>
      <c r="F2820" s="19">
        <v>0</v>
      </c>
      <c r="G2820" s="20">
        <f t="shared" si="50"/>
        <v>1142168.1600000001</v>
      </c>
      <c r="H2820" s="19">
        <v>0</v>
      </c>
      <c r="I2820" s="19">
        <v>0</v>
      </c>
    </row>
    <row r="2821" spans="1:9" x14ac:dyDescent="0.25">
      <c r="A2821" s="217" t="s">
        <v>334</v>
      </c>
      <c r="B2821" s="78"/>
      <c r="C2821" s="134" t="s">
        <v>3475</v>
      </c>
      <c r="D2821" s="218">
        <v>944363.49999999988</v>
      </c>
      <c r="E2821" s="218">
        <v>184133.07</v>
      </c>
      <c r="F2821" s="19">
        <v>0</v>
      </c>
      <c r="G2821" s="20">
        <f t="shared" si="50"/>
        <v>202836.34999999998</v>
      </c>
      <c r="H2821" s="19">
        <v>0</v>
      </c>
      <c r="I2821" s="19">
        <v>0</v>
      </c>
    </row>
    <row r="2822" spans="1:9" x14ac:dyDescent="0.25">
      <c r="A2822" s="217" t="s">
        <v>2790</v>
      </c>
      <c r="B2822" s="78"/>
      <c r="C2822" s="134" t="s">
        <v>3475</v>
      </c>
      <c r="D2822" s="218">
        <v>368367.99999999983</v>
      </c>
      <c r="E2822" s="218">
        <v>24123.8</v>
      </c>
      <c r="F2822" s="19">
        <v>0</v>
      </c>
      <c r="G2822" s="20">
        <f t="shared" si="50"/>
        <v>157287.69999999998</v>
      </c>
      <c r="H2822" s="19">
        <v>0</v>
      </c>
      <c r="I2822" s="19">
        <v>0</v>
      </c>
    </row>
    <row r="2823" spans="1:9" x14ac:dyDescent="0.25">
      <c r="A2823" s="217" t="s">
        <v>2791</v>
      </c>
      <c r="B2823" s="78"/>
      <c r="C2823" s="134" t="s">
        <v>3475</v>
      </c>
      <c r="D2823" s="218">
        <v>290661.32</v>
      </c>
      <c r="E2823" s="218">
        <v>91357.66</v>
      </c>
      <c r="F2823" s="19">
        <v>0</v>
      </c>
      <c r="G2823" s="20">
        <f t="shared" si="50"/>
        <v>185610.81000000003</v>
      </c>
      <c r="H2823" s="19">
        <v>0</v>
      </c>
      <c r="I2823" s="19">
        <v>0</v>
      </c>
    </row>
    <row r="2824" spans="1:9" x14ac:dyDescent="0.25">
      <c r="A2824" s="217" t="s">
        <v>2792</v>
      </c>
      <c r="B2824" s="78"/>
      <c r="C2824" s="134" t="s">
        <v>3475</v>
      </c>
      <c r="D2824" s="218">
        <v>215111.19999999998</v>
      </c>
      <c r="E2824" s="218">
        <v>46054.35</v>
      </c>
      <c r="F2824" s="19">
        <v>0</v>
      </c>
      <c r="G2824" s="20">
        <f t="shared" si="50"/>
        <v>428333.63000000012</v>
      </c>
      <c r="H2824" s="19">
        <v>0</v>
      </c>
      <c r="I2824" s="19">
        <v>0</v>
      </c>
    </row>
    <row r="2825" spans="1:9" x14ac:dyDescent="0.25">
      <c r="A2825" s="217" t="s">
        <v>3545</v>
      </c>
      <c r="B2825" s="78"/>
      <c r="C2825" s="134" t="s">
        <v>3475</v>
      </c>
      <c r="D2825" s="218">
        <v>191401.05</v>
      </c>
      <c r="E2825" s="218">
        <v>42636.049999999996</v>
      </c>
      <c r="F2825" s="19">
        <v>0</v>
      </c>
      <c r="G2825" s="20">
        <f t="shared" si="50"/>
        <v>298384.69999999995</v>
      </c>
      <c r="H2825" s="19">
        <v>0</v>
      </c>
      <c r="I2825" s="19">
        <v>0</v>
      </c>
    </row>
    <row r="2826" spans="1:9" x14ac:dyDescent="0.25">
      <c r="A2826" s="217" t="s">
        <v>2793</v>
      </c>
      <c r="B2826" s="78"/>
      <c r="C2826" s="134" t="s">
        <v>3475</v>
      </c>
      <c r="D2826" s="218">
        <v>92796.199999999983</v>
      </c>
      <c r="E2826" s="218">
        <v>12804.4</v>
      </c>
      <c r="F2826" s="19">
        <v>0</v>
      </c>
      <c r="G2826" s="20">
        <f t="shared" si="50"/>
        <v>473644.19</v>
      </c>
      <c r="H2826" s="19">
        <v>0</v>
      </c>
      <c r="I2826" s="19">
        <v>0</v>
      </c>
    </row>
    <row r="2827" spans="1:9" x14ac:dyDescent="0.25">
      <c r="A2827" s="217" t="s">
        <v>3606</v>
      </c>
      <c r="B2827" s="78"/>
      <c r="C2827" s="134" t="s">
        <v>3475</v>
      </c>
      <c r="D2827" s="218">
        <v>486729.55000000022</v>
      </c>
      <c r="E2827" s="218">
        <v>123624.99000000002</v>
      </c>
      <c r="F2827" s="19">
        <v>0</v>
      </c>
      <c r="G2827" s="20">
        <f t="shared" si="50"/>
        <v>327359.7</v>
      </c>
      <c r="H2827" s="19">
        <v>0</v>
      </c>
      <c r="I2827" s="19">
        <v>0</v>
      </c>
    </row>
    <row r="2828" spans="1:9" x14ac:dyDescent="0.25">
      <c r="A2828" s="217" t="s">
        <v>2794</v>
      </c>
      <c r="B2828" s="78"/>
      <c r="C2828" s="134" t="s">
        <v>3475</v>
      </c>
      <c r="D2828" s="218">
        <v>328507.5500000001</v>
      </c>
      <c r="E2828" s="218">
        <v>155344.34999999998</v>
      </c>
      <c r="F2828" s="19">
        <v>0</v>
      </c>
      <c r="G2828" s="20">
        <f t="shared" si="50"/>
        <v>511200.5500000001</v>
      </c>
      <c r="H2828" s="19">
        <v>0</v>
      </c>
      <c r="I2828" s="19">
        <v>0</v>
      </c>
    </row>
    <row r="2829" spans="1:9" x14ac:dyDescent="0.25">
      <c r="A2829" s="217" t="s">
        <v>538</v>
      </c>
      <c r="B2829" s="78"/>
      <c r="C2829" s="134" t="s">
        <v>3475</v>
      </c>
      <c r="D2829" s="218">
        <v>213778.69</v>
      </c>
      <c r="E2829" s="218">
        <v>58584.37999999999</v>
      </c>
      <c r="F2829" s="19">
        <v>0</v>
      </c>
      <c r="G2829" s="20">
        <f t="shared" si="50"/>
        <v>449895.4499999999</v>
      </c>
      <c r="H2829" s="19">
        <v>0</v>
      </c>
      <c r="I2829" s="19">
        <v>0</v>
      </c>
    </row>
    <row r="2830" spans="1:9" x14ac:dyDescent="0.25">
      <c r="A2830" s="217" t="s">
        <v>2795</v>
      </c>
      <c r="B2830" s="78"/>
      <c r="C2830" s="134" t="s">
        <v>3475</v>
      </c>
      <c r="D2830" s="218">
        <v>254676.59999999986</v>
      </c>
      <c r="E2830" s="218">
        <v>51468.12999999999</v>
      </c>
      <c r="F2830" s="19">
        <v>0</v>
      </c>
      <c r="G2830" s="20">
        <f t="shared" si="50"/>
        <v>237622.09999999995</v>
      </c>
      <c r="H2830" s="19">
        <v>0</v>
      </c>
      <c r="I2830" s="19">
        <v>0</v>
      </c>
    </row>
    <row r="2831" spans="1:9" x14ac:dyDescent="0.25">
      <c r="A2831" s="217" t="s">
        <v>2796</v>
      </c>
      <c r="B2831" s="78"/>
      <c r="C2831" s="134" t="s">
        <v>3475</v>
      </c>
      <c r="D2831" s="218">
        <v>309124.96999999997</v>
      </c>
      <c r="E2831" s="218">
        <v>85741.840000000026</v>
      </c>
      <c r="F2831" s="19">
        <v>0</v>
      </c>
      <c r="G2831" s="20">
        <f t="shared" si="50"/>
        <v>257214.15999999992</v>
      </c>
      <c r="H2831" s="19">
        <v>0</v>
      </c>
      <c r="I2831" s="19">
        <v>0</v>
      </c>
    </row>
    <row r="2832" spans="1:9" x14ac:dyDescent="0.25">
      <c r="A2832" s="217" t="s">
        <v>2797</v>
      </c>
      <c r="B2832" s="78"/>
      <c r="C2832" s="134" t="s">
        <v>3475</v>
      </c>
      <c r="D2832" s="218">
        <v>330603.40000000014</v>
      </c>
      <c r="E2832" s="218">
        <v>229949.95</v>
      </c>
      <c r="F2832" s="19">
        <v>0</v>
      </c>
      <c r="G2832" s="20">
        <f t="shared" si="50"/>
        <v>238541.13</v>
      </c>
      <c r="H2832" s="19">
        <v>0</v>
      </c>
      <c r="I2832" s="19">
        <v>0</v>
      </c>
    </row>
    <row r="2833" spans="1:9" x14ac:dyDescent="0.25">
      <c r="A2833" s="217" t="s">
        <v>2798</v>
      </c>
      <c r="B2833" s="78"/>
      <c r="C2833" s="134" t="s">
        <v>3475</v>
      </c>
      <c r="D2833" s="218">
        <v>392027.50000000006</v>
      </c>
      <c r="E2833" s="218">
        <v>36354.649999999994</v>
      </c>
      <c r="F2833" s="19">
        <v>0</v>
      </c>
      <c r="G2833" s="20">
        <f t="shared" si="50"/>
        <v>245287.9</v>
      </c>
      <c r="H2833" s="19">
        <v>0</v>
      </c>
      <c r="I2833" s="19">
        <v>0</v>
      </c>
    </row>
    <row r="2834" spans="1:9" x14ac:dyDescent="0.25">
      <c r="A2834" s="217" t="s">
        <v>2799</v>
      </c>
      <c r="B2834" s="78"/>
      <c r="C2834" s="134" t="s">
        <v>3475</v>
      </c>
      <c r="D2834" s="218">
        <v>401104.49999999977</v>
      </c>
      <c r="E2834" s="218">
        <v>55188</v>
      </c>
      <c r="F2834" s="19">
        <v>0</v>
      </c>
      <c r="G2834" s="20">
        <f t="shared" si="50"/>
        <v>256134.77999999997</v>
      </c>
      <c r="H2834" s="19">
        <v>0</v>
      </c>
      <c r="I2834" s="19">
        <v>0</v>
      </c>
    </row>
    <row r="2835" spans="1:9" x14ac:dyDescent="0.25">
      <c r="A2835" s="217" t="s">
        <v>2800</v>
      </c>
      <c r="B2835" s="78"/>
      <c r="C2835" s="134" t="s">
        <v>3475</v>
      </c>
      <c r="D2835" s="218">
        <v>109810</v>
      </c>
      <c r="E2835" s="218">
        <v>2686</v>
      </c>
      <c r="F2835" s="19">
        <v>0</v>
      </c>
      <c r="G2835" s="20">
        <f t="shared" si="50"/>
        <v>224224.81999999998</v>
      </c>
      <c r="H2835" s="19">
        <v>0</v>
      </c>
      <c r="I2835" s="19">
        <v>0</v>
      </c>
    </row>
    <row r="2836" spans="1:9" x14ac:dyDescent="0.25">
      <c r="A2836" s="217" t="s">
        <v>541</v>
      </c>
      <c r="B2836" s="78"/>
      <c r="C2836" s="134" t="s">
        <v>3475</v>
      </c>
      <c r="D2836" s="218">
        <v>220280.35999999987</v>
      </c>
      <c r="E2836" s="218">
        <v>151.5</v>
      </c>
      <c r="F2836" s="19">
        <v>0</v>
      </c>
      <c r="G2836" s="20">
        <f t="shared" si="50"/>
        <v>203852.1999999999</v>
      </c>
      <c r="H2836" s="19">
        <v>0</v>
      </c>
      <c r="I2836" s="19">
        <v>0</v>
      </c>
    </row>
    <row r="2837" spans="1:9" x14ac:dyDescent="0.25">
      <c r="A2837" s="217" t="s">
        <v>2801</v>
      </c>
      <c r="B2837" s="78"/>
      <c r="C2837" s="134" t="s">
        <v>3475</v>
      </c>
      <c r="D2837" s="218">
        <v>656892.74999999988</v>
      </c>
      <c r="E2837" s="218">
        <v>117913.83</v>
      </c>
      <c r="F2837" s="19">
        <v>0</v>
      </c>
      <c r="G2837" s="20">
        <f t="shared" si="50"/>
        <v>82686.399999999994</v>
      </c>
      <c r="H2837" s="19">
        <v>0</v>
      </c>
      <c r="I2837" s="19">
        <v>0</v>
      </c>
    </row>
    <row r="2838" spans="1:9" x14ac:dyDescent="0.25">
      <c r="A2838" s="217" t="s">
        <v>2802</v>
      </c>
      <c r="B2838" s="78"/>
      <c r="C2838" s="134" t="s">
        <v>3475</v>
      </c>
      <c r="D2838" s="218">
        <v>568738.29999999993</v>
      </c>
      <c r="E2838" s="218">
        <v>305137.67000000004</v>
      </c>
      <c r="F2838" s="19">
        <v>0</v>
      </c>
      <c r="G2838" s="20">
        <f t="shared" si="50"/>
        <v>384525.15</v>
      </c>
      <c r="H2838" s="19">
        <v>0</v>
      </c>
      <c r="I2838" s="19">
        <v>0</v>
      </c>
    </row>
    <row r="2839" spans="1:9" x14ac:dyDescent="0.25">
      <c r="A2839" s="217" t="s">
        <v>2803</v>
      </c>
      <c r="B2839" s="78"/>
      <c r="C2839" s="134" t="s">
        <v>3475</v>
      </c>
      <c r="D2839" s="218">
        <v>407826.00000000017</v>
      </c>
      <c r="E2839" s="218">
        <v>143423.97</v>
      </c>
      <c r="F2839" s="19">
        <v>0</v>
      </c>
      <c r="G2839" s="20">
        <f t="shared" si="50"/>
        <v>209693.2</v>
      </c>
      <c r="H2839" s="19">
        <v>0</v>
      </c>
      <c r="I2839" s="19">
        <v>0</v>
      </c>
    </row>
    <row r="2840" spans="1:9" x14ac:dyDescent="0.25">
      <c r="A2840" s="217" t="s">
        <v>2307</v>
      </c>
      <c r="B2840" s="78"/>
      <c r="C2840" s="134" t="s">
        <v>3475</v>
      </c>
      <c r="D2840" s="218">
        <v>346399.59999999969</v>
      </c>
      <c r="E2840" s="218">
        <v>92086.380000000019</v>
      </c>
      <c r="F2840" s="19">
        <v>0</v>
      </c>
      <c r="G2840" s="20">
        <f t="shared" si="50"/>
        <v>694817.5299999998</v>
      </c>
      <c r="H2840" s="19">
        <v>0</v>
      </c>
      <c r="I2840" s="19">
        <v>0</v>
      </c>
    </row>
    <row r="2841" spans="1:9" x14ac:dyDescent="0.25">
      <c r="A2841" s="217" t="s">
        <v>2309</v>
      </c>
      <c r="B2841" s="78"/>
      <c r="C2841" s="134" t="s">
        <v>3475</v>
      </c>
      <c r="D2841" s="218">
        <v>318381.34999999992</v>
      </c>
      <c r="E2841" s="218">
        <v>173804.40000000002</v>
      </c>
      <c r="F2841" s="19">
        <v>0</v>
      </c>
      <c r="G2841" s="20">
        <f t="shared" si="50"/>
        <v>700876.79999999993</v>
      </c>
      <c r="H2841" s="19">
        <v>0</v>
      </c>
      <c r="I2841" s="19">
        <v>0</v>
      </c>
    </row>
    <row r="2842" spans="1:9" x14ac:dyDescent="0.25">
      <c r="A2842" s="217" t="s">
        <v>2804</v>
      </c>
      <c r="B2842" s="78"/>
      <c r="C2842" s="134" t="s">
        <v>3475</v>
      </c>
      <c r="D2842" s="218">
        <v>317823.50000000023</v>
      </c>
      <c r="E2842" s="218">
        <v>125216.00000000001</v>
      </c>
      <c r="F2842" s="19">
        <v>0</v>
      </c>
      <c r="G2842" s="20">
        <f t="shared" si="50"/>
        <v>517069.99</v>
      </c>
      <c r="H2842" s="19">
        <v>0</v>
      </c>
      <c r="I2842" s="19">
        <v>0</v>
      </c>
    </row>
    <row r="2843" spans="1:9" x14ac:dyDescent="0.25">
      <c r="A2843" s="217" t="s">
        <v>2805</v>
      </c>
      <c r="B2843" s="78"/>
      <c r="C2843" s="134" t="s">
        <v>3475</v>
      </c>
      <c r="D2843" s="218">
        <v>502797.74999999983</v>
      </c>
      <c r="E2843" s="218">
        <v>245486.55000000002</v>
      </c>
      <c r="F2843" s="19">
        <v>0</v>
      </c>
      <c r="G2843" s="20">
        <f t="shared" si="50"/>
        <v>371341.74999999994</v>
      </c>
      <c r="H2843" s="19">
        <v>0</v>
      </c>
      <c r="I2843" s="19">
        <v>0</v>
      </c>
    </row>
    <row r="2844" spans="1:9" x14ac:dyDescent="0.25">
      <c r="A2844" s="217" t="s">
        <v>2806</v>
      </c>
      <c r="B2844" s="78"/>
      <c r="C2844" s="134" t="s">
        <v>3475</v>
      </c>
      <c r="D2844" s="218">
        <v>386682.33999999979</v>
      </c>
      <c r="E2844" s="218">
        <v>229058.03999999995</v>
      </c>
      <c r="F2844" s="19">
        <v>0</v>
      </c>
      <c r="G2844" s="20">
        <f t="shared" si="50"/>
        <v>829013.20000000019</v>
      </c>
      <c r="H2844" s="19">
        <v>0</v>
      </c>
      <c r="I2844" s="19">
        <v>0</v>
      </c>
    </row>
    <row r="2845" spans="1:9" x14ac:dyDescent="0.25">
      <c r="A2845" s="217" t="s">
        <v>2807</v>
      </c>
      <c r="B2845" s="78"/>
      <c r="C2845" s="134" t="s">
        <v>3476</v>
      </c>
      <c r="D2845" s="218">
        <v>630129.5</v>
      </c>
      <c r="E2845" s="218">
        <v>264420.90000000002</v>
      </c>
      <c r="F2845" s="19">
        <v>0</v>
      </c>
      <c r="G2845" s="20">
        <f t="shared" si="50"/>
        <v>846705.2</v>
      </c>
      <c r="H2845" s="19">
        <v>0</v>
      </c>
      <c r="I2845" s="19">
        <v>0</v>
      </c>
    </row>
    <row r="2846" spans="1:9" x14ac:dyDescent="0.25">
      <c r="A2846" s="217" t="s">
        <v>3607</v>
      </c>
      <c r="B2846" s="78"/>
      <c r="C2846" s="134" t="s">
        <v>3476</v>
      </c>
      <c r="D2846" s="218">
        <v>183972.19999999998</v>
      </c>
      <c r="E2846" s="218">
        <v>80902.950000000012</v>
      </c>
      <c r="F2846" s="19">
        <v>0</v>
      </c>
      <c r="G2846" s="20">
        <f t="shared" si="50"/>
        <v>879127.70000000019</v>
      </c>
      <c r="H2846" s="19">
        <v>0</v>
      </c>
      <c r="I2846" s="19">
        <v>0</v>
      </c>
    </row>
    <row r="2847" spans="1:9" x14ac:dyDescent="0.25">
      <c r="A2847" s="217" t="s">
        <v>2808</v>
      </c>
      <c r="B2847" s="78"/>
      <c r="C2847" s="134" t="s">
        <v>3476</v>
      </c>
      <c r="D2847" s="218">
        <v>303471.86000000016</v>
      </c>
      <c r="E2847" s="218">
        <v>215413.11000000002</v>
      </c>
      <c r="F2847" s="19">
        <v>0</v>
      </c>
      <c r="G2847" s="20">
        <f t="shared" si="50"/>
        <v>760230.42999999993</v>
      </c>
      <c r="H2847" s="19">
        <v>0</v>
      </c>
      <c r="I2847" s="19">
        <v>0</v>
      </c>
    </row>
    <row r="2848" spans="1:9" x14ac:dyDescent="0.25">
      <c r="A2848" s="217" t="s">
        <v>2809</v>
      </c>
      <c r="B2848" s="78"/>
      <c r="C2848" s="134" t="s">
        <v>3476</v>
      </c>
      <c r="D2848" s="218">
        <v>107178.5</v>
      </c>
      <c r="E2848" s="218">
        <v>29978.949999999997</v>
      </c>
      <c r="F2848" s="19">
        <v>0</v>
      </c>
      <c r="G2848" s="20">
        <f t="shared" si="50"/>
        <v>344244.19999999984</v>
      </c>
      <c r="H2848" s="19">
        <v>0</v>
      </c>
      <c r="I2848" s="19">
        <v>0</v>
      </c>
    </row>
    <row r="2849" spans="1:9" x14ac:dyDescent="0.25">
      <c r="A2849" s="217" t="s">
        <v>2810</v>
      </c>
      <c r="B2849" s="78"/>
      <c r="C2849" s="134" t="s">
        <v>3476</v>
      </c>
      <c r="D2849" s="218">
        <v>443728.99999999994</v>
      </c>
      <c r="E2849" s="218">
        <v>47450.799999999996</v>
      </c>
      <c r="F2849" s="19">
        <v>0</v>
      </c>
      <c r="G2849" s="20">
        <f t="shared" si="50"/>
        <v>199303.66</v>
      </c>
      <c r="H2849" s="19">
        <v>0</v>
      </c>
      <c r="I2849" s="19">
        <v>0</v>
      </c>
    </row>
    <row r="2850" spans="1:9" x14ac:dyDescent="0.25">
      <c r="A2850" s="217" t="s">
        <v>2811</v>
      </c>
      <c r="B2850" s="78"/>
      <c r="C2850" s="134" t="s">
        <v>3476</v>
      </c>
      <c r="D2850" s="218">
        <v>280280</v>
      </c>
      <c r="E2850" s="218">
        <v>78272.799999999988</v>
      </c>
      <c r="F2850" s="19">
        <v>0</v>
      </c>
      <c r="G2850" s="20">
        <f t="shared" si="50"/>
        <v>169056.84999999998</v>
      </c>
      <c r="H2850" s="19">
        <v>0</v>
      </c>
      <c r="I2850" s="19">
        <v>0</v>
      </c>
    </row>
    <row r="2851" spans="1:9" x14ac:dyDescent="0.25">
      <c r="A2851" s="217" t="s">
        <v>2812</v>
      </c>
      <c r="B2851" s="78"/>
      <c r="C2851" s="134" t="s">
        <v>3476</v>
      </c>
      <c r="D2851" s="218">
        <v>426211.49999999994</v>
      </c>
      <c r="E2851" s="218">
        <v>129886.89999999998</v>
      </c>
      <c r="F2851" s="19">
        <v>0</v>
      </c>
      <c r="G2851" s="20">
        <f t="shared" si="50"/>
        <v>148765</v>
      </c>
      <c r="H2851" s="19">
        <v>0</v>
      </c>
      <c r="I2851" s="19">
        <v>0</v>
      </c>
    </row>
    <row r="2852" spans="1:9" x14ac:dyDescent="0.25">
      <c r="A2852" s="217" t="s">
        <v>2813</v>
      </c>
      <c r="B2852" s="78"/>
      <c r="C2852" s="134" t="s">
        <v>3476</v>
      </c>
      <c r="D2852" s="218">
        <v>583501.65000000014</v>
      </c>
      <c r="E2852" s="218">
        <v>236472.15</v>
      </c>
      <c r="F2852" s="19">
        <v>0</v>
      </c>
      <c r="G2852" s="20">
        <f t="shared" si="50"/>
        <v>79991.799999999988</v>
      </c>
      <c r="H2852" s="19">
        <v>0</v>
      </c>
      <c r="I2852" s="19">
        <v>0</v>
      </c>
    </row>
    <row r="2853" spans="1:9" x14ac:dyDescent="0.25">
      <c r="A2853" s="217" t="s">
        <v>2814</v>
      </c>
      <c r="B2853" s="78"/>
      <c r="C2853" s="134" t="s">
        <v>3476</v>
      </c>
      <c r="D2853" s="218">
        <v>714084.79999999993</v>
      </c>
      <c r="E2853" s="218">
        <v>169980.05</v>
      </c>
      <c r="F2853" s="19">
        <v>0</v>
      </c>
      <c r="G2853" s="20">
        <f t="shared" si="50"/>
        <v>363104.56000000017</v>
      </c>
      <c r="H2853" s="19">
        <v>0</v>
      </c>
      <c r="I2853" s="19">
        <v>0</v>
      </c>
    </row>
    <row r="2854" spans="1:9" x14ac:dyDescent="0.25">
      <c r="A2854" s="217" t="s">
        <v>2815</v>
      </c>
      <c r="B2854" s="78"/>
      <c r="C2854" s="134" t="s">
        <v>3477</v>
      </c>
      <c r="D2854" s="218">
        <v>306638.80000000005</v>
      </c>
      <c r="E2854" s="218">
        <v>29451.08</v>
      </c>
      <c r="F2854" s="19">
        <v>0</v>
      </c>
      <c r="G2854" s="20">
        <f t="shared" si="50"/>
        <v>173163.20000000013</v>
      </c>
      <c r="H2854" s="19">
        <v>0</v>
      </c>
      <c r="I2854" s="19">
        <v>0</v>
      </c>
    </row>
    <row r="2855" spans="1:9" x14ac:dyDescent="0.25">
      <c r="A2855" s="217" t="s">
        <v>2816</v>
      </c>
      <c r="B2855" s="78"/>
      <c r="C2855" s="134" t="s">
        <v>3477</v>
      </c>
      <c r="D2855" s="218">
        <v>368367.99999999994</v>
      </c>
      <c r="E2855" s="218">
        <v>726</v>
      </c>
      <c r="F2855" s="19">
        <v>0</v>
      </c>
      <c r="G2855" s="20">
        <f t="shared" si="50"/>
        <v>155194.31</v>
      </c>
      <c r="H2855" s="19">
        <v>0</v>
      </c>
      <c r="I2855" s="19">
        <v>0</v>
      </c>
    </row>
    <row r="2856" spans="1:9" x14ac:dyDescent="0.25">
      <c r="A2856" s="217" t="s">
        <v>2817</v>
      </c>
      <c r="B2856" s="78"/>
      <c r="C2856" s="134" t="s">
        <v>3478</v>
      </c>
      <c r="D2856" s="218">
        <v>807006.6399999999</v>
      </c>
      <c r="E2856" s="218">
        <v>142297.79999999999</v>
      </c>
      <c r="F2856" s="19">
        <v>0</v>
      </c>
      <c r="G2856" s="20">
        <f t="shared" si="50"/>
        <v>203208.46999999986</v>
      </c>
      <c r="H2856" s="19">
        <v>0</v>
      </c>
      <c r="I2856" s="19">
        <v>0</v>
      </c>
    </row>
    <row r="2857" spans="1:9" x14ac:dyDescent="0.25">
      <c r="A2857" s="217" t="s">
        <v>2818</v>
      </c>
      <c r="B2857" s="78"/>
      <c r="C2857" s="134" t="s">
        <v>3478</v>
      </c>
      <c r="D2857" s="218">
        <v>975897.87999999977</v>
      </c>
      <c r="E2857" s="218">
        <v>315968.83999999997</v>
      </c>
      <c r="F2857" s="19">
        <v>0</v>
      </c>
      <c r="G2857" s="20">
        <f t="shared" si="50"/>
        <v>223383.12999999995</v>
      </c>
      <c r="H2857" s="19">
        <v>0</v>
      </c>
      <c r="I2857" s="19">
        <v>0</v>
      </c>
    </row>
    <row r="2858" spans="1:9" x14ac:dyDescent="0.25">
      <c r="A2858" s="217" t="s">
        <v>2819</v>
      </c>
      <c r="B2858" s="78"/>
      <c r="C2858" s="134" t="s">
        <v>3478</v>
      </c>
      <c r="D2858" s="218">
        <v>633775.99999999988</v>
      </c>
      <c r="E2858" s="218">
        <v>233046.3</v>
      </c>
      <c r="F2858" s="19">
        <v>0</v>
      </c>
      <c r="G2858" s="20">
        <f t="shared" si="50"/>
        <v>100653.45000000013</v>
      </c>
      <c r="H2858" s="19">
        <v>0</v>
      </c>
      <c r="I2858" s="19">
        <v>0</v>
      </c>
    </row>
    <row r="2859" spans="1:9" x14ac:dyDescent="0.25">
      <c r="A2859" s="217" t="s">
        <v>2820</v>
      </c>
      <c r="B2859" s="78"/>
      <c r="C2859" s="134" t="s">
        <v>3478</v>
      </c>
      <c r="D2859" s="218">
        <v>728816.90999999957</v>
      </c>
      <c r="E2859" s="218">
        <v>338010.91</v>
      </c>
      <c r="F2859" s="19">
        <v>0</v>
      </c>
      <c r="G2859" s="20">
        <f t="shared" si="50"/>
        <v>355672.85000000009</v>
      </c>
      <c r="H2859" s="19">
        <v>0</v>
      </c>
      <c r="I2859" s="19">
        <v>0</v>
      </c>
    </row>
    <row r="2860" spans="1:9" x14ac:dyDescent="0.25">
      <c r="A2860" s="217" t="s">
        <v>2550</v>
      </c>
      <c r="B2860" s="78"/>
      <c r="C2860" s="134" t="s">
        <v>3478</v>
      </c>
      <c r="D2860" s="218">
        <v>191955.8</v>
      </c>
      <c r="E2860" s="218">
        <v>84866.69</v>
      </c>
      <c r="F2860" s="19">
        <v>0</v>
      </c>
      <c r="G2860" s="20">
        <f t="shared" si="50"/>
        <v>345916.49999999977</v>
      </c>
      <c r="H2860" s="19">
        <v>0</v>
      </c>
      <c r="I2860" s="19">
        <v>0</v>
      </c>
    </row>
    <row r="2861" spans="1:9" x14ac:dyDescent="0.25">
      <c r="A2861" s="217" t="s">
        <v>2821</v>
      </c>
      <c r="B2861" s="78"/>
      <c r="C2861" s="134" t="s">
        <v>3478</v>
      </c>
      <c r="D2861" s="218">
        <v>174295.65999999995</v>
      </c>
      <c r="E2861" s="218">
        <v>29465.270000000004</v>
      </c>
      <c r="F2861" s="19">
        <v>0</v>
      </c>
      <c r="G2861" s="20">
        <f t="shared" si="50"/>
        <v>107124</v>
      </c>
      <c r="H2861" s="19">
        <v>0</v>
      </c>
      <c r="I2861" s="19">
        <v>0</v>
      </c>
    </row>
    <row r="2862" spans="1:9" x14ac:dyDescent="0.25">
      <c r="A2862" s="217" t="s">
        <v>2822</v>
      </c>
      <c r="B2862" s="78"/>
      <c r="C2862" s="134" t="s">
        <v>3478</v>
      </c>
      <c r="D2862" s="218">
        <v>176862.62000000008</v>
      </c>
      <c r="E2862" s="218">
        <v>30190.85</v>
      </c>
      <c r="F2862" s="19">
        <v>0</v>
      </c>
      <c r="G2862" s="20">
        <f t="shared" si="50"/>
        <v>220128.85999999987</v>
      </c>
      <c r="H2862" s="19">
        <v>0</v>
      </c>
      <c r="I2862" s="19">
        <v>0</v>
      </c>
    </row>
    <row r="2863" spans="1:9" x14ac:dyDescent="0.25">
      <c r="A2863" s="217" t="s">
        <v>278</v>
      </c>
      <c r="B2863" s="78"/>
      <c r="C2863" s="134" t="s">
        <v>3478</v>
      </c>
      <c r="D2863" s="218">
        <v>154797.5</v>
      </c>
      <c r="E2863" s="218">
        <v>42250.799999999988</v>
      </c>
      <c r="F2863" s="19">
        <v>0</v>
      </c>
      <c r="G2863" s="20">
        <f t="shared" si="50"/>
        <v>538978.91999999993</v>
      </c>
      <c r="H2863" s="19">
        <v>0</v>
      </c>
      <c r="I2863" s="19">
        <v>0</v>
      </c>
    </row>
    <row r="2864" spans="1:9" x14ac:dyDescent="0.25">
      <c r="A2864" s="217" t="s">
        <v>280</v>
      </c>
      <c r="B2864" s="78"/>
      <c r="C2864" s="134" t="s">
        <v>3478</v>
      </c>
      <c r="D2864" s="218">
        <v>100422.21999999997</v>
      </c>
      <c r="E2864" s="218">
        <v>38587.199999999997</v>
      </c>
      <c r="F2864" s="19">
        <v>0</v>
      </c>
      <c r="G2864" s="20">
        <f t="shared" si="50"/>
        <v>263600.62999999989</v>
      </c>
      <c r="H2864" s="19">
        <v>0</v>
      </c>
      <c r="I2864" s="19">
        <v>0</v>
      </c>
    </row>
    <row r="2865" spans="1:9" x14ac:dyDescent="0.25">
      <c r="A2865" s="217" t="s">
        <v>2552</v>
      </c>
      <c r="B2865" s="78"/>
      <c r="C2865" s="134" t="s">
        <v>3478</v>
      </c>
      <c r="D2865" s="218">
        <v>586775.61</v>
      </c>
      <c r="E2865" s="218">
        <v>323032.37000000005</v>
      </c>
      <c r="F2865" s="19">
        <v>0</v>
      </c>
      <c r="G2865" s="20">
        <f t="shared" ref="G2865:G2928" si="51">D2839-E2839</f>
        <v>264402.03000000014</v>
      </c>
      <c r="H2865" s="19">
        <v>0</v>
      </c>
      <c r="I2865" s="19">
        <v>0</v>
      </c>
    </row>
    <row r="2866" spans="1:9" x14ac:dyDescent="0.25">
      <c r="A2866" s="217" t="s">
        <v>2553</v>
      </c>
      <c r="B2866" s="78"/>
      <c r="C2866" s="134" t="s">
        <v>3478</v>
      </c>
      <c r="D2866" s="218">
        <v>338002.49999999988</v>
      </c>
      <c r="E2866" s="218">
        <v>19827.36</v>
      </c>
      <c r="F2866" s="19">
        <v>0</v>
      </c>
      <c r="G2866" s="20">
        <f t="shared" si="51"/>
        <v>254313.21999999968</v>
      </c>
      <c r="H2866" s="19">
        <v>0</v>
      </c>
      <c r="I2866" s="19">
        <v>0</v>
      </c>
    </row>
    <row r="2867" spans="1:9" x14ac:dyDescent="0.25">
      <c r="A2867" s="217" t="s">
        <v>2554</v>
      </c>
      <c r="B2867" s="78"/>
      <c r="C2867" s="134" t="s">
        <v>3478</v>
      </c>
      <c r="D2867" s="218">
        <v>1065304.1300000001</v>
      </c>
      <c r="E2867" s="218">
        <v>581789.52999999991</v>
      </c>
      <c r="F2867" s="19">
        <v>0</v>
      </c>
      <c r="G2867" s="20">
        <f t="shared" si="51"/>
        <v>144576.9499999999</v>
      </c>
      <c r="H2867" s="19">
        <v>0</v>
      </c>
      <c r="I2867" s="19">
        <v>0</v>
      </c>
    </row>
    <row r="2868" spans="1:9" x14ac:dyDescent="0.25">
      <c r="A2868" s="217" t="s">
        <v>2555</v>
      </c>
      <c r="B2868" s="78"/>
      <c r="C2868" s="134" t="s">
        <v>3478</v>
      </c>
      <c r="D2868" s="218">
        <v>186479.26000000004</v>
      </c>
      <c r="E2868" s="218">
        <v>29018.43</v>
      </c>
      <c r="F2868" s="19">
        <v>0</v>
      </c>
      <c r="G2868" s="20">
        <f t="shared" si="51"/>
        <v>192607.50000000023</v>
      </c>
      <c r="H2868" s="19">
        <v>0</v>
      </c>
      <c r="I2868" s="19">
        <v>0</v>
      </c>
    </row>
    <row r="2869" spans="1:9" x14ac:dyDescent="0.25">
      <c r="A2869" s="217" t="s">
        <v>2556</v>
      </c>
      <c r="B2869" s="78"/>
      <c r="C2869" s="134" t="s">
        <v>3478</v>
      </c>
      <c r="D2869" s="218">
        <v>712153.15000000014</v>
      </c>
      <c r="E2869" s="218">
        <v>151874.4</v>
      </c>
      <c r="F2869" s="19">
        <v>0</v>
      </c>
      <c r="G2869" s="20">
        <f t="shared" si="51"/>
        <v>257311.19999999981</v>
      </c>
      <c r="H2869" s="19">
        <v>0</v>
      </c>
      <c r="I2869" s="19">
        <v>0</v>
      </c>
    </row>
    <row r="2870" spans="1:9" x14ac:dyDescent="0.25">
      <c r="A2870" s="217" t="s">
        <v>2823</v>
      </c>
      <c r="B2870" s="78"/>
      <c r="C2870" s="134" t="s">
        <v>3478</v>
      </c>
      <c r="D2870" s="218">
        <v>808526.59</v>
      </c>
      <c r="E2870" s="218">
        <v>479012.33999999997</v>
      </c>
      <c r="F2870" s="19">
        <v>0</v>
      </c>
      <c r="G2870" s="20">
        <f t="shared" si="51"/>
        <v>157624.29999999984</v>
      </c>
      <c r="H2870" s="19">
        <v>0</v>
      </c>
      <c r="I2870" s="19">
        <v>0</v>
      </c>
    </row>
    <row r="2871" spans="1:9" x14ac:dyDescent="0.25">
      <c r="A2871" s="217" t="s">
        <v>2557</v>
      </c>
      <c r="B2871" s="78"/>
      <c r="C2871" s="134" t="s">
        <v>3478</v>
      </c>
      <c r="D2871" s="218">
        <v>181367.12</v>
      </c>
      <c r="E2871" s="218">
        <v>59862.090000000004</v>
      </c>
      <c r="F2871" s="19">
        <v>0</v>
      </c>
      <c r="G2871" s="20">
        <f t="shared" si="51"/>
        <v>365708.6</v>
      </c>
      <c r="H2871" s="19">
        <v>0</v>
      </c>
      <c r="I2871" s="19">
        <v>0</v>
      </c>
    </row>
    <row r="2872" spans="1:9" x14ac:dyDescent="0.25">
      <c r="A2872" s="217" t="s">
        <v>2824</v>
      </c>
      <c r="B2872" s="78"/>
      <c r="C2872" s="134" t="s">
        <v>3478</v>
      </c>
      <c r="D2872" s="218">
        <v>323322.99999999994</v>
      </c>
      <c r="E2872" s="218">
        <v>132324.79000000004</v>
      </c>
      <c r="F2872" s="19">
        <v>0</v>
      </c>
      <c r="G2872" s="20">
        <f t="shared" si="51"/>
        <v>103069.24999999997</v>
      </c>
      <c r="H2872" s="19">
        <v>0</v>
      </c>
      <c r="I2872" s="19">
        <v>0</v>
      </c>
    </row>
    <row r="2873" spans="1:9" x14ac:dyDescent="0.25">
      <c r="A2873" s="217" t="s">
        <v>2825</v>
      </c>
      <c r="B2873" s="78"/>
      <c r="C2873" s="134" t="s">
        <v>3478</v>
      </c>
      <c r="D2873" s="218">
        <v>323040.35000000009</v>
      </c>
      <c r="E2873" s="218">
        <v>113033.14999999998</v>
      </c>
      <c r="F2873" s="19">
        <v>0</v>
      </c>
      <c r="G2873" s="20">
        <f t="shared" si="51"/>
        <v>88058.750000000146</v>
      </c>
      <c r="H2873" s="19">
        <v>0</v>
      </c>
      <c r="I2873" s="19">
        <v>0</v>
      </c>
    </row>
    <row r="2874" spans="1:9" x14ac:dyDescent="0.25">
      <c r="A2874" s="217" t="s">
        <v>2826</v>
      </c>
      <c r="B2874" s="78"/>
      <c r="C2874" s="134" t="s">
        <v>3478</v>
      </c>
      <c r="D2874" s="218">
        <v>587789.30000000005</v>
      </c>
      <c r="E2874" s="218">
        <v>241518.54</v>
      </c>
      <c r="F2874" s="19">
        <v>0</v>
      </c>
      <c r="G2874" s="20">
        <f t="shared" si="51"/>
        <v>77199.55</v>
      </c>
      <c r="H2874" s="19">
        <v>0</v>
      </c>
      <c r="I2874" s="19">
        <v>0</v>
      </c>
    </row>
    <row r="2875" spans="1:9" x14ac:dyDescent="0.25">
      <c r="A2875" s="217" t="s">
        <v>2827</v>
      </c>
      <c r="B2875" s="78"/>
      <c r="C2875" s="134" t="s">
        <v>3478</v>
      </c>
      <c r="D2875" s="218">
        <v>641229.70999999973</v>
      </c>
      <c r="E2875" s="218">
        <v>231162.00999999998</v>
      </c>
      <c r="F2875" s="19">
        <v>0</v>
      </c>
      <c r="G2875" s="20">
        <f t="shared" si="51"/>
        <v>396278.19999999995</v>
      </c>
      <c r="H2875" s="19">
        <v>0</v>
      </c>
      <c r="I2875" s="19">
        <v>0</v>
      </c>
    </row>
    <row r="2876" spans="1:9" x14ac:dyDescent="0.25">
      <c r="A2876" s="217" t="s">
        <v>2828</v>
      </c>
      <c r="B2876" s="78"/>
      <c r="C2876" s="134" t="s">
        <v>3478</v>
      </c>
      <c r="D2876" s="218">
        <v>474890.18999999971</v>
      </c>
      <c r="E2876" s="218">
        <v>9854.9599999999991</v>
      </c>
      <c r="F2876" s="19">
        <v>0</v>
      </c>
      <c r="G2876" s="20">
        <f t="shared" si="51"/>
        <v>202007.2</v>
      </c>
      <c r="H2876" s="19">
        <v>0</v>
      </c>
      <c r="I2876" s="19">
        <v>0</v>
      </c>
    </row>
    <row r="2877" spans="1:9" x14ac:dyDescent="0.25">
      <c r="A2877" s="217" t="s">
        <v>2829</v>
      </c>
      <c r="B2877" s="78"/>
      <c r="C2877" s="134" t="s">
        <v>3478</v>
      </c>
      <c r="D2877" s="218">
        <v>646795.85000000044</v>
      </c>
      <c r="E2877" s="218">
        <v>392086.4499999999</v>
      </c>
      <c r="F2877" s="19">
        <v>0</v>
      </c>
      <c r="G2877" s="20">
        <f t="shared" si="51"/>
        <v>296324.59999999998</v>
      </c>
      <c r="H2877" s="19">
        <v>0</v>
      </c>
      <c r="I2877" s="19">
        <v>0</v>
      </c>
    </row>
    <row r="2878" spans="1:9" x14ac:dyDescent="0.25">
      <c r="A2878" s="217" t="s">
        <v>2830</v>
      </c>
      <c r="B2878" s="78"/>
      <c r="C2878" s="134" t="s">
        <v>3478</v>
      </c>
      <c r="D2878" s="218">
        <v>171734.21</v>
      </c>
      <c r="E2878" s="218">
        <v>19566.439999999999</v>
      </c>
      <c r="F2878" s="19">
        <v>0</v>
      </c>
      <c r="G2878" s="20">
        <f t="shared" si="51"/>
        <v>347029.50000000012</v>
      </c>
      <c r="H2878" s="19">
        <v>0</v>
      </c>
      <c r="I2878" s="19">
        <v>0</v>
      </c>
    </row>
    <row r="2879" spans="1:9" x14ac:dyDescent="0.25">
      <c r="A2879" s="217" t="s">
        <v>2831</v>
      </c>
      <c r="B2879" s="78"/>
      <c r="C2879" s="134" t="s">
        <v>3478</v>
      </c>
      <c r="D2879" s="218">
        <v>2175653.0699999998</v>
      </c>
      <c r="E2879" s="218">
        <v>1003191.5099999999</v>
      </c>
      <c r="F2879" s="19">
        <v>0</v>
      </c>
      <c r="G2879" s="20">
        <f t="shared" si="51"/>
        <v>544104.75</v>
      </c>
      <c r="H2879" s="19">
        <v>0</v>
      </c>
      <c r="I2879" s="19">
        <v>0</v>
      </c>
    </row>
    <row r="2880" spans="1:9" x14ac:dyDescent="0.25">
      <c r="A2880" s="217" t="s">
        <v>2832</v>
      </c>
      <c r="B2880" s="78"/>
      <c r="C2880" s="134" t="s">
        <v>3479</v>
      </c>
      <c r="D2880" s="218">
        <v>289861</v>
      </c>
      <c r="E2880" s="218">
        <v>27796.900000000005</v>
      </c>
      <c r="F2880" s="19">
        <v>0</v>
      </c>
      <c r="G2880" s="20">
        <f t="shared" si="51"/>
        <v>277187.72000000003</v>
      </c>
      <c r="H2880" s="19">
        <v>0</v>
      </c>
      <c r="I2880" s="19">
        <v>0</v>
      </c>
    </row>
    <row r="2881" spans="1:9" x14ac:dyDescent="0.25">
      <c r="A2881" s="217" t="s">
        <v>2833</v>
      </c>
      <c r="B2881" s="78"/>
      <c r="C2881" s="134" t="s">
        <v>3479</v>
      </c>
      <c r="D2881" s="218">
        <v>353616.00000000023</v>
      </c>
      <c r="E2881" s="218">
        <v>18555.399999999991</v>
      </c>
      <c r="F2881" s="19">
        <v>0</v>
      </c>
      <c r="G2881" s="20">
        <f t="shared" si="51"/>
        <v>367641.99999999994</v>
      </c>
      <c r="H2881" s="19">
        <v>0</v>
      </c>
      <c r="I2881" s="19">
        <v>0</v>
      </c>
    </row>
    <row r="2882" spans="1:9" x14ac:dyDescent="0.25">
      <c r="A2882" s="217" t="s">
        <v>2834</v>
      </c>
      <c r="B2882" s="78"/>
      <c r="C2882" s="134" t="s">
        <v>3480</v>
      </c>
      <c r="D2882" s="218">
        <v>29958.5</v>
      </c>
      <c r="E2882" s="218">
        <v>14560.250000000004</v>
      </c>
      <c r="F2882" s="19">
        <v>0</v>
      </c>
      <c r="G2882" s="20">
        <f t="shared" si="51"/>
        <v>664708.83999999985</v>
      </c>
      <c r="H2882" s="19">
        <v>0</v>
      </c>
      <c r="I2882" s="19">
        <v>0</v>
      </c>
    </row>
    <row r="2883" spans="1:9" x14ac:dyDescent="0.25">
      <c r="A2883" s="217" t="s">
        <v>2837</v>
      </c>
      <c r="B2883" s="78"/>
      <c r="C2883" s="134" t="s">
        <v>3481</v>
      </c>
      <c r="D2883" s="218">
        <v>616179.59000000008</v>
      </c>
      <c r="E2883" s="218">
        <v>281491.02</v>
      </c>
      <c r="F2883" s="19">
        <v>0</v>
      </c>
      <c r="G2883" s="20">
        <f t="shared" si="51"/>
        <v>659929.0399999998</v>
      </c>
      <c r="H2883" s="19">
        <v>0</v>
      </c>
      <c r="I2883" s="19">
        <v>0</v>
      </c>
    </row>
    <row r="2884" spans="1:9" x14ac:dyDescent="0.25">
      <c r="A2884" s="217" t="s">
        <v>2838</v>
      </c>
      <c r="B2884" s="78"/>
      <c r="C2884" s="134" t="s">
        <v>3481</v>
      </c>
      <c r="D2884" s="218">
        <v>833311.40000000026</v>
      </c>
      <c r="E2884" s="218">
        <v>627065.94000000006</v>
      </c>
      <c r="F2884" s="19">
        <v>0</v>
      </c>
      <c r="G2884" s="20">
        <f t="shared" si="51"/>
        <v>400729.6999999999</v>
      </c>
      <c r="H2884" s="19">
        <v>0</v>
      </c>
      <c r="I2884" s="19">
        <v>0</v>
      </c>
    </row>
    <row r="2885" spans="1:9" x14ac:dyDescent="0.25">
      <c r="A2885" s="217" t="s">
        <v>2839</v>
      </c>
      <c r="B2885" s="78"/>
      <c r="C2885" s="134" t="s">
        <v>3481</v>
      </c>
      <c r="D2885" s="218">
        <v>661580.77000000014</v>
      </c>
      <c r="E2885" s="218">
        <v>435974.26999999996</v>
      </c>
      <c r="F2885" s="19">
        <v>0</v>
      </c>
      <c r="G2885" s="20">
        <f t="shared" si="51"/>
        <v>390805.99999999959</v>
      </c>
      <c r="H2885" s="19">
        <v>0</v>
      </c>
      <c r="I2885" s="19">
        <v>0</v>
      </c>
    </row>
    <row r="2886" spans="1:9" x14ac:dyDescent="0.25">
      <c r="A2886" s="217" t="s">
        <v>2840</v>
      </c>
      <c r="B2886" s="78"/>
      <c r="C2886" s="134" t="s">
        <v>3481</v>
      </c>
      <c r="D2886" s="218">
        <v>675216.34999999963</v>
      </c>
      <c r="E2886" s="218">
        <v>404133.08999999985</v>
      </c>
      <c r="F2886" s="19">
        <v>0</v>
      </c>
      <c r="G2886" s="20">
        <f t="shared" si="51"/>
        <v>107089.10999999999</v>
      </c>
      <c r="H2886" s="19">
        <v>0</v>
      </c>
      <c r="I2886" s="19">
        <v>0</v>
      </c>
    </row>
    <row r="2887" spans="1:9" x14ac:dyDescent="0.25">
      <c r="A2887" s="217" t="s">
        <v>3608</v>
      </c>
      <c r="B2887" s="78"/>
      <c r="C2887" s="134" t="s">
        <v>3481</v>
      </c>
      <c r="D2887" s="218">
        <v>572513.50000000023</v>
      </c>
      <c r="E2887" s="218">
        <v>222056.80999999997</v>
      </c>
      <c r="F2887" s="19">
        <v>0</v>
      </c>
      <c r="G2887" s="20">
        <f t="shared" si="51"/>
        <v>144830.38999999996</v>
      </c>
      <c r="H2887" s="19">
        <v>0</v>
      </c>
      <c r="I2887" s="19">
        <v>0</v>
      </c>
    </row>
    <row r="2888" spans="1:9" x14ac:dyDescent="0.25">
      <c r="A2888" s="217" t="s">
        <v>2841</v>
      </c>
      <c r="B2888" s="78"/>
      <c r="C2888" s="134" t="s">
        <v>3481</v>
      </c>
      <c r="D2888" s="218">
        <v>850783.94000000064</v>
      </c>
      <c r="E2888" s="218">
        <v>593846.49</v>
      </c>
      <c r="F2888" s="19">
        <v>0</v>
      </c>
      <c r="G2888" s="20">
        <f t="shared" si="51"/>
        <v>146671.77000000008</v>
      </c>
      <c r="H2888" s="19">
        <v>0</v>
      </c>
      <c r="I2888" s="19">
        <v>0</v>
      </c>
    </row>
    <row r="2889" spans="1:9" x14ac:dyDescent="0.25">
      <c r="A2889" s="217" t="s">
        <v>2842</v>
      </c>
      <c r="B2889" s="78"/>
      <c r="C2889" s="134" t="s">
        <v>3481</v>
      </c>
      <c r="D2889" s="218">
        <v>877740.50999999978</v>
      </c>
      <c r="E2889" s="218">
        <v>591080.86</v>
      </c>
      <c r="F2889" s="19">
        <v>0</v>
      </c>
      <c r="G2889" s="20">
        <f t="shared" si="51"/>
        <v>112546.70000000001</v>
      </c>
      <c r="H2889" s="19">
        <v>0</v>
      </c>
      <c r="I2889" s="19">
        <v>0</v>
      </c>
    </row>
    <row r="2890" spans="1:9" x14ac:dyDescent="0.25">
      <c r="A2890" s="217" t="s">
        <v>2843</v>
      </c>
      <c r="B2890" s="78"/>
      <c r="C2890" s="134" t="s">
        <v>3481</v>
      </c>
      <c r="D2890" s="218">
        <v>611036.27</v>
      </c>
      <c r="E2890" s="218">
        <v>238117.05999999997</v>
      </c>
      <c r="F2890" s="19">
        <v>0</v>
      </c>
      <c r="G2890" s="20">
        <f t="shared" si="51"/>
        <v>61835.019999999975</v>
      </c>
      <c r="H2890" s="19">
        <v>0</v>
      </c>
      <c r="I2890" s="19">
        <v>0</v>
      </c>
    </row>
    <row r="2891" spans="1:9" x14ac:dyDescent="0.25">
      <c r="A2891" s="217" t="s">
        <v>2844</v>
      </c>
      <c r="B2891" s="78"/>
      <c r="C2891" s="134" t="s">
        <v>3481</v>
      </c>
      <c r="D2891" s="218">
        <v>616681.30000000028</v>
      </c>
      <c r="E2891" s="218">
        <v>342550.88999999996</v>
      </c>
      <c r="F2891" s="19">
        <v>0</v>
      </c>
      <c r="G2891" s="20">
        <f t="shared" si="51"/>
        <v>263743.23999999993</v>
      </c>
      <c r="H2891" s="19">
        <v>0</v>
      </c>
      <c r="I2891" s="19">
        <v>0</v>
      </c>
    </row>
    <row r="2892" spans="1:9" x14ac:dyDescent="0.25">
      <c r="A2892" s="217" t="s">
        <v>3536</v>
      </c>
      <c r="B2892" s="78"/>
      <c r="C2892" s="134" t="s">
        <v>3481</v>
      </c>
      <c r="D2892" s="218">
        <v>611708.25</v>
      </c>
      <c r="E2892" s="218">
        <v>208632.66000000003</v>
      </c>
      <c r="F2892" s="19">
        <v>0</v>
      </c>
      <c r="G2892" s="20">
        <f t="shared" si="51"/>
        <v>318175.1399999999</v>
      </c>
      <c r="H2892" s="19">
        <v>0</v>
      </c>
      <c r="I2892" s="19">
        <v>0</v>
      </c>
    </row>
    <row r="2893" spans="1:9" x14ac:dyDescent="0.25">
      <c r="A2893" s="217" t="s">
        <v>2845</v>
      </c>
      <c r="B2893" s="78"/>
      <c r="C2893" s="134" t="s">
        <v>3481</v>
      </c>
      <c r="D2893" s="218">
        <v>1554564.2199999995</v>
      </c>
      <c r="E2893" s="218">
        <v>1131615.8500000003</v>
      </c>
      <c r="F2893" s="19">
        <v>0</v>
      </c>
      <c r="G2893" s="20">
        <f t="shared" si="51"/>
        <v>483514.60000000021</v>
      </c>
      <c r="H2893" s="19">
        <v>0</v>
      </c>
      <c r="I2893" s="19">
        <v>0</v>
      </c>
    </row>
    <row r="2894" spans="1:9" x14ac:dyDescent="0.25">
      <c r="A2894" s="217" t="s">
        <v>2846</v>
      </c>
      <c r="B2894" s="78"/>
      <c r="C2894" s="134" t="s">
        <v>3481</v>
      </c>
      <c r="D2894" s="218">
        <v>1350405.7000000004</v>
      </c>
      <c r="E2894" s="218">
        <v>1065396.8199999998</v>
      </c>
      <c r="F2894" s="19">
        <v>0</v>
      </c>
      <c r="G2894" s="20">
        <f t="shared" si="51"/>
        <v>157460.83000000005</v>
      </c>
      <c r="H2894" s="19">
        <v>0</v>
      </c>
      <c r="I2894" s="19">
        <v>0</v>
      </c>
    </row>
    <row r="2895" spans="1:9" x14ac:dyDescent="0.25">
      <c r="A2895" s="217" t="s">
        <v>2847</v>
      </c>
      <c r="B2895" s="78"/>
      <c r="C2895" s="134" t="s">
        <v>3481</v>
      </c>
      <c r="D2895" s="218">
        <v>301560.50000000012</v>
      </c>
      <c r="E2895" s="218">
        <v>179591.78</v>
      </c>
      <c r="F2895" s="19">
        <v>0</v>
      </c>
      <c r="G2895" s="20">
        <f t="shared" si="51"/>
        <v>560278.75000000012</v>
      </c>
      <c r="H2895" s="19">
        <v>0</v>
      </c>
      <c r="I2895" s="19">
        <v>0</v>
      </c>
    </row>
    <row r="2896" spans="1:9" x14ac:dyDescent="0.25">
      <c r="A2896" s="217" t="s">
        <v>2848</v>
      </c>
      <c r="B2896" s="78"/>
      <c r="C2896" s="134" t="s">
        <v>3481</v>
      </c>
      <c r="D2896" s="218">
        <v>1066739.0199999996</v>
      </c>
      <c r="E2896" s="218">
        <v>825682.27000000014</v>
      </c>
      <c r="F2896" s="19">
        <v>0</v>
      </c>
      <c r="G2896" s="20">
        <f t="shared" si="51"/>
        <v>329514.25</v>
      </c>
      <c r="H2896" s="19">
        <v>0</v>
      </c>
      <c r="I2896" s="19">
        <v>0</v>
      </c>
    </row>
    <row r="2897" spans="1:9" x14ac:dyDescent="0.25">
      <c r="A2897" s="217" t="s">
        <v>2849</v>
      </c>
      <c r="B2897" s="78"/>
      <c r="C2897" s="134" t="s">
        <v>3481</v>
      </c>
      <c r="D2897" s="218">
        <v>117795.99999999999</v>
      </c>
      <c r="E2897" s="218">
        <v>21827.900000000005</v>
      </c>
      <c r="F2897" s="19">
        <v>0</v>
      </c>
      <c r="G2897" s="20">
        <f t="shared" si="51"/>
        <v>121505.03</v>
      </c>
      <c r="H2897" s="19">
        <v>0</v>
      </c>
      <c r="I2897" s="19">
        <v>0</v>
      </c>
    </row>
    <row r="2898" spans="1:9" x14ac:dyDescent="0.25">
      <c r="A2898" s="217" t="s">
        <v>2731</v>
      </c>
      <c r="B2898" s="78"/>
      <c r="C2898" s="134" t="s">
        <v>3481</v>
      </c>
      <c r="D2898" s="218">
        <v>-7481.3000000000466</v>
      </c>
      <c r="E2898" s="218">
        <v>10389.199999999953</v>
      </c>
      <c r="F2898" s="19">
        <v>0</v>
      </c>
      <c r="G2898" s="20">
        <f t="shared" si="51"/>
        <v>190998.2099999999</v>
      </c>
      <c r="H2898" s="19">
        <v>0</v>
      </c>
      <c r="I2898" s="19">
        <v>0</v>
      </c>
    </row>
    <row r="2899" spans="1:9" x14ac:dyDescent="0.25">
      <c r="A2899" s="217" t="s">
        <v>2850</v>
      </c>
      <c r="B2899" s="78"/>
      <c r="C2899" s="134" t="s">
        <v>3481</v>
      </c>
      <c r="D2899" s="218">
        <v>192121.30000000005</v>
      </c>
      <c r="E2899" s="218">
        <v>50208</v>
      </c>
      <c r="F2899" s="19">
        <v>0</v>
      </c>
      <c r="G2899" s="20">
        <f t="shared" si="51"/>
        <v>210007.20000000013</v>
      </c>
      <c r="H2899" s="19">
        <v>0</v>
      </c>
      <c r="I2899" s="19">
        <v>0</v>
      </c>
    </row>
    <row r="2900" spans="1:9" x14ac:dyDescent="0.25">
      <c r="A2900" s="217" t="s">
        <v>2851</v>
      </c>
      <c r="B2900" s="78"/>
      <c r="C2900" s="134" t="s">
        <v>3481</v>
      </c>
      <c r="D2900" s="218">
        <v>156826.75000000009</v>
      </c>
      <c r="E2900" s="218">
        <v>125301.24999999999</v>
      </c>
      <c r="F2900" s="19">
        <v>0</v>
      </c>
      <c r="G2900" s="20">
        <f t="shared" si="51"/>
        <v>346270.76</v>
      </c>
      <c r="H2900" s="19">
        <v>0</v>
      </c>
      <c r="I2900" s="19">
        <v>0</v>
      </c>
    </row>
    <row r="2901" spans="1:9" x14ac:dyDescent="0.25">
      <c r="A2901" s="217" t="s">
        <v>2734</v>
      </c>
      <c r="B2901" s="78"/>
      <c r="C2901" s="134" t="s">
        <v>3481</v>
      </c>
      <c r="D2901" s="218">
        <v>931156.33000000007</v>
      </c>
      <c r="E2901" s="218">
        <v>551409.50999999989</v>
      </c>
      <c r="F2901" s="19">
        <v>0</v>
      </c>
      <c r="G2901" s="20">
        <f t="shared" si="51"/>
        <v>410067.69999999972</v>
      </c>
      <c r="H2901" s="19">
        <v>0</v>
      </c>
      <c r="I2901" s="19">
        <v>0</v>
      </c>
    </row>
    <row r="2902" spans="1:9" x14ac:dyDescent="0.25">
      <c r="A2902" s="217" t="s">
        <v>2852</v>
      </c>
      <c r="B2902" s="78"/>
      <c r="C2902" s="134" t="s">
        <v>3481</v>
      </c>
      <c r="D2902" s="218">
        <v>208986.50000000003</v>
      </c>
      <c r="E2902" s="218">
        <v>126272.86000000002</v>
      </c>
      <c r="F2902" s="19">
        <v>0</v>
      </c>
      <c r="G2902" s="20">
        <f t="shared" si="51"/>
        <v>465035.22999999969</v>
      </c>
      <c r="H2902" s="19">
        <v>0</v>
      </c>
      <c r="I2902" s="19">
        <v>0</v>
      </c>
    </row>
    <row r="2903" spans="1:9" x14ac:dyDescent="0.25">
      <c r="A2903" s="217" t="s">
        <v>2735</v>
      </c>
      <c r="B2903" s="78"/>
      <c r="C2903" s="134" t="s">
        <v>3481</v>
      </c>
      <c r="D2903" s="218">
        <v>120765.34999999999</v>
      </c>
      <c r="E2903" s="218">
        <v>42015.85</v>
      </c>
      <c r="F2903" s="19">
        <v>0</v>
      </c>
      <c r="G2903" s="20">
        <f t="shared" si="51"/>
        <v>254709.40000000055</v>
      </c>
      <c r="H2903" s="19">
        <v>0</v>
      </c>
      <c r="I2903" s="19">
        <v>0</v>
      </c>
    </row>
    <row r="2904" spans="1:9" x14ac:dyDescent="0.25">
      <c r="A2904" s="217" t="s">
        <v>2760</v>
      </c>
      <c r="B2904" s="78"/>
      <c r="C2904" s="134" t="s">
        <v>3481</v>
      </c>
      <c r="D2904" s="218">
        <v>109016.20000000004</v>
      </c>
      <c r="E2904" s="218">
        <v>42616.270000000004</v>
      </c>
      <c r="F2904" s="19">
        <v>0</v>
      </c>
      <c r="G2904" s="20">
        <f t="shared" si="51"/>
        <v>152167.76999999999</v>
      </c>
      <c r="H2904" s="19">
        <v>0</v>
      </c>
      <c r="I2904" s="19">
        <v>0</v>
      </c>
    </row>
    <row r="2905" spans="1:9" x14ac:dyDescent="0.25">
      <c r="A2905" s="217" t="s">
        <v>2853</v>
      </c>
      <c r="B2905" s="78"/>
      <c r="C2905" s="134" t="s">
        <v>3481</v>
      </c>
      <c r="D2905" s="218">
        <v>48374.450000000026</v>
      </c>
      <c r="E2905" s="218">
        <v>7098.4</v>
      </c>
      <c r="F2905" s="19">
        <v>0</v>
      </c>
      <c r="G2905" s="20">
        <f t="shared" si="51"/>
        <v>1172461.56</v>
      </c>
      <c r="H2905" s="19">
        <v>0</v>
      </c>
      <c r="I2905" s="19">
        <v>0</v>
      </c>
    </row>
    <row r="2906" spans="1:9" x14ac:dyDescent="0.25">
      <c r="A2906" s="217" t="s">
        <v>2854</v>
      </c>
      <c r="B2906" s="78"/>
      <c r="C2906" s="134" t="s">
        <v>3481</v>
      </c>
      <c r="D2906" s="218">
        <v>50125.949999999983</v>
      </c>
      <c r="E2906" s="218">
        <v>3431.5000000000009</v>
      </c>
      <c r="F2906" s="19">
        <v>0</v>
      </c>
      <c r="G2906" s="20">
        <f t="shared" si="51"/>
        <v>262064.1</v>
      </c>
      <c r="H2906" s="19">
        <v>0</v>
      </c>
      <c r="I2906" s="19">
        <v>0</v>
      </c>
    </row>
    <row r="2907" spans="1:9" x14ac:dyDescent="0.25">
      <c r="A2907" s="217" t="s">
        <v>2855</v>
      </c>
      <c r="B2907" s="78"/>
      <c r="C2907" s="134" t="s">
        <v>3481</v>
      </c>
      <c r="D2907" s="218">
        <v>484675.0799999999</v>
      </c>
      <c r="E2907" s="218">
        <v>297221.58</v>
      </c>
      <c r="F2907" s="19">
        <v>0</v>
      </c>
      <c r="G2907" s="20">
        <f t="shared" si="51"/>
        <v>335060.60000000027</v>
      </c>
      <c r="H2907" s="19">
        <v>0</v>
      </c>
      <c r="I2907" s="19">
        <v>0</v>
      </c>
    </row>
    <row r="2908" spans="1:9" x14ac:dyDescent="0.25">
      <c r="A2908" s="217" t="s">
        <v>2856</v>
      </c>
      <c r="B2908" s="78"/>
      <c r="C2908" s="134" t="s">
        <v>3481</v>
      </c>
      <c r="D2908" s="218">
        <v>680090.55000000016</v>
      </c>
      <c r="E2908" s="218">
        <v>528271.43000000005</v>
      </c>
      <c r="F2908" s="19">
        <v>0</v>
      </c>
      <c r="G2908" s="20">
        <f t="shared" si="51"/>
        <v>15398.249999999996</v>
      </c>
      <c r="H2908" s="19">
        <v>0</v>
      </c>
      <c r="I2908" s="19">
        <v>0</v>
      </c>
    </row>
    <row r="2909" spans="1:9" x14ac:dyDescent="0.25">
      <c r="A2909" s="217" t="s">
        <v>2744</v>
      </c>
      <c r="B2909" s="78"/>
      <c r="C2909" s="134" t="s">
        <v>3481</v>
      </c>
      <c r="D2909" s="218">
        <v>1086964.29</v>
      </c>
      <c r="E2909" s="218">
        <v>796765.41999999993</v>
      </c>
      <c r="F2909" s="19">
        <v>0</v>
      </c>
      <c r="G2909" s="20">
        <f t="shared" si="51"/>
        <v>334688.57000000007</v>
      </c>
      <c r="H2909" s="19">
        <v>0</v>
      </c>
      <c r="I2909" s="19">
        <v>0</v>
      </c>
    </row>
    <row r="2910" spans="1:9" x14ac:dyDescent="0.25">
      <c r="A2910" s="217" t="s">
        <v>2857</v>
      </c>
      <c r="B2910" s="78"/>
      <c r="C2910" s="134" t="s">
        <v>3481</v>
      </c>
      <c r="D2910" s="218">
        <v>523058.50000000006</v>
      </c>
      <c r="E2910" s="218">
        <v>376888.68999999989</v>
      </c>
      <c r="F2910" s="19">
        <v>0</v>
      </c>
      <c r="G2910" s="20">
        <f t="shared" si="51"/>
        <v>206245.4600000002</v>
      </c>
      <c r="H2910" s="19">
        <v>0</v>
      </c>
      <c r="I2910" s="19">
        <v>0</v>
      </c>
    </row>
    <row r="2911" spans="1:9" x14ac:dyDescent="0.25">
      <c r="A2911" s="217" t="s">
        <v>2861</v>
      </c>
      <c r="B2911" s="78"/>
      <c r="C2911" s="134" t="s">
        <v>3481</v>
      </c>
      <c r="D2911" s="218">
        <v>884113.85000000009</v>
      </c>
      <c r="E2911" s="218">
        <v>707798.84</v>
      </c>
      <c r="F2911" s="19">
        <v>0</v>
      </c>
      <c r="G2911" s="20">
        <f t="shared" si="51"/>
        <v>225606.50000000017</v>
      </c>
      <c r="H2911" s="19">
        <v>0</v>
      </c>
      <c r="I2911" s="19">
        <v>0</v>
      </c>
    </row>
    <row r="2912" spans="1:9" x14ac:dyDescent="0.25">
      <c r="A2912" s="217" t="s">
        <v>2862</v>
      </c>
      <c r="B2912" s="78"/>
      <c r="C2912" s="134" t="s">
        <v>3481</v>
      </c>
      <c r="D2912" s="218">
        <v>533851.04999999981</v>
      </c>
      <c r="E2912" s="218">
        <v>182306.68</v>
      </c>
      <c r="F2912" s="19">
        <v>0</v>
      </c>
      <c r="G2912" s="20">
        <f t="shared" si="51"/>
        <v>271083.25999999978</v>
      </c>
      <c r="H2912" s="19">
        <v>0</v>
      </c>
      <c r="I2912" s="19">
        <v>0</v>
      </c>
    </row>
    <row r="2913" spans="1:9" x14ac:dyDescent="0.25">
      <c r="A2913" s="217" t="s">
        <v>3537</v>
      </c>
      <c r="B2913" s="78"/>
      <c r="C2913" s="134" t="s">
        <v>3481</v>
      </c>
      <c r="D2913" s="218">
        <v>151495.19999999998</v>
      </c>
      <c r="E2913" s="218">
        <v>11016.73</v>
      </c>
      <c r="F2913" s="19">
        <v>0</v>
      </c>
      <c r="G2913" s="20">
        <f t="shared" si="51"/>
        <v>350456.69000000029</v>
      </c>
      <c r="H2913" s="19">
        <v>0</v>
      </c>
      <c r="I2913" s="19">
        <v>0</v>
      </c>
    </row>
    <row r="2914" spans="1:9" x14ac:dyDescent="0.25">
      <c r="A2914" s="217" t="s">
        <v>3538</v>
      </c>
      <c r="B2914" s="78"/>
      <c r="C2914" s="134" t="s">
        <v>3481</v>
      </c>
      <c r="D2914" s="218">
        <v>124679.9</v>
      </c>
      <c r="E2914" s="218">
        <v>0</v>
      </c>
      <c r="F2914" s="19">
        <v>0</v>
      </c>
      <c r="G2914" s="20">
        <f t="shared" si="51"/>
        <v>256937.45000000065</v>
      </c>
      <c r="H2914" s="19">
        <v>0</v>
      </c>
      <c r="I2914" s="19">
        <v>0</v>
      </c>
    </row>
    <row r="2915" spans="1:9" x14ac:dyDescent="0.25">
      <c r="A2915" s="217" t="s">
        <v>2863</v>
      </c>
      <c r="B2915" s="78"/>
      <c r="C2915" s="134" t="s">
        <v>3481</v>
      </c>
      <c r="D2915" s="218">
        <v>1294432.5199999998</v>
      </c>
      <c r="E2915" s="218">
        <v>857042.96999999974</v>
      </c>
      <c r="F2915" s="19">
        <v>0</v>
      </c>
      <c r="G2915" s="20">
        <f t="shared" si="51"/>
        <v>286659.64999999979</v>
      </c>
      <c r="H2915" s="19">
        <v>0</v>
      </c>
      <c r="I2915" s="19">
        <v>0</v>
      </c>
    </row>
    <row r="2916" spans="1:9" x14ac:dyDescent="0.25">
      <c r="A2916" s="217" t="s">
        <v>3539</v>
      </c>
      <c r="B2916" s="78"/>
      <c r="C2916" s="134" t="s">
        <v>3481</v>
      </c>
      <c r="D2916" s="218">
        <v>152090.69999999998</v>
      </c>
      <c r="E2916" s="218">
        <v>0</v>
      </c>
      <c r="F2916" s="19">
        <v>0</v>
      </c>
      <c r="G2916" s="20">
        <f t="shared" si="51"/>
        <v>372919.21000000008</v>
      </c>
      <c r="H2916" s="19">
        <v>0</v>
      </c>
      <c r="I2916" s="19">
        <v>0</v>
      </c>
    </row>
    <row r="2917" spans="1:9" x14ac:dyDescent="0.25">
      <c r="A2917" s="217" t="s">
        <v>2864</v>
      </c>
      <c r="B2917" s="78"/>
      <c r="C2917" s="134" t="s">
        <v>3481</v>
      </c>
      <c r="D2917" s="218">
        <v>1067544.8999999999</v>
      </c>
      <c r="E2917" s="218">
        <v>654103.37</v>
      </c>
      <c r="F2917" s="19">
        <v>0</v>
      </c>
      <c r="G2917" s="20">
        <f t="shared" si="51"/>
        <v>274130.41000000032</v>
      </c>
      <c r="H2917" s="19">
        <v>0</v>
      </c>
      <c r="I2917" s="19">
        <v>0</v>
      </c>
    </row>
    <row r="2918" spans="1:9" x14ac:dyDescent="0.25">
      <c r="A2918" s="217" t="s">
        <v>2865</v>
      </c>
      <c r="B2918" s="78"/>
      <c r="C2918" s="134" t="s">
        <v>3481</v>
      </c>
      <c r="D2918" s="218">
        <v>857945.5199999999</v>
      </c>
      <c r="E2918" s="218">
        <v>228136.97000000006</v>
      </c>
      <c r="F2918" s="19">
        <v>0</v>
      </c>
      <c r="G2918" s="20">
        <f t="shared" si="51"/>
        <v>403075.58999999997</v>
      </c>
      <c r="H2918" s="19">
        <v>0</v>
      </c>
      <c r="I2918" s="19">
        <v>0</v>
      </c>
    </row>
    <row r="2919" spans="1:9" x14ac:dyDescent="0.25">
      <c r="A2919" s="217" t="s">
        <v>2866</v>
      </c>
      <c r="B2919" s="78"/>
      <c r="C2919" s="134" t="s">
        <v>3481</v>
      </c>
      <c r="D2919" s="218">
        <v>609363.24000000011</v>
      </c>
      <c r="E2919" s="218">
        <v>257544.94</v>
      </c>
      <c r="F2919" s="19">
        <v>0</v>
      </c>
      <c r="G2919" s="20">
        <f t="shared" si="51"/>
        <v>422948.36999999918</v>
      </c>
      <c r="H2919" s="19">
        <v>0</v>
      </c>
      <c r="I2919" s="19">
        <v>0</v>
      </c>
    </row>
    <row r="2920" spans="1:9" x14ac:dyDescent="0.25">
      <c r="A2920" s="217" t="s">
        <v>2867</v>
      </c>
      <c r="B2920" s="78"/>
      <c r="C2920" s="134" t="s">
        <v>3481</v>
      </c>
      <c r="D2920" s="218">
        <v>597397.01</v>
      </c>
      <c r="E2920" s="218">
        <v>231739.12</v>
      </c>
      <c r="F2920" s="19">
        <v>0</v>
      </c>
      <c r="G2920" s="20">
        <f t="shared" si="51"/>
        <v>285008.88000000059</v>
      </c>
      <c r="H2920" s="19">
        <v>0</v>
      </c>
      <c r="I2920" s="19">
        <v>0</v>
      </c>
    </row>
    <row r="2921" spans="1:9" x14ac:dyDescent="0.25">
      <c r="A2921" s="217" t="s">
        <v>2868</v>
      </c>
      <c r="B2921" s="78"/>
      <c r="C2921" s="134" t="s">
        <v>3481</v>
      </c>
      <c r="D2921" s="218">
        <v>925125.82</v>
      </c>
      <c r="E2921" s="218">
        <v>367186.16000000009</v>
      </c>
      <c r="F2921" s="19">
        <v>0</v>
      </c>
      <c r="G2921" s="20">
        <f t="shared" si="51"/>
        <v>121968.72000000012</v>
      </c>
      <c r="H2921" s="19">
        <v>0</v>
      </c>
      <c r="I2921" s="19">
        <v>0</v>
      </c>
    </row>
    <row r="2922" spans="1:9" x14ac:dyDescent="0.25">
      <c r="A2922" s="217" t="s">
        <v>2869</v>
      </c>
      <c r="B2922" s="78"/>
      <c r="C2922" s="134" t="s">
        <v>3481</v>
      </c>
      <c r="D2922" s="218">
        <v>603744.25</v>
      </c>
      <c r="E2922" s="218">
        <v>201736.41999999998</v>
      </c>
      <c r="F2922" s="19">
        <v>0</v>
      </c>
      <c r="G2922" s="20">
        <f t="shared" si="51"/>
        <v>241056.74999999942</v>
      </c>
      <c r="H2922" s="19">
        <v>0</v>
      </c>
      <c r="I2922" s="19">
        <v>0</v>
      </c>
    </row>
    <row r="2923" spans="1:9" x14ac:dyDescent="0.25">
      <c r="A2923" s="217" t="s">
        <v>2870</v>
      </c>
      <c r="B2923" s="78"/>
      <c r="C2923" s="134" t="s">
        <v>3481</v>
      </c>
      <c r="D2923" s="218">
        <v>420865.8600000001</v>
      </c>
      <c r="E2923" s="218">
        <v>153847.84999999998</v>
      </c>
      <c r="F2923" s="19">
        <v>0</v>
      </c>
      <c r="G2923" s="20">
        <f t="shared" si="51"/>
        <v>95968.099999999977</v>
      </c>
      <c r="H2923" s="19">
        <v>0</v>
      </c>
      <c r="I2923" s="19">
        <v>0</v>
      </c>
    </row>
    <row r="2924" spans="1:9" x14ac:dyDescent="0.25">
      <c r="A2924" s="217" t="s">
        <v>2871</v>
      </c>
      <c r="B2924" s="78"/>
      <c r="C2924" s="134" t="s">
        <v>3481</v>
      </c>
      <c r="D2924" s="218">
        <v>666665.99999999977</v>
      </c>
      <c r="E2924" s="218">
        <v>182494.56999999998</v>
      </c>
      <c r="F2924" s="19">
        <v>0</v>
      </c>
      <c r="G2924" s="20">
        <f t="shared" si="51"/>
        <v>-17870.5</v>
      </c>
      <c r="H2924" s="19">
        <v>0</v>
      </c>
      <c r="I2924" s="19">
        <v>0</v>
      </c>
    </row>
    <row r="2925" spans="1:9" x14ac:dyDescent="0.25">
      <c r="A2925" s="217" t="s">
        <v>2872</v>
      </c>
      <c r="B2925" s="78"/>
      <c r="C2925" s="134" t="s">
        <v>3481</v>
      </c>
      <c r="D2925" s="218">
        <v>640287.55000000016</v>
      </c>
      <c r="E2925" s="218">
        <v>172943.54999999996</v>
      </c>
      <c r="F2925" s="19">
        <v>0</v>
      </c>
      <c r="G2925" s="20">
        <f t="shared" si="51"/>
        <v>141913.30000000005</v>
      </c>
      <c r="H2925" s="19">
        <v>0</v>
      </c>
      <c r="I2925" s="19">
        <v>0</v>
      </c>
    </row>
    <row r="2926" spans="1:9" x14ac:dyDescent="0.25">
      <c r="A2926" s="217" t="s">
        <v>2873</v>
      </c>
      <c r="B2926" s="78"/>
      <c r="C2926" s="134" t="s">
        <v>3481</v>
      </c>
      <c r="D2926" s="218">
        <v>668666.37000000023</v>
      </c>
      <c r="E2926" s="218">
        <v>215526.52</v>
      </c>
      <c r="F2926" s="19">
        <v>0</v>
      </c>
      <c r="G2926" s="20">
        <f t="shared" si="51"/>
        <v>31525.500000000102</v>
      </c>
      <c r="H2926" s="19">
        <v>0</v>
      </c>
      <c r="I2926" s="19">
        <v>0</v>
      </c>
    </row>
    <row r="2927" spans="1:9" x14ac:dyDescent="0.25">
      <c r="A2927" s="217" t="s">
        <v>2874</v>
      </c>
      <c r="B2927" s="78"/>
      <c r="C2927" s="134" t="s">
        <v>3481</v>
      </c>
      <c r="D2927" s="218">
        <v>650969.49999999977</v>
      </c>
      <c r="E2927" s="218">
        <v>206142.13999999998</v>
      </c>
      <c r="F2927" s="19">
        <v>0</v>
      </c>
      <c r="G2927" s="20">
        <f t="shared" si="51"/>
        <v>379746.82000000018</v>
      </c>
      <c r="H2927" s="19">
        <v>0</v>
      </c>
      <c r="I2927" s="19">
        <v>0</v>
      </c>
    </row>
    <row r="2928" spans="1:9" x14ac:dyDescent="0.25">
      <c r="A2928" s="217" t="s">
        <v>2875</v>
      </c>
      <c r="B2928" s="78"/>
      <c r="C2928" s="134" t="s">
        <v>3481</v>
      </c>
      <c r="D2928" s="218">
        <v>323466</v>
      </c>
      <c r="E2928" s="218">
        <v>112659.8</v>
      </c>
      <c r="F2928" s="19">
        <v>0</v>
      </c>
      <c r="G2928" s="20">
        <f t="shared" si="51"/>
        <v>82713.640000000014</v>
      </c>
      <c r="H2928" s="19">
        <v>0</v>
      </c>
      <c r="I2928" s="19">
        <v>0</v>
      </c>
    </row>
    <row r="2929" spans="1:9" x14ac:dyDescent="0.25">
      <c r="A2929" s="217" t="s">
        <v>2876</v>
      </c>
      <c r="B2929" s="78"/>
      <c r="C2929" s="134" t="s">
        <v>3481</v>
      </c>
      <c r="D2929" s="218">
        <v>943201.8600000001</v>
      </c>
      <c r="E2929" s="218">
        <v>329002.50999999995</v>
      </c>
      <c r="F2929" s="19">
        <v>0</v>
      </c>
      <c r="G2929" s="20">
        <f t="shared" ref="G2929:G2992" si="52">D2903-E2903</f>
        <v>78749.5</v>
      </c>
      <c r="H2929" s="19">
        <v>0</v>
      </c>
      <c r="I2929" s="19">
        <v>0</v>
      </c>
    </row>
    <row r="2930" spans="1:9" x14ac:dyDescent="0.25">
      <c r="A2930" s="217" t="s">
        <v>2877</v>
      </c>
      <c r="B2930" s="78"/>
      <c r="C2930" s="134" t="s">
        <v>3481</v>
      </c>
      <c r="D2930" s="218">
        <v>409279.27999999985</v>
      </c>
      <c r="E2930" s="218">
        <v>134719.82999999999</v>
      </c>
      <c r="F2930" s="19">
        <v>0</v>
      </c>
      <c r="G2930" s="20">
        <f t="shared" si="52"/>
        <v>66399.930000000037</v>
      </c>
      <c r="H2930" s="19">
        <v>0</v>
      </c>
      <c r="I2930" s="19">
        <v>0</v>
      </c>
    </row>
    <row r="2931" spans="1:9" x14ac:dyDescent="0.25">
      <c r="A2931" s="217" t="s">
        <v>2878</v>
      </c>
      <c r="B2931" s="78"/>
      <c r="C2931" s="134" t="s">
        <v>3481</v>
      </c>
      <c r="D2931" s="218">
        <v>411053.50000000006</v>
      </c>
      <c r="E2931" s="218">
        <v>129756.33</v>
      </c>
      <c r="F2931" s="19">
        <v>0</v>
      </c>
      <c r="G2931" s="20">
        <f t="shared" si="52"/>
        <v>41276.050000000025</v>
      </c>
      <c r="H2931" s="19">
        <v>0</v>
      </c>
      <c r="I2931" s="19">
        <v>0</v>
      </c>
    </row>
    <row r="2932" spans="1:9" x14ac:dyDescent="0.25">
      <c r="A2932" s="217" t="s">
        <v>2879</v>
      </c>
      <c r="B2932" s="78"/>
      <c r="C2932" s="134" t="s">
        <v>3481</v>
      </c>
      <c r="D2932" s="218">
        <v>379529.89999999991</v>
      </c>
      <c r="E2932" s="218">
        <v>43583.200000000004</v>
      </c>
      <c r="F2932" s="19">
        <v>0</v>
      </c>
      <c r="G2932" s="20">
        <f t="shared" si="52"/>
        <v>46694.449999999983</v>
      </c>
      <c r="H2932" s="19">
        <v>0</v>
      </c>
      <c r="I2932" s="19">
        <v>0</v>
      </c>
    </row>
    <row r="2933" spans="1:9" x14ac:dyDescent="0.25">
      <c r="A2933" s="217" t="s">
        <v>2880</v>
      </c>
      <c r="B2933" s="78"/>
      <c r="C2933" s="134" t="s">
        <v>3481</v>
      </c>
      <c r="D2933" s="218">
        <v>586571.6</v>
      </c>
      <c r="E2933" s="218">
        <v>199195.18999999994</v>
      </c>
      <c r="F2933" s="19">
        <v>0</v>
      </c>
      <c r="G2933" s="20">
        <f t="shared" si="52"/>
        <v>187453.49999999988</v>
      </c>
      <c r="H2933" s="19">
        <v>0</v>
      </c>
      <c r="I2933" s="19">
        <v>0</v>
      </c>
    </row>
    <row r="2934" spans="1:9" x14ac:dyDescent="0.25">
      <c r="A2934" s="217" t="s">
        <v>2881</v>
      </c>
      <c r="B2934" s="78"/>
      <c r="C2934" s="134" t="s">
        <v>3481</v>
      </c>
      <c r="D2934" s="218">
        <v>619333</v>
      </c>
      <c r="E2934" s="218">
        <v>174933.9</v>
      </c>
      <c r="F2934" s="19">
        <v>0</v>
      </c>
      <c r="G2934" s="20">
        <f t="shared" si="52"/>
        <v>151819.12000000011</v>
      </c>
      <c r="H2934" s="19">
        <v>0</v>
      </c>
      <c r="I2934" s="19">
        <v>0</v>
      </c>
    </row>
    <row r="2935" spans="1:9" x14ac:dyDescent="0.25">
      <c r="A2935" s="217" t="s">
        <v>2882</v>
      </c>
      <c r="B2935" s="78"/>
      <c r="C2935" s="134" t="s">
        <v>3481</v>
      </c>
      <c r="D2935" s="218">
        <v>1199334.8500000003</v>
      </c>
      <c r="E2935" s="218">
        <v>911623.0199999999</v>
      </c>
      <c r="F2935" s="19">
        <v>0</v>
      </c>
      <c r="G2935" s="20">
        <f t="shared" si="52"/>
        <v>290198.87000000011</v>
      </c>
      <c r="H2935" s="19">
        <v>0</v>
      </c>
      <c r="I2935" s="19">
        <v>0</v>
      </c>
    </row>
    <row r="2936" spans="1:9" x14ac:dyDescent="0.25">
      <c r="A2936" s="217" t="s">
        <v>2883</v>
      </c>
      <c r="B2936" s="78"/>
      <c r="C2936" s="134" t="s">
        <v>3481</v>
      </c>
      <c r="D2936" s="218">
        <v>590606.65999999992</v>
      </c>
      <c r="E2936" s="218">
        <v>247759.57999999993</v>
      </c>
      <c r="F2936" s="19">
        <v>0</v>
      </c>
      <c r="G2936" s="20">
        <f t="shared" si="52"/>
        <v>146169.81000000017</v>
      </c>
      <c r="H2936" s="19">
        <v>0</v>
      </c>
      <c r="I2936" s="19">
        <v>0</v>
      </c>
    </row>
    <row r="2937" spans="1:9" x14ac:dyDescent="0.25">
      <c r="A2937" s="217" t="s">
        <v>2884</v>
      </c>
      <c r="B2937" s="78"/>
      <c r="C2937" s="134" t="s">
        <v>3481</v>
      </c>
      <c r="D2937" s="218">
        <v>559149.69999999995</v>
      </c>
      <c r="E2937" s="218">
        <v>178719.43</v>
      </c>
      <c r="F2937" s="19">
        <v>0</v>
      </c>
      <c r="G2937" s="20">
        <f t="shared" si="52"/>
        <v>176315.01000000013</v>
      </c>
      <c r="H2937" s="19">
        <v>0</v>
      </c>
      <c r="I2937" s="19">
        <v>0</v>
      </c>
    </row>
    <row r="2938" spans="1:9" x14ac:dyDescent="0.25">
      <c r="A2938" s="217" t="s">
        <v>2885</v>
      </c>
      <c r="B2938" s="78"/>
      <c r="C2938" s="134" t="s">
        <v>3481</v>
      </c>
      <c r="D2938" s="218">
        <v>594426.70000000007</v>
      </c>
      <c r="E2938" s="218">
        <v>235061.02000000005</v>
      </c>
      <c r="F2938" s="19">
        <v>0</v>
      </c>
      <c r="G2938" s="20">
        <f t="shared" si="52"/>
        <v>351544.36999999982</v>
      </c>
      <c r="H2938" s="19">
        <v>0</v>
      </c>
      <c r="I2938" s="19">
        <v>0</v>
      </c>
    </row>
    <row r="2939" spans="1:9" x14ac:dyDescent="0.25">
      <c r="A2939" s="217" t="s">
        <v>2886</v>
      </c>
      <c r="B2939" s="78"/>
      <c r="C2939" s="134" t="s">
        <v>3481</v>
      </c>
      <c r="D2939" s="218">
        <v>601594.10000000009</v>
      </c>
      <c r="E2939" s="218">
        <v>179812.24999999997</v>
      </c>
      <c r="F2939" s="19">
        <v>0</v>
      </c>
      <c r="G2939" s="20">
        <f t="shared" si="52"/>
        <v>140478.46999999997</v>
      </c>
      <c r="H2939" s="19">
        <v>0</v>
      </c>
      <c r="I2939" s="19">
        <v>0</v>
      </c>
    </row>
    <row r="2940" spans="1:9" x14ac:dyDescent="0.25">
      <c r="A2940" s="217" t="s">
        <v>2887</v>
      </c>
      <c r="B2940" s="78"/>
      <c r="C2940" s="134" t="s">
        <v>3481</v>
      </c>
      <c r="D2940" s="218">
        <v>603552.06999999995</v>
      </c>
      <c r="E2940" s="218">
        <v>153470.70000000001</v>
      </c>
      <c r="F2940" s="19">
        <v>0</v>
      </c>
      <c r="G2940" s="20">
        <f t="shared" si="52"/>
        <v>124679.9</v>
      </c>
      <c r="H2940" s="19">
        <v>0</v>
      </c>
      <c r="I2940" s="19">
        <v>0</v>
      </c>
    </row>
    <row r="2941" spans="1:9" x14ac:dyDescent="0.25">
      <c r="A2941" s="217" t="s">
        <v>3540</v>
      </c>
      <c r="B2941" s="78"/>
      <c r="C2941" s="134" t="s">
        <v>3481</v>
      </c>
      <c r="D2941" s="218">
        <v>219367.05000000002</v>
      </c>
      <c r="E2941" s="218">
        <v>1770.6</v>
      </c>
      <c r="F2941" s="19">
        <v>0</v>
      </c>
      <c r="G2941" s="20">
        <f t="shared" si="52"/>
        <v>437389.55000000005</v>
      </c>
      <c r="H2941" s="19">
        <v>0</v>
      </c>
      <c r="I2941" s="19">
        <v>0</v>
      </c>
    </row>
    <row r="2942" spans="1:9" x14ac:dyDescent="0.25">
      <c r="A2942" s="217" t="s">
        <v>2849</v>
      </c>
      <c r="B2942" s="78"/>
      <c r="C2942" s="134" t="s">
        <v>3482</v>
      </c>
      <c r="D2942" s="218">
        <v>623480</v>
      </c>
      <c r="E2942" s="218">
        <v>8525.5500000000011</v>
      </c>
      <c r="F2942" s="19">
        <v>0</v>
      </c>
      <c r="G2942" s="20">
        <f t="shared" si="52"/>
        <v>152090.69999999998</v>
      </c>
      <c r="H2942" s="19">
        <v>0</v>
      </c>
      <c r="I2942" s="19">
        <v>0</v>
      </c>
    </row>
    <row r="2943" spans="1:9" x14ac:dyDescent="0.25">
      <c r="A2943" s="217" t="s">
        <v>2735</v>
      </c>
      <c r="B2943" s="78"/>
      <c r="C2943" s="134" t="s">
        <v>3482</v>
      </c>
      <c r="D2943" s="218">
        <v>575447.69999999995</v>
      </c>
      <c r="E2943" s="218">
        <v>523.79999999999995</v>
      </c>
      <c r="F2943" s="19">
        <v>0</v>
      </c>
      <c r="G2943" s="20">
        <f t="shared" si="52"/>
        <v>413441.52999999991</v>
      </c>
      <c r="H2943" s="19">
        <v>0</v>
      </c>
      <c r="I2943" s="19">
        <v>0</v>
      </c>
    </row>
    <row r="2944" spans="1:9" x14ac:dyDescent="0.25">
      <c r="A2944" s="217" t="s">
        <v>2760</v>
      </c>
      <c r="B2944" s="78"/>
      <c r="C2944" s="134" t="s">
        <v>3482</v>
      </c>
      <c r="D2944" s="218">
        <v>678680.05</v>
      </c>
      <c r="E2944" s="218">
        <v>39369.93</v>
      </c>
      <c r="F2944" s="19">
        <v>0</v>
      </c>
      <c r="G2944" s="20">
        <f t="shared" si="52"/>
        <v>629808.54999999981</v>
      </c>
      <c r="H2944" s="19">
        <v>0</v>
      </c>
      <c r="I2944" s="19">
        <v>0</v>
      </c>
    </row>
    <row r="2945" spans="1:9" x14ac:dyDescent="0.25">
      <c r="A2945" s="217" t="s">
        <v>2853</v>
      </c>
      <c r="B2945" s="78"/>
      <c r="C2945" s="134" t="s">
        <v>3482</v>
      </c>
      <c r="D2945" s="218">
        <v>319204.60000000003</v>
      </c>
      <c r="E2945" s="218">
        <v>8919.5</v>
      </c>
      <c r="F2945" s="19">
        <v>0</v>
      </c>
      <c r="G2945" s="20">
        <f t="shared" si="52"/>
        <v>351818.3000000001</v>
      </c>
      <c r="H2945" s="19">
        <v>0</v>
      </c>
      <c r="I2945" s="19">
        <v>0</v>
      </c>
    </row>
    <row r="2946" spans="1:9" x14ac:dyDescent="0.25">
      <c r="A2946" s="217" t="s">
        <v>2854</v>
      </c>
      <c r="B2946" s="78"/>
      <c r="C2946" s="134" t="s">
        <v>3482</v>
      </c>
      <c r="D2946" s="218">
        <v>302049.40000000002</v>
      </c>
      <c r="E2946" s="218">
        <v>185.9</v>
      </c>
      <c r="F2946" s="19">
        <v>0</v>
      </c>
      <c r="G2946" s="20">
        <f t="shared" si="52"/>
        <v>365657.89</v>
      </c>
      <c r="H2946" s="19">
        <v>0</v>
      </c>
      <c r="I2946" s="19">
        <v>0</v>
      </c>
    </row>
    <row r="2947" spans="1:9" x14ac:dyDescent="0.25">
      <c r="A2947" s="217" t="s">
        <v>2855</v>
      </c>
      <c r="B2947" s="78"/>
      <c r="C2947" s="134" t="s">
        <v>3482</v>
      </c>
      <c r="D2947" s="218">
        <v>333381.74999999988</v>
      </c>
      <c r="E2947" s="218">
        <v>23147.5</v>
      </c>
      <c r="F2947" s="19">
        <v>0</v>
      </c>
      <c r="G2947" s="20">
        <f t="shared" si="52"/>
        <v>557939.65999999992</v>
      </c>
      <c r="H2947" s="19">
        <v>0</v>
      </c>
      <c r="I2947" s="19">
        <v>0</v>
      </c>
    </row>
    <row r="2948" spans="1:9" x14ac:dyDescent="0.25">
      <c r="A2948" s="217" t="s">
        <v>2888</v>
      </c>
      <c r="B2948" s="78"/>
      <c r="C2948" s="134" t="s">
        <v>3483</v>
      </c>
      <c r="D2948" s="218">
        <v>303860.10000000003</v>
      </c>
      <c r="E2948" s="218">
        <v>74765.599999999991</v>
      </c>
      <c r="F2948" s="19">
        <v>0</v>
      </c>
      <c r="G2948" s="20">
        <f t="shared" si="52"/>
        <v>402007.83</v>
      </c>
      <c r="H2948" s="19">
        <v>0</v>
      </c>
      <c r="I2948" s="19">
        <v>0</v>
      </c>
    </row>
    <row r="2949" spans="1:9" x14ac:dyDescent="0.25">
      <c r="A2949" s="217" t="s">
        <v>2889</v>
      </c>
      <c r="B2949" s="78"/>
      <c r="C2949" s="134" t="s">
        <v>3483</v>
      </c>
      <c r="D2949" s="218">
        <v>243386.00000000006</v>
      </c>
      <c r="E2949" s="218">
        <v>59535.700000000012</v>
      </c>
      <c r="F2949" s="19">
        <v>0</v>
      </c>
      <c r="G2949" s="20">
        <f t="shared" si="52"/>
        <v>267018.01000000013</v>
      </c>
      <c r="H2949" s="19">
        <v>0</v>
      </c>
      <c r="I2949" s="19">
        <v>0</v>
      </c>
    </row>
    <row r="2950" spans="1:9" x14ac:dyDescent="0.25">
      <c r="A2950" s="217" t="s">
        <v>2890</v>
      </c>
      <c r="B2950" s="78"/>
      <c r="C2950" s="134" t="s">
        <v>3483</v>
      </c>
      <c r="D2950" s="218">
        <v>179465</v>
      </c>
      <c r="E2950" s="218">
        <v>67298</v>
      </c>
      <c r="F2950" s="19">
        <v>0</v>
      </c>
      <c r="G2950" s="20">
        <f t="shared" si="52"/>
        <v>484171.42999999982</v>
      </c>
      <c r="H2950" s="19">
        <v>0</v>
      </c>
      <c r="I2950" s="19">
        <v>0</v>
      </c>
    </row>
    <row r="2951" spans="1:9" x14ac:dyDescent="0.25">
      <c r="A2951" s="217" t="s">
        <v>601</v>
      </c>
      <c r="B2951" s="78"/>
      <c r="C2951" s="134" t="s">
        <v>3483</v>
      </c>
      <c r="D2951" s="218">
        <v>120835</v>
      </c>
      <c r="E2951" s="218">
        <v>25877</v>
      </c>
      <c r="F2951" s="19">
        <v>0</v>
      </c>
      <c r="G2951" s="20">
        <f t="shared" si="52"/>
        <v>467344.00000000023</v>
      </c>
      <c r="H2951" s="19">
        <v>0</v>
      </c>
      <c r="I2951" s="19">
        <v>0</v>
      </c>
    </row>
    <row r="2952" spans="1:9" x14ac:dyDescent="0.25">
      <c r="A2952" s="217" t="s">
        <v>2891</v>
      </c>
      <c r="B2952" s="78"/>
      <c r="C2952" s="134" t="s">
        <v>3483</v>
      </c>
      <c r="D2952" s="218">
        <v>88660</v>
      </c>
      <c r="E2952" s="218">
        <v>28052</v>
      </c>
      <c r="F2952" s="19">
        <v>0</v>
      </c>
      <c r="G2952" s="20">
        <f t="shared" si="52"/>
        <v>453139.85000000021</v>
      </c>
      <c r="H2952" s="19">
        <v>0</v>
      </c>
      <c r="I2952" s="19">
        <v>0</v>
      </c>
    </row>
    <row r="2953" spans="1:9" x14ac:dyDescent="0.25">
      <c r="A2953" s="217" t="s">
        <v>2892</v>
      </c>
      <c r="B2953" s="78"/>
      <c r="C2953" s="134" t="s">
        <v>3483</v>
      </c>
      <c r="D2953" s="218">
        <v>125840</v>
      </c>
      <c r="E2953" s="218">
        <v>15456</v>
      </c>
      <c r="F2953" s="19">
        <v>0</v>
      </c>
      <c r="G2953" s="20">
        <f t="shared" si="52"/>
        <v>444827.35999999975</v>
      </c>
      <c r="H2953" s="19">
        <v>0</v>
      </c>
      <c r="I2953" s="19">
        <v>0</v>
      </c>
    </row>
    <row r="2954" spans="1:9" x14ac:dyDescent="0.25">
      <c r="A2954" s="217" t="s">
        <v>2835</v>
      </c>
      <c r="B2954" s="78"/>
      <c r="C2954" s="134" t="s">
        <v>3484</v>
      </c>
      <c r="D2954" s="218">
        <v>572429</v>
      </c>
      <c r="E2954" s="218">
        <v>200217.23000000004</v>
      </c>
      <c r="F2954" s="19">
        <v>0</v>
      </c>
      <c r="G2954" s="20">
        <f t="shared" si="52"/>
        <v>210806.2</v>
      </c>
      <c r="H2954" s="19">
        <v>0</v>
      </c>
      <c r="I2954" s="19">
        <v>0</v>
      </c>
    </row>
    <row r="2955" spans="1:9" x14ac:dyDescent="0.25">
      <c r="A2955" s="217" t="s">
        <v>2893</v>
      </c>
      <c r="B2955" s="78"/>
      <c r="C2955" s="134" t="s">
        <v>3484</v>
      </c>
      <c r="D2955" s="218">
        <v>670310.4500000003</v>
      </c>
      <c r="E2955" s="218">
        <v>216622.65</v>
      </c>
      <c r="F2955" s="19">
        <v>0</v>
      </c>
      <c r="G2955" s="20">
        <f t="shared" si="52"/>
        <v>614199.35000000009</v>
      </c>
      <c r="H2955" s="19">
        <v>0</v>
      </c>
      <c r="I2955" s="19">
        <v>0</v>
      </c>
    </row>
    <row r="2956" spans="1:9" x14ac:dyDescent="0.25">
      <c r="A2956" s="217" t="s">
        <v>2715</v>
      </c>
      <c r="B2956" s="78"/>
      <c r="C2956" s="134" t="s">
        <v>3484</v>
      </c>
      <c r="D2956" s="218">
        <v>217503</v>
      </c>
      <c r="E2956" s="218">
        <v>27503.549999999996</v>
      </c>
      <c r="F2956" s="19">
        <v>0</v>
      </c>
      <c r="G2956" s="20">
        <f t="shared" si="52"/>
        <v>274559.44999999984</v>
      </c>
      <c r="H2956" s="19">
        <v>0</v>
      </c>
      <c r="I2956" s="19">
        <v>0</v>
      </c>
    </row>
    <row r="2957" spans="1:9" x14ac:dyDescent="0.25">
      <c r="A2957" s="217" t="s">
        <v>2894</v>
      </c>
      <c r="B2957" s="78"/>
      <c r="C2957" s="134" t="s">
        <v>3484</v>
      </c>
      <c r="D2957" s="218">
        <v>199628</v>
      </c>
      <c r="E2957" s="218">
        <v>20628.600000000002</v>
      </c>
      <c r="F2957" s="19">
        <v>0</v>
      </c>
      <c r="G2957" s="20">
        <f t="shared" si="52"/>
        <v>281297.17000000004</v>
      </c>
      <c r="H2957" s="19">
        <v>0</v>
      </c>
      <c r="I2957" s="19">
        <v>0</v>
      </c>
    </row>
    <row r="2958" spans="1:9" x14ac:dyDescent="0.25">
      <c r="A2958" s="217" t="s">
        <v>2895</v>
      </c>
      <c r="B2958" s="78"/>
      <c r="C2958" s="134" t="s">
        <v>3484</v>
      </c>
      <c r="D2958" s="218">
        <v>422779.50000000017</v>
      </c>
      <c r="E2958" s="218">
        <v>57882.28</v>
      </c>
      <c r="F2958" s="19">
        <v>0</v>
      </c>
      <c r="G2958" s="20">
        <f t="shared" si="52"/>
        <v>335946.6999999999</v>
      </c>
      <c r="H2958" s="19">
        <v>0</v>
      </c>
      <c r="I2958" s="19">
        <v>0</v>
      </c>
    </row>
    <row r="2959" spans="1:9" x14ac:dyDescent="0.25">
      <c r="A2959" s="217" t="s">
        <v>2896</v>
      </c>
      <c r="B2959" s="78"/>
      <c r="C2959" s="134" t="s">
        <v>3484</v>
      </c>
      <c r="D2959" s="218">
        <v>430358.50000000006</v>
      </c>
      <c r="E2959" s="218">
        <v>154245.94999999998</v>
      </c>
      <c r="F2959" s="19">
        <v>0</v>
      </c>
      <c r="G2959" s="20">
        <f t="shared" si="52"/>
        <v>387376.41000000003</v>
      </c>
      <c r="H2959" s="19">
        <v>0</v>
      </c>
      <c r="I2959" s="19">
        <v>0</v>
      </c>
    </row>
    <row r="2960" spans="1:9" x14ac:dyDescent="0.25">
      <c r="A2960" s="217" t="s">
        <v>2719</v>
      </c>
      <c r="B2960" s="78"/>
      <c r="C2960" s="134" t="s">
        <v>3484</v>
      </c>
      <c r="D2960" s="218">
        <v>642434.1</v>
      </c>
      <c r="E2960" s="218">
        <v>157115.95000000001</v>
      </c>
      <c r="F2960" s="19">
        <v>0</v>
      </c>
      <c r="G2960" s="20">
        <f t="shared" si="52"/>
        <v>444399.1</v>
      </c>
      <c r="H2960" s="19">
        <v>0</v>
      </c>
      <c r="I2960" s="19">
        <v>0</v>
      </c>
    </row>
    <row r="2961" spans="1:9" x14ac:dyDescent="0.25">
      <c r="A2961" s="217" t="s">
        <v>2897</v>
      </c>
      <c r="B2961" s="78"/>
      <c r="C2961" s="134" t="s">
        <v>3484</v>
      </c>
      <c r="D2961" s="218">
        <v>561561</v>
      </c>
      <c r="E2961" s="218">
        <v>150575.00000000006</v>
      </c>
      <c r="F2961" s="19">
        <v>0</v>
      </c>
      <c r="G2961" s="20">
        <f t="shared" si="52"/>
        <v>287711.83000000042</v>
      </c>
      <c r="H2961" s="19">
        <v>0</v>
      </c>
      <c r="I2961" s="19">
        <v>0</v>
      </c>
    </row>
    <row r="2962" spans="1:9" x14ac:dyDescent="0.25">
      <c r="A2962" s="217" t="s">
        <v>2552</v>
      </c>
      <c r="B2962" s="78"/>
      <c r="C2962" s="134" t="s">
        <v>3484</v>
      </c>
      <c r="D2962" s="218">
        <v>359313.80000000005</v>
      </c>
      <c r="E2962" s="218">
        <v>9285.25</v>
      </c>
      <c r="F2962" s="19">
        <v>0</v>
      </c>
      <c r="G2962" s="20">
        <f t="shared" si="52"/>
        <v>342847.07999999996</v>
      </c>
      <c r="H2962" s="19">
        <v>0</v>
      </c>
      <c r="I2962" s="19">
        <v>0</v>
      </c>
    </row>
    <row r="2963" spans="1:9" x14ac:dyDescent="0.25">
      <c r="A2963" s="217" t="s">
        <v>2898</v>
      </c>
      <c r="B2963" s="78"/>
      <c r="C2963" s="134" t="s">
        <v>3484</v>
      </c>
      <c r="D2963" s="218">
        <v>657981.70000000019</v>
      </c>
      <c r="E2963" s="218">
        <v>183409.75</v>
      </c>
      <c r="F2963" s="19">
        <v>0</v>
      </c>
      <c r="G2963" s="20">
        <f t="shared" si="52"/>
        <v>380430.26999999996</v>
      </c>
      <c r="H2963" s="19">
        <v>0</v>
      </c>
      <c r="I2963" s="19">
        <v>0</v>
      </c>
    </row>
    <row r="2964" spans="1:9" x14ac:dyDescent="0.25">
      <c r="A2964" s="217" t="s">
        <v>403</v>
      </c>
      <c r="B2964" s="78"/>
      <c r="C2964" s="134" t="s">
        <v>3484</v>
      </c>
      <c r="D2964" s="218">
        <v>621120.5</v>
      </c>
      <c r="E2964" s="218">
        <v>187340.85000000003</v>
      </c>
      <c r="F2964" s="19">
        <v>0</v>
      </c>
      <c r="G2964" s="20">
        <f t="shared" si="52"/>
        <v>359365.68000000005</v>
      </c>
      <c r="H2964" s="19">
        <v>0</v>
      </c>
      <c r="I2964" s="19">
        <v>0</v>
      </c>
    </row>
    <row r="2965" spans="1:9" x14ac:dyDescent="0.25">
      <c r="A2965" s="217" t="s">
        <v>2899</v>
      </c>
      <c r="B2965" s="78"/>
      <c r="C2965" s="134" t="s">
        <v>3484</v>
      </c>
      <c r="D2965" s="218">
        <v>651007.5</v>
      </c>
      <c r="E2965" s="218">
        <v>210002.55</v>
      </c>
      <c r="F2965" s="19">
        <v>0</v>
      </c>
      <c r="G2965" s="20">
        <f t="shared" si="52"/>
        <v>421781.85000000009</v>
      </c>
      <c r="H2965" s="19">
        <v>0</v>
      </c>
      <c r="I2965" s="19">
        <v>0</v>
      </c>
    </row>
    <row r="2966" spans="1:9" x14ac:dyDescent="0.25">
      <c r="A2966" s="217" t="s">
        <v>2900</v>
      </c>
      <c r="B2966" s="78"/>
      <c r="C2966" s="134" t="s">
        <v>3484</v>
      </c>
      <c r="D2966" s="218">
        <v>26952.499999999993</v>
      </c>
      <c r="E2966" s="218">
        <v>11363.249999999996</v>
      </c>
      <c r="F2966" s="19">
        <v>0</v>
      </c>
      <c r="G2966" s="20">
        <f t="shared" si="52"/>
        <v>450081.36999999994</v>
      </c>
      <c r="H2966" s="19">
        <v>0</v>
      </c>
      <c r="I2966" s="19">
        <v>0</v>
      </c>
    </row>
    <row r="2967" spans="1:9" x14ac:dyDescent="0.25">
      <c r="A2967" s="217" t="s">
        <v>2901</v>
      </c>
      <c r="B2967" s="78"/>
      <c r="C2967" s="134" t="s">
        <v>3484</v>
      </c>
      <c r="D2967" s="218">
        <v>616615.99999999988</v>
      </c>
      <c r="E2967" s="218">
        <v>200742.10000000003</v>
      </c>
      <c r="F2967" s="19">
        <v>0</v>
      </c>
      <c r="G2967" s="20">
        <f t="shared" si="52"/>
        <v>217596.45</v>
      </c>
      <c r="H2967" s="19">
        <v>0</v>
      </c>
      <c r="I2967" s="19">
        <v>0</v>
      </c>
    </row>
    <row r="2968" spans="1:9" x14ac:dyDescent="0.25">
      <c r="A2968" s="217" t="s">
        <v>2902</v>
      </c>
      <c r="B2968" s="78"/>
      <c r="C2968" s="134" t="s">
        <v>3484</v>
      </c>
      <c r="D2968" s="218">
        <v>535763.70000000007</v>
      </c>
      <c r="E2968" s="218">
        <v>160624.79999999999</v>
      </c>
      <c r="F2968" s="19">
        <v>0</v>
      </c>
      <c r="G2968" s="20">
        <f t="shared" si="52"/>
        <v>614954.44999999995</v>
      </c>
      <c r="H2968" s="19">
        <v>0</v>
      </c>
      <c r="I2968" s="19">
        <v>0</v>
      </c>
    </row>
    <row r="2969" spans="1:9" x14ac:dyDescent="0.25">
      <c r="A2969" s="217" t="s">
        <v>2903</v>
      </c>
      <c r="B2969" s="78"/>
      <c r="C2969" s="134" t="s">
        <v>3484</v>
      </c>
      <c r="D2969" s="218">
        <v>223437.5</v>
      </c>
      <c r="E2969" s="218">
        <v>37203.450000000004</v>
      </c>
      <c r="F2969" s="19">
        <v>0</v>
      </c>
      <c r="G2969" s="20">
        <f t="shared" si="52"/>
        <v>574923.89999999991</v>
      </c>
      <c r="H2969" s="19">
        <v>0</v>
      </c>
      <c r="I2969" s="19">
        <v>0</v>
      </c>
    </row>
    <row r="2970" spans="1:9" x14ac:dyDescent="0.25">
      <c r="A2970" s="217" t="s">
        <v>2858</v>
      </c>
      <c r="B2970" s="78"/>
      <c r="C2970" s="134" t="s">
        <v>3485</v>
      </c>
      <c r="D2970" s="218">
        <v>568663.88</v>
      </c>
      <c r="E2970" s="218">
        <v>173505.62</v>
      </c>
      <c r="F2970" s="19">
        <v>0</v>
      </c>
      <c r="G2970" s="20">
        <f t="shared" si="52"/>
        <v>639310.12</v>
      </c>
      <c r="H2970" s="19">
        <v>0</v>
      </c>
      <c r="I2970" s="19">
        <v>0</v>
      </c>
    </row>
    <row r="2971" spans="1:9" x14ac:dyDescent="0.25">
      <c r="A2971" s="217" t="s">
        <v>2905</v>
      </c>
      <c r="B2971" s="78"/>
      <c r="C2971" s="134" t="s">
        <v>3485</v>
      </c>
      <c r="D2971" s="218">
        <v>525517.05000000005</v>
      </c>
      <c r="E2971" s="218">
        <v>116129.95</v>
      </c>
      <c r="F2971" s="19">
        <v>0</v>
      </c>
      <c r="G2971" s="20">
        <f t="shared" si="52"/>
        <v>310285.10000000003</v>
      </c>
      <c r="H2971" s="19">
        <v>0</v>
      </c>
      <c r="I2971" s="19">
        <v>0</v>
      </c>
    </row>
    <row r="2972" spans="1:9" x14ac:dyDescent="0.25">
      <c r="A2972" s="217" t="s">
        <v>2906</v>
      </c>
      <c r="B2972" s="78"/>
      <c r="C2972" s="134" t="s">
        <v>3485</v>
      </c>
      <c r="D2972" s="218">
        <v>650650</v>
      </c>
      <c r="E2972" s="218">
        <v>277649.09999999998</v>
      </c>
      <c r="F2972" s="19">
        <v>0</v>
      </c>
      <c r="G2972" s="20">
        <f t="shared" si="52"/>
        <v>301863.5</v>
      </c>
      <c r="H2972" s="19">
        <v>0</v>
      </c>
      <c r="I2972" s="19">
        <v>0</v>
      </c>
    </row>
    <row r="2973" spans="1:9" x14ac:dyDescent="0.25">
      <c r="A2973" s="217" t="s">
        <v>2907</v>
      </c>
      <c r="B2973" s="78"/>
      <c r="C2973" s="134" t="s">
        <v>3485</v>
      </c>
      <c r="D2973" s="218">
        <v>677910.5</v>
      </c>
      <c r="E2973" s="218">
        <v>292689.65000000002</v>
      </c>
      <c r="F2973" s="19">
        <v>0</v>
      </c>
      <c r="G2973" s="20">
        <f t="shared" si="52"/>
        <v>310234.24999999988</v>
      </c>
      <c r="H2973" s="19">
        <v>0</v>
      </c>
      <c r="I2973" s="19">
        <v>0</v>
      </c>
    </row>
    <row r="2974" spans="1:9" x14ac:dyDescent="0.25">
      <c r="A2974" s="217" t="s">
        <v>2908</v>
      </c>
      <c r="B2974" s="78"/>
      <c r="C2974" s="134" t="s">
        <v>3485</v>
      </c>
      <c r="D2974" s="218">
        <v>638352</v>
      </c>
      <c r="E2974" s="218">
        <v>265278.28000000003</v>
      </c>
      <c r="F2974" s="19">
        <v>0</v>
      </c>
      <c r="G2974" s="20">
        <f t="shared" si="52"/>
        <v>229094.50000000006</v>
      </c>
      <c r="H2974" s="19">
        <v>0</v>
      </c>
      <c r="I2974" s="19">
        <v>0</v>
      </c>
    </row>
    <row r="2975" spans="1:9" x14ac:dyDescent="0.25">
      <c r="A2975" s="217" t="s">
        <v>2909</v>
      </c>
      <c r="B2975" s="78"/>
      <c r="C2975" s="134" t="s">
        <v>3485</v>
      </c>
      <c r="D2975" s="218">
        <v>302802.5</v>
      </c>
      <c r="E2975" s="218">
        <v>36459.850000000006</v>
      </c>
      <c r="F2975" s="19">
        <v>0</v>
      </c>
      <c r="G2975" s="20">
        <f t="shared" si="52"/>
        <v>183850.30000000005</v>
      </c>
      <c r="H2975" s="19">
        <v>0</v>
      </c>
      <c r="I2975" s="19">
        <v>0</v>
      </c>
    </row>
    <row r="2976" spans="1:9" x14ac:dyDescent="0.25">
      <c r="A2976" s="217" t="s">
        <v>2910</v>
      </c>
      <c r="B2976" s="78"/>
      <c r="C2976" s="134" t="s">
        <v>3485</v>
      </c>
      <c r="D2976" s="218">
        <v>560059.5</v>
      </c>
      <c r="E2976" s="218">
        <v>243661.55000000008</v>
      </c>
      <c r="F2976" s="19">
        <v>0</v>
      </c>
      <c r="G2976" s="20">
        <f t="shared" si="52"/>
        <v>112167</v>
      </c>
      <c r="H2976" s="19">
        <v>0</v>
      </c>
      <c r="I2976" s="19">
        <v>0</v>
      </c>
    </row>
    <row r="2977" spans="1:9" x14ac:dyDescent="0.25">
      <c r="A2977" s="217" t="s">
        <v>2911</v>
      </c>
      <c r="B2977" s="78"/>
      <c r="C2977" s="134" t="s">
        <v>3485</v>
      </c>
      <c r="D2977" s="218">
        <v>620262.5</v>
      </c>
      <c r="E2977" s="218">
        <v>165194.83000000002</v>
      </c>
      <c r="F2977" s="19">
        <v>0</v>
      </c>
      <c r="G2977" s="20">
        <f t="shared" si="52"/>
        <v>94958</v>
      </c>
      <c r="H2977" s="19">
        <v>0</v>
      </c>
      <c r="I2977" s="19">
        <v>0</v>
      </c>
    </row>
    <row r="2978" spans="1:9" x14ac:dyDescent="0.25">
      <c r="A2978" s="217" t="s">
        <v>2912</v>
      </c>
      <c r="B2978" s="78"/>
      <c r="C2978" s="134" t="s">
        <v>3485</v>
      </c>
      <c r="D2978" s="218">
        <v>509476.4</v>
      </c>
      <c r="E2978" s="218">
        <v>129212.49999999999</v>
      </c>
      <c r="F2978" s="19">
        <v>0</v>
      </c>
      <c r="G2978" s="20">
        <f t="shared" si="52"/>
        <v>60608</v>
      </c>
      <c r="H2978" s="19">
        <v>0</v>
      </c>
      <c r="I2978" s="19">
        <v>0</v>
      </c>
    </row>
    <row r="2979" spans="1:9" x14ac:dyDescent="0.25">
      <c r="A2979" s="217" t="s">
        <v>2913</v>
      </c>
      <c r="B2979" s="78"/>
      <c r="C2979" s="134" t="s">
        <v>3485</v>
      </c>
      <c r="D2979" s="218">
        <v>524309.50000000012</v>
      </c>
      <c r="E2979" s="218">
        <v>133950.39999999999</v>
      </c>
      <c r="F2979" s="19">
        <v>0</v>
      </c>
      <c r="G2979" s="20">
        <f t="shared" si="52"/>
        <v>110384</v>
      </c>
      <c r="H2979" s="19">
        <v>0</v>
      </c>
      <c r="I2979" s="19">
        <v>0</v>
      </c>
    </row>
    <row r="2980" spans="1:9" x14ac:dyDescent="0.25">
      <c r="A2980" s="217" t="s">
        <v>2914</v>
      </c>
      <c r="B2980" s="78"/>
      <c r="C2980" s="134" t="s">
        <v>3486</v>
      </c>
      <c r="D2980" s="218">
        <v>488353</v>
      </c>
      <c r="E2980" s="218">
        <v>79429.8</v>
      </c>
      <c r="F2980" s="19">
        <v>0</v>
      </c>
      <c r="G2980" s="20">
        <f t="shared" si="52"/>
        <v>372211.76999999996</v>
      </c>
      <c r="H2980" s="19">
        <v>0</v>
      </c>
      <c r="I2980" s="19">
        <v>0</v>
      </c>
    </row>
    <row r="2981" spans="1:9" x14ac:dyDescent="0.25">
      <c r="A2981" s="217" t="s">
        <v>2915</v>
      </c>
      <c r="B2981" s="78"/>
      <c r="C2981" s="134" t="s">
        <v>3487</v>
      </c>
      <c r="D2981" s="218">
        <v>629062.49999999988</v>
      </c>
      <c r="E2981" s="218">
        <v>5971.7</v>
      </c>
      <c r="F2981" s="19">
        <v>0</v>
      </c>
      <c r="G2981" s="20">
        <f t="shared" si="52"/>
        <v>453687.80000000028</v>
      </c>
      <c r="H2981" s="19">
        <v>0</v>
      </c>
      <c r="I2981" s="19">
        <v>0</v>
      </c>
    </row>
    <row r="2982" spans="1:9" x14ac:dyDescent="0.25">
      <c r="A2982" s="217" t="s">
        <v>2916</v>
      </c>
      <c r="B2982" s="78"/>
      <c r="C2982" s="134" t="s">
        <v>3487</v>
      </c>
      <c r="D2982" s="218">
        <v>259759.49999999997</v>
      </c>
      <c r="E2982" s="218">
        <v>13000</v>
      </c>
      <c r="F2982" s="19">
        <v>0</v>
      </c>
      <c r="G2982" s="20">
        <f t="shared" si="52"/>
        <v>189999.45</v>
      </c>
      <c r="H2982" s="19">
        <v>0</v>
      </c>
      <c r="I2982" s="19">
        <v>0</v>
      </c>
    </row>
    <row r="2983" spans="1:9" x14ac:dyDescent="0.25">
      <c r="A2983" s="217" t="s">
        <v>3609</v>
      </c>
      <c r="B2983" s="78"/>
      <c r="C2983" s="134" t="s">
        <v>3487</v>
      </c>
      <c r="D2983" s="218">
        <v>422126.10000000003</v>
      </c>
      <c r="E2983" s="218">
        <v>113965.37999999999</v>
      </c>
      <c r="F2983" s="19">
        <v>0</v>
      </c>
      <c r="G2983" s="20">
        <f t="shared" si="52"/>
        <v>178999.4</v>
      </c>
      <c r="H2983" s="19">
        <v>0</v>
      </c>
      <c r="I2983" s="19">
        <v>0</v>
      </c>
    </row>
    <row r="2984" spans="1:9" x14ac:dyDescent="0.25">
      <c r="A2984" s="217" t="s">
        <v>3610</v>
      </c>
      <c r="B2984" s="78"/>
      <c r="C2984" s="134" t="s">
        <v>3488</v>
      </c>
      <c r="D2984" s="218">
        <v>596519.49999999988</v>
      </c>
      <c r="E2984" s="218">
        <v>44826.3</v>
      </c>
      <c r="F2984" s="19">
        <v>0</v>
      </c>
      <c r="G2984" s="20">
        <f t="shared" si="52"/>
        <v>364897.2200000002</v>
      </c>
      <c r="H2984" s="19">
        <v>0</v>
      </c>
      <c r="I2984" s="19">
        <v>0</v>
      </c>
    </row>
    <row r="2985" spans="1:9" x14ac:dyDescent="0.25">
      <c r="A2985" s="217" t="s">
        <v>2917</v>
      </c>
      <c r="B2985" s="78"/>
      <c r="C2985" s="134" t="s">
        <v>3488</v>
      </c>
      <c r="D2985" s="218">
        <v>216573.50000000009</v>
      </c>
      <c r="E2985" s="218">
        <v>46281.049999999988</v>
      </c>
      <c r="F2985" s="19">
        <v>0</v>
      </c>
      <c r="G2985" s="20">
        <f t="shared" si="52"/>
        <v>276112.55000000005</v>
      </c>
      <c r="H2985" s="19">
        <v>0</v>
      </c>
      <c r="I2985" s="19">
        <v>0</v>
      </c>
    </row>
    <row r="2986" spans="1:9" x14ac:dyDescent="0.25">
      <c r="A2986" s="217" t="s">
        <v>2918</v>
      </c>
      <c r="B2986" s="78"/>
      <c r="C2986" s="134" t="s">
        <v>3488</v>
      </c>
      <c r="D2986" s="218">
        <v>276276</v>
      </c>
      <c r="E2986" s="218">
        <v>27409.000000000004</v>
      </c>
      <c r="F2986" s="19">
        <v>0</v>
      </c>
      <c r="G2986" s="20">
        <f t="shared" si="52"/>
        <v>485318.14999999997</v>
      </c>
      <c r="H2986" s="19">
        <v>0</v>
      </c>
      <c r="I2986" s="19">
        <v>0</v>
      </c>
    </row>
    <row r="2987" spans="1:9" x14ac:dyDescent="0.25">
      <c r="A2987" s="217" t="s">
        <v>2919</v>
      </c>
      <c r="B2987" s="78"/>
      <c r="C2987" s="134" t="s">
        <v>3488</v>
      </c>
      <c r="D2987" s="218">
        <v>138996</v>
      </c>
      <c r="E2987" s="218">
        <v>28587.599999999999</v>
      </c>
      <c r="F2987" s="19">
        <v>0</v>
      </c>
      <c r="G2987" s="20">
        <f t="shared" si="52"/>
        <v>410985.99999999994</v>
      </c>
      <c r="H2987" s="19">
        <v>0</v>
      </c>
      <c r="I2987" s="19">
        <v>0</v>
      </c>
    </row>
    <row r="2988" spans="1:9" x14ac:dyDescent="0.25">
      <c r="A2988" s="217" t="s">
        <v>2920</v>
      </c>
      <c r="B2988" s="78"/>
      <c r="C2988" s="134" t="s">
        <v>3488</v>
      </c>
      <c r="D2988" s="218">
        <v>235950</v>
      </c>
      <c r="E2988" s="218">
        <v>35547.4</v>
      </c>
      <c r="F2988" s="19">
        <v>0</v>
      </c>
      <c r="G2988" s="20">
        <f t="shared" si="52"/>
        <v>350028.55000000005</v>
      </c>
      <c r="H2988" s="19">
        <v>0</v>
      </c>
      <c r="I2988" s="19">
        <v>0</v>
      </c>
    </row>
    <row r="2989" spans="1:9" x14ac:dyDescent="0.25">
      <c r="A2989" s="217" t="s">
        <v>2921</v>
      </c>
      <c r="B2989" s="78"/>
      <c r="C2989" s="134" t="s">
        <v>3488</v>
      </c>
      <c r="D2989" s="218">
        <v>293150</v>
      </c>
      <c r="E2989" s="218">
        <v>59729.2</v>
      </c>
      <c r="F2989" s="19">
        <v>0</v>
      </c>
      <c r="G2989" s="20">
        <f t="shared" si="52"/>
        <v>474571.95000000019</v>
      </c>
      <c r="H2989" s="19">
        <v>0</v>
      </c>
      <c r="I2989" s="19">
        <v>0</v>
      </c>
    </row>
    <row r="2990" spans="1:9" x14ac:dyDescent="0.25">
      <c r="A2990" s="217" t="s">
        <v>2922</v>
      </c>
      <c r="B2990" s="78"/>
      <c r="C2990" s="134" t="s">
        <v>3488</v>
      </c>
      <c r="D2990" s="218">
        <v>494922.99999999988</v>
      </c>
      <c r="E2990" s="218">
        <v>64146.69999999999</v>
      </c>
      <c r="F2990" s="19">
        <v>0</v>
      </c>
      <c r="G2990" s="20">
        <f t="shared" si="52"/>
        <v>433779.64999999997</v>
      </c>
      <c r="H2990" s="19">
        <v>0</v>
      </c>
      <c r="I2990" s="19">
        <v>0</v>
      </c>
    </row>
    <row r="2991" spans="1:9" x14ac:dyDescent="0.25">
      <c r="A2991" s="217" t="s">
        <v>2859</v>
      </c>
      <c r="B2991" s="78"/>
      <c r="C2991" s="134" t="s">
        <v>3488</v>
      </c>
      <c r="D2991" s="218">
        <v>290218.5</v>
      </c>
      <c r="E2991" s="218">
        <v>24499.999999999993</v>
      </c>
      <c r="F2991" s="19">
        <v>0</v>
      </c>
      <c r="G2991" s="20">
        <f t="shared" si="52"/>
        <v>441004.95</v>
      </c>
      <c r="H2991" s="19">
        <v>0</v>
      </c>
      <c r="I2991" s="19">
        <v>0</v>
      </c>
    </row>
    <row r="2992" spans="1:9" x14ac:dyDescent="0.25">
      <c r="A2992" s="217" t="s">
        <v>2923</v>
      </c>
      <c r="B2992" s="78"/>
      <c r="C2992" s="134" t="s">
        <v>3488</v>
      </c>
      <c r="D2992" s="218">
        <v>574145</v>
      </c>
      <c r="E2992" s="218">
        <v>137715.44999999998</v>
      </c>
      <c r="F2992" s="19">
        <v>0</v>
      </c>
      <c r="G2992" s="20">
        <f t="shared" si="52"/>
        <v>15589.249999999996</v>
      </c>
      <c r="H2992" s="19">
        <v>0</v>
      </c>
      <c r="I2992" s="19">
        <v>0</v>
      </c>
    </row>
    <row r="2993" spans="1:9" x14ac:dyDescent="0.25">
      <c r="A2993" s="217" t="s">
        <v>2924</v>
      </c>
      <c r="B2993" s="78"/>
      <c r="C2993" s="134" t="s">
        <v>3488</v>
      </c>
      <c r="D2993" s="218">
        <v>382310.49999999983</v>
      </c>
      <c r="E2993" s="218">
        <v>71159.149999999994</v>
      </c>
      <c r="F2993" s="19">
        <v>0</v>
      </c>
      <c r="G2993" s="20">
        <f t="shared" ref="G2993:G3056" si="53">D2967-E2967</f>
        <v>415873.89999999985</v>
      </c>
      <c r="H2993" s="19">
        <v>0</v>
      </c>
      <c r="I2993" s="19">
        <v>0</v>
      </c>
    </row>
    <row r="2994" spans="1:9" x14ac:dyDescent="0.25">
      <c r="A2994" s="217" t="s">
        <v>2925</v>
      </c>
      <c r="B2994" s="78"/>
      <c r="C2994" s="134" t="s">
        <v>3488</v>
      </c>
      <c r="D2994" s="218">
        <v>292720.35000000009</v>
      </c>
      <c r="E2994" s="218">
        <v>185040.80000000005</v>
      </c>
      <c r="F2994" s="19">
        <v>0</v>
      </c>
      <c r="G2994" s="20">
        <f t="shared" si="53"/>
        <v>375138.90000000008</v>
      </c>
      <c r="H2994" s="19">
        <v>0</v>
      </c>
      <c r="I2994" s="19">
        <v>0</v>
      </c>
    </row>
    <row r="2995" spans="1:9" x14ac:dyDescent="0.25">
      <c r="A2995" s="217" t="s">
        <v>2926</v>
      </c>
      <c r="B2995" s="78"/>
      <c r="C2995" s="134" t="s">
        <v>3488</v>
      </c>
      <c r="D2995" s="218">
        <v>306512.65000000002</v>
      </c>
      <c r="E2995" s="218">
        <v>156119.29999999999</v>
      </c>
      <c r="F2995" s="19">
        <v>0</v>
      </c>
      <c r="G2995" s="20">
        <f t="shared" si="53"/>
        <v>186234.05</v>
      </c>
      <c r="H2995" s="19">
        <v>0</v>
      </c>
      <c r="I2995" s="19">
        <v>0</v>
      </c>
    </row>
    <row r="2996" spans="1:9" x14ac:dyDescent="0.25">
      <c r="A2996" s="217" t="s">
        <v>2927</v>
      </c>
      <c r="B2996" s="78"/>
      <c r="C2996" s="134" t="s">
        <v>3488</v>
      </c>
      <c r="D2996" s="218">
        <v>320248.5</v>
      </c>
      <c r="E2996" s="218">
        <v>56864.500000000015</v>
      </c>
      <c r="F2996" s="19">
        <v>0</v>
      </c>
      <c r="G2996" s="20">
        <f t="shared" si="53"/>
        <v>395158.26</v>
      </c>
      <c r="H2996" s="19">
        <v>0</v>
      </c>
      <c r="I2996" s="19">
        <v>0</v>
      </c>
    </row>
    <row r="2997" spans="1:9" x14ac:dyDescent="0.25">
      <c r="A2997" s="217" t="s">
        <v>2860</v>
      </c>
      <c r="B2997" s="78"/>
      <c r="C2997" s="134" t="s">
        <v>3488</v>
      </c>
      <c r="D2997" s="218">
        <v>272018.65000000002</v>
      </c>
      <c r="E2997" s="218">
        <v>69622.400000000009</v>
      </c>
      <c r="F2997" s="19">
        <v>0</v>
      </c>
      <c r="G2997" s="20">
        <f t="shared" si="53"/>
        <v>409387.10000000003</v>
      </c>
      <c r="H2997" s="19">
        <v>0</v>
      </c>
      <c r="I2997" s="19">
        <v>0</v>
      </c>
    </row>
    <row r="2998" spans="1:9" x14ac:dyDescent="0.25">
      <c r="A2998" s="217" t="s">
        <v>2928</v>
      </c>
      <c r="B2998" s="78"/>
      <c r="C2998" s="134" t="s">
        <v>3488</v>
      </c>
      <c r="D2998" s="218">
        <v>173745</v>
      </c>
      <c r="E2998" s="218">
        <v>0</v>
      </c>
      <c r="F2998" s="19">
        <v>0</v>
      </c>
      <c r="G2998" s="20">
        <f t="shared" si="53"/>
        <v>373000.9</v>
      </c>
      <c r="H2998" s="19">
        <v>0</v>
      </c>
      <c r="I2998" s="19">
        <v>0</v>
      </c>
    </row>
    <row r="2999" spans="1:9" x14ac:dyDescent="0.25">
      <c r="A2999" s="217" t="s">
        <v>393</v>
      </c>
      <c r="B2999" s="78"/>
      <c r="C2999" s="134" t="s">
        <v>3489</v>
      </c>
      <c r="D2999" s="218">
        <v>377073.5</v>
      </c>
      <c r="E2999" s="218">
        <v>108373.29999999999</v>
      </c>
      <c r="F2999" s="19">
        <v>0</v>
      </c>
      <c r="G2999" s="20">
        <f t="shared" si="53"/>
        <v>385220.85</v>
      </c>
      <c r="H2999" s="19">
        <v>0</v>
      </c>
      <c r="I2999" s="19">
        <v>0</v>
      </c>
    </row>
    <row r="3000" spans="1:9" x14ac:dyDescent="0.25">
      <c r="A3000" s="217" t="s">
        <v>395</v>
      </c>
      <c r="B3000" s="78"/>
      <c r="C3000" s="134" t="s">
        <v>3489</v>
      </c>
      <c r="D3000" s="218">
        <v>297940.49999999994</v>
      </c>
      <c r="E3000" s="218">
        <v>93637.950000000012</v>
      </c>
      <c r="F3000" s="19">
        <v>0</v>
      </c>
      <c r="G3000" s="20">
        <f t="shared" si="53"/>
        <v>373073.72</v>
      </c>
      <c r="H3000" s="19">
        <v>0</v>
      </c>
      <c r="I3000" s="19">
        <v>0</v>
      </c>
    </row>
    <row r="3001" spans="1:9" x14ac:dyDescent="0.25">
      <c r="A3001" s="217" t="s">
        <v>2929</v>
      </c>
      <c r="B3001" s="78"/>
      <c r="C3001" s="134" t="s">
        <v>3489</v>
      </c>
      <c r="D3001" s="218">
        <v>295647</v>
      </c>
      <c r="E3001" s="218">
        <v>62686.299999999996</v>
      </c>
      <c r="F3001" s="19">
        <v>0</v>
      </c>
      <c r="G3001" s="20">
        <f t="shared" si="53"/>
        <v>266342.65000000002</v>
      </c>
      <c r="H3001" s="19">
        <v>0</v>
      </c>
      <c r="I3001" s="19">
        <v>0</v>
      </c>
    </row>
    <row r="3002" spans="1:9" x14ac:dyDescent="0.25">
      <c r="A3002" s="217" t="s">
        <v>2216</v>
      </c>
      <c r="B3002" s="78"/>
      <c r="C3002" s="134" t="s">
        <v>3489</v>
      </c>
      <c r="D3002" s="218">
        <v>294474.93</v>
      </c>
      <c r="E3002" s="218">
        <v>38042.85</v>
      </c>
      <c r="F3002" s="19">
        <v>0</v>
      </c>
      <c r="G3002" s="20">
        <f t="shared" si="53"/>
        <v>316397.94999999995</v>
      </c>
      <c r="H3002" s="19">
        <v>0</v>
      </c>
      <c r="I3002" s="19">
        <v>0</v>
      </c>
    </row>
    <row r="3003" spans="1:9" x14ac:dyDescent="0.25">
      <c r="A3003" s="217" t="s">
        <v>2930</v>
      </c>
      <c r="B3003" s="78"/>
      <c r="C3003" s="134" t="s">
        <v>3489</v>
      </c>
      <c r="D3003" s="218">
        <v>649720.5</v>
      </c>
      <c r="E3003" s="218">
        <v>102076.17</v>
      </c>
      <c r="F3003" s="19">
        <v>0</v>
      </c>
      <c r="G3003" s="20">
        <f t="shared" si="53"/>
        <v>455067.67</v>
      </c>
      <c r="H3003" s="19">
        <v>0</v>
      </c>
      <c r="I3003" s="19">
        <v>0</v>
      </c>
    </row>
    <row r="3004" spans="1:9" x14ac:dyDescent="0.25">
      <c r="A3004" s="217" t="s">
        <v>2220</v>
      </c>
      <c r="B3004" s="78"/>
      <c r="C3004" s="134" t="s">
        <v>3489</v>
      </c>
      <c r="D3004" s="218">
        <v>306592.00000000006</v>
      </c>
      <c r="E3004" s="218">
        <v>77980.100000000006</v>
      </c>
      <c r="F3004" s="19">
        <v>0</v>
      </c>
      <c r="G3004" s="20">
        <f t="shared" si="53"/>
        <v>380263.9</v>
      </c>
      <c r="H3004" s="19">
        <v>0</v>
      </c>
      <c r="I3004" s="19">
        <v>0</v>
      </c>
    </row>
    <row r="3005" spans="1:9" x14ac:dyDescent="0.25">
      <c r="A3005" s="217" t="s">
        <v>2898</v>
      </c>
      <c r="B3005" s="78"/>
      <c r="C3005" s="134" t="s">
        <v>3489</v>
      </c>
      <c r="D3005" s="218">
        <v>315315</v>
      </c>
      <c r="E3005" s="218">
        <v>81263.550000000017</v>
      </c>
      <c r="F3005" s="19">
        <v>0</v>
      </c>
      <c r="G3005" s="20">
        <f t="shared" si="53"/>
        <v>390359.10000000009</v>
      </c>
      <c r="H3005" s="19">
        <v>0</v>
      </c>
      <c r="I3005" s="19">
        <v>0</v>
      </c>
    </row>
    <row r="3006" spans="1:9" x14ac:dyDescent="0.25">
      <c r="A3006" s="217" t="s">
        <v>401</v>
      </c>
      <c r="B3006" s="78"/>
      <c r="C3006" s="134" t="s">
        <v>3489</v>
      </c>
      <c r="D3006" s="218">
        <v>277155.8</v>
      </c>
      <c r="E3006" s="218">
        <v>56383.479999999996</v>
      </c>
      <c r="F3006" s="19">
        <v>0</v>
      </c>
      <c r="G3006" s="20">
        <f t="shared" si="53"/>
        <v>408923.2</v>
      </c>
      <c r="H3006" s="19">
        <v>0</v>
      </c>
      <c r="I3006" s="19">
        <v>0</v>
      </c>
    </row>
    <row r="3007" spans="1:9" x14ac:dyDescent="0.25">
      <c r="A3007" s="217" t="s">
        <v>403</v>
      </c>
      <c r="B3007" s="78"/>
      <c r="C3007" s="134" t="s">
        <v>3489</v>
      </c>
      <c r="D3007" s="218">
        <v>308236.5</v>
      </c>
      <c r="E3007" s="218">
        <v>58762.950000000004</v>
      </c>
      <c r="F3007" s="19">
        <v>0</v>
      </c>
      <c r="G3007" s="20">
        <f t="shared" si="53"/>
        <v>623090.79999999993</v>
      </c>
      <c r="H3007" s="19">
        <v>0</v>
      </c>
      <c r="I3007" s="19">
        <v>0</v>
      </c>
    </row>
    <row r="3008" spans="1:9" x14ac:dyDescent="0.25">
      <c r="A3008" s="217" t="s">
        <v>405</v>
      </c>
      <c r="B3008" s="78"/>
      <c r="C3008" s="134" t="s">
        <v>3489</v>
      </c>
      <c r="D3008" s="218">
        <v>303660.49999999994</v>
      </c>
      <c r="E3008" s="218">
        <v>69625.94</v>
      </c>
      <c r="F3008" s="19">
        <v>0</v>
      </c>
      <c r="G3008" s="20">
        <f t="shared" si="53"/>
        <v>246759.49999999997</v>
      </c>
      <c r="H3008" s="19">
        <v>0</v>
      </c>
      <c r="I3008" s="19">
        <v>0</v>
      </c>
    </row>
    <row r="3009" spans="1:9" x14ac:dyDescent="0.25">
      <c r="A3009" s="217" t="s">
        <v>2836</v>
      </c>
      <c r="B3009" s="78"/>
      <c r="C3009" s="134" t="s">
        <v>3489</v>
      </c>
      <c r="D3009" s="218">
        <v>304732.99999999994</v>
      </c>
      <c r="E3009" s="218">
        <v>69508.850000000006</v>
      </c>
      <c r="F3009" s="19">
        <v>0</v>
      </c>
      <c r="G3009" s="20">
        <f t="shared" si="53"/>
        <v>308160.72000000003</v>
      </c>
      <c r="H3009" s="19">
        <v>0</v>
      </c>
      <c r="I3009" s="19">
        <v>0</v>
      </c>
    </row>
    <row r="3010" spans="1:9" x14ac:dyDescent="0.25">
      <c r="A3010" s="217" t="s">
        <v>2931</v>
      </c>
      <c r="B3010" s="78"/>
      <c r="C3010" s="134" t="s">
        <v>3489</v>
      </c>
      <c r="D3010" s="218">
        <v>313241.5</v>
      </c>
      <c r="E3010" s="218">
        <v>53859.500000000007</v>
      </c>
      <c r="F3010" s="19">
        <v>0</v>
      </c>
      <c r="G3010" s="20">
        <f t="shared" si="53"/>
        <v>551693.19999999984</v>
      </c>
      <c r="H3010" s="19">
        <v>0</v>
      </c>
      <c r="I3010" s="19">
        <v>0</v>
      </c>
    </row>
    <row r="3011" spans="1:9" x14ac:dyDescent="0.25">
      <c r="A3011" s="217" t="s">
        <v>2932</v>
      </c>
      <c r="B3011" s="78"/>
      <c r="C3011" s="134" t="s">
        <v>3489</v>
      </c>
      <c r="D3011" s="218">
        <v>279636.5</v>
      </c>
      <c r="E3011" s="218">
        <v>70330.75</v>
      </c>
      <c r="F3011" s="19">
        <v>0</v>
      </c>
      <c r="G3011" s="20">
        <f t="shared" si="53"/>
        <v>170292.4500000001</v>
      </c>
      <c r="H3011" s="19">
        <v>0</v>
      </c>
      <c r="I3011" s="19">
        <v>0</v>
      </c>
    </row>
    <row r="3012" spans="1:9" x14ac:dyDescent="0.25">
      <c r="A3012" s="217" t="s">
        <v>2244</v>
      </c>
      <c r="B3012" s="78"/>
      <c r="C3012" s="134" t="s">
        <v>3489</v>
      </c>
      <c r="D3012" s="218">
        <v>307356.69999999995</v>
      </c>
      <c r="E3012" s="218">
        <v>39081.1</v>
      </c>
      <c r="F3012" s="19">
        <v>0</v>
      </c>
      <c r="G3012" s="20">
        <f t="shared" si="53"/>
        <v>248867</v>
      </c>
      <c r="H3012" s="19">
        <v>0</v>
      </c>
      <c r="I3012" s="19">
        <v>0</v>
      </c>
    </row>
    <row r="3013" spans="1:9" x14ac:dyDescent="0.25">
      <c r="A3013" s="217" t="s">
        <v>2245</v>
      </c>
      <c r="B3013" s="78"/>
      <c r="C3013" s="134" t="s">
        <v>3489</v>
      </c>
      <c r="D3013" s="218">
        <v>287552.09999999998</v>
      </c>
      <c r="E3013" s="218">
        <v>28489.199999999997</v>
      </c>
      <c r="F3013" s="19">
        <v>0</v>
      </c>
      <c r="G3013" s="20">
        <f t="shared" si="53"/>
        <v>110408.4</v>
      </c>
      <c r="H3013" s="19">
        <v>0</v>
      </c>
      <c r="I3013" s="19">
        <v>0</v>
      </c>
    </row>
    <row r="3014" spans="1:9" x14ac:dyDescent="0.25">
      <c r="A3014" s="217" t="s">
        <v>406</v>
      </c>
      <c r="B3014" s="78"/>
      <c r="C3014" s="134" t="s">
        <v>3490</v>
      </c>
      <c r="D3014" s="218">
        <v>13297.800000000003</v>
      </c>
      <c r="E3014" s="218">
        <v>0</v>
      </c>
      <c r="F3014" s="19">
        <v>0</v>
      </c>
      <c r="G3014" s="20">
        <f t="shared" si="53"/>
        <v>200402.6</v>
      </c>
      <c r="H3014" s="19">
        <v>0</v>
      </c>
      <c r="I3014" s="19">
        <v>0</v>
      </c>
    </row>
    <row r="3015" spans="1:9" x14ac:dyDescent="0.25">
      <c r="A3015" s="217" t="s">
        <v>2245</v>
      </c>
      <c r="B3015" s="78"/>
      <c r="C3015" s="134" t="s">
        <v>3490</v>
      </c>
      <c r="D3015" s="218">
        <v>424638.5</v>
      </c>
      <c r="E3015" s="218">
        <v>0</v>
      </c>
      <c r="F3015" s="19">
        <v>0</v>
      </c>
      <c r="G3015" s="20">
        <f t="shared" si="53"/>
        <v>233420.79999999999</v>
      </c>
      <c r="H3015" s="19">
        <v>0</v>
      </c>
      <c r="I3015" s="19">
        <v>0</v>
      </c>
    </row>
    <row r="3016" spans="1:9" x14ac:dyDescent="0.25">
      <c r="A3016" s="217" t="s">
        <v>2933</v>
      </c>
      <c r="B3016" s="78"/>
      <c r="C3016" s="134" t="s">
        <v>3491</v>
      </c>
      <c r="D3016" s="218">
        <v>320881.96000000002</v>
      </c>
      <c r="E3016" s="218">
        <v>24644.210000000006</v>
      </c>
      <c r="F3016" s="19">
        <v>0</v>
      </c>
      <c r="G3016" s="20">
        <f t="shared" si="53"/>
        <v>430776.29999999987</v>
      </c>
      <c r="H3016" s="19">
        <v>0</v>
      </c>
      <c r="I3016" s="19">
        <v>0</v>
      </c>
    </row>
    <row r="3017" spans="1:9" x14ac:dyDescent="0.25">
      <c r="A3017" s="217" t="s">
        <v>2934</v>
      </c>
      <c r="B3017" s="78"/>
      <c r="C3017" s="134" t="s">
        <v>3491</v>
      </c>
      <c r="D3017" s="218">
        <v>192452</v>
      </c>
      <c r="E3017" s="218">
        <v>0</v>
      </c>
      <c r="F3017" s="19">
        <v>0</v>
      </c>
      <c r="G3017" s="20">
        <f t="shared" si="53"/>
        <v>265718.5</v>
      </c>
      <c r="H3017" s="19">
        <v>0</v>
      </c>
      <c r="I3017" s="19">
        <v>0</v>
      </c>
    </row>
    <row r="3018" spans="1:9" x14ac:dyDescent="0.25">
      <c r="A3018" s="217" t="s">
        <v>2935</v>
      </c>
      <c r="B3018" s="78"/>
      <c r="C3018" s="134" t="s">
        <v>3491</v>
      </c>
      <c r="D3018" s="218">
        <v>237890.3</v>
      </c>
      <c r="E3018" s="218">
        <v>20344.549999999996</v>
      </c>
      <c r="F3018" s="19">
        <v>0</v>
      </c>
      <c r="G3018" s="20">
        <f t="shared" si="53"/>
        <v>436429.55000000005</v>
      </c>
      <c r="H3018" s="19">
        <v>0</v>
      </c>
      <c r="I3018" s="19">
        <v>0</v>
      </c>
    </row>
    <row r="3019" spans="1:9" x14ac:dyDescent="0.25">
      <c r="A3019" s="217" t="s">
        <v>2936</v>
      </c>
      <c r="B3019" s="78"/>
      <c r="C3019" s="134" t="s">
        <v>3491</v>
      </c>
      <c r="D3019" s="218">
        <v>771955.10000000021</v>
      </c>
      <c r="E3019" s="218">
        <v>186810.68</v>
      </c>
      <c r="F3019" s="19">
        <v>0</v>
      </c>
      <c r="G3019" s="20">
        <f t="shared" si="53"/>
        <v>311151.34999999986</v>
      </c>
      <c r="H3019" s="19">
        <v>0</v>
      </c>
      <c r="I3019" s="19">
        <v>0</v>
      </c>
    </row>
    <row r="3020" spans="1:9" x14ac:dyDescent="0.25">
      <c r="A3020" s="217" t="s">
        <v>2937</v>
      </c>
      <c r="B3020" s="78"/>
      <c r="C3020" s="134" t="s">
        <v>3491</v>
      </c>
      <c r="D3020" s="218">
        <v>1452212.2499999998</v>
      </c>
      <c r="E3020" s="218">
        <v>498315.60999999993</v>
      </c>
      <c r="F3020" s="19">
        <v>0</v>
      </c>
      <c r="G3020" s="20">
        <f t="shared" si="53"/>
        <v>107679.55000000005</v>
      </c>
      <c r="H3020" s="19">
        <v>0</v>
      </c>
      <c r="I3020" s="19">
        <v>0</v>
      </c>
    </row>
    <row r="3021" spans="1:9" x14ac:dyDescent="0.25">
      <c r="A3021" s="217" t="s">
        <v>2938</v>
      </c>
      <c r="B3021" s="78"/>
      <c r="C3021" s="134" t="s">
        <v>3491</v>
      </c>
      <c r="D3021" s="218">
        <v>1098290.5899999999</v>
      </c>
      <c r="E3021" s="218">
        <v>370516.89000000007</v>
      </c>
      <c r="F3021" s="19">
        <v>0</v>
      </c>
      <c r="G3021" s="20">
        <f t="shared" si="53"/>
        <v>150393.35000000003</v>
      </c>
      <c r="H3021" s="19">
        <v>0</v>
      </c>
      <c r="I3021" s="19">
        <v>0</v>
      </c>
    </row>
    <row r="3022" spans="1:9" x14ac:dyDescent="0.25">
      <c r="A3022" s="217" t="s">
        <v>2939</v>
      </c>
      <c r="B3022" s="78"/>
      <c r="C3022" s="134" t="s">
        <v>3491</v>
      </c>
      <c r="D3022" s="218">
        <v>598455</v>
      </c>
      <c r="E3022" s="218">
        <v>207984.44999999998</v>
      </c>
      <c r="F3022" s="19">
        <v>0</v>
      </c>
      <c r="G3022" s="20">
        <f t="shared" si="53"/>
        <v>263384</v>
      </c>
      <c r="H3022" s="19">
        <v>0</v>
      </c>
      <c r="I3022" s="19">
        <v>0</v>
      </c>
    </row>
    <row r="3023" spans="1:9" x14ac:dyDescent="0.25">
      <c r="A3023" s="217" t="s">
        <v>2940</v>
      </c>
      <c r="B3023" s="78"/>
      <c r="C3023" s="134" t="s">
        <v>3491</v>
      </c>
      <c r="D3023" s="218">
        <v>69914.100000000006</v>
      </c>
      <c r="E3023" s="218">
        <v>34665.249999999993</v>
      </c>
      <c r="F3023" s="19">
        <v>0</v>
      </c>
      <c r="G3023" s="20">
        <f t="shared" si="53"/>
        <v>202396.25</v>
      </c>
      <c r="H3023" s="19">
        <v>0</v>
      </c>
      <c r="I3023" s="19">
        <v>0</v>
      </c>
    </row>
    <row r="3024" spans="1:9" x14ac:dyDescent="0.25">
      <c r="A3024" s="217" t="s">
        <v>2941</v>
      </c>
      <c r="B3024" s="78"/>
      <c r="C3024" s="134" t="s">
        <v>3491</v>
      </c>
      <c r="D3024" s="218">
        <v>369214.20000000013</v>
      </c>
      <c r="E3024" s="218">
        <v>36405.21</v>
      </c>
      <c r="F3024" s="19">
        <v>0</v>
      </c>
      <c r="G3024" s="20">
        <f t="shared" si="53"/>
        <v>173745</v>
      </c>
      <c r="H3024" s="19">
        <v>0</v>
      </c>
      <c r="I3024" s="19">
        <v>0</v>
      </c>
    </row>
    <row r="3025" spans="1:9" x14ac:dyDescent="0.25">
      <c r="A3025" s="217" t="s">
        <v>2942</v>
      </c>
      <c r="B3025" s="78"/>
      <c r="C3025" s="134" t="s">
        <v>3491</v>
      </c>
      <c r="D3025" s="218">
        <v>502141.25</v>
      </c>
      <c r="E3025" s="218">
        <v>115113.95</v>
      </c>
      <c r="F3025" s="19">
        <v>0</v>
      </c>
      <c r="G3025" s="20">
        <f t="shared" si="53"/>
        <v>268700.2</v>
      </c>
      <c r="H3025" s="19">
        <v>0</v>
      </c>
      <c r="I3025" s="19">
        <v>0</v>
      </c>
    </row>
    <row r="3026" spans="1:9" x14ac:dyDescent="0.25">
      <c r="A3026" s="217" t="s">
        <v>2943</v>
      </c>
      <c r="B3026" s="78"/>
      <c r="C3026" s="134" t="s">
        <v>3491</v>
      </c>
      <c r="D3026" s="218">
        <v>453095.49999999983</v>
      </c>
      <c r="E3026" s="218">
        <v>64203.100000000013</v>
      </c>
      <c r="F3026" s="19">
        <v>0</v>
      </c>
      <c r="G3026" s="20">
        <f t="shared" si="53"/>
        <v>204302.54999999993</v>
      </c>
      <c r="H3026" s="19">
        <v>0</v>
      </c>
      <c r="I3026" s="19">
        <v>0</v>
      </c>
    </row>
    <row r="3027" spans="1:9" x14ac:dyDescent="0.25">
      <c r="A3027" s="217" t="s">
        <v>2944</v>
      </c>
      <c r="B3027" s="78"/>
      <c r="C3027" s="134" t="s">
        <v>3491</v>
      </c>
      <c r="D3027" s="218">
        <v>510652.99999999988</v>
      </c>
      <c r="E3027" s="218">
        <v>40019.400000000009</v>
      </c>
      <c r="F3027" s="19">
        <v>0</v>
      </c>
      <c r="G3027" s="20">
        <f t="shared" si="53"/>
        <v>232960.7</v>
      </c>
      <c r="H3027" s="19">
        <v>0</v>
      </c>
      <c r="I3027" s="19">
        <v>0</v>
      </c>
    </row>
    <row r="3028" spans="1:9" x14ac:dyDescent="0.25">
      <c r="A3028" s="217" t="s">
        <v>2945</v>
      </c>
      <c r="B3028" s="78"/>
      <c r="C3028" s="134" t="s">
        <v>3491</v>
      </c>
      <c r="D3028" s="218">
        <v>560989</v>
      </c>
      <c r="E3028" s="218">
        <v>89872.010000000009</v>
      </c>
      <c r="F3028" s="19">
        <v>0</v>
      </c>
      <c r="G3028" s="20">
        <f t="shared" si="53"/>
        <v>256432.08</v>
      </c>
      <c r="H3028" s="19">
        <v>0</v>
      </c>
      <c r="I3028" s="19">
        <v>0</v>
      </c>
    </row>
    <row r="3029" spans="1:9" x14ac:dyDescent="0.25">
      <c r="A3029" s="217" t="s">
        <v>2946</v>
      </c>
      <c r="B3029" s="78"/>
      <c r="C3029" s="134" t="s">
        <v>3491</v>
      </c>
      <c r="D3029" s="218">
        <v>553796.82999999996</v>
      </c>
      <c r="E3029" s="218">
        <v>156016.87999999998</v>
      </c>
      <c r="F3029" s="19">
        <v>0</v>
      </c>
      <c r="G3029" s="20">
        <f t="shared" si="53"/>
        <v>547644.32999999996</v>
      </c>
      <c r="H3029" s="19">
        <v>0</v>
      </c>
      <c r="I3029" s="19">
        <v>0</v>
      </c>
    </row>
    <row r="3030" spans="1:9" x14ac:dyDescent="0.25">
      <c r="A3030" s="217" t="s">
        <v>2947</v>
      </c>
      <c r="B3030" s="78"/>
      <c r="C3030" s="134" t="s">
        <v>3491</v>
      </c>
      <c r="D3030" s="218">
        <v>413141.89999999991</v>
      </c>
      <c r="E3030" s="218">
        <v>68090.099999999991</v>
      </c>
      <c r="F3030" s="19">
        <v>0</v>
      </c>
      <c r="G3030" s="20">
        <f t="shared" si="53"/>
        <v>228611.90000000005</v>
      </c>
      <c r="H3030" s="19">
        <v>0</v>
      </c>
      <c r="I3030" s="19">
        <v>0</v>
      </c>
    </row>
    <row r="3031" spans="1:9" x14ac:dyDescent="0.25">
      <c r="A3031" s="217" t="s">
        <v>2948</v>
      </c>
      <c r="B3031" s="78"/>
      <c r="C3031" s="134" t="s">
        <v>3491</v>
      </c>
      <c r="D3031" s="218">
        <v>528904.53</v>
      </c>
      <c r="E3031" s="218">
        <v>161788.78</v>
      </c>
      <c r="F3031" s="19">
        <v>0</v>
      </c>
      <c r="G3031" s="20">
        <f t="shared" si="53"/>
        <v>234051.44999999998</v>
      </c>
      <c r="H3031" s="19">
        <v>0</v>
      </c>
      <c r="I3031" s="19">
        <v>0</v>
      </c>
    </row>
    <row r="3032" spans="1:9" x14ac:dyDescent="0.25">
      <c r="A3032" s="217" t="s">
        <v>2949</v>
      </c>
      <c r="B3032" s="78"/>
      <c r="C3032" s="134" t="s">
        <v>3491</v>
      </c>
      <c r="D3032" s="218">
        <v>551356.22</v>
      </c>
      <c r="E3032" s="218">
        <v>152903.42000000001</v>
      </c>
      <c r="F3032" s="19">
        <v>0</v>
      </c>
      <c r="G3032" s="20">
        <f t="shared" si="53"/>
        <v>220772.32</v>
      </c>
      <c r="H3032" s="19">
        <v>0</v>
      </c>
      <c r="I3032" s="19">
        <v>0</v>
      </c>
    </row>
    <row r="3033" spans="1:9" x14ac:dyDescent="0.25">
      <c r="A3033" s="217" t="s">
        <v>2950</v>
      </c>
      <c r="B3033" s="78"/>
      <c r="C3033" s="134" t="s">
        <v>3491</v>
      </c>
      <c r="D3033" s="218">
        <v>505001.70000000013</v>
      </c>
      <c r="E3033" s="218">
        <v>87018.199999999983</v>
      </c>
      <c r="F3033" s="19">
        <v>0</v>
      </c>
      <c r="G3033" s="20">
        <f t="shared" si="53"/>
        <v>249473.55</v>
      </c>
      <c r="H3033" s="19">
        <v>0</v>
      </c>
      <c r="I3033" s="19">
        <v>0</v>
      </c>
    </row>
    <row r="3034" spans="1:9" x14ac:dyDescent="0.25">
      <c r="A3034" s="217" t="s">
        <v>2951</v>
      </c>
      <c r="B3034" s="78"/>
      <c r="C3034" s="134" t="s">
        <v>3491</v>
      </c>
      <c r="D3034" s="218">
        <v>367796</v>
      </c>
      <c r="E3034" s="218">
        <v>37586.200000000004</v>
      </c>
      <c r="F3034" s="19">
        <v>0</v>
      </c>
      <c r="G3034" s="20">
        <f t="shared" si="53"/>
        <v>234034.55999999994</v>
      </c>
      <c r="H3034" s="19">
        <v>0</v>
      </c>
      <c r="I3034" s="19">
        <v>0</v>
      </c>
    </row>
    <row r="3035" spans="1:9" x14ac:dyDescent="0.25">
      <c r="A3035" s="217" t="s">
        <v>2952</v>
      </c>
      <c r="B3035" s="78"/>
      <c r="C3035" s="134" t="s">
        <v>3491</v>
      </c>
      <c r="D3035" s="218">
        <v>163967.39999999994</v>
      </c>
      <c r="E3035" s="218">
        <v>820.8</v>
      </c>
      <c r="F3035" s="19">
        <v>0</v>
      </c>
      <c r="G3035" s="20">
        <f t="shared" si="53"/>
        <v>235224.14999999994</v>
      </c>
      <c r="H3035" s="19">
        <v>0</v>
      </c>
      <c r="I3035" s="19">
        <v>0</v>
      </c>
    </row>
    <row r="3036" spans="1:9" x14ac:dyDescent="0.25">
      <c r="A3036" s="217" t="s">
        <v>2953</v>
      </c>
      <c r="B3036" s="78"/>
      <c r="C3036" s="134" t="s">
        <v>3491</v>
      </c>
      <c r="D3036" s="218">
        <v>253753.50000000003</v>
      </c>
      <c r="E3036" s="218">
        <v>15162</v>
      </c>
      <c r="F3036" s="19">
        <v>0</v>
      </c>
      <c r="G3036" s="20">
        <f t="shared" si="53"/>
        <v>259382</v>
      </c>
      <c r="H3036" s="19">
        <v>0</v>
      </c>
      <c r="I3036" s="19">
        <v>0</v>
      </c>
    </row>
    <row r="3037" spans="1:9" x14ac:dyDescent="0.25">
      <c r="A3037" s="217" t="s">
        <v>2954</v>
      </c>
      <c r="B3037" s="78"/>
      <c r="C3037" s="134" t="s">
        <v>3491</v>
      </c>
      <c r="D3037" s="218">
        <v>448386.29999999987</v>
      </c>
      <c r="E3037" s="218">
        <v>19258.349999999999</v>
      </c>
      <c r="F3037" s="19">
        <v>0</v>
      </c>
      <c r="G3037" s="20">
        <f t="shared" si="53"/>
        <v>209305.75</v>
      </c>
      <c r="H3037" s="19">
        <v>0</v>
      </c>
      <c r="I3037" s="19">
        <v>0</v>
      </c>
    </row>
    <row r="3038" spans="1:9" x14ac:dyDescent="0.25">
      <c r="A3038" s="217" t="s">
        <v>2955</v>
      </c>
      <c r="B3038" s="78"/>
      <c r="C3038" s="134" t="s">
        <v>3491</v>
      </c>
      <c r="D3038" s="218">
        <v>488273.5</v>
      </c>
      <c r="E3038" s="218">
        <v>76532.95</v>
      </c>
      <c r="F3038" s="19">
        <v>0</v>
      </c>
      <c r="G3038" s="20">
        <f t="shared" si="53"/>
        <v>268275.59999999998</v>
      </c>
      <c r="H3038" s="19">
        <v>0</v>
      </c>
      <c r="I3038" s="19">
        <v>0</v>
      </c>
    </row>
    <row r="3039" spans="1:9" x14ac:dyDescent="0.25">
      <c r="A3039" s="217" t="s">
        <v>2956</v>
      </c>
      <c r="B3039" s="78"/>
      <c r="C3039" s="134" t="s">
        <v>3491</v>
      </c>
      <c r="D3039" s="218">
        <v>361861.5</v>
      </c>
      <c r="E3039" s="218">
        <v>289.2</v>
      </c>
      <c r="F3039" s="19">
        <v>0</v>
      </c>
      <c r="G3039" s="20">
        <f t="shared" si="53"/>
        <v>259062.89999999997</v>
      </c>
      <c r="H3039" s="19">
        <v>0</v>
      </c>
      <c r="I3039" s="19">
        <v>0</v>
      </c>
    </row>
    <row r="3040" spans="1:9" x14ac:dyDescent="0.25">
      <c r="A3040" s="217" t="s">
        <v>2957</v>
      </c>
      <c r="B3040" s="78"/>
      <c r="C3040" s="134" t="s">
        <v>3491</v>
      </c>
      <c r="D3040" s="218">
        <v>557850.25999999989</v>
      </c>
      <c r="E3040" s="218">
        <v>85869.7</v>
      </c>
      <c r="F3040" s="19">
        <v>0</v>
      </c>
      <c r="G3040" s="20">
        <f t="shared" si="53"/>
        <v>13297.800000000003</v>
      </c>
      <c r="H3040" s="19">
        <v>0</v>
      </c>
      <c r="I3040" s="19">
        <v>0</v>
      </c>
    </row>
    <row r="3041" spans="1:9" x14ac:dyDescent="0.25">
      <c r="A3041" s="217" t="s">
        <v>2958</v>
      </c>
      <c r="B3041" s="78"/>
      <c r="C3041" s="134" t="s">
        <v>3491</v>
      </c>
      <c r="D3041" s="218">
        <v>424056.5</v>
      </c>
      <c r="E3041" s="218">
        <v>56610.799999999981</v>
      </c>
      <c r="F3041" s="19">
        <v>0</v>
      </c>
      <c r="G3041" s="20">
        <f t="shared" si="53"/>
        <v>424638.5</v>
      </c>
      <c r="H3041" s="19">
        <v>0</v>
      </c>
      <c r="I3041" s="19">
        <v>0</v>
      </c>
    </row>
    <row r="3042" spans="1:9" x14ac:dyDescent="0.25">
      <c r="A3042" s="217" t="s">
        <v>2959</v>
      </c>
      <c r="B3042" s="78"/>
      <c r="C3042" s="134" t="s">
        <v>3491</v>
      </c>
      <c r="D3042" s="218">
        <v>1060892.6200000001</v>
      </c>
      <c r="E3042" s="218">
        <v>122839.45000000003</v>
      </c>
      <c r="F3042" s="19">
        <v>0</v>
      </c>
      <c r="G3042" s="20">
        <f t="shared" si="53"/>
        <v>296237.75</v>
      </c>
      <c r="H3042" s="19">
        <v>0</v>
      </c>
      <c r="I3042" s="19">
        <v>0</v>
      </c>
    </row>
    <row r="3043" spans="1:9" x14ac:dyDescent="0.25">
      <c r="A3043" s="217" t="s">
        <v>2960</v>
      </c>
      <c r="B3043" s="78"/>
      <c r="C3043" s="134" t="s">
        <v>3491</v>
      </c>
      <c r="D3043" s="218">
        <v>118270.46</v>
      </c>
      <c r="E3043" s="218">
        <v>15767.400000000001</v>
      </c>
      <c r="F3043" s="19">
        <v>0</v>
      </c>
      <c r="G3043" s="20">
        <f t="shared" si="53"/>
        <v>192452</v>
      </c>
      <c r="H3043" s="19">
        <v>0</v>
      </c>
      <c r="I3043" s="19">
        <v>0</v>
      </c>
    </row>
    <row r="3044" spans="1:9" x14ac:dyDescent="0.25">
      <c r="A3044" s="217" t="s">
        <v>2961</v>
      </c>
      <c r="B3044" s="78"/>
      <c r="C3044" s="134" t="s">
        <v>3491</v>
      </c>
      <c r="D3044" s="218">
        <v>185542.5</v>
      </c>
      <c r="E3044" s="218">
        <v>0</v>
      </c>
      <c r="F3044" s="19">
        <v>0</v>
      </c>
      <c r="G3044" s="20">
        <f t="shared" si="53"/>
        <v>217545.75</v>
      </c>
      <c r="H3044" s="19">
        <v>0</v>
      </c>
      <c r="I3044" s="19">
        <v>0</v>
      </c>
    </row>
    <row r="3045" spans="1:9" x14ac:dyDescent="0.25">
      <c r="A3045" s="217" t="s">
        <v>2962</v>
      </c>
      <c r="B3045" s="78"/>
      <c r="C3045" s="134" t="s">
        <v>3491</v>
      </c>
      <c r="D3045" s="218">
        <v>202345</v>
      </c>
      <c r="E3045" s="218">
        <v>16043.599999999999</v>
      </c>
      <c r="F3045" s="19">
        <v>0</v>
      </c>
      <c r="G3045" s="20">
        <f t="shared" si="53"/>
        <v>585144.42000000016</v>
      </c>
      <c r="H3045" s="19">
        <v>0</v>
      </c>
      <c r="I3045" s="19">
        <v>0</v>
      </c>
    </row>
    <row r="3046" spans="1:9" x14ac:dyDescent="0.25">
      <c r="A3046" s="217" t="s">
        <v>3611</v>
      </c>
      <c r="B3046" s="78"/>
      <c r="C3046" s="134" t="s">
        <v>3491</v>
      </c>
      <c r="D3046" s="218">
        <v>459290.6</v>
      </c>
      <c r="E3046" s="218">
        <v>47341.5</v>
      </c>
      <c r="F3046" s="19">
        <v>0</v>
      </c>
      <c r="G3046" s="20">
        <f t="shared" si="53"/>
        <v>953896.6399999999</v>
      </c>
      <c r="H3046" s="19">
        <v>0</v>
      </c>
      <c r="I3046" s="19">
        <v>0</v>
      </c>
    </row>
    <row r="3047" spans="1:9" x14ac:dyDescent="0.25">
      <c r="A3047" s="217" t="s">
        <v>2963</v>
      </c>
      <c r="B3047" s="78"/>
      <c r="C3047" s="134" t="s">
        <v>3491</v>
      </c>
      <c r="D3047" s="218">
        <v>479362.90999999992</v>
      </c>
      <c r="E3047" s="218">
        <v>61921.350000000006</v>
      </c>
      <c r="F3047" s="19">
        <v>0</v>
      </c>
      <c r="G3047" s="20">
        <f t="shared" si="53"/>
        <v>727773.69999999972</v>
      </c>
      <c r="H3047" s="19">
        <v>0</v>
      </c>
      <c r="I3047" s="19">
        <v>0</v>
      </c>
    </row>
    <row r="3048" spans="1:9" x14ac:dyDescent="0.25">
      <c r="A3048" s="217" t="s">
        <v>2964</v>
      </c>
      <c r="B3048" s="78"/>
      <c r="C3048" s="134" t="s">
        <v>3491</v>
      </c>
      <c r="D3048" s="218">
        <v>509858.10000000009</v>
      </c>
      <c r="E3048" s="218">
        <v>49541.900000000023</v>
      </c>
      <c r="F3048" s="19">
        <v>0</v>
      </c>
      <c r="G3048" s="20">
        <f t="shared" si="53"/>
        <v>390470.55000000005</v>
      </c>
      <c r="H3048" s="19">
        <v>0</v>
      </c>
      <c r="I3048" s="19">
        <v>0</v>
      </c>
    </row>
    <row r="3049" spans="1:9" x14ac:dyDescent="0.25">
      <c r="A3049" s="217" t="s">
        <v>2965</v>
      </c>
      <c r="B3049" s="78"/>
      <c r="C3049" s="134" t="s">
        <v>3491</v>
      </c>
      <c r="D3049" s="218">
        <v>412602.29999999987</v>
      </c>
      <c r="E3049" s="218">
        <v>73076.650000000023</v>
      </c>
      <c r="F3049" s="19">
        <v>0</v>
      </c>
      <c r="G3049" s="20">
        <f t="shared" si="53"/>
        <v>35248.850000000013</v>
      </c>
      <c r="H3049" s="19">
        <v>0</v>
      </c>
      <c r="I3049" s="19">
        <v>0</v>
      </c>
    </row>
    <row r="3050" spans="1:9" x14ac:dyDescent="0.25">
      <c r="A3050" s="217" t="s">
        <v>2966</v>
      </c>
      <c r="B3050" s="78"/>
      <c r="C3050" s="134" t="s">
        <v>3491</v>
      </c>
      <c r="D3050" s="218">
        <v>526599.9</v>
      </c>
      <c r="E3050" s="218">
        <v>120653.55000000002</v>
      </c>
      <c r="F3050" s="19">
        <v>0</v>
      </c>
      <c r="G3050" s="20">
        <f t="shared" si="53"/>
        <v>332808.99000000011</v>
      </c>
      <c r="H3050" s="19">
        <v>0</v>
      </c>
      <c r="I3050" s="19">
        <v>0</v>
      </c>
    </row>
    <row r="3051" spans="1:9" x14ac:dyDescent="0.25">
      <c r="A3051" s="217" t="s">
        <v>2967</v>
      </c>
      <c r="B3051" s="78"/>
      <c r="C3051" s="134" t="s">
        <v>3491</v>
      </c>
      <c r="D3051" s="218">
        <v>327541.5</v>
      </c>
      <c r="E3051" s="218">
        <v>69336.349999999991</v>
      </c>
      <c r="F3051" s="19">
        <v>0</v>
      </c>
      <c r="G3051" s="20">
        <f t="shared" si="53"/>
        <v>387027.3</v>
      </c>
      <c r="H3051" s="19">
        <v>0</v>
      </c>
      <c r="I3051" s="19">
        <v>0</v>
      </c>
    </row>
    <row r="3052" spans="1:9" x14ac:dyDescent="0.25">
      <c r="A3052" s="217" t="s">
        <v>2968</v>
      </c>
      <c r="B3052" s="78"/>
      <c r="C3052" s="134" t="s">
        <v>3491</v>
      </c>
      <c r="D3052" s="218">
        <v>357714.50000000012</v>
      </c>
      <c r="E3052" s="218">
        <v>60940.299999999988</v>
      </c>
      <c r="F3052" s="19">
        <v>0</v>
      </c>
      <c r="G3052" s="20">
        <f t="shared" si="53"/>
        <v>388892.39999999979</v>
      </c>
      <c r="H3052" s="19">
        <v>0</v>
      </c>
      <c r="I3052" s="19">
        <v>0</v>
      </c>
    </row>
    <row r="3053" spans="1:9" x14ac:dyDescent="0.25">
      <c r="A3053" s="217" t="s">
        <v>3612</v>
      </c>
      <c r="B3053" s="78"/>
      <c r="C3053" s="134" t="s">
        <v>3491</v>
      </c>
      <c r="D3053" s="218">
        <v>208044.6</v>
      </c>
      <c r="E3053" s="218">
        <v>5800</v>
      </c>
      <c r="F3053" s="19">
        <v>0</v>
      </c>
      <c r="G3053" s="20">
        <f t="shared" si="53"/>
        <v>470633.59999999986</v>
      </c>
      <c r="H3053" s="19">
        <v>0</v>
      </c>
      <c r="I3053" s="19">
        <v>0</v>
      </c>
    </row>
    <row r="3054" spans="1:9" x14ac:dyDescent="0.25">
      <c r="A3054" s="217" t="s">
        <v>2969</v>
      </c>
      <c r="B3054" s="78"/>
      <c r="C3054" s="134" t="s">
        <v>3491</v>
      </c>
      <c r="D3054" s="218">
        <v>427211.79999999987</v>
      </c>
      <c r="E3054" s="218">
        <v>81926.75999999998</v>
      </c>
      <c r="F3054" s="19">
        <v>0</v>
      </c>
      <c r="G3054" s="20">
        <f t="shared" si="53"/>
        <v>471116.99</v>
      </c>
      <c r="H3054" s="19">
        <v>0</v>
      </c>
      <c r="I3054" s="19">
        <v>0</v>
      </c>
    </row>
    <row r="3055" spans="1:9" x14ac:dyDescent="0.25">
      <c r="A3055" s="217" t="s">
        <v>2970</v>
      </c>
      <c r="B3055" s="78"/>
      <c r="C3055" s="134" t="s">
        <v>3491</v>
      </c>
      <c r="D3055" s="218">
        <v>381013.25</v>
      </c>
      <c r="E3055" s="218">
        <v>28798.85</v>
      </c>
      <c r="F3055" s="19">
        <v>0</v>
      </c>
      <c r="G3055" s="20">
        <f t="shared" si="53"/>
        <v>397779.94999999995</v>
      </c>
      <c r="H3055" s="19">
        <v>0</v>
      </c>
      <c r="I3055" s="19">
        <v>0</v>
      </c>
    </row>
    <row r="3056" spans="1:9" x14ac:dyDescent="0.25">
      <c r="A3056" s="217" t="s">
        <v>2971</v>
      </c>
      <c r="B3056" s="78"/>
      <c r="C3056" s="134" t="s">
        <v>3491</v>
      </c>
      <c r="D3056" s="218">
        <v>639281.50000000012</v>
      </c>
      <c r="E3056" s="218">
        <v>115699.80000000002</v>
      </c>
      <c r="F3056" s="19">
        <v>0</v>
      </c>
      <c r="G3056" s="20">
        <f t="shared" si="53"/>
        <v>345051.79999999993</v>
      </c>
      <c r="H3056" s="19">
        <v>0</v>
      </c>
      <c r="I3056" s="19">
        <v>0</v>
      </c>
    </row>
    <row r="3057" spans="1:9" x14ac:dyDescent="0.25">
      <c r="A3057" s="217" t="s">
        <v>2972</v>
      </c>
      <c r="B3057" s="78"/>
      <c r="C3057" s="134" t="s">
        <v>3491</v>
      </c>
      <c r="D3057" s="218">
        <v>1216010.58</v>
      </c>
      <c r="E3057" s="218">
        <v>268686.82999999996</v>
      </c>
      <c r="F3057" s="19">
        <v>0</v>
      </c>
      <c r="G3057" s="20">
        <f t="shared" ref="G3057:G3120" si="54">D3031-E3031</f>
        <v>367115.75</v>
      </c>
      <c r="H3057" s="19">
        <v>0</v>
      </c>
      <c r="I3057" s="19">
        <v>0</v>
      </c>
    </row>
    <row r="3058" spans="1:9" x14ac:dyDescent="0.25">
      <c r="A3058" s="217" t="s">
        <v>2973</v>
      </c>
      <c r="B3058" s="78"/>
      <c r="C3058" s="134" t="s">
        <v>3491</v>
      </c>
      <c r="D3058" s="218">
        <v>494349.20000000013</v>
      </c>
      <c r="E3058" s="218">
        <v>5129.8</v>
      </c>
      <c r="F3058" s="19">
        <v>0</v>
      </c>
      <c r="G3058" s="20">
        <f t="shared" si="54"/>
        <v>398452.79999999993</v>
      </c>
      <c r="H3058" s="19">
        <v>0</v>
      </c>
      <c r="I3058" s="19">
        <v>0</v>
      </c>
    </row>
    <row r="3059" spans="1:9" x14ac:dyDescent="0.25">
      <c r="A3059" s="217" t="s">
        <v>2974</v>
      </c>
      <c r="B3059" s="78"/>
      <c r="C3059" s="134" t="s">
        <v>3491</v>
      </c>
      <c r="D3059" s="218">
        <v>236593.50000000006</v>
      </c>
      <c r="E3059" s="218">
        <v>14463.8</v>
      </c>
      <c r="F3059" s="19">
        <v>0</v>
      </c>
      <c r="G3059" s="20">
        <f t="shared" si="54"/>
        <v>417983.50000000012</v>
      </c>
      <c r="H3059" s="19">
        <v>0</v>
      </c>
      <c r="I3059" s="19">
        <v>0</v>
      </c>
    </row>
    <row r="3060" spans="1:9" x14ac:dyDescent="0.25">
      <c r="A3060" s="217" t="s">
        <v>2975</v>
      </c>
      <c r="B3060" s="78"/>
      <c r="C3060" s="134" t="s">
        <v>3491</v>
      </c>
      <c r="D3060" s="218">
        <v>490347.00000000012</v>
      </c>
      <c r="E3060" s="218">
        <v>3920</v>
      </c>
      <c r="F3060" s="19">
        <v>0</v>
      </c>
      <c r="G3060" s="20">
        <f t="shared" si="54"/>
        <v>330209.8</v>
      </c>
      <c r="H3060" s="19">
        <v>0</v>
      </c>
      <c r="I3060" s="19">
        <v>0</v>
      </c>
    </row>
    <row r="3061" spans="1:9" x14ac:dyDescent="0.25">
      <c r="A3061" s="217" t="s">
        <v>2976</v>
      </c>
      <c r="B3061" s="78"/>
      <c r="C3061" s="134" t="s">
        <v>3491</v>
      </c>
      <c r="D3061" s="218">
        <v>170098.50000000006</v>
      </c>
      <c r="E3061" s="218">
        <v>0</v>
      </c>
      <c r="F3061" s="19">
        <v>0</v>
      </c>
      <c r="G3061" s="20">
        <f t="shared" si="54"/>
        <v>163146.59999999995</v>
      </c>
      <c r="H3061" s="19">
        <v>0</v>
      </c>
      <c r="I3061" s="19">
        <v>0</v>
      </c>
    </row>
    <row r="3062" spans="1:9" x14ac:dyDescent="0.25">
      <c r="A3062" s="217" t="s">
        <v>2977</v>
      </c>
      <c r="B3062" s="78"/>
      <c r="C3062" s="134" t="s">
        <v>3491</v>
      </c>
      <c r="D3062" s="218">
        <v>227441.49999999991</v>
      </c>
      <c r="E3062" s="218">
        <v>27140.45</v>
      </c>
      <c r="F3062" s="19">
        <v>0</v>
      </c>
      <c r="G3062" s="20">
        <f t="shared" si="54"/>
        <v>238591.50000000003</v>
      </c>
      <c r="H3062" s="19">
        <v>0</v>
      </c>
      <c r="I3062" s="19">
        <v>0</v>
      </c>
    </row>
    <row r="3063" spans="1:9" x14ac:dyDescent="0.25">
      <c r="A3063" s="217" t="s">
        <v>2978</v>
      </c>
      <c r="B3063" s="78"/>
      <c r="C3063" s="134" t="s">
        <v>3491</v>
      </c>
      <c r="D3063" s="218">
        <v>283569</v>
      </c>
      <c r="E3063" s="218">
        <v>74453.25</v>
      </c>
      <c r="F3063" s="19">
        <v>0</v>
      </c>
      <c r="G3063" s="20">
        <f t="shared" si="54"/>
        <v>429127.9499999999</v>
      </c>
      <c r="H3063" s="19">
        <v>0</v>
      </c>
      <c r="I3063" s="19">
        <v>0</v>
      </c>
    </row>
    <row r="3064" spans="1:9" x14ac:dyDescent="0.25">
      <c r="A3064" s="217" t="s">
        <v>2979</v>
      </c>
      <c r="B3064" s="78"/>
      <c r="C3064" s="134" t="s">
        <v>3491</v>
      </c>
      <c r="D3064" s="218">
        <v>226798</v>
      </c>
      <c r="E3064" s="218">
        <v>39570.850000000006</v>
      </c>
      <c r="F3064" s="19">
        <v>0</v>
      </c>
      <c r="G3064" s="20">
        <f t="shared" si="54"/>
        <v>411740.55</v>
      </c>
      <c r="H3064" s="19">
        <v>0</v>
      </c>
      <c r="I3064" s="19">
        <v>0</v>
      </c>
    </row>
    <row r="3065" spans="1:9" x14ac:dyDescent="0.25">
      <c r="A3065" s="217" t="s">
        <v>2980</v>
      </c>
      <c r="B3065" s="78"/>
      <c r="C3065" s="134" t="s">
        <v>3491</v>
      </c>
      <c r="D3065" s="218">
        <v>347347.00000000017</v>
      </c>
      <c r="E3065" s="218">
        <v>41669.199999999997</v>
      </c>
      <c r="F3065" s="19">
        <v>0</v>
      </c>
      <c r="G3065" s="20">
        <f t="shared" si="54"/>
        <v>361572.3</v>
      </c>
      <c r="H3065" s="19">
        <v>0</v>
      </c>
      <c r="I3065" s="19">
        <v>0</v>
      </c>
    </row>
    <row r="3066" spans="1:9" x14ac:dyDescent="0.25">
      <c r="A3066" s="217" t="s">
        <v>2981</v>
      </c>
      <c r="B3066" s="78"/>
      <c r="C3066" s="134" t="s">
        <v>3491</v>
      </c>
      <c r="D3066" s="218">
        <v>564812.1</v>
      </c>
      <c r="E3066" s="218">
        <v>16913.650000000001</v>
      </c>
      <c r="F3066" s="19">
        <v>0</v>
      </c>
      <c r="G3066" s="20">
        <f t="shared" si="54"/>
        <v>471980.55999999988</v>
      </c>
      <c r="H3066" s="19">
        <v>0</v>
      </c>
      <c r="I3066" s="19">
        <v>0</v>
      </c>
    </row>
    <row r="3067" spans="1:9" x14ac:dyDescent="0.25">
      <c r="A3067" s="217" t="s">
        <v>2982</v>
      </c>
      <c r="B3067" s="78"/>
      <c r="C3067" s="134" t="s">
        <v>3491</v>
      </c>
      <c r="D3067" s="218">
        <v>715764.44999999984</v>
      </c>
      <c r="E3067" s="218">
        <v>82527.399999999994</v>
      </c>
      <c r="F3067" s="19">
        <v>0</v>
      </c>
      <c r="G3067" s="20">
        <f t="shared" si="54"/>
        <v>367445.7</v>
      </c>
      <c r="H3067" s="19">
        <v>0</v>
      </c>
      <c r="I3067" s="19">
        <v>0</v>
      </c>
    </row>
    <row r="3068" spans="1:9" x14ac:dyDescent="0.25">
      <c r="A3068" s="217" t="s">
        <v>2983</v>
      </c>
      <c r="B3068" s="78"/>
      <c r="C3068" s="134" t="s">
        <v>3491</v>
      </c>
      <c r="D3068" s="218">
        <v>1824481.7400000002</v>
      </c>
      <c r="E3068" s="218">
        <v>510152.35</v>
      </c>
      <c r="F3068" s="19">
        <v>0</v>
      </c>
      <c r="G3068" s="20">
        <f t="shared" si="54"/>
        <v>938053.17</v>
      </c>
      <c r="H3068" s="19">
        <v>0</v>
      </c>
      <c r="I3068" s="19">
        <v>0</v>
      </c>
    </row>
    <row r="3069" spans="1:9" x14ac:dyDescent="0.25">
      <c r="A3069" s="217" t="s">
        <v>2984</v>
      </c>
      <c r="B3069" s="78"/>
      <c r="C3069" s="134" t="s">
        <v>3491</v>
      </c>
      <c r="D3069" s="218">
        <v>1725681.55</v>
      </c>
      <c r="E3069" s="218">
        <v>40134.399999999987</v>
      </c>
      <c r="F3069" s="19">
        <v>0</v>
      </c>
      <c r="G3069" s="20">
        <f t="shared" si="54"/>
        <v>102503.06</v>
      </c>
      <c r="H3069" s="19">
        <v>0</v>
      </c>
      <c r="I3069" s="19">
        <v>0</v>
      </c>
    </row>
    <row r="3070" spans="1:9" x14ac:dyDescent="0.25">
      <c r="A3070" s="217" t="s">
        <v>2985</v>
      </c>
      <c r="B3070" s="78"/>
      <c r="C3070" s="134" t="s">
        <v>3491</v>
      </c>
      <c r="D3070" s="218">
        <v>444556.50000000012</v>
      </c>
      <c r="E3070" s="218">
        <v>44673.85</v>
      </c>
      <c r="F3070" s="19">
        <v>0</v>
      </c>
      <c r="G3070" s="20">
        <f t="shared" si="54"/>
        <v>185542.5</v>
      </c>
      <c r="H3070" s="19">
        <v>0</v>
      </c>
      <c r="I3070" s="19">
        <v>0</v>
      </c>
    </row>
    <row r="3071" spans="1:9" x14ac:dyDescent="0.25">
      <c r="A3071" s="217" t="s">
        <v>2986</v>
      </c>
      <c r="B3071" s="78"/>
      <c r="C3071" s="134" t="s">
        <v>3491</v>
      </c>
      <c r="D3071" s="218">
        <v>956637.90000000026</v>
      </c>
      <c r="E3071" s="218">
        <v>375701.2</v>
      </c>
      <c r="F3071" s="19">
        <v>0</v>
      </c>
      <c r="G3071" s="20">
        <f t="shared" si="54"/>
        <v>186301.4</v>
      </c>
      <c r="H3071" s="19">
        <v>0</v>
      </c>
      <c r="I3071" s="19">
        <v>0</v>
      </c>
    </row>
    <row r="3072" spans="1:9" x14ac:dyDescent="0.25">
      <c r="A3072" s="217" t="s">
        <v>2987</v>
      </c>
      <c r="B3072" s="78"/>
      <c r="C3072" s="134" t="s">
        <v>3491</v>
      </c>
      <c r="D3072" s="218">
        <v>1566904.8000000003</v>
      </c>
      <c r="E3072" s="218">
        <v>126191.34999999998</v>
      </c>
      <c r="F3072" s="19">
        <v>0</v>
      </c>
      <c r="G3072" s="20">
        <f t="shared" si="54"/>
        <v>411949.1</v>
      </c>
      <c r="H3072" s="19">
        <v>0</v>
      </c>
      <c r="I3072" s="19">
        <v>0</v>
      </c>
    </row>
    <row r="3073" spans="1:9" x14ac:dyDescent="0.25">
      <c r="A3073" s="217" t="s">
        <v>2988</v>
      </c>
      <c r="B3073" s="78"/>
      <c r="C3073" s="134" t="s">
        <v>3491</v>
      </c>
      <c r="D3073" s="218">
        <v>1004170.7500000003</v>
      </c>
      <c r="E3073" s="218">
        <v>82551.76999999999</v>
      </c>
      <c r="F3073" s="19">
        <v>0</v>
      </c>
      <c r="G3073" s="20">
        <f t="shared" si="54"/>
        <v>417441.55999999994</v>
      </c>
      <c r="H3073" s="19">
        <v>0</v>
      </c>
      <c r="I3073" s="19">
        <v>0</v>
      </c>
    </row>
    <row r="3074" spans="1:9" x14ac:dyDescent="0.25">
      <c r="A3074" s="217" t="s">
        <v>2989</v>
      </c>
      <c r="B3074" s="78"/>
      <c r="C3074" s="134" t="s">
        <v>3491</v>
      </c>
      <c r="D3074" s="218">
        <v>869843</v>
      </c>
      <c r="E3074" s="218">
        <v>130323.34999999999</v>
      </c>
      <c r="F3074" s="19">
        <v>0</v>
      </c>
      <c r="G3074" s="20">
        <f t="shared" si="54"/>
        <v>460316.20000000007</v>
      </c>
      <c r="H3074" s="19">
        <v>0</v>
      </c>
      <c r="I3074" s="19">
        <v>0</v>
      </c>
    </row>
    <row r="3075" spans="1:9" x14ac:dyDescent="0.25">
      <c r="A3075" s="217" t="s">
        <v>2990</v>
      </c>
      <c r="B3075" s="78"/>
      <c r="C3075" s="134" t="s">
        <v>3491</v>
      </c>
      <c r="D3075" s="218">
        <v>789031.79999999958</v>
      </c>
      <c r="E3075" s="218">
        <v>186467.48</v>
      </c>
      <c r="F3075" s="19">
        <v>0</v>
      </c>
      <c r="G3075" s="20">
        <f t="shared" si="54"/>
        <v>339525.64999999985</v>
      </c>
      <c r="H3075" s="19">
        <v>0</v>
      </c>
      <c r="I3075" s="19">
        <v>0</v>
      </c>
    </row>
    <row r="3076" spans="1:9" x14ac:dyDescent="0.25">
      <c r="A3076" s="217" t="s">
        <v>2991</v>
      </c>
      <c r="B3076" s="78"/>
      <c r="C3076" s="134" t="s">
        <v>3491</v>
      </c>
      <c r="D3076" s="218">
        <v>230053.6</v>
      </c>
      <c r="E3076" s="218">
        <v>26022.929999999997</v>
      </c>
      <c r="F3076" s="19">
        <v>0</v>
      </c>
      <c r="G3076" s="20">
        <f t="shared" si="54"/>
        <v>405946.35</v>
      </c>
      <c r="H3076" s="19">
        <v>0</v>
      </c>
      <c r="I3076" s="19">
        <v>0</v>
      </c>
    </row>
    <row r="3077" spans="1:9" x14ac:dyDescent="0.25">
      <c r="A3077" s="217" t="s">
        <v>2992</v>
      </c>
      <c r="B3077" s="78"/>
      <c r="C3077" s="134" t="s">
        <v>3491</v>
      </c>
      <c r="D3077" s="218">
        <v>170241.49999999994</v>
      </c>
      <c r="E3077" s="218">
        <v>5117.75</v>
      </c>
      <c r="F3077" s="19">
        <v>0</v>
      </c>
      <c r="G3077" s="20">
        <f t="shared" si="54"/>
        <v>258205.15000000002</v>
      </c>
      <c r="H3077" s="19">
        <v>0</v>
      </c>
      <c r="I3077" s="19">
        <v>0</v>
      </c>
    </row>
    <row r="3078" spans="1:9" x14ac:dyDescent="0.25">
      <c r="A3078" s="217" t="s">
        <v>1190</v>
      </c>
      <c r="B3078" s="78"/>
      <c r="C3078" s="134" t="s">
        <v>3491</v>
      </c>
      <c r="D3078" s="218">
        <v>288068.30000000005</v>
      </c>
      <c r="E3078" s="218">
        <v>49801.85</v>
      </c>
      <c r="F3078" s="19">
        <v>0</v>
      </c>
      <c r="G3078" s="20">
        <f t="shared" si="54"/>
        <v>296774.20000000013</v>
      </c>
      <c r="H3078" s="19">
        <v>0</v>
      </c>
      <c r="I3078" s="19">
        <v>0</v>
      </c>
    </row>
    <row r="3079" spans="1:9" x14ac:dyDescent="0.25">
      <c r="A3079" s="217" t="s">
        <v>2993</v>
      </c>
      <c r="B3079" s="78"/>
      <c r="C3079" s="134" t="s">
        <v>3492</v>
      </c>
      <c r="D3079" s="218">
        <v>402469.54999999987</v>
      </c>
      <c r="E3079" s="218">
        <v>176538.69999999998</v>
      </c>
      <c r="F3079" s="19">
        <v>0</v>
      </c>
      <c r="G3079" s="20">
        <f t="shared" si="54"/>
        <v>202244.6</v>
      </c>
      <c r="H3079" s="19">
        <v>0</v>
      </c>
      <c r="I3079" s="19">
        <v>0</v>
      </c>
    </row>
    <row r="3080" spans="1:9" x14ac:dyDescent="0.25">
      <c r="A3080" s="217" t="s">
        <v>2994</v>
      </c>
      <c r="B3080" s="78"/>
      <c r="C3080" s="134" t="s">
        <v>3492</v>
      </c>
      <c r="D3080" s="218">
        <v>498548</v>
      </c>
      <c r="E3080" s="218">
        <v>74939.150000000009</v>
      </c>
      <c r="F3080" s="19">
        <v>0</v>
      </c>
      <c r="G3080" s="20">
        <f t="shared" si="54"/>
        <v>345285.03999999992</v>
      </c>
      <c r="H3080" s="19">
        <v>0</v>
      </c>
      <c r="I3080" s="19">
        <v>0</v>
      </c>
    </row>
    <row r="3081" spans="1:9" x14ac:dyDescent="0.25">
      <c r="A3081" s="217" t="s">
        <v>2995</v>
      </c>
      <c r="B3081" s="78"/>
      <c r="C3081" s="134" t="s">
        <v>3492</v>
      </c>
      <c r="D3081" s="218">
        <v>171242.5</v>
      </c>
      <c r="E3081" s="218">
        <v>84893.499999999971</v>
      </c>
      <c r="F3081" s="19">
        <v>0</v>
      </c>
      <c r="G3081" s="20">
        <f t="shared" si="54"/>
        <v>352214.4</v>
      </c>
      <c r="H3081" s="19">
        <v>0</v>
      </c>
      <c r="I3081" s="19">
        <v>0</v>
      </c>
    </row>
    <row r="3082" spans="1:9" x14ac:dyDescent="0.25">
      <c r="A3082" s="217" t="s">
        <v>2550</v>
      </c>
      <c r="B3082" s="78"/>
      <c r="C3082" s="134" t="s">
        <v>3492</v>
      </c>
      <c r="D3082" s="218">
        <v>283568.99999999994</v>
      </c>
      <c r="E3082" s="218">
        <v>24374.399999999998</v>
      </c>
      <c r="F3082" s="19">
        <v>0</v>
      </c>
      <c r="G3082" s="20">
        <f t="shared" si="54"/>
        <v>523581.70000000007</v>
      </c>
      <c r="H3082" s="19">
        <v>0</v>
      </c>
      <c r="I3082" s="19">
        <v>0</v>
      </c>
    </row>
    <row r="3083" spans="1:9" x14ac:dyDescent="0.25">
      <c r="A3083" s="217" t="s">
        <v>2821</v>
      </c>
      <c r="B3083" s="78"/>
      <c r="C3083" s="134" t="s">
        <v>3492</v>
      </c>
      <c r="D3083" s="218">
        <v>573346.02</v>
      </c>
      <c r="E3083" s="218">
        <v>137661.68</v>
      </c>
      <c r="F3083" s="19">
        <v>0</v>
      </c>
      <c r="G3083" s="20">
        <f t="shared" si="54"/>
        <v>947323.75000000012</v>
      </c>
      <c r="H3083" s="19">
        <v>0</v>
      </c>
      <c r="I3083" s="19">
        <v>0</v>
      </c>
    </row>
    <row r="3084" spans="1:9" x14ac:dyDescent="0.25">
      <c r="A3084" s="217" t="s">
        <v>2996</v>
      </c>
      <c r="B3084" s="78"/>
      <c r="C3084" s="134" t="s">
        <v>3492</v>
      </c>
      <c r="D3084" s="218">
        <v>449361.5</v>
      </c>
      <c r="E3084" s="218">
        <v>143843.69999999998</v>
      </c>
      <c r="F3084" s="19">
        <v>0</v>
      </c>
      <c r="G3084" s="20">
        <f t="shared" si="54"/>
        <v>489219.40000000014</v>
      </c>
      <c r="H3084" s="19">
        <v>0</v>
      </c>
      <c r="I3084" s="19">
        <v>0</v>
      </c>
    </row>
    <row r="3085" spans="1:9" x14ac:dyDescent="0.25">
      <c r="A3085" s="217" t="s">
        <v>2721</v>
      </c>
      <c r="B3085" s="78"/>
      <c r="C3085" s="134" t="s">
        <v>3492</v>
      </c>
      <c r="D3085" s="218">
        <v>653429.39999999979</v>
      </c>
      <c r="E3085" s="218">
        <v>289621.7</v>
      </c>
      <c r="F3085" s="19">
        <v>0</v>
      </c>
      <c r="G3085" s="20">
        <f t="shared" si="54"/>
        <v>222129.70000000007</v>
      </c>
      <c r="H3085" s="19">
        <v>0</v>
      </c>
      <c r="I3085" s="19">
        <v>0</v>
      </c>
    </row>
    <row r="3086" spans="1:9" x14ac:dyDescent="0.25">
      <c r="A3086" s="217" t="s">
        <v>2997</v>
      </c>
      <c r="B3086" s="78"/>
      <c r="C3086" s="134" t="s">
        <v>3492</v>
      </c>
      <c r="D3086" s="218">
        <v>349563.5</v>
      </c>
      <c r="E3086" s="218">
        <v>80485.349999999991</v>
      </c>
      <c r="F3086" s="19">
        <v>0</v>
      </c>
      <c r="G3086" s="20">
        <f t="shared" si="54"/>
        <v>486427.00000000012</v>
      </c>
      <c r="H3086" s="19">
        <v>0</v>
      </c>
      <c r="I3086" s="19">
        <v>0</v>
      </c>
    </row>
    <row r="3087" spans="1:9" x14ac:dyDescent="0.25">
      <c r="A3087" s="217" t="s">
        <v>2722</v>
      </c>
      <c r="B3087" s="78"/>
      <c r="C3087" s="134" t="s">
        <v>3492</v>
      </c>
      <c r="D3087" s="218">
        <v>501429.50000000012</v>
      </c>
      <c r="E3087" s="218">
        <v>113720.39999999998</v>
      </c>
      <c r="F3087" s="19">
        <v>0</v>
      </c>
      <c r="G3087" s="20">
        <f t="shared" si="54"/>
        <v>170098.50000000006</v>
      </c>
      <c r="H3087" s="19">
        <v>0</v>
      </c>
      <c r="I3087" s="19">
        <v>0</v>
      </c>
    </row>
    <row r="3088" spans="1:9" x14ac:dyDescent="0.25">
      <c r="A3088" s="217" t="s">
        <v>2998</v>
      </c>
      <c r="B3088" s="78"/>
      <c r="C3088" s="134" t="s">
        <v>3492</v>
      </c>
      <c r="D3088" s="218">
        <v>452166.00000000006</v>
      </c>
      <c r="E3088" s="218">
        <v>76484.499999999985</v>
      </c>
      <c r="F3088" s="19">
        <v>0</v>
      </c>
      <c r="G3088" s="20">
        <f t="shared" si="54"/>
        <v>200301.0499999999</v>
      </c>
      <c r="H3088" s="19">
        <v>0</v>
      </c>
      <c r="I3088" s="19">
        <v>0</v>
      </c>
    </row>
    <row r="3089" spans="1:9" x14ac:dyDescent="0.25">
      <c r="A3089" s="217" t="s">
        <v>277</v>
      </c>
      <c r="B3089" s="78"/>
      <c r="C3089" s="134" t="s">
        <v>3492</v>
      </c>
      <c r="D3089" s="218">
        <v>476976.5</v>
      </c>
      <c r="E3089" s="218">
        <v>196211.37</v>
      </c>
      <c r="F3089" s="19">
        <v>0</v>
      </c>
      <c r="G3089" s="20">
        <f t="shared" si="54"/>
        <v>209115.75</v>
      </c>
      <c r="H3089" s="19">
        <v>0</v>
      </c>
      <c r="I3089" s="19">
        <v>0</v>
      </c>
    </row>
    <row r="3090" spans="1:9" x14ac:dyDescent="0.25">
      <c r="A3090" s="217" t="s">
        <v>2999</v>
      </c>
      <c r="B3090" s="78"/>
      <c r="C3090" s="134" t="s">
        <v>3492</v>
      </c>
      <c r="D3090" s="218">
        <v>286429</v>
      </c>
      <c r="E3090" s="218">
        <v>112507.25000000001</v>
      </c>
      <c r="F3090" s="19">
        <v>0</v>
      </c>
      <c r="G3090" s="20">
        <f t="shared" si="54"/>
        <v>187227.15</v>
      </c>
      <c r="H3090" s="19">
        <v>0</v>
      </c>
      <c r="I3090" s="19">
        <v>0</v>
      </c>
    </row>
    <row r="3091" spans="1:9" x14ac:dyDescent="0.25">
      <c r="A3091" s="217" t="s">
        <v>279</v>
      </c>
      <c r="B3091" s="78"/>
      <c r="C3091" s="134" t="s">
        <v>3492</v>
      </c>
      <c r="D3091" s="218">
        <v>317825.5</v>
      </c>
      <c r="E3091" s="218">
        <v>33524.800000000003</v>
      </c>
      <c r="F3091" s="19">
        <v>0</v>
      </c>
      <c r="G3091" s="20">
        <f t="shared" si="54"/>
        <v>305677.80000000016</v>
      </c>
      <c r="H3091" s="19">
        <v>0</v>
      </c>
      <c r="I3091" s="19">
        <v>0</v>
      </c>
    </row>
    <row r="3092" spans="1:9" x14ac:dyDescent="0.25">
      <c r="A3092" s="217" t="s">
        <v>3000</v>
      </c>
      <c r="B3092" s="78"/>
      <c r="C3092" s="134" t="s">
        <v>3492</v>
      </c>
      <c r="D3092" s="218">
        <v>555785.29999999993</v>
      </c>
      <c r="E3092" s="218">
        <v>220903.71</v>
      </c>
      <c r="F3092" s="19">
        <v>0</v>
      </c>
      <c r="G3092" s="20">
        <f t="shared" si="54"/>
        <v>547898.44999999995</v>
      </c>
      <c r="H3092" s="19">
        <v>0</v>
      </c>
      <c r="I3092" s="19">
        <v>0</v>
      </c>
    </row>
    <row r="3093" spans="1:9" x14ac:dyDescent="0.25">
      <c r="A3093" s="217" t="s">
        <v>280</v>
      </c>
      <c r="B3093" s="78"/>
      <c r="C3093" s="134" t="s">
        <v>3492</v>
      </c>
      <c r="D3093" s="218">
        <v>538609.5</v>
      </c>
      <c r="E3093" s="218">
        <v>106457.45</v>
      </c>
      <c r="F3093" s="19">
        <v>0</v>
      </c>
      <c r="G3093" s="20">
        <f t="shared" si="54"/>
        <v>633237.04999999981</v>
      </c>
      <c r="H3093" s="19">
        <v>0</v>
      </c>
      <c r="I3093" s="19">
        <v>0</v>
      </c>
    </row>
    <row r="3094" spans="1:9" x14ac:dyDescent="0.25">
      <c r="A3094" s="217" t="s">
        <v>3001</v>
      </c>
      <c r="B3094" s="78"/>
      <c r="C3094" s="134" t="s">
        <v>3492</v>
      </c>
      <c r="D3094" s="218">
        <v>258973.00000000003</v>
      </c>
      <c r="E3094" s="218">
        <v>61592.85</v>
      </c>
      <c r="F3094" s="19">
        <v>0</v>
      </c>
      <c r="G3094" s="20">
        <f t="shared" si="54"/>
        <v>1314329.3900000001</v>
      </c>
      <c r="H3094" s="19">
        <v>0</v>
      </c>
      <c r="I3094" s="19">
        <v>0</v>
      </c>
    </row>
    <row r="3095" spans="1:9" x14ac:dyDescent="0.25">
      <c r="A3095" s="217" t="s">
        <v>3002</v>
      </c>
      <c r="B3095" s="78"/>
      <c r="C3095" s="134" t="s">
        <v>3492</v>
      </c>
      <c r="D3095" s="218">
        <v>136314.86000000002</v>
      </c>
      <c r="E3095" s="218">
        <v>16095.119999999997</v>
      </c>
      <c r="F3095" s="19">
        <v>0</v>
      </c>
      <c r="G3095" s="20">
        <f t="shared" si="54"/>
        <v>1685547.1500000001</v>
      </c>
      <c r="H3095" s="19">
        <v>0</v>
      </c>
      <c r="I3095" s="19">
        <v>0</v>
      </c>
    </row>
    <row r="3096" spans="1:9" x14ac:dyDescent="0.25">
      <c r="A3096" s="217" t="s">
        <v>3003</v>
      </c>
      <c r="B3096" s="78"/>
      <c r="C3096" s="134" t="s">
        <v>3492</v>
      </c>
      <c r="D3096" s="218">
        <v>278778.5</v>
      </c>
      <c r="E3096" s="218">
        <v>134379.94999999995</v>
      </c>
      <c r="F3096" s="19">
        <v>0</v>
      </c>
      <c r="G3096" s="20">
        <f t="shared" si="54"/>
        <v>399882.65000000014</v>
      </c>
      <c r="H3096" s="19">
        <v>0</v>
      </c>
      <c r="I3096" s="19">
        <v>0</v>
      </c>
    </row>
    <row r="3097" spans="1:9" x14ac:dyDescent="0.25">
      <c r="A3097" s="217" t="s">
        <v>3004</v>
      </c>
      <c r="B3097" s="78"/>
      <c r="C3097" s="134" t="s">
        <v>3492</v>
      </c>
      <c r="D3097" s="218">
        <v>622879.99999999988</v>
      </c>
      <c r="E3097" s="218">
        <v>201791.99000000002</v>
      </c>
      <c r="F3097" s="19">
        <v>0</v>
      </c>
      <c r="G3097" s="20">
        <f t="shared" si="54"/>
        <v>580936.70000000019</v>
      </c>
      <c r="H3097" s="19">
        <v>0</v>
      </c>
      <c r="I3097" s="19">
        <v>0</v>
      </c>
    </row>
    <row r="3098" spans="1:9" x14ac:dyDescent="0.25">
      <c r="A3098" s="217" t="s">
        <v>3005</v>
      </c>
      <c r="B3098" s="78"/>
      <c r="C3098" s="134" t="s">
        <v>3492</v>
      </c>
      <c r="D3098" s="218">
        <v>278850</v>
      </c>
      <c r="E3098" s="218">
        <v>89722.040000000008</v>
      </c>
      <c r="F3098" s="19">
        <v>0</v>
      </c>
      <c r="G3098" s="20">
        <f t="shared" si="54"/>
        <v>1440713.4500000002</v>
      </c>
      <c r="H3098" s="19">
        <v>0</v>
      </c>
      <c r="I3098" s="19">
        <v>0</v>
      </c>
    </row>
    <row r="3099" spans="1:9" x14ac:dyDescent="0.25">
      <c r="A3099" s="217" t="s">
        <v>3006</v>
      </c>
      <c r="B3099" s="78"/>
      <c r="C3099" s="134" t="s">
        <v>3492</v>
      </c>
      <c r="D3099" s="218">
        <v>257543.00000000003</v>
      </c>
      <c r="E3099" s="218">
        <v>10345.200000000001</v>
      </c>
      <c r="F3099" s="19">
        <v>0</v>
      </c>
      <c r="G3099" s="20">
        <f t="shared" si="54"/>
        <v>921618.98000000033</v>
      </c>
      <c r="H3099" s="19">
        <v>0</v>
      </c>
      <c r="I3099" s="19">
        <v>0</v>
      </c>
    </row>
    <row r="3100" spans="1:9" x14ac:dyDescent="0.25">
      <c r="A3100" s="217" t="s">
        <v>3007</v>
      </c>
      <c r="B3100" s="78"/>
      <c r="C3100" s="134" t="s">
        <v>3492</v>
      </c>
      <c r="D3100" s="218">
        <v>194837.5</v>
      </c>
      <c r="E3100" s="218">
        <v>78412.299999999974</v>
      </c>
      <c r="F3100" s="19">
        <v>0</v>
      </c>
      <c r="G3100" s="20">
        <f t="shared" si="54"/>
        <v>739519.65</v>
      </c>
      <c r="H3100" s="19">
        <v>0</v>
      </c>
      <c r="I3100" s="19">
        <v>0</v>
      </c>
    </row>
    <row r="3101" spans="1:9" x14ac:dyDescent="0.25">
      <c r="A3101" s="217" t="s">
        <v>3008</v>
      </c>
      <c r="B3101" s="78"/>
      <c r="C3101" s="134" t="s">
        <v>3492</v>
      </c>
      <c r="D3101" s="218">
        <v>277915.40000000002</v>
      </c>
      <c r="E3101" s="218">
        <v>75025.45</v>
      </c>
      <c r="F3101" s="19">
        <v>0</v>
      </c>
      <c r="G3101" s="20">
        <f t="shared" si="54"/>
        <v>602564.3199999996</v>
      </c>
      <c r="H3101" s="19">
        <v>0</v>
      </c>
      <c r="I3101" s="19">
        <v>0</v>
      </c>
    </row>
    <row r="3102" spans="1:9" x14ac:dyDescent="0.25">
      <c r="A3102" s="217" t="s">
        <v>3009</v>
      </c>
      <c r="B3102" s="78"/>
      <c r="C3102" s="134" t="s">
        <v>3492</v>
      </c>
      <c r="D3102" s="218">
        <v>353881.09999999992</v>
      </c>
      <c r="E3102" s="218">
        <v>60301.749999999993</v>
      </c>
      <c r="F3102" s="19">
        <v>0</v>
      </c>
      <c r="G3102" s="20">
        <f t="shared" si="54"/>
        <v>204030.67</v>
      </c>
      <c r="H3102" s="19">
        <v>0</v>
      </c>
      <c r="I3102" s="19">
        <v>0</v>
      </c>
    </row>
    <row r="3103" spans="1:9" x14ac:dyDescent="0.25">
      <c r="A3103" s="217" t="s">
        <v>3010</v>
      </c>
      <c r="B3103" s="78"/>
      <c r="C3103" s="134" t="s">
        <v>3492</v>
      </c>
      <c r="D3103" s="218">
        <v>534748.5</v>
      </c>
      <c r="E3103" s="218">
        <v>131584.20000000001</v>
      </c>
      <c r="F3103" s="19">
        <v>0</v>
      </c>
      <c r="G3103" s="20">
        <f t="shared" si="54"/>
        <v>165123.74999999994</v>
      </c>
      <c r="H3103" s="19">
        <v>0</v>
      </c>
      <c r="I3103" s="19">
        <v>0</v>
      </c>
    </row>
    <row r="3104" spans="1:9" x14ac:dyDescent="0.25">
      <c r="A3104" s="217" t="s">
        <v>2555</v>
      </c>
      <c r="B3104" s="78"/>
      <c r="C3104" s="134" t="s">
        <v>3492</v>
      </c>
      <c r="D3104" s="218">
        <v>694919.7</v>
      </c>
      <c r="E3104" s="218">
        <v>177949.87000000005</v>
      </c>
      <c r="F3104" s="19">
        <v>0</v>
      </c>
      <c r="G3104" s="20">
        <f t="shared" si="54"/>
        <v>238266.45000000004</v>
      </c>
      <c r="H3104" s="19">
        <v>0</v>
      </c>
      <c r="I3104" s="19">
        <v>0</v>
      </c>
    </row>
    <row r="3105" spans="1:9" x14ac:dyDescent="0.25">
      <c r="A3105" s="217" t="s">
        <v>2557</v>
      </c>
      <c r="B3105" s="78"/>
      <c r="C3105" s="134" t="s">
        <v>3492</v>
      </c>
      <c r="D3105" s="218">
        <v>708483.70000000007</v>
      </c>
      <c r="E3105" s="218">
        <v>254998.84999999998</v>
      </c>
      <c r="F3105" s="19">
        <v>0</v>
      </c>
      <c r="G3105" s="20">
        <f t="shared" si="54"/>
        <v>225930.84999999989</v>
      </c>
      <c r="H3105" s="19">
        <v>0</v>
      </c>
      <c r="I3105" s="19">
        <v>0</v>
      </c>
    </row>
    <row r="3106" spans="1:9" x14ac:dyDescent="0.25">
      <c r="A3106" s="217" t="s">
        <v>3011</v>
      </c>
      <c r="B3106" s="78"/>
      <c r="C3106" s="134" t="s">
        <v>3492</v>
      </c>
      <c r="D3106" s="218">
        <v>244744.5</v>
      </c>
      <c r="E3106" s="218">
        <v>27126.000000000004</v>
      </c>
      <c r="F3106" s="19">
        <v>0</v>
      </c>
      <c r="G3106" s="20">
        <f t="shared" si="54"/>
        <v>423608.85</v>
      </c>
      <c r="H3106" s="19">
        <v>0</v>
      </c>
      <c r="I3106" s="19">
        <v>0</v>
      </c>
    </row>
    <row r="3107" spans="1:9" x14ac:dyDescent="0.25">
      <c r="A3107" s="217" t="s">
        <v>3012</v>
      </c>
      <c r="B3107" s="78"/>
      <c r="C3107" s="134" t="s">
        <v>3492</v>
      </c>
      <c r="D3107" s="218">
        <v>129558.00000000003</v>
      </c>
      <c r="E3107" s="218">
        <v>17864.800000000003</v>
      </c>
      <c r="F3107" s="19">
        <v>0</v>
      </c>
      <c r="G3107" s="20">
        <f t="shared" si="54"/>
        <v>86349.000000000029</v>
      </c>
      <c r="H3107" s="19">
        <v>0</v>
      </c>
      <c r="I3107" s="19">
        <v>0</v>
      </c>
    </row>
    <row r="3108" spans="1:9" x14ac:dyDescent="0.25">
      <c r="A3108" s="217" t="s">
        <v>3013</v>
      </c>
      <c r="B3108" s="78"/>
      <c r="C3108" s="134" t="s">
        <v>3492</v>
      </c>
      <c r="D3108" s="218">
        <v>225511.00000000006</v>
      </c>
      <c r="E3108" s="218">
        <v>43564.849999999991</v>
      </c>
      <c r="F3108" s="19">
        <v>0</v>
      </c>
      <c r="G3108" s="20">
        <f t="shared" si="54"/>
        <v>259194.59999999995</v>
      </c>
      <c r="H3108" s="19">
        <v>0</v>
      </c>
      <c r="I3108" s="19">
        <v>0</v>
      </c>
    </row>
    <row r="3109" spans="1:9" x14ac:dyDescent="0.25">
      <c r="A3109" s="217" t="s">
        <v>3014</v>
      </c>
      <c r="B3109" s="78"/>
      <c r="C3109" s="134" t="s">
        <v>3492</v>
      </c>
      <c r="D3109" s="218">
        <v>195409.5</v>
      </c>
      <c r="E3109" s="218">
        <v>79821.779999999984</v>
      </c>
      <c r="F3109" s="19">
        <v>0</v>
      </c>
      <c r="G3109" s="20">
        <f t="shared" si="54"/>
        <v>435684.34</v>
      </c>
      <c r="H3109" s="19">
        <v>0</v>
      </c>
      <c r="I3109" s="19">
        <v>0</v>
      </c>
    </row>
    <row r="3110" spans="1:9" x14ac:dyDescent="0.25">
      <c r="A3110" s="217" t="s">
        <v>3015</v>
      </c>
      <c r="B3110" s="78"/>
      <c r="C3110" s="134" t="s">
        <v>3492</v>
      </c>
      <c r="D3110" s="218">
        <v>194346.90000000005</v>
      </c>
      <c r="E3110" s="218">
        <v>72792.45</v>
      </c>
      <c r="F3110" s="19">
        <v>0</v>
      </c>
      <c r="G3110" s="20">
        <f t="shared" si="54"/>
        <v>305517.80000000005</v>
      </c>
      <c r="H3110" s="19">
        <v>0</v>
      </c>
      <c r="I3110" s="19">
        <v>0</v>
      </c>
    </row>
    <row r="3111" spans="1:9" x14ac:dyDescent="0.25">
      <c r="A3111" s="217" t="s">
        <v>3016</v>
      </c>
      <c r="B3111" s="78"/>
      <c r="C3111" s="134" t="s">
        <v>3492</v>
      </c>
      <c r="D3111" s="218">
        <v>562347.5</v>
      </c>
      <c r="E3111" s="218">
        <v>176215.11999999997</v>
      </c>
      <c r="F3111" s="19">
        <v>0</v>
      </c>
      <c r="G3111" s="20">
        <f t="shared" si="54"/>
        <v>363807.69999999978</v>
      </c>
      <c r="H3111" s="19">
        <v>0</v>
      </c>
      <c r="I3111" s="19">
        <v>0</v>
      </c>
    </row>
    <row r="3112" spans="1:9" x14ac:dyDescent="0.25">
      <c r="A3112" s="217" t="s">
        <v>3017</v>
      </c>
      <c r="B3112" s="78"/>
      <c r="C3112" s="134" t="s">
        <v>3492</v>
      </c>
      <c r="D3112" s="218">
        <v>626318.5</v>
      </c>
      <c r="E3112" s="218">
        <v>197306.55000000005</v>
      </c>
      <c r="F3112" s="19">
        <v>0</v>
      </c>
      <c r="G3112" s="20">
        <f t="shared" si="54"/>
        <v>269078.15000000002</v>
      </c>
      <c r="H3112" s="19">
        <v>0</v>
      </c>
      <c r="I3112" s="19">
        <v>0</v>
      </c>
    </row>
    <row r="3113" spans="1:9" x14ac:dyDescent="0.25">
      <c r="A3113" s="217" t="s">
        <v>3018</v>
      </c>
      <c r="B3113" s="78"/>
      <c r="C3113" s="134" t="s">
        <v>3492</v>
      </c>
      <c r="D3113" s="218">
        <v>603254</v>
      </c>
      <c r="E3113" s="218">
        <v>224410.34999999995</v>
      </c>
      <c r="F3113" s="19">
        <v>0</v>
      </c>
      <c r="G3113" s="20">
        <f t="shared" si="54"/>
        <v>387709.10000000015</v>
      </c>
      <c r="H3113" s="19">
        <v>0</v>
      </c>
      <c r="I3113" s="19">
        <v>0</v>
      </c>
    </row>
    <row r="3114" spans="1:9" x14ac:dyDescent="0.25">
      <c r="A3114" s="217" t="s">
        <v>2235</v>
      </c>
      <c r="B3114" s="78"/>
      <c r="C3114" s="134" t="s">
        <v>3492</v>
      </c>
      <c r="D3114" s="218">
        <v>510907.7</v>
      </c>
      <c r="E3114" s="218">
        <v>160983.15</v>
      </c>
      <c r="F3114" s="19">
        <v>0</v>
      </c>
      <c r="G3114" s="20">
        <f t="shared" si="54"/>
        <v>375681.50000000006</v>
      </c>
      <c r="H3114" s="19">
        <v>0</v>
      </c>
      <c r="I3114" s="19">
        <v>0</v>
      </c>
    </row>
    <row r="3115" spans="1:9" x14ac:dyDescent="0.25">
      <c r="A3115" s="217" t="s">
        <v>3019</v>
      </c>
      <c r="B3115" s="78"/>
      <c r="C3115" s="134" t="s">
        <v>3492</v>
      </c>
      <c r="D3115" s="218">
        <v>1344833.8000000005</v>
      </c>
      <c r="E3115" s="218">
        <v>452758.79999999987</v>
      </c>
      <c r="F3115" s="19">
        <v>0</v>
      </c>
      <c r="G3115" s="20">
        <f t="shared" si="54"/>
        <v>280765.13</v>
      </c>
      <c r="H3115" s="19">
        <v>0</v>
      </c>
      <c r="I3115" s="19">
        <v>0</v>
      </c>
    </row>
    <row r="3116" spans="1:9" x14ac:dyDescent="0.25">
      <c r="A3116" s="217" t="s">
        <v>3020</v>
      </c>
      <c r="B3116" s="78"/>
      <c r="C3116" s="134" t="s">
        <v>3492</v>
      </c>
      <c r="D3116" s="218">
        <v>2878036.0999999992</v>
      </c>
      <c r="E3116" s="218">
        <v>785070.75000000012</v>
      </c>
      <c r="F3116" s="19">
        <v>0</v>
      </c>
      <c r="G3116" s="20">
        <f t="shared" si="54"/>
        <v>173921.75</v>
      </c>
      <c r="H3116" s="19">
        <v>0</v>
      </c>
      <c r="I3116" s="19">
        <v>0</v>
      </c>
    </row>
    <row r="3117" spans="1:9" x14ac:dyDescent="0.25">
      <c r="A3117" s="217" t="s">
        <v>3021</v>
      </c>
      <c r="B3117" s="78"/>
      <c r="C3117" s="134" t="s">
        <v>3492</v>
      </c>
      <c r="D3117" s="218">
        <v>564038.30000000005</v>
      </c>
      <c r="E3117" s="218">
        <v>92646.399999999994</v>
      </c>
      <c r="F3117" s="19">
        <v>0</v>
      </c>
      <c r="G3117" s="20">
        <f t="shared" si="54"/>
        <v>284300.7</v>
      </c>
      <c r="H3117" s="19">
        <v>0</v>
      </c>
      <c r="I3117" s="19">
        <v>0</v>
      </c>
    </row>
    <row r="3118" spans="1:9" x14ac:dyDescent="0.25">
      <c r="A3118" s="217" t="s">
        <v>1949</v>
      </c>
      <c r="B3118" s="78"/>
      <c r="C3118" s="134" t="s">
        <v>3492</v>
      </c>
      <c r="D3118" s="218">
        <v>350993.50000000006</v>
      </c>
      <c r="E3118" s="218">
        <v>53147.960000000014</v>
      </c>
      <c r="F3118" s="19">
        <v>0</v>
      </c>
      <c r="G3118" s="20">
        <f t="shared" si="54"/>
        <v>334881.58999999997</v>
      </c>
      <c r="H3118" s="19">
        <v>0</v>
      </c>
      <c r="I3118" s="19">
        <v>0</v>
      </c>
    </row>
    <row r="3119" spans="1:9" x14ac:dyDescent="0.25">
      <c r="A3119" s="217" t="s">
        <v>1950</v>
      </c>
      <c r="B3119" s="78"/>
      <c r="C3119" s="134" t="s">
        <v>3492</v>
      </c>
      <c r="D3119" s="218">
        <v>275132</v>
      </c>
      <c r="E3119" s="218">
        <v>87250.4</v>
      </c>
      <c r="F3119" s="19">
        <v>0</v>
      </c>
      <c r="G3119" s="20">
        <f t="shared" si="54"/>
        <v>432152.05</v>
      </c>
      <c r="H3119" s="19">
        <v>0</v>
      </c>
      <c r="I3119" s="19">
        <v>0</v>
      </c>
    </row>
    <row r="3120" spans="1:9" x14ac:dyDescent="0.25">
      <c r="A3120" s="217" t="s">
        <v>3022</v>
      </c>
      <c r="B3120" s="78"/>
      <c r="C3120" s="134" t="s">
        <v>3492</v>
      </c>
      <c r="D3120" s="218">
        <v>619811.4</v>
      </c>
      <c r="E3120" s="218">
        <v>194891.35</v>
      </c>
      <c r="F3120" s="19">
        <v>0</v>
      </c>
      <c r="G3120" s="20">
        <f t="shared" si="54"/>
        <v>197380.15000000002</v>
      </c>
      <c r="H3120" s="19">
        <v>0</v>
      </c>
      <c r="I3120" s="19">
        <v>0</v>
      </c>
    </row>
    <row r="3121" spans="1:9" x14ac:dyDescent="0.25">
      <c r="A3121" s="217" t="s">
        <v>3023</v>
      </c>
      <c r="B3121" s="78"/>
      <c r="C3121" s="134" t="s">
        <v>3492</v>
      </c>
      <c r="D3121" s="218">
        <v>314558.29999999993</v>
      </c>
      <c r="E3121" s="218">
        <v>88629.219999999987</v>
      </c>
      <c r="F3121" s="19">
        <v>0</v>
      </c>
      <c r="G3121" s="20">
        <f t="shared" ref="G3121:G3184" si="55">D3095-E3095</f>
        <v>120219.74000000002</v>
      </c>
      <c r="H3121" s="19">
        <v>0</v>
      </c>
      <c r="I3121" s="19">
        <v>0</v>
      </c>
    </row>
    <row r="3122" spans="1:9" x14ac:dyDescent="0.25">
      <c r="A3122" s="217" t="s">
        <v>3024</v>
      </c>
      <c r="B3122" s="78"/>
      <c r="C3122" s="134" t="s">
        <v>3492</v>
      </c>
      <c r="D3122" s="218">
        <v>143428.99999999997</v>
      </c>
      <c r="E3122" s="218">
        <v>15906.8</v>
      </c>
      <c r="F3122" s="19">
        <v>0</v>
      </c>
      <c r="G3122" s="20">
        <f t="shared" si="55"/>
        <v>144398.55000000005</v>
      </c>
      <c r="H3122" s="19">
        <v>0</v>
      </c>
      <c r="I3122" s="19">
        <v>0</v>
      </c>
    </row>
    <row r="3123" spans="1:9" x14ac:dyDescent="0.25">
      <c r="A3123" s="217" t="s">
        <v>3025</v>
      </c>
      <c r="B3123" s="78"/>
      <c r="C3123" s="134" t="s">
        <v>3492</v>
      </c>
      <c r="D3123" s="218">
        <v>164878.99999999994</v>
      </c>
      <c r="E3123" s="218">
        <v>0</v>
      </c>
      <c r="F3123" s="19">
        <v>0</v>
      </c>
      <c r="G3123" s="20">
        <f t="shared" si="55"/>
        <v>421088.00999999989</v>
      </c>
      <c r="H3123" s="19">
        <v>0</v>
      </c>
      <c r="I3123" s="19">
        <v>0</v>
      </c>
    </row>
    <row r="3124" spans="1:9" x14ac:dyDescent="0.25">
      <c r="A3124" s="217" t="s">
        <v>3026</v>
      </c>
      <c r="B3124" s="78"/>
      <c r="C3124" s="134" t="s">
        <v>3492</v>
      </c>
      <c r="D3124" s="218">
        <v>233233</v>
      </c>
      <c r="E3124" s="218">
        <v>30368.750000000004</v>
      </c>
      <c r="F3124" s="19">
        <v>0</v>
      </c>
      <c r="G3124" s="20">
        <f t="shared" si="55"/>
        <v>189127.96</v>
      </c>
      <c r="H3124" s="19">
        <v>0</v>
      </c>
      <c r="I3124" s="19">
        <v>0</v>
      </c>
    </row>
    <row r="3125" spans="1:9" x14ac:dyDescent="0.25">
      <c r="A3125" s="217" t="s">
        <v>3027</v>
      </c>
      <c r="B3125" s="78"/>
      <c r="C3125" s="134" t="s">
        <v>3492</v>
      </c>
      <c r="D3125" s="218">
        <v>225725.5</v>
      </c>
      <c r="E3125" s="218">
        <v>35640.949999999997</v>
      </c>
      <c r="F3125" s="19">
        <v>0</v>
      </c>
      <c r="G3125" s="20">
        <f t="shared" si="55"/>
        <v>247197.80000000002</v>
      </c>
      <c r="H3125" s="19">
        <v>0</v>
      </c>
      <c r="I3125" s="19">
        <v>0</v>
      </c>
    </row>
    <row r="3126" spans="1:9" x14ac:dyDescent="0.25">
      <c r="A3126" s="217" t="s">
        <v>3028</v>
      </c>
      <c r="B3126" s="78"/>
      <c r="C3126" s="134" t="s">
        <v>3492</v>
      </c>
      <c r="D3126" s="218">
        <v>1589730.9999999995</v>
      </c>
      <c r="E3126" s="218">
        <v>420064.55000000005</v>
      </c>
      <c r="F3126" s="19">
        <v>0</v>
      </c>
      <c r="G3126" s="20">
        <f t="shared" si="55"/>
        <v>116425.20000000003</v>
      </c>
      <c r="H3126" s="19">
        <v>0</v>
      </c>
      <c r="I3126" s="19">
        <v>0</v>
      </c>
    </row>
    <row r="3127" spans="1:9" x14ac:dyDescent="0.25">
      <c r="A3127" s="217" t="s">
        <v>3029</v>
      </c>
      <c r="B3127" s="78"/>
      <c r="C3127" s="134" t="s">
        <v>3492</v>
      </c>
      <c r="D3127" s="218">
        <v>338037.70000000007</v>
      </c>
      <c r="E3127" s="218">
        <v>59635.949999999983</v>
      </c>
      <c r="F3127" s="19">
        <v>0</v>
      </c>
      <c r="G3127" s="20">
        <f t="shared" si="55"/>
        <v>202889.95</v>
      </c>
      <c r="H3127" s="19">
        <v>0</v>
      </c>
      <c r="I3127" s="19">
        <v>0</v>
      </c>
    </row>
    <row r="3128" spans="1:9" x14ac:dyDescent="0.25">
      <c r="A3128" s="217" t="s">
        <v>2637</v>
      </c>
      <c r="B3128" s="78"/>
      <c r="C3128" s="134" t="s">
        <v>3493</v>
      </c>
      <c r="D3128" s="218">
        <v>266552</v>
      </c>
      <c r="E3128" s="218">
        <v>36271.400000000009</v>
      </c>
      <c r="F3128" s="19">
        <v>0</v>
      </c>
      <c r="G3128" s="20">
        <f t="shared" si="55"/>
        <v>293579.34999999992</v>
      </c>
      <c r="H3128" s="19">
        <v>0</v>
      </c>
      <c r="I3128" s="19">
        <v>0</v>
      </c>
    </row>
    <row r="3129" spans="1:9" x14ac:dyDescent="0.25">
      <c r="A3129" s="217" t="s">
        <v>2638</v>
      </c>
      <c r="B3129" s="78"/>
      <c r="C3129" s="134" t="s">
        <v>3493</v>
      </c>
      <c r="D3129" s="218">
        <v>175175</v>
      </c>
      <c r="E3129" s="218">
        <v>0</v>
      </c>
      <c r="F3129" s="19">
        <v>0</v>
      </c>
      <c r="G3129" s="20">
        <f t="shared" si="55"/>
        <v>403164.3</v>
      </c>
      <c r="H3129" s="19">
        <v>0</v>
      </c>
      <c r="I3129" s="19">
        <v>0</v>
      </c>
    </row>
    <row r="3130" spans="1:9" x14ac:dyDescent="0.25">
      <c r="A3130" s="217" t="s">
        <v>2890</v>
      </c>
      <c r="B3130" s="78"/>
      <c r="C3130" s="134" t="s">
        <v>3494</v>
      </c>
      <c r="D3130" s="218">
        <v>375232.00000000017</v>
      </c>
      <c r="E3130" s="218">
        <v>34016.93</v>
      </c>
      <c r="F3130" s="19">
        <v>0</v>
      </c>
      <c r="G3130" s="20">
        <f t="shared" si="55"/>
        <v>516969.8299999999</v>
      </c>
      <c r="H3130" s="19">
        <v>0</v>
      </c>
      <c r="I3130" s="19">
        <v>0</v>
      </c>
    </row>
    <row r="3131" spans="1:9" x14ac:dyDescent="0.25">
      <c r="A3131" s="217" t="s">
        <v>2891</v>
      </c>
      <c r="B3131" s="78"/>
      <c r="C3131" s="134" t="s">
        <v>3494</v>
      </c>
      <c r="D3131" s="218">
        <v>329755.99999999988</v>
      </c>
      <c r="E3131" s="218">
        <v>35090.699999999997</v>
      </c>
      <c r="F3131" s="19">
        <v>0</v>
      </c>
      <c r="G3131" s="20">
        <f t="shared" si="55"/>
        <v>453484.85000000009</v>
      </c>
      <c r="H3131" s="19">
        <v>0</v>
      </c>
      <c r="I3131" s="19">
        <v>0</v>
      </c>
    </row>
    <row r="3132" spans="1:9" x14ac:dyDescent="0.25">
      <c r="A3132" s="217" t="s">
        <v>3030</v>
      </c>
      <c r="B3132" s="78"/>
      <c r="C3132" s="134" t="s">
        <v>3494</v>
      </c>
      <c r="D3132" s="218">
        <v>355492.5</v>
      </c>
      <c r="E3132" s="218">
        <v>1093.8</v>
      </c>
      <c r="F3132" s="19">
        <v>0</v>
      </c>
      <c r="G3132" s="20">
        <f t="shared" si="55"/>
        <v>217618.5</v>
      </c>
      <c r="H3132" s="19">
        <v>0</v>
      </c>
      <c r="I3132" s="19">
        <v>0</v>
      </c>
    </row>
    <row r="3133" spans="1:9" x14ac:dyDescent="0.25">
      <c r="A3133" s="217" t="s">
        <v>3031</v>
      </c>
      <c r="B3133" s="78"/>
      <c r="C3133" s="134" t="s">
        <v>3495</v>
      </c>
      <c r="D3133" s="218">
        <v>876659.19999999984</v>
      </c>
      <c r="E3133" s="218">
        <v>298931.08999999997</v>
      </c>
      <c r="F3133" s="19">
        <v>0</v>
      </c>
      <c r="G3133" s="20">
        <f t="shared" si="55"/>
        <v>111693.20000000003</v>
      </c>
      <c r="H3133" s="19">
        <v>0</v>
      </c>
      <c r="I3133" s="19">
        <v>0</v>
      </c>
    </row>
    <row r="3134" spans="1:9" x14ac:dyDescent="0.25">
      <c r="A3134" s="217" t="s">
        <v>3032</v>
      </c>
      <c r="B3134" s="78"/>
      <c r="C3134" s="134" t="s">
        <v>3496</v>
      </c>
      <c r="D3134" s="218">
        <v>393836.00000000012</v>
      </c>
      <c r="E3134" s="218">
        <v>13370.8</v>
      </c>
      <c r="F3134" s="19">
        <v>0</v>
      </c>
      <c r="G3134" s="20">
        <f t="shared" si="55"/>
        <v>181946.15000000008</v>
      </c>
      <c r="H3134" s="19">
        <v>0</v>
      </c>
      <c r="I3134" s="19">
        <v>0</v>
      </c>
    </row>
    <row r="3135" spans="1:9" x14ac:dyDescent="0.25">
      <c r="A3135" s="217" t="s">
        <v>2149</v>
      </c>
      <c r="B3135" s="78"/>
      <c r="C3135" s="134" t="s">
        <v>3497</v>
      </c>
      <c r="D3135" s="218">
        <v>643123.55000000005</v>
      </c>
      <c r="E3135" s="218">
        <v>67762.710000000006</v>
      </c>
      <c r="F3135" s="19">
        <v>0</v>
      </c>
      <c r="G3135" s="20">
        <f t="shared" si="55"/>
        <v>115587.72000000002</v>
      </c>
      <c r="H3135" s="19">
        <v>0</v>
      </c>
      <c r="I3135" s="19">
        <v>0</v>
      </c>
    </row>
    <row r="3136" spans="1:9" x14ac:dyDescent="0.25">
      <c r="A3136" s="217" t="s">
        <v>3033</v>
      </c>
      <c r="B3136" s="78"/>
      <c r="C3136" s="134" t="s">
        <v>3497</v>
      </c>
      <c r="D3136" s="218">
        <v>2129284.5700000008</v>
      </c>
      <c r="E3136" s="218">
        <v>463886.97</v>
      </c>
      <c r="F3136" s="19">
        <v>0</v>
      </c>
      <c r="G3136" s="20">
        <f t="shared" si="55"/>
        <v>121554.45000000006</v>
      </c>
      <c r="H3136" s="19">
        <v>0</v>
      </c>
      <c r="I3136" s="19">
        <v>0</v>
      </c>
    </row>
    <row r="3137" spans="1:9" x14ac:dyDescent="0.25">
      <c r="A3137" s="217" t="s">
        <v>3034</v>
      </c>
      <c r="B3137" s="78"/>
      <c r="C3137" s="134" t="s">
        <v>3497</v>
      </c>
      <c r="D3137" s="218">
        <v>3306432.7400000007</v>
      </c>
      <c r="E3137" s="218">
        <v>816446.28000000014</v>
      </c>
      <c r="F3137" s="19">
        <v>0</v>
      </c>
      <c r="G3137" s="20">
        <f t="shared" si="55"/>
        <v>386132.38</v>
      </c>
      <c r="H3137" s="19">
        <v>0</v>
      </c>
      <c r="I3137" s="19">
        <v>0</v>
      </c>
    </row>
    <row r="3138" spans="1:9" x14ac:dyDescent="0.25">
      <c r="A3138" s="217" t="s">
        <v>2154</v>
      </c>
      <c r="B3138" s="78"/>
      <c r="C3138" s="134" t="s">
        <v>3497</v>
      </c>
      <c r="D3138" s="218">
        <v>2290913.67</v>
      </c>
      <c r="E3138" s="218">
        <v>709529.78999999992</v>
      </c>
      <c r="F3138" s="19">
        <v>0</v>
      </c>
      <c r="G3138" s="20">
        <f t="shared" si="55"/>
        <v>429011.94999999995</v>
      </c>
      <c r="H3138" s="19">
        <v>0</v>
      </c>
      <c r="I3138" s="19">
        <v>0</v>
      </c>
    </row>
    <row r="3139" spans="1:9" x14ac:dyDescent="0.25">
      <c r="A3139" s="217" t="s">
        <v>2155</v>
      </c>
      <c r="B3139" s="78"/>
      <c r="C3139" s="134" t="s">
        <v>3497</v>
      </c>
      <c r="D3139" s="218">
        <v>3133940.73</v>
      </c>
      <c r="E3139" s="218">
        <v>854729.01999999967</v>
      </c>
      <c r="F3139" s="19">
        <v>0</v>
      </c>
      <c r="G3139" s="20">
        <f t="shared" si="55"/>
        <v>378843.65</v>
      </c>
      <c r="H3139" s="19">
        <v>0</v>
      </c>
      <c r="I3139" s="19">
        <v>0</v>
      </c>
    </row>
    <row r="3140" spans="1:9" x14ac:dyDescent="0.25">
      <c r="A3140" s="217" t="s">
        <v>2158</v>
      </c>
      <c r="B3140" s="78"/>
      <c r="C3140" s="134" t="s">
        <v>3497</v>
      </c>
      <c r="D3140" s="218">
        <v>2713400.5500000003</v>
      </c>
      <c r="E3140" s="218">
        <v>767617.71000000008</v>
      </c>
      <c r="F3140" s="19">
        <v>0</v>
      </c>
      <c r="G3140" s="20">
        <f t="shared" si="55"/>
        <v>349924.55000000005</v>
      </c>
      <c r="H3140" s="19">
        <v>0</v>
      </c>
      <c r="I3140" s="19">
        <v>0</v>
      </c>
    </row>
    <row r="3141" spans="1:9" x14ac:dyDescent="0.25">
      <c r="A3141" s="217" t="s">
        <v>3035</v>
      </c>
      <c r="B3141" s="78"/>
      <c r="C3141" s="134" t="s">
        <v>3497</v>
      </c>
      <c r="D3141" s="218">
        <v>541072.29999999993</v>
      </c>
      <c r="E3141" s="218">
        <v>41670.74</v>
      </c>
      <c r="F3141" s="19">
        <v>0</v>
      </c>
      <c r="G3141" s="20">
        <f t="shared" si="55"/>
        <v>892075.0000000007</v>
      </c>
      <c r="H3141" s="19">
        <v>0</v>
      </c>
      <c r="I3141" s="19">
        <v>0</v>
      </c>
    </row>
    <row r="3142" spans="1:9" x14ac:dyDescent="0.25">
      <c r="A3142" s="217" t="s">
        <v>2169</v>
      </c>
      <c r="B3142" s="78"/>
      <c r="C3142" s="134" t="s">
        <v>3497</v>
      </c>
      <c r="D3142" s="218">
        <v>2417278.3200000003</v>
      </c>
      <c r="E3142" s="218">
        <v>1562346.6699999997</v>
      </c>
      <c r="F3142" s="19">
        <v>0</v>
      </c>
      <c r="G3142" s="20">
        <f t="shared" si="55"/>
        <v>2092965.3499999992</v>
      </c>
      <c r="H3142" s="19">
        <v>0</v>
      </c>
      <c r="I3142" s="19">
        <v>0</v>
      </c>
    </row>
    <row r="3143" spans="1:9" x14ac:dyDescent="0.25">
      <c r="A3143" s="217" t="s">
        <v>2170</v>
      </c>
      <c r="B3143" s="78"/>
      <c r="C3143" s="134" t="s">
        <v>3497</v>
      </c>
      <c r="D3143" s="218">
        <v>3055863.2500000005</v>
      </c>
      <c r="E3143" s="218">
        <v>1600263.82</v>
      </c>
      <c r="F3143" s="19">
        <v>0</v>
      </c>
      <c r="G3143" s="20">
        <f t="shared" si="55"/>
        <v>471391.9</v>
      </c>
      <c r="H3143" s="19">
        <v>0</v>
      </c>
      <c r="I3143" s="19">
        <v>0</v>
      </c>
    </row>
    <row r="3144" spans="1:9" x14ac:dyDescent="0.25">
      <c r="A3144" s="217" t="s">
        <v>1723</v>
      </c>
      <c r="B3144" s="78"/>
      <c r="C3144" s="134" t="s">
        <v>3497</v>
      </c>
      <c r="D3144" s="218">
        <v>3193954.0600000005</v>
      </c>
      <c r="E3144" s="218">
        <v>1092702.7699999998</v>
      </c>
      <c r="F3144" s="19">
        <v>0</v>
      </c>
      <c r="G3144" s="20">
        <f t="shared" si="55"/>
        <v>297845.54000000004</v>
      </c>
      <c r="H3144" s="19">
        <v>0</v>
      </c>
      <c r="I3144" s="19">
        <v>0</v>
      </c>
    </row>
    <row r="3145" spans="1:9" x14ac:dyDescent="0.25">
      <c r="A3145" s="217" t="s">
        <v>2171</v>
      </c>
      <c r="B3145" s="78"/>
      <c r="C3145" s="134" t="s">
        <v>3497</v>
      </c>
      <c r="D3145" s="218">
        <v>3559996.5199999982</v>
      </c>
      <c r="E3145" s="218">
        <v>1191507.1600000001</v>
      </c>
      <c r="F3145" s="19">
        <v>0</v>
      </c>
      <c r="G3145" s="20">
        <f t="shared" si="55"/>
        <v>187881.60000000001</v>
      </c>
      <c r="H3145" s="19">
        <v>0</v>
      </c>
      <c r="I3145" s="19">
        <v>0</v>
      </c>
    </row>
    <row r="3146" spans="1:9" x14ac:dyDescent="0.25">
      <c r="A3146" s="217" t="s">
        <v>2364</v>
      </c>
      <c r="B3146" s="78"/>
      <c r="C3146" s="134" t="s">
        <v>3497</v>
      </c>
      <c r="D3146" s="218">
        <v>1218431.2</v>
      </c>
      <c r="E3146" s="218">
        <v>757364.65</v>
      </c>
      <c r="F3146" s="19">
        <v>0</v>
      </c>
      <c r="G3146" s="20">
        <f t="shared" si="55"/>
        <v>424920.05000000005</v>
      </c>
      <c r="H3146" s="19">
        <v>0</v>
      </c>
      <c r="I3146" s="19">
        <v>0</v>
      </c>
    </row>
    <row r="3147" spans="1:9" x14ac:dyDescent="0.25">
      <c r="A3147" s="217" t="s">
        <v>2172</v>
      </c>
      <c r="B3147" s="78"/>
      <c r="C3147" s="134" t="s">
        <v>3497</v>
      </c>
      <c r="D3147" s="218">
        <v>869099.49999999988</v>
      </c>
      <c r="E3147" s="218">
        <v>538792.31999999995</v>
      </c>
      <c r="F3147" s="19">
        <v>0</v>
      </c>
      <c r="G3147" s="20">
        <f t="shared" si="55"/>
        <v>225929.07999999996</v>
      </c>
      <c r="H3147" s="19">
        <v>0</v>
      </c>
      <c r="I3147" s="19">
        <v>0</v>
      </c>
    </row>
    <row r="3148" spans="1:9" x14ac:dyDescent="0.25">
      <c r="A3148" s="217" t="s">
        <v>2173</v>
      </c>
      <c r="B3148" s="78"/>
      <c r="C3148" s="134" t="s">
        <v>3497</v>
      </c>
      <c r="D3148" s="218">
        <v>957077.89999999956</v>
      </c>
      <c r="E3148" s="218">
        <v>168471.00000000003</v>
      </c>
      <c r="F3148" s="19">
        <v>0</v>
      </c>
      <c r="G3148" s="20">
        <f t="shared" si="55"/>
        <v>127522.19999999997</v>
      </c>
      <c r="H3148" s="19">
        <v>0</v>
      </c>
      <c r="I3148" s="19">
        <v>0</v>
      </c>
    </row>
    <row r="3149" spans="1:9" x14ac:dyDescent="0.25">
      <c r="A3149" s="217" t="s">
        <v>2174</v>
      </c>
      <c r="B3149" s="78"/>
      <c r="C3149" s="134" t="s">
        <v>3497</v>
      </c>
      <c r="D3149" s="218">
        <v>1525352.1000000003</v>
      </c>
      <c r="E3149" s="218">
        <v>559763.18999999994</v>
      </c>
      <c r="F3149" s="19">
        <v>0</v>
      </c>
      <c r="G3149" s="20">
        <f t="shared" si="55"/>
        <v>164878.99999999994</v>
      </c>
      <c r="H3149" s="19">
        <v>0</v>
      </c>
      <c r="I3149" s="19">
        <v>0</v>
      </c>
    </row>
    <row r="3150" spans="1:9" x14ac:dyDescent="0.25">
      <c r="A3150" s="217" t="s">
        <v>2182</v>
      </c>
      <c r="B3150" s="78"/>
      <c r="C3150" s="134" t="s">
        <v>3497</v>
      </c>
      <c r="D3150" s="218">
        <v>1030206.1800000004</v>
      </c>
      <c r="E3150" s="218">
        <v>543884.81000000006</v>
      </c>
      <c r="F3150" s="19">
        <v>0</v>
      </c>
      <c r="G3150" s="20">
        <f t="shared" si="55"/>
        <v>202864.25</v>
      </c>
      <c r="H3150" s="19">
        <v>0</v>
      </c>
      <c r="I3150" s="19">
        <v>0</v>
      </c>
    </row>
    <row r="3151" spans="1:9" x14ac:dyDescent="0.25">
      <c r="A3151" s="217" t="s">
        <v>2187</v>
      </c>
      <c r="B3151" s="78"/>
      <c r="C3151" s="134" t="s">
        <v>3497</v>
      </c>
      <c r="D3151" s="218">
        <v>2344189.8699999996</v>
      </c>
      <c r="E3151" s="218">
        <v>1229223.6499999997</v>
      </c>
      <c r="F3151" s="19">
        <v>0</v>
      </c>
      <c r="G3151" s="20">
        <f t="shared" si="55"/>
        <v>190084.55</v>
      </c>
      <c r="H3151" s="19">
        <v>0</v>
      </c>
      <c r="I3151" s="19">
        <v>0</v>
      </c>
    </row>
    <row r="3152" spans="1:9" x14ac:dyDescent="0.25">
      <c r="A3152" s="217" t="s">
        <v>182</v>
      </c>
      <c r="B3152" s="78"/>
      <c r="C3152" s="134" t="s">
        <v>3497</v>
      </c>
      <c r="D3152" s="218">
        <v>1078314.54</v>
      </c>
      <c r="E3152" s="218">
        <v>304435.23000000004</v>
      </c>
      <c r="F3152" s="19">
        <v>0</v>
      </c>
      <c r="G3152" s="20">
        <f t="shared" si="55"/>
        <v>1169666.4499999995</v>
      </c>
      <c r="H3152" s="19">
        <v>0</v>
      </c>
      <c r="I3152" s="19">
        <v>0</v>
      </c>
    </row>
    <row r="3153" spans="1:9" x14ac:dyDescent="0.25">
      <c r="A3153" s="217" t="s">
        <v>3036</v>
      </c>
      <c r="B3153" s="78"/>
      <c r="C3153" s="134" t="s">
        <v>3497</v>
      </c>
      <c r="D3153" s="218">
        <v>1872642.2199999997</v>
      </c>
      <c r="E3153" s="218">
        <v>734428.30999999994</v>
      </c>
      <c r="F3153" s="19">
        <v>0</v>
      </c>
      <c r="G3153" s="20">
        <f t="shared" si="55"/>
        <v>278401.75000000012</v>
      </c>
      <c r="H3153" s="19">
        <v>0</v>
      </c>
      <c r="I3153" s="19">
        <v>0</v>
      </c>
    </row>
    <row r="3154" spans="1:9" x14ac:dyDescent="0.25">
      <c r="A3154" s="217" t="s">
        <v>2827</v>
      </c>
      <c r="B3154" s="78"/>
      <c r="C3154" s="134" t="s">
        <v>3497</v>
      </c>
      <c r="D3154" s="218">
        <v>1045308.0899999997</v>
      </c>
      <c r="E3154" s="218">
        <v>363165.22000000003</v>
      </c>
      <c r="F3154" s="19">
        <v>0</v>
      </c>
      <c r="G3154" s="20">
        <f t="shared" si="55"/>
        <v>230280.59999999998</v>
      </c>
      <c r="H3154" s="19">
        <v>0</v>
      </c>
      <c r="I3154" s="19">
        <v>0</v>
      </c>
    </row>
    <row r="3155" spans="1:9" x14ac:dyDescent="0.25">
      <c r="A3155" s="217" t="s">
        <v>2904</v>
      </c>
      <c r="B3155" s="78"/>
      <c r="C3155" s="134" t="s">
        <v>3497</v>
      </c>
      <c r="D3155" s="218">
        <v>881879.89999999944</v>
      </c>
      <c r="E3155" s="218">
        <v>447261.74</v>
      </c>
      <c r="F3155" s="19">
        <v>0</v>
      </c>
      <c r="G3155" s="20">
        <f t="shared" si="55"/>
        <v>175175</v>
      </c>
      <c r="H3155" s="19">
        <v>0</v>
      </c>
      <c r="I3155" s="19">
        <v>0</v>
      </c>
    </row>
    <row r="3156" spans="1:9" x14ac:dyDescent="0.25">
      <c r="A3156" s="217" t="s">
        <v>3037</v>
      </c>
      <c r="B3156" s="78"/>
      <c r="C3156" s="134" t="s">
        <v>3497</v>
      </c>
      <c r="D3156" s="218">
        <v>807088.84999999974</v>
      </c>
      <c r="E3156" s="218">
        <v>372076.82000000012</v>
      </c>
      <c r="F3156" s="19">
        <v>0</v>
      </c>
      <c r="G3156" s="20">
        <f t="shared" si="55"/>
        <v>341215.07000000018</v>
      </c>
      <c r="H3156" s="19">
        <v>0</v>
      </c>
      <c r="I3156" s="19">
        <v>0</v>
      </c>
    </row>
    <row r="3157" spans="1:9" x14ac:dyDescent="0.25">
      <c r="A3157" s="217" t="s">
        <v>2899</v>
      </c>
      <c r="B3157" s="78"/>
      <c r="C3157" s="134" t="s">
        <v>3497</v>
      </c>
      <c r="D3157" s="218">
        <v>266993.59999999998</v>
      </c>
      <c r="E3157" s="218">
        <v>56959.45</v>
      </c>
      <c r="F3157" s="19">
        <v>0</v>
      </c>
      <c r="G3157" s="20">
        <f t="shared" si="55"/>
        <v>294665.29999999987</v>
      </c>
      <c r="H3157" s="19">
        <v>0</v>
      </c>
      <c r="I3157" s="19">
        <v>0</v>
      </c>
    </row>
    <row r="3158" spans="1:9" x14ac:dyDescent="0.25">
      <c r="A3158" s="217" t="s">
        <v>2900</v>
      </c>
      <c r="B3158" s="78"/>
      <c r="C3158" s="134" t="s">
        <v>3497</v>
      </c>
      <c r="D3158" s="218">
        <v>1247963.49</v>
      </c>
      <c r="E3158" s="218">
        <v>447516.99999999994</v>
      </c>
      <c r="F3158" s="19">
        <v>0</v>
      </c>
      <c r="G3158" s="20">
        <f t="shared" si="55"/>
        <v>354398.7</v>
      </c>
      <c r="H3158" s="19">
        <v>0</v>
      </c>
      <c r="I3158" s="19">
        <v>0</v>
      </c>
    </row>
    <row r="3159" spans="1:9" x14ac:dyDescent="0.25">
      <c r="A3159" s="217" t="s">
        <v>3038</v>
      </c>
      <c r="B3159" s="78"/>
      <c r="C3159" s="134" t="s">
        <v>3497</v>
      </c>
      <c r="D3159" s="218">
        <v>1514293.8500000003</v>
      </c>
      <c r="E3159" s="218">
        <v>757662.18</v>
      </c>
      <c r="F3159" s="19">
        <v>0</v>
      </c>
      <c r="G3159" s="20">
        <f t="shared" si="55"/>
        <v>577728.10999999987</v>
      </c>
      <c r="H3159" s="19">
        <v>0</v>
      </c>
      <c r="I3159" s="19">
        <v>0</v>
      </c>
    </row>
    <row r="3160" spans="1:9" x14ac:dyDescent="0.25">
      <c r="A3160" s="217" t="s">
        <v>3039</v>
      </c>
      <c r="B3160" s="78"/>
      <c r="C3160" s="134" t="s">
        <v>3497</v>
      </c>
      <c r="D3160" s="218">
        <v>1722065.9300000009</v>
      </c>
      <c r="E3160" s="218">
        <v>882529.17</v>
      </c>
      <c r="F3160" s="19">
        <v>0</v>
      </c>
      <c r="G3160" s="20">
        <f t="shared" si="55"/>
        <v>380465.20000000013</v>
      </c>
      <c r="H3160" s="19">
        <v>0</v>
      </c>
      <c r="I3160" s="19">
        <v>0</v>
      </c>
    </row>
    <row r="3161" spans="1:9" x14ac:dyDescent="0.25">
      <c r="A3161" s="217" t="s">
        <v>3040</v>
      </c>
      <c r="B3161" s="78"/>
      <c r="C3161" s="134" t="s">
        <v>3497</v>
      </c>
      <c r="D3161" s="218">
        <v>871381.64000000025</v>
      </c>
      <c r="E3161" s="218">
        <v>348480.37999999995</v>
      </c>
      <c r="F3161" s="19">
        <v>0</v>
      </c>
      <c r="G3161" s="20">
        <f t="shared" si="55"/>
        <v>575360.84000000008</v>
      </c>
      <c r="H3161" s="19">
        <v>0</v>
      </c>
      <c r="I3161" s="19">
        <v>0</v>
      </c>
    </row>
    <row r="3162" spans="1:9" x14ac:dyDescent="0.25">
      <c r="A3162" s="217" t="s">
        <v>3041</v>
      </c>
      <c r="B3162" s="78"/>
      <c r="C3162" s="134" t="s">
        <v>3497</v>
      </c>
      <c r="D3162" s="218">
        <v>1033475.1100000003</v>
      </c>
      <c r="E3162" s="218">
        <v>329032.16999999981</v>
      </c>
      <c r="F3162" s="19">
        <v>0</v>
      </c>
      <c r="G3162" s="20">
        <f t="shared" si="55"/>
        <v>1665397.6000000008</v>
      </c>
      <c r="H3162" s="19">
        <v>0</v>
      </c>
      <c r="I3162" s="19">
        <v>0</v>
      </c>
    </row>
    <row r="3163" spans="1:9" x14ac:dyDescent="0.25">
      <c r="A3163" s="217" t="s">
        <v>3042</v>
      </c>
      <c r="B3163" s="78"/>
      <c r="C3163" s="134" t="s">
        <v>3497</v>
      </c>
      <c r="D3163" s="218">
        <v>929367.79999999993</v>
      </c>
      <c r="E3163" s="218">
        <v>359331.61999999994</v>
      </c>
      <c r="F3163" s="19">
        <v>0</v>
      </c>
      <c r="G3163" s="20">
        <f t="shared" si="55"/>
        <v>2489986.4600000004</v>
      </c>
      <c r="H3163" s="19">
        <v>0</v>
      </c>
      <c r="I3163" s="19">
        <v>0</v>
      </c>
    </row>
    <row r="3164" spans="1:9" x14ac:dyDescent="0.25">
      <c r="A3164" s="217" t="s">
        <v>3043</v>
      </c>
      <c r="B3164" s="78"/>
      <c r="C3164" s="134" t="s">
        <v>3497</v>
      </c>
      <c r="D3164" s="218">
        <v>1348402.2400000005</v>
      </c>
      <c r="E3164" s="218">
        <v>403571.45000000013</v>
      </c>
      <c r="F3164" s="19">
        <v>0</v>
      </c>
      <c r="G3164" s="20">
        <f t="shared" si="55"/>
        <v>1581383.88</v>
      </c>
      <c r="H3164" s="19">
        <v>0</v>
      </c>
      <c r="I3164" s="19">
        <v>0</v>
      </c>
    </row>
    <row r="3165" spans="1:9" x14ac:dyDescent="0.25">
      <c r="A3165" s="217" t="s">
        <v>2610</v>
      </c>
      <c r="B3165" s="78"/>
      <c r="C3165" s="134" t="s">
        <v>3497</v>
      </c>
      <c r="D3165" s="218">
        <v>785251.23</v>
      </c>
      <c r="E3165" s="218">
        <v>59285.87999999999</v>
      </c>
      <c r="F3165" s="19">
        <v>0</v>
      </c>
      <c r="G3165" s="20">
        <f t="shared" si="55"/>
        <v>2279211.7100000004</v>
      </c>
      <c r="H3165" s="19">
        <v>0</v>
      </c>
      <c r="I3165" s="19">
        <v>0</v>
      </c>
    </row>
    <row r="3166" spans="1:9" x14ac:dyDescent="0.25">
      <c r="A3166" s="217" t="s">
        <v>3044</v>
      </c>
      <c r="B3166" s="78"/>
      <c r="C3166" s="134" t="s">
        <v>3497</v>
      </c>
      <c r="D3166" s="218">
        <v>853582.38999999978</v>
      </c>
      <c r="E3166" s="218">
        <v>358402.47</v>
      </c>
      <c r="F3166" s="19">
        <v>0</v>
      </c>
      <c r="G3166" s="20">
        <f t="shared" si="55"/>
        <v>1945782.8400000003</v>
      </c>
      <c r="H3166" s="19">
        <v>0</v>
      </c>
      <c r="I3166" s="19">
        <v>0</v>
      </c>
    </row>
    <row r="3167" spans="1:9" x14ac:dyDescent="0.25">
      <c r="A3167" s="217" t="s">
        <v>3045</v>
      </c>
      <c r="B3167" s="78"/>
      <c r="C3167" s="134" t="s">
        <v>3497</v>
      </c>
      <c r="D3167" s="218">
        <v>1935119.3499999996</v>
      </c>
      <c r="E3167" s="218">
        <v>301268.39999999997</v>
      </c>
      <c r="F3167" s="19">
        <v>0</v>
      </c>
      <c r="G3167" s="20">
        <f t="shared" si="55"/>
        <v>499401.55999999994</v>
      </c>
      <c r="H3167" s="19">
        <v>0</v>
      </c>
      <c r="I3167" s="19">
        <v>0</v>
      </c>
    </row>
    <row r="3168" spans="1:9" x14ac:dyDescent="0.25">
      <c r="A3168" s="217" t="s">
        <v>3046</v>
      </c>
      <c r="B3168" s="78"/>
      <c r="C3168" s="134" t="s">
        <v>3497</v>
      </c>
      <c r="D3168" s="218">
        <v>1655424.9700000014</v>
      </c>
      <c r="E3168" s="218">
        <v>786328.59999999986</v>
      </c>
      <c r="F3168" s="19">
        <v>0</v>
      </c>
      <c r="G3168" s="20">
        <f t="shared" si="55"/>
        <v>854931.65000000061</v>
      </c>
      <c r="H3168" s="19">
        <v>0</v>
      </c>
      <c r="I3168" s="19">
        <v>0</v>
      </c>
    </row>
    <row r="3169" spans="1:9" x14ac:dyDescent="0.25">
      <c r="A3169" s="217" t="s">
        <v>3047</v>
      </c>
      <c r="B3169" s="78"/>
      <c r="C3169" s="134" t="s">
        <v>3497</v>
      </c>
      <c r="D3169" s="218">
        <v>1611631.4699999995</v>
      </c>
      <c r="E3169" s="218">
        <v>834850.99000000022</v>
      </c>
      <c r="F3169" s="19">
        <v>0</v>
      </c>
      <c r="G3169" s="20">
        <f t="shared" si="55"/>
        <v>1455599.4300000004</v>
      </c>
      <c r="H3169" s="19">
        <v>0</v>
      </c>
      <c r="I3169" s="19">
        <v>0</v>
      </c>
    </row>
    <row r="3170" spans="1:9" x14ac:dyDescent="0.25">
      <c r="A3170" s="217" t="s">
        <v>3048</v>
      </c>
      <c r="B3170" s="78"/>
      <c r="C3170" s="134" t="s">
        <v>3497</v>
      </c>
      <c r="D3170" s="218">
        <v>1103057.4200000009</v>
      </c>
      <c r="E3170" s="218">
        <v>495759.54000000004</v>
      </c>
      <c r="F3170" s="19">
        <v>0</v>
      </c>
      <c r="G3170" s="20">
        <f t="shared" si="55"/>
        <v>2101251.290000001</v>
      </c>
      <c r="H3170" s="19">
        <v>0</v>
      </c>
      <c r="I3170" s="19">
        <v>0</v>
      </c>
    </row>
    <row r="3171" spans="1:9" x14ac:dyDescent="0.25">
      <c r="A3171" s="217" t="s">
        <v>3049</v>
      </c>
      <c r="B3171" s="78"/>
      <c r="C3171" s="134" t="s">
        <v>3497</v>
      </c>
      <c r="D3171" s="218">
        <v>576946.08000000019</v>
      </c>
      <c r="E3171" s="218">
        <v>389436.18999999994</v>
      </c>
      <c r="F3171" s="19">
        <v>0</v>
      </c>
      <c r="G3171" s="20">
        <f t="shared" si="55"/>
        <v>2368489.359999998</v>
      </c>
      <c r="H3171" s="19">
        <v>0</v>
      </c>
      <c r="I3171" s="19">
        <v>0</v>
      </c>
    </row>
    <row r="3172" spans="1:9" x14ac:dyDescent="0.25">
      <c r="A3172" s="217" t="s">
        <v>3050</v>
      </c>
      <c r="B3172" s="78"/>
      <c r="C3172" s="134" t="s">
        <v>3497</v>
      </c>
      <c r="D3172" s="218">
        <v>1377073.8599999992</v>
      </c>
      <c r="E3172" s="218">
        <v>386050.26999999996</v>
      </c>
      <c r="F3172" s="19">
        <v>0</v>
      </c>
      <c r="G3172" s="20">
        <f t="shared" si="55"/>
        <v>461066.54999999993</v>
      </c>
      <c r="H3172" s="19">
        <v>0</v>
      </c>
      <c r="I3172" s="19">
        <v>0</v>
      </c>
    </row>
    <row r="3173" spans="1:9" x14ac:dyDescent="0.25">
      <c r="A3173" s="217" t="s">
        <v>3051</v>
      </c>
      <c r="B3173" s="78"/>
      <c r="C3173" s="134" t="s">
        <v>3497</v>
      </c>
      <c r="D3173" s="218">
        <v>1294617.2000000011</v>
      </c>
      <c r="E3173" s="218">
        <v>639406.4800000001</v>
      </c>
      <c r="F3173" s="19">
        <v>0</v>
      </c>
      <c r="G3173" s="20">
        <f t="shared" si="55"/>
        <v>330307.17999999993</v>
      </c>
      <c r="H3173" s="19">
        <v>0</v>
      </c>
      <c r="I3173" s="19">
        <v>0</v>
      </c>
    </row>
    <row r="3174" spans="1:9" x14ac:dyDescent="0.25">
      <c r="A3174" s="217" t="s">
        <v>3052</v>
      </c>
      <c r="B3174" s="78"/>
      <c r="C3174" s="134" t="s">
        <v>3497</v>
      </c>
      <c r="D3174" s="218">
        <v>2720944.6999999979</v>
      </c>
      <c r="E3174" s="218">
        <v>1202713.1599999999</v>
      </c>
      <c r="F3174" s="19">
        <v>0</v>
      </c>
      <c r="G3174" s="20">
        <f t="shared" si="55"/>
        <v>788606.89999999956</v>
      </c>
      <c r="H3174" s="19">
        <v>0</v>
      </c>
      <c r="I3174" s="19">
        <v>0</v>
      </c>
    </row>
    <row r="3175" spans="1:9" x14ac:dyDescent="0.25">
      <c r="A3175" s="217" t="s">
        <v>3053</v>
      </c>
      <c r="B3175" s="78"/>
      <c r="C3175" s="134" t="s">
        <v>3497</v>
      </c>
      <c r="D3175" s="218">
        <v>1081551.2000000002</v>
      </c>
      <c r="E3175" s="218">
        <v>412050.93</v>
      </c>
      <c r="F3175" s="19">
        <v>0</v>
      </c>
      <c r="G3175" s="20">
        <f t="shared" si="55"/>
        <v>965588.91000000038</v>
      </c>
      <c r="H3175" s="19">
        <v>0</v>
      </c>
      <c r="I3175" s="19">
        <v>0</v>
      </c>
    </row>
    <row r="3176" spans="1:9" x14ac:dyDescent="0.25">
      <c r="A3176" s="217" t="s">
        <v>3054</v>
      </c>
      <c r="B3176" s="78"/>
      <c r="C3176" s="134" t="s">
        <v>3497</v>
      </c>
      <c r="D3176" s="218">
        <v>1381972.4600000002</v>
      </c>
      <c r="E3176" s="218">
        <v>548837.9800000001</v>
      </c>
      <c r="F3176" s="19">
        <v>0</v>
      </c>
      <c r="G3176" s="20">
        <f t="shared" si="55"/>
        <v>486321.37000000034</v>
      </c>
      <c r="H3176" s="19">
        <v>0</v>
      </c>
      <c r="I3176" s="19">
        <v>0</v>
      </c>
    </row>
    <row r="3177" spans="1:9" x14ac:dyDescent="0.25">
      <c r="A3177" s="217" t="s">
        <v>3055</v>
      </c>
      <c r="B3177" s="78"/>
      <c r="C3177" s="134" t="s">
        <v>3497</v>
      </c>
      <c r="D3177" s="218">
        <v>1293425.3900000001</v>
      </c>
      <c r="E3177" s="218">
        <v>663120.57999999984</v>
      </c>
      <c r="F3177" s="19">
        <v>0</v>
      </c>
      <c r="G3177" s="20">
        <f t="shared" si="55"/>
        <v>1114966.22</v>
      </c>
      <c r="H3177" s="19">
        <v>0</v>
      </c>
      <c r="I3177" s="19">
        <v>0</v>
      </c>
    </row>
    <row r="3178" spans="1:9" x14ac:dyDescent="0.25">
      <c r="A3178" s="217" t="s">
        <v>3056</v>
      </c>
      <c r="B3178" s="78"/>
      <c r="C3178" s="134" t="s">
        <v>3497</v>
      </c>
      <c r="D3178" s="218">
        <v>810393.31000000029</v>
      </c>
      <c r="E3178" s="218">
        <v>329828.41000000003</v>
      </c>
      <c r="F3178" s="19">
        <v>0</v>
      </c>
      <c r="G3178" s="20">
        <f t="shared" si="55"/>
        <v>773879.31</v>
      </c>
      <c r="H3178" s="19">
        <v>0</v>
      </c>
      <c r="I3178" s="19">
        <v>0</v>
      </c>
    </row>
    <row r="3179" spans="1:9" x14ac:dyDescent="0.25">
      <c r="A3179" s="217" t="s">
        <v>3057</v>
      </c>
      <c r="B3179" s="78"/>
      <c r="C3179" s="134" t="s">
        <v>3497</v>
      </c>
      <c r="D3179" s="218">
        <v>1298601.3999999992</v>
      </c>
      <c r="E3179" s="218">
        <v>810733.26999999979</v>
      </c>
      <c r="F3179" s="19">
        <v>0</v>
      </c>
      <c r="G3179" s="20">
        <f t="shared" si="55"/>
        <v>1138213.9099999997</v>
      </c>
      <c r="H3179" s="19">
        <v>0</v>
      </c>
      <c r="I3179" s="19">
        <v>0</v>
      </c>
    </row>
    <row r="3180" spans="1:9" x14ac:dyDescent="0.25">
      <c r="A3180" s="217" t="s">
        <v>3058</v>
      </c>
      <c r="B3180" s="78"/>
      <c r="C3180" s="134" t="s">
        <v>3497</v>
      </c>
      <c r="D3180" s="218">
        <v>1556056.44</v>
      </c>
      <c r="E3180" s="218">
        <v>613122.35</v>
      </c>
      <c r="F3180" s="19">
        <v>0</v>
      </c>
      <c r="G3180" s="20">
        <f t="shared" si="55"/>
        <v>682142.86999999965</v>
      </c>
      <c r="H3180" s="19">
        <v>0</v>
      </c>
      <c r="I3180" s="19">
        <v>0</v>
      </c>
    </row>
    <row r="3181" spans="1:9" x14ac:dyDescent="0.25">
      <c r="A3181" s="217" t="s">
        <v>3059</v>
      </c>
      <c r="B3181" s="78"/>
      <c r="C3181" s="134" t="s">
        <v>3497</v>
      </c>
      <c r="D3181" s="218">
        <v>970782.8600000001</v>
      </c>
      <c r="E3181" s="218">
        <v>588033.55000000016</v>
      </c>
      <c r="F3181" s="19">
        <v>0</v>
      </c>
      <c r="G3181" s="20">
        <f t="shared" si="55"/>
        <v>434618.15999999945</v>
      </c>
      <c r="H3181" s="19">
        <v>0</v>
      </c>
      <c r="I3181" s="19">
        <v>0</v>
      </c>
    </row>
    <row r="3182" spans="1:9" x14ac:dyDescent="0.25">
      <c r="A3182" s="217" t="s">
        <v>3062</v>
      </c>
      <c r="B3182" s="78"/>
      <c r="C3182" s="134" t="s">
        <v>3498</v>
      </c>
      <c r="D3182" s="218">
        <v>105362.00000000003</v>
      </c>
      <c r="E3182" s="218">
        <v>0</v>
      </c>
      <c r="F3182" s="19">
        <v>0</v>
      </c>
      <c r="G3182" s="20">
        <f t="shared" si="55"/>
        <v>435012.02999999962</v>
      </c>
      <c r="H3182" s="19">
        <v>0</v>
      </c>
      <c r="I3182" s="19">
        <v>0</v>
      </c>
    </row>
    <row r="3183" spans="1:9" x14ac:dyDescent="0.25">
      <c r="A3183" s="217" t="s">
        <v>3063</v>
      </c>
      <c r="B3183" s="78"/>
      <c r="C3183" s="134" t="s">
        <v>3498</v>
      </c>
      <c r="D3183" s="218">
        <v>19598.999999999989</v>
      </c>
      <c r="E3183" s="218">
        <v>0</v>
      </c>
      <c r="F3183" s="19">
        <v>0</v>
      </c>
      <c r="G3183" s="20">
        <f t="shared" si="55"/>
        <v>210034.14999999997</v>
      </c>
      <c r="H3183" s="19">
        <v>0</v>
      </c>
      <c r="I3183" s="19">
        <v>0</v>
      </c>
    </row>
    <row r="3184" spans="1:9" x14ac:dyDescent="0.25">
      <c r="A3184" s="217" t="s">
        <v>2616</v>
      </c>
      <c r="B3184" s="78"/>
      <c r="C3184" s="134" t="s">
        <v>3498</v>
      </c>
      <c r="D3184" s="218">
        <v>277652.5</v>
      </c>
      <c r="E3184" s="218">
        <v>103054.39999999999</v>
      </c>
      <c r="F3184" s="19">
        <v>0</v>
      </c>
      <c r="G3184" s="20">
        <f t="shared" si="55"/>
        <v>800446.49</v>
      </c>
      <c r="H3184" s="19">
        <v>0</v>
      </c>
      <c r="I3184" s="19">
        <v>0</v>
      </c>
    </row>
    <row r="3185" spans="1:9" x14ac:dyDescent="0.25">
      <c r="A3185" s="217" t="s">
        <v>3064</v>
      </c>
      <c r="B3185" s="78"/>
      <c r="C3185" s="134" t="s">
        <v>3498</v>
      </c>
      <c r="D3185" s="218">
        <v>219840.29000000004</v>
      </c>
      <c r="E3185" s="218">
        <v>81640.999999999985</v>
      </c>
      <c r="F3185" s="19">
        <v>0</v>
      </c>
      <c r="G3185" s="20">
        <f t="shared" ref="G3185:G3248" si="56">D3159-E3159</f>
        <v>756631.67000000027</v>
      </c>
      <c r="H3185" s="19">
        <v>0</v>
      </c>
      <c r="I3185" s="19">
        <v>0</v>
      </c>
    </row>
    <row r="3186" spans="1:9" x14ac:dyDescent="0.25">
      <c r="A3186" s="217" t="s">
        <v>3065</v>
      </c>
      <c r="B3186" s="78"/>
      <c r="C3186" s="134" t="s">
        <v>3498</v>
      </c>
      <c r="D3186" s="218">
        <v>221959.3</v>
      </c>
      <c r="E3186" s="218">
        <v>4452.75</v>
      </c>
      <c r="F3186" s="19">
        <v>0</v>
      </c>
      <c r="G3186" s="20">
        <f t="shared" si="56"/>
        <v>839536.76000000082</v>
      </c>
      <c r="H3186" s="19">
        <v>0</v>
      </c>
      <c r="I3186" s="19">
        <v>0</v>
      </c>
    </row>
    <row r="3187" spans="1:9" x14ac:dyDescent="0.25">
      <c r="A3187" s="217" t="s">
        <v>3066</v>
      </c>
      <c r="B3187" s="78"/>
      <c r="C3187" s="134" t="s">
        <v>3498</v>
      </c>
      <c r="D3187" s="218">
        <v>263787.24999999994</v>
      </c>
      <c r="E3187" s="218">
        <v>28004.200000000008</v>
      </c>
      <c r="F3187" s="19">
        <v>0</v>
      </c>
      <c r="G3187" s="20">
        <f t="shared" si="56"/>
        <v>522901.2600000003</v>
      </c>
      <c r="H3187" s="19">
        <v>0</v>
      </c>
      <c r="I3187" s="19">
        <v>0</v>
      </c>
    </row>
    <row r="3188" spans="1:9" x14ac:dyDescent="0.25">
      <c r="A3188" s="217" t="s">
        <v>3067</v>
      </c>
      <c r="B3188" s="78"/>
      <c r="C3188" s="134" t="s">
        <v>3498</v>
      </c>
      <c r="D3188" s="218">
        <v>201793.24999999988</v>
      </c>
      <c r="E3188" s="218">
        <v>17542.099999999999</v>
      </c>
      <c r="F3188" s="19">
        <v>0</v>
      </c>
      <c r="G3188" s="20">
        <f t="shared" si="56"/>
        <v>704442.94000000053</v>
      </c>
      <c r="H3188" s="19">
        <v>0</v>
      </c>
      <c r="I3188" s="19">
        <v>0</v>
      </c>
    </row>
    <row r="3189" spans="1:9" x14ac:dyDescent="0.25">
      <c r="A3189" s="217" t="s">
        <v>3068</v>
      </c>
      <c r="B3189" s="78"/>
      <c r="C3189" s="134" t="s">
        <v>3498</v>
      </c>
      <c r="D3189" s="218">
        <v>99628.250000000029</v>
      </c>
      <c r="E3189" s="218">
        <v>18202.400000000001</v>
      </c>
      <c r="F3189" s="19">
        <v>0</v>
      </c>
      <c r="G3189" s="20">
        <f t="shared" si="56"/>
        <v>570036.17999999993</v>
      </c>
      <c r="H3189" s="19">
        <v>0</v>
      </c>
      <c r="I3189" s="19">
        <v>0</v>
      </c>
    </row>
    <row r="3190" spans="1:9" x14ac:dyDescent="0.25">
      <c r="A3190" s="217" t="s">
        <v>2617</v>
      </c>
      <c r="B3190" s="78"/>
      <c r="C3190" s="134" t="s">
        <v>3498</v>
      </c>
      <c r="D3190" s="218">
        <v>258553.90000000011</v>
      </c>
      <c r="E3190" s="218">
        <v>61911.35</v>
      </c>
      <c r="F3190" s="19">
        <v>0</v>
      </c>
      <c r="G3190" s="20">
        <f t="shared" si="56"/>
        <v>944830.79000000027</v>
      </c>
      <c r="H3190" s="19">
        <v>0</v>
      </c>
      <c r="I3190" s="19">
        <v>0</v>
      </c>
    </row>
    <row r="3191" spans="1:9" x14ac:dyDescent="0.25">
      <c r="A3191" s="217" t="s">
        <v>3061</v>
      </c>
      <c r="B3191" s="78"/>
      <c r="C3191" s="134" t="s">
        <v>3498</v>
      </c>
      <c r="D3191" s="218">
        <v>220208.24999999988</v>
      </c>
      <c r="E3191" s="218">
        <v>92609.500000000015</v>
      </c>
      <c r="F3191" s="19">
        <v>0</v>
      </c>
      <c r="G3191" s="20">
        <f t="shared" si="56"/>
        <v>725965.35</v>
      </c>
      <c r="H3191" s="19">
        <v>0</v>
      </c>
      <c r="I3191" s="19">
        <v>0</v>
      </c>
    </row>
    <row r="3192" spans="1:9" x14ac:dyDescent="0.25">
      <c r="A3192" s="217" t="s">
        <v>2637</v>
      </c>
      <c r="B3192" s="78"/>
      <c r="C3192" s="134" t="s">
        <v>3498</v>
      </c>
      <c r="D3192" s="218">
        <v>175493.20000000007</v>
      </c>
      <c r="E3192" s="218">
        <v>52546.799999999996</v>
      </c>
      <c r="F3192" s="19">
        <v>0</v>
      </c>
      <c r="G3192" s="20">
        <f t="shared" si="56"/>
        <v>495179.91999999981</v>
      </c>
      <c r="H3192" s="19">
        <v>0</v>
      </c>
      <c r="I3192" s="19">
        <v>0</v>
      </c>
    </row>
    <row r="3193" spans="1:9" x14ac:dyDescent="0.25">
      <c r="A3193" s="217" t="s">
        <v>3069</v>
      </c>
      <c r="B3193" s="78"/>
      <c r="C3193" s="134" t="s">
        <v>3498</v>
      </c>
      <c r="D3193" s="218">
        <v>215552.74999999994</v>
      </c>
      <c r="E3193" s="218">
        <v>48520.45</v>
      </c>
      <c r="F3193" s="19">
        <v>0</v>
      </c>
      <c r="G3193" s="20">
        <f t="shared" si="56"/>
        <v>1633850.9499999997</v>
      </c>
      <c r="H3193" s="19">
        <v>0</v>
      </c>
      <c r="I3193" s="19">
        <v>0</v>
      </c>
    </row>
    <row r="3194" spans="1:9" x14ac:dyDescent="0.25">
      <c r="A3194" s="217" t="s">
        <v>2638</v>
      </c>
      <c r="B3194" s="78"/>
      <c r="C3194" s="134" t="s">
        <v>3498</v>
      </c>
      <c r="D3194" s="218">
        <v>215519.49999999988</v>
      </c>
      <c r="E3194" s="218">
        <v>70996.400000000009</v>
      </c>
      <c r="F3194" s="19">
        <v>0</v>
      </c>
      <c r="G3194" s="20">
        <f t="shared" si="56"/>
        <v>869096.37000000151</v>
      </c>
      <c r="H3194" s="19">
        <v>0</v>
      </c>
      <c r="I3194" s="19">
        <v>0</v>
      </c>
    </row>
    <row r="3195" spans="1:9" x14ac:dyDescent="0.25">
      <c r="A3195" s="217" t="s">
        <v>2639</v>
      </c>
      <c r="B3195" s="78"/>
      <c r="C3195" s="134" t="s">
        <v>3498</v>
      </c>
      <c r="D3195" s="218">
        <v>281121.2</v>
      </c>
      <c r="E3195" s="218">
        <v>105268.75</v>
      </c>
      <c r="F3195" s="19">
        <v>0</v>
      </c>
      <c r="G3195" s="20">
        <f t="shared" si="56"/>
        <v>776780.47999999928</v>
      </c>
      <c r="H3195" s="19">
        <v>0</v>
      </c>
      <c r="I3195" s="19">
        <v>0</v>
      </c>
    </row>
    <row r="3196" spans="1:9" x14ac:dyDescent="0.25">
      <c r="A3196" s="217" t="s">
        <v>2774</v>
      </c>
      <c r="B3196" s="78"/>
      <c r="C3196" s="134" t="s">
        <v>3498</v>
      </c>
      <c r="D3196" s="218">
        <v>200940.99999999988</v>
      </c>
      <c r="E3196" s="218">
        <v>40507.999999999985</v>
      </c>
      <c r="F3196" s="19">
        <v>0</v>
      </c>
      <c r="G3196" s="20">
        <f t="shared" si="56"/>
        <v>607297.88000000082</v>
      </c>
      <c r="H3196" s="19">
        <v>0</v>
      </c>
      <c r="I3196" s="19">
        <v>0</v>
      </c>
    </row>
    <row r="3197" spans="1:9" x14ac:dyDescent="0.25">
      <c r="A3197" s="217" t="s">
        <v>2640</v>
      </c>
      <c r="B3197" s="78"/>
      <c r="C3197" s="134" t="s">
        <v>3498</v>
      </c>
      <c r="D3197" s="218">
        <v>198109.74999999994</v>
      </c>
      <c r="E3197" s="218">
        <v>46579</v>
      </c>
      <c r="F3197" s="19">
        <v>0</v>
      </c>
      <c r="G3197" s="20">
        <f t="shared" si="56"/>
        <v>187509.89000000025</v>
      </c>
      <c r="H3197" s="19">
        <v>0</v>
      </c>
      <c r="I3197" s="19">
        <v>0</v>
      </c>
    </row>
    <row r="3198" spans="1:9" x14ac:dyDescent="0.25">
      <c r="A3198" s="217" t="s">
        <v>3070</v>
      </c>
      <c r="B3198" s="78"/>
      <c r="C3198" s="134" t="s">
        <v>3499</v>
      </c>
      <c r="D3198" s="218">
        <v>333550.50000000012</v>
      </c>
      <c r="E3198" s="218">
        <v>45521.4</v>
      </c>
      <c r="F3198" s="19">
        <v>0</v>
      </c>
      <c r="G3198" s="20">
        <f t="shared" si="56"/>
        <v>991023.58999999915</v>
      </c>
      <c r="H3198" s="19">
        <v>0</v>
      </c>
      <c r="I3198" s="19">
        <v>0</v>
      </c>
    </row>
    <row r="3199" spans="1:9" x14ac:dyDescent="0.25">
      <c r="A3199" s="217" t="s">
        <v>2231</v>
      </c>
      <c r="B3199" s="78"/>
      <c r="C3199" s="134" t="s">
        <v>3499</v>
      </c>
      <c r="D3199" s="218">
        <v>192601.19999999995</v>
      </c>
      <c r="E3199" s="218">
        <v>33834.35</v>
      </c>
      <c r="F3199" s="19">
        <v>0</v>
      </c>
      <c r="G3199" s="20">
        <f t="shared" si="56"/>
        <v>655210.72000000102</v>
      </c>
      <c r="H3199" s="19">
        <v>0</v>
      </c>
      <c r="I3199" s="19">
        <v>0</v>
      </c>
    </row>
    <row r="3200" spans="1:9" x14ac:dyDescent="0.25">
      <c r="A3200" s="217" t="s">
        <v>3071</v>
      </c>
      <c r="B3200" s="78"/>
      <c r="C3200" s="134" t="s">
        <v>3499</v>
      </c>
      <c r="D3200" s="218">
        <v>195008.80000000013</v>
      </c>
      <c r="E3200" s="218">
        <v>76686.299999999988</v>
      </c>
      <c r="F3200" s="19">
        <v>0</v>
      </c>
      <c r="G3200" s="20">
        <f t="shared" si="56"/>
        <v>1518231.5399999979</v>
      </c>
      <c r="H3200" s="19">
        <v>0</v>
      </c>
      <c r="I3200" s="19">
        <v>0</v>
      </c>
    </row>
    <row r="3201" spans="1:9" x14ac:dyDescent="0.25">
      <c r="A3201" s="217" t="s">
        <v>3072</v>
      </c>
      <c r="B3201" s="78"/>
      <c r="C3201" s="134" t="s">
        <v>3499</v>
      </c>
      <c r="D3201" s="218">
        <v>398512.10000000009</v>
      </c>
      <c r="E3201" s="218">
        <v>168068.4</v>
      </c>
      <c r="F3201" s="19">
        <v>0</v>
      </c>
      <c r="G3201" s="20">
        <f t="shared" si="56"/>
        <v>669500.27000000025</v>
      </c>
      <c r="H3201" s="19">
        <v>0</v>
      </c>
      <c r="I3201" s="19">
        <v>0</v>
      </c>
    </row>
    <row r="3202" spans="1:9" x14ac:dyDescent="0.25">
      <c r="A3202" s="217" t="s">
        <v>3073</v>
      </c>
      <c r="B3202" s="78"/>
      <c r="C3202" s="134" t="s">
        <v>3499</v>
      </c>
      <c r="D3202" s="218">
        <v>406953.29999999993</v>
      </c>
      <c r="E3202" s="218">
        <v>180416.75000000003</v>
      </c>
      <c r="F3202" s="19">
        <v>0</v>
      </c>
      <c r="G3202" s="20">
        <f t="shared" si="56"/>
        <v>833134.4800000001</v>
      </c>
      <c r="H3202" s="19">
        <v>0</v>
      </c>
      <c r="I3202" s="19">
        <v>0</v>
      </c>
    </row>
    <row r="3203" spans="1:9" x14ac:dyDescent="0.25">
      <c r="A3203" s="217" t="s">
        <v>2234</v>
      </c>
      <c r="B3203" s="78"/>
      <c r="C3203" s="134" t="s">
        <v>3499</v>
      </c>
      <c r="D3203" s="218">
        <v>320347.15000000008</v>
      </c>
      <c r="E3203" s="218">
        <v>136138.5</v>
      </c>
      <c r="F3203" s="19">
        <v>0</v>
      </c>
      <c r="G3203" s="20">
        <f t="shared" si="56"/>
        <v>630304.81000000029</v>
      </c>
      <c r="H3203" s="19">
        <v>0</v>
      </c>
      <c r="I3203" s="19">
        <v>0</v>
      </c>
    </row>
    <row r="3204" spans="1:9" x14ac:dyDescent="0.25">
      <c r="A3204" s="217" t="s">
        <v>3074</v>
      </c>
      <c r="B3204" s="78"/>
      <c r="C3204" s="134" t="s">
        <v>3500</v>
      </c>
      <c r="D3204" s="218">
        <v>147504.5</v>
      </c>
      <c r="E3204" s="218">
        <v>23153.899999999994</v>
      </c>
      <c r="F3204" s="19">
        <v>0</v>
      </c>
      <c r="G3204" s="20">
        <f t="shared" si="56"/>
        <v>480564.90000000026</v>
      </c>
      <c r="H3204" s="19">
        <v>0</v>
      </c>
      <c r="I3204" s="19">
        <v>0</v>
      </c>
    </row>
    <row r="3205" spans="1:9" x14ac:dyDescent="0.25">
      <c r="A3205" s="217" t="s">
        <v>3075</v>
      </c>
      <c r="B3205" s="78"/>
      <c r="C3205" s="134" t="s">
        <v>3501</v>
      </c>
      <c r="D3205" s="218">
        <v>1040590.1</v>
      </c>
      <c r="E3205" s="218">
        <v>425478.77999999997</v>
      </c>
      <c r="F3205" s="19">
        <v>0</v>
      </c>
      <c r="G3205" s="20">
        <f t="shared" si="56"/>
        <v>487868.12999999942</v>
      </c>
      <c r="H3205" s="19">
        <v>0</v>
      </c>
      <c r="I3205" s="19">
        <v>0</v>
      </c>
    </row>
    <row r="3206" spans="1:9" x14ac:dyDescent="0.25">
      <c r="A3206" s="217" t="s">
        <v>3076</v>
      </c>
      <c r="B3206" s="78"/>
      <c r="C3206" s="134" t="s">
        <v>3501</v>
      </c>
      <c r="D3206" s="218">
        <v>1038692</v>
      </c>
      <c r="E3206" s="218">
        <v>416875.50999999995</v>
      </c>
      <c r="F3206" s="19">
        <v>0</v>
      </c>
      <c r="G3206" s="20">
        <f t="shared" si="56"/>
        <v>942934.09</v>
      </c>
      <c r="H3206" s="19">
        <v>0</v>
      </c>
      <c r="I3206" s="19">
        <v>0</v>
      </c>
    </row>
    <row r="3207" spans="1:9" x14ac:dyDescent="0.25">
      <c r="A3207" s="217" t="s">
        <v>3077</v>
      </c>
      <c r="B3207" s="78"/>
      <c r="C3207" s="134" t="s">
        <v>3501</v>
      </c>
      <c r="D3207" s="218">
        <v>973401.05</v>
      </c>
      <c r="E3207" s="218">
        <v>257749.49999999997</v>
      </c>
      <c r="F3207" s="19">
        <v>0</v>
      </c>
      <c r="G3207" s="20">
        <f t="shared" si="56"/>
        <v>382749.30999999994</v>
      </c>
      <c r="H3207" s="19">
        <v>0</v>
      </c>
      <c r="I3207" s="19">
        <v>0</v>
      </c>
    </row>
    <row r="3208" spans="1:9" x14ac:dyDescent="0.25">
      <c r="A3208" s="217" t="s">
        <v>3078</v>
      </c>
      <c r="B3208" s="78"/>
      <c r="C3208" s="134" t="s">
        <v>3501</v>
      </c>
      <c r="D3208" s="218">
        <v>1461049.9000000001</v>
      </c>
      <c r="E3208" s="218">
        <v>502181.05000000022</v>
      </c>
      <c r="F3208" s="19">
        <v>0</v>
      </c>
      <c r="G3208" s="20">
        <f t="shared" si="56"/>
        <v>105362.00000000003</v>
      </c>
      <c r="H3208" s="19">
        <v>0</v>
      </c>
      <c r="I3208" s="19">
        <v>0</v>
      </c>
    </row>
    <row r="3209" spans="1:9" x14ac:dyDescent="0.25">
      <c r="A3209" s="217" t="s">
        <v>3079</v>
      </c>
      <c r="B3209" s="78"/>
      <c r="C3209" s="134" t="s">
        <v>3502</v>
      </c>
      <c r="D3209" s="218">
        <v>104530.5</v>
      </c>
      <c r="E3209" s="218">
        <v>0</v>
      </c>
      <c r="F3209" s="19">
        <v>0</v>
      </c>
      <c r="G3209" s="20">
        <f t="shared" si="56"/>
        <v>19598.999999999989</v>
      </c>
      <c r="H3209" s="19">
        <v>0</v>
      </c>
      <c r="I3209" s="19">
        <v>0</v>
      </c>
    </row>
    <row r="3210" spans="1:9" x14ac:dyDescent="0.25">
      <c r="A3210" s="217" t="s">
        <v>3080</v>
      </c>
      <c r="B3210" s="78"/>
      <c r="C3210" s="134" t="s">
        <v>3502</v>
      </c>
      <c r="D3210" s="218">
        <v>102573</v>
      </c>
      <c r="E3210" s="218">
        <v>0</v>
      </c>
      <c r="F3210" s="19">
        <v>0</v>
      </c>
      <c r="G3210" s="20">
        <f t="shared" si="56"/>
        <v>174598.1</v>
      </c>
      <c r="H3210" s="19">
        <v>0</v>
      </c>
      <c r="I3210" s="19">
        <v>0</v>
      </c>
    </row>
    <row r="3211" spans="1:9" x14ac:dyDescent="0.25">
      <c r="A3211" s="217" t="s">
        <v>3081</v>
      </c>
      <c r="B3211" s="78"/>
      <c r="C3211" s="134" t="s">
        <v>3502</v>
      </c>
      <c r="D3211" s="218">
        <v>139256.54999999999</v>
      </c>
      <c r="E3211" s="218">
        <v>2567.5</v>
      </c>
      <c r="F3211" s="19">
        <v>0</v>
      </c>
      <c r="G3211" s="20">
        <f t="shared" si="56"/>
        <v>138199.29000000004</v>
      </c>
      <c r="H3211" s="19">
        <v>0</v>
      </c>
      <c r="I3211" s="19">
        <v>0</v>
      </c>
    </row>
    <row r="3212" spans="1:9" x14ac:dyDescent="0.25">
      <c r="A3212" s="217" t="s">
        <v>3082</v>
      </c>
      <c r="B3212" s="78"/>
      <c r="C3212" s="134" t="s">
        <v>3502</v>
      </c>
      <c r="D3212" s="218">
        <v>85229.550000000032</v>
      </c>
      <c r="E3212" s="218">
        <v>0</v>
      </c>
      <c r="F3212" s="19">
        <v>0</v>
      </c>
      <c r="G3212" s="20">
        <f t="shared" si="56"/>
        <v>217506.55</v>
      </c>
      <c r="H3212" s="19">
        <v>0</v>
      </c>
      <c r="I3212" s="19">
        <v>0</v>
      </c>
    </row>
    <row r="3213" spans="1:9" x14ac:dyDescent="0.25">
      <c r="A3213" s="217" t="s">
        <v>3083</v>
      </c>
      <c r="B3213" s="78"/>
      <c r="C3213" s="134" t="s">
        <v>3502</v>
      </c>
      <c r="D3213" s="218">
        <v>129480.49999999997</v>
      </c>
      <c r="E3213" s="218">
        <v>39015.320000000007</v>
      </c>
      <c r="F3213" s="19">
        <v>0</v>
      </c>
      <c r="G3213" s="20">
        <f t="shared" si="56"/>
        <v>235783.04999999993</v>
      </c>
      <c r="H3213" s="19">
        <v>0</v>
      </c>
      <c r="I3213" s="19">
        <v>0</v>
      </c>
    </row>
    <row r="3214" spans="1:9" x14ac:dyDescent="0.25">
      <c r="A3214" s="217" t="s">
        <v>3084</v>
      </c>
      <c r="B3214" s="78"/>
      <c r="C3214" s="134" t="s">
        <v>3502</v>
      </c>
      <c r="D3214" s="218">
        <v>98423.100000000064</v>
      </c>
      <c r="E3214" s="218">
        <v>345.8</v>
      </c>
      <c r="F3214" s="19">
        <v>0</v>
      </c>
      <c r="G3214" s="20">
        <f t="shared" si="56"/>
        <v>184251.14999999988</v>
      </c>
      <c r="H3214" s="19">
        <v>0</v>
      </c>
      <c r="I3214" s="19">
        <v>0</v>
      </c>
    </row>
    <row r="3215" spans="1:9" x14ac:dyDescent="0.25">
      <c r="A3215" s="217" t="s">
        <v>2636</v>
      </c>
      <c r="B3215" s="78"/>
      <c r="C3215" s="134" t="s">
        <v>3502</v>
      </c>
      <c r="D3215" s="218">
        <v>244164.00000000006</v>
      </c>
      <c r="E3215" s="218">
        <v>160283.6</v>
      </c>
      <c r="F3215" s="19">
        <v>0</v>
      </c>
      <c r="G3215" s="20">
        <f t="shared" si="56"/>
        <v>81425.850000000035</v>
      </c>
      <c r="H3215" s="19">
        <v>0</v>
      </c>
      <c r="I3215" s="19">
        <v>0</v>
      </c>
    </row>
    <row r="3216" spans="1:9" x14ac:dyDescent="0.25">
      <c r="A3216" s="217" t="s">
        <v>3065</v>
      </c>
      <c r="B3216" s="78"/>
      <c r="C3216" s="134" t="s">
        <v>3502</v>
      </c>
      <c r="D3216" s="218">
        <v>571810.39999999979</v>
      </c>
      <c r="E3216" s="218">
        <v>278732.85000000003</v>
      </c>
      <c r="F3216" s="19">
        <v>0</v>
      </c>
      <c r="G3216" s="20">
        <f t="shared" si="56"/>
        <v>196642.5500000001</v>
      </c>
      <c r="H3216" s="19">
        <v>0</v>
      </c>
      <c r="I3216" s="19">
        <v>0</v>
      </c>
    </row>
    <row r="3217" spans="1:9" x14ac:dyDescent="0.25">
      <c r="A3217" s="217" t="s">
        <v>3067</v>
      </c>
      <c r="B3217" s="78"/>
      <c r="C3217" s="134" t="s">
        <v>3502</v>
      </c>
      <c r="D3217" s="218">
        <v>383813.74999999994</v>
      </c>
      <c r="E3217" s="218">
        <v>164616.50000000003</v>
      </c>
      <c r="F3217" s="19">
        <v>0</v>
      </c>
      <c r="G3217" s="20">
        <f t="shared" si="56"/>
        <v>127598.74999999987</v>
      </c>
      <c r="H3217" s="19">
        <v>0</v>
      </c>
      <c r="I3217" s="19">
        <v>0</v>
      </c>
    </row>
    <row r="3218" spans="1:9" x14ac:dyDescent="0.25">
      <c r="A3218" s="217" t="s">
        <v>3060</v>
      </c>
      <c r="B3218" s="78"/>
      <c r="C3218" s="134" t="s">
        <v>3502</v>
      </c>
      <c r="D3218" s="218">
        <v>387705.74999999988</v>
      </c>
      <c r="E3218" s="218">
        <v>195230.30000000002</v>
      </c>
      <c r="F3218" s="19">
        <v>0</v>
      </c>
      <c r="G3218" s="20">
        <f t="shared" si="56"/>
        <v>122946.40000000008</v>
      </c>
      <c r="H3218" s="19">
        <v>0</v>
      </c>
      <c r="I3218" s="19">
        <v>0</v>
      </c>
    </row>
    <row r="3219" spans="1:9" x14ac:dyDescent="0.25">
      <c r="A3219" s="217" t="s">
        <v>3085</v>
      </c>
      <c r="B3219" s="78"/>
      <c r="C3219" s="134" t="s">
        <v>3502</v>
      </c>
      <c r="D3219" s="218">
        <v>576676.25</v>
      </c>
      <c r="E3219" s="218">
        <v>259006.25</v>
      </c>
      <c r="F3219" s="19">
        <v>0</v>
      </c>
      <c r="G3219" s="20">
        <f t="shared" si="56"/>
        <v>167032.29999999993</v>
      </c>
      <c r="H3219" s="19">
        <v>0</v>
      </c>
      <c r="I3219" s="19">
        <v>0</v>
      </c>
    </row>
    <row r="3220" spans="1:9" x14ac:dyDescent="0.25">
      <c r="A3220" s="217" t="s">
        <v>3086</v>
      </c>
      <c r="B3220" s="78"/>
      <c r="C3220" s="134" t="s">
        <v>3502</v>
      </c>
      <c r="D3220" s="218">
        <v>198665.74999999988</v>
      </c>
      <c r="E3220" s="218">
        <v>113538.60000000002</v>
      </c>
      <c r="F3220" s="19">
        <v>0</v>
      </c>
      <c r="G3220" s="20">
        <f t="shared" si="56"/>
        <v>144523.09999999986</v>
      </c>
      <c r="H3220" s="19">
        <v>0</v>
      </c>
      <c r="I3220" s="19">
        <v>0</v>
      </c>
    </row>
    <row r="3221" spans="1:9" x14ac:dyDescent="0.25">
      <c r="A3221" s="217" t="s">
        <v>3087</v>
      </c>
      <c r="B3221" s="78"/>
      <c r="C3221" s="134" t="s">
        <v>3502</v>
      </c>
      <c r="D3221" s="218">
        <v>141640.2999999999</v>
      </c>
      <c r="E3221" s="218">
        <v>67629.999999999985</v>
      </c>
      <c r="F3221" s="19">
        <v>0</v>
      </c>
      <c r="G3221" s="20">
        <f t="shared" si="56"/>
        <v>175852.45</v>
      </c>
      <c r="H3221" s="19">
        <v>0</v>
      </c>
      <c r="I3221" s="19">
        <v>0</v>
      </c>
    </row>
    <row r="3222" spans="1:9" x14ac:dyDescent="0.25">
      <c r="A3222" s="217" t="s">
        <v>3088</v>
      </c>
      <c r="B3222" s="78"/>
      <c r="C3222" s="134" t="s">
        <v>3502</v>
      </c>
      <c r="D3222" s="218">
        <v>167251.75000000012</v>
      </c>
      <c r="E3222" s="218">
        <v>59745.600000000013</v>
      </c>
      <c r="F3222" s="19">
        <v>0</v>
      </c>
      <c r="G3222" s="20">
        <f t="shared" si="56"/>
        <v>160432.99999999988</v>
      </c>
      <c r="H3222" s="19">
        <v>0</v>
      </c>
      <c r="I3222" s="19">
        <v>0</v>
      </c>
    </row>
    <row r="3223" spans="1:9" x14ac:dyDescent="0.25">
      <c r="A3223" s="217" t="s">
        <v>3089</v>
      </c>
      <c r="B3223" s="78"/>
      <c r="C3223" s="134" t="s">
        <v>3502</v>
      </c>
      <c r="D3223" s="218">
        <v>238381.58000000005</v>
      </c>
      <c r="E3223" s="218">
        <v>119859.33</v>
      </c>
      <c r="F3223" s="19">
        <v>0</v>
      </c>
      <c r="G3223" s="20">
        <f t="shared" si="56"/>
        <v>151530.74999999994</v>
      </c>
      <c r="H3223" s="19">
        <v>0</v>
      </c>
      <c r="I3223" s="19">
        <v>0</v>
      </c>
    </row>
    <row r="3224" spans="1:9" x14ac:dyDescent="0.25">
      <c r="A3224" s="217" t="s">
        <v>3090</v>
      </c>
      <c r="B3224" s="78"/>
      <c r="C3224" s="134" t="s">
        <v>3502</v>
      </c>
      <c r="D3224" s="218">
        <v>154187.6</v>
      </c>
      <c r="E3224" s="218">
        <v>72622.309999999983</v>
      </c>
      <c r="F3224" s="19">
        <v>0</v>
      </c>
      <c r="G3224" s="20">
        <f t="shared" si="56"/>
        <v>288029.10000000009</v>
      </c>
      <c r="H3224" s="19">
        <v>0</v>
      </c>
      <c r="I3224" s="19">
        <v>0</v>
      </c>
    </row>
    <row r="3225" spans="1:9" x14ac:dyDescent="0.25">
      <c r="A3225" s="217" t="s">
        <v>3091</v>
      </c>
      <c r="B3225" s="78"/>
      <c r="C3225" s="134" t="s">
        <v>3502</v>
      </c>
      <c r="D3225" s="218">
        <v>371963.99999999977</v>
      </c>
      <c r="E3225" s="218">
        <v>114627.15000000001</v>
      </c>
      <c r="F3225" s="19">
        <v>0</v>
      </c>
      <c r="G3225" s="20">
        <f t="shared" si="56"/>
        <v>158766.84999999995</v>
      </c>
      <c r="H3225" s="19">
        <v>0</v>
      </c>
      <c r="I3225" s="19">
        <v>0</v>
      </c>
    </row>
    <row r="3226" spans="1:9" x14ac:dyDescent="0.25">
      <c r="A3226" s="217" t="s">
        <v>3092</v>
      </c>
      <c r="B3226" s="78"/>
      <c r="C3226" s="134" t="s">
        <v>3502</v>
      </c>
      <c r="D3226" s="218">
        <v>284498.24999999988</v>
      </c>
      <c r="E3226" s="218">
        <v>111778.00000000001</v>
      </c>
      <c r="F3226" s="19">
        <v>0</v>
      </c>
      <c r="G3226" s="20">
        <f t="shared" si="56"/>
        <v>118322.50000000015</v>
      </c>
      <c r="H3226" s="19">
        <v>0</v>
      </c>
      <c r="I3226" s="19">
        <v>0</v>
      </c>
    </row>
    <row r="3227" spans="1:9" x14ac:dyDescent="0.25">
      <c r="A3227" s="217" t="s">
        <v>3093</v>
      </c>
      <c r="B3227" s="78"/>
      <c r="C3227" s="134" t="s">
        <v>3502</v>
      </c>
      <c r="D3227" s="218">
        <v>302311.09999999986</v>
      </c>
      <c r="E3227" s="218">
        <v>201847.43000000002</v>
      </c>
      <c r="F3227" s="19">
        <v>0</v>
      </c>
      <c r="G3227" s="20">
        <f t="shared" si="56"/>
        <v>230443.7000000001</v>
      </c>
      <c r="H3227" s="19">
        <v>0</v>
      </c>
      <c r="I3227" s="19">
        <v>0</v>
      </c>
    </row>
    <row r="3228" spans="1:9" x14ac:dyDescent="0.25">
      <c r="A3228" s="217" t="s">
        <v>3094</v>
      </c>
      <c r="B3228" s="78"/>
      <c r="C3228" s="134" t="s">
        <v>3502</v>
      </c>
      <c r="D3228" s="218">
        <v>259304.49999999988</v>
      </c>
      <c r="E3228" s="218">
        <v>140682.42000000004</v>
      </c>
      <c r="F3228" s="19">
        <v>0</v>
      </c>
      <c r="G3228" s="20">
        <f t="shared" si="56"/>
        <v>226536.5499999999</v>
      </c>
      <c r="H3228" s="19">
        <v>0</v>
      </c>
      <c r="I3228" s="19">
        <v>0</v>
      </c>
    </row>
    <row r="3229" spans="1:9" x14ac:dyDescent="0.25">
      <c r="A3229" s="217" t="s">
        <v>3095</v>
      </c>
      <c r="B3229" s="78"/>
      <c r="C3229" s="134" t="s">
        <v>3503</v>
      </c>
      <c r="D3229" s="218">
        <v>252776.00000000012</v>
      </c>
      <c r="E3229" s="218">
        <v>0</v>
      </c>
      <c r="F3229" s="19">
        <v>0</v>
      </c>
      <c r="G3229" s="20">
        <f t="shared" si="56"/>
        <v>184208.65000000008</v>
      </c>
      <c r="H3229" s="19">
        <v>0</v>
      </c>
      <c r="I3229" s="19">
        <v>0</v>
      </c>
    </row>
    <row r="3230" spans="1:9" x14ac:dyDescent="0.25">
      <c r="A3230" s="217" t="s">
        <v>3096</v>
      </c>
      <c r="B3230" s="78"/>
      <c r="C3230" s="134" t="s">
        <v>3503</v>
      </c>
      <c r="D3230" s="218">
        <v>49738.249999999978</v>
      </c>
      <c r="E3230" s="218">
        <v>6457.2</v>
      </c>
      <c r="F3230" s="19">
        <v>0</v>
      </c>
      <c r="G3230" s="20">
        <f t="shared" si="56"/>
        <v>124350.6</v>
      </c>
      <c r="H3230" s="19">
        <v>0</v>
      </c>
      <c r="I3230" s="19">
        <v>0</v>
      </c>
    </row>
    <row r="3231" spans="1:9" x14ac:dyDescent="0.25">
      <c r="A3231" s="217" t="s">
        <v>3097</v>
      </c>
      <c r="B3231" s="78"/>
      <c r="C3231" s="134" t="s">
        <v>3503</v>
      </c>
      <c r="D3231" s="218">
        <v>129199.74999999997</v>
      </c>
      <c r="E3231" s="218">
        <v>19680</v>
      </c>
      <c r="F3231" s="19">
        <v>0</v>
      </c>
      <c r="G3231" s="20">
        <f t="shared" si="56"/>
        <v>615111.32000000007</v>
      </c>
      <c r="H3231" s="19">
        <v>0</v>
      </c>
      <c r="I3231" s="19">
        <v>0</v>
      </c>
    </row>
    <row r="3232" spans="1:9" x14ac:dyDescent="0.25">
      <c r="A3232" s="217" t="s">
        <v>2890</v>
      </c>
      <c r="B3232" s="78"/>
      <c r="C3232" s="134" t="s">
        <v>3504</v>
      </c>
      <c r="D3232" s="218">
        <v>255680.87499999994</v>
      </c>
      <c r="E3232" s="218">
        <v>64236.100000000006</v>
      </c>
      <c r="F3232" s="19">
        <v>0</v>
      </c>
      <c r="G3232" s="20">
        <f t="shared" si="56"/>
        <v>621816.49</v>
      </c>
      <c r="H3232" s="19">
        <v>0</v>
      </c>
      <c r="I3232" s="19">
        <v>0</v>
      </c>
    </row>
    <row r="3233" spans="1:9" x14ac:dyDescent="0.25">
      <c r="A3233" s="217" t="s">
        <v>601</v>
      </c>
      <c r="B3233" s="78"/>
      <c r="C3233" s="134" t="s">
        <v>3504</v>
      </c>
      <c r="D3233" s="218">
        <v>609881.09499999962</v>
      </c>
      <c r="E3233" s="218">
        <v>283347.13999999996</v>
      </c>
      <c r="F3233" s="19">
        <v>0</v>
      </c>
      <c r="G3233" s="20">
        <f t="shared" si="56"/>
        <v>715651.55</v>
      </c>
      <c r="H3233" s="19">
        <v>0</v>
      </c>
      <c r="I3233" s="19">
        <v>0</v>
      </c>
    </row>
    <row r="3234" spans="1:9" x14ac:dyDescent="0.25">
      <c r="A3234" s="217" t="s">
        <v>2891</v>
      </c>
      <c r="B3234" s="78"/>
      <c r="C3234" s="134" t="s">
        <v>3504</v>
      </c>
      <c r="D3234" s="218">
        <v>326774.60000000009</v>
      </c>
      <c r="E3234" s="218">
        <v>160114.96</v>
      </c>
      <c r="F3234" s="19">
        <v>0</v>
      </c>
      <c r="G3234" s="20">
        <f t="shared" si="56"/>
        <v>958868.84999999986</v>
      </c>
      <c r="H3234" s="19">
        <v>0</v>
      </c>
      <c r="I3234" s="19">
        <v>0</v>
      </c>
    </row>
    <row r="3235" spans="1:9" x14ac:dyDescent="0.25">
      <c r="A3235" s="217" t="s">
        <v>2892</v>
      </c>
      <c r="B3235" s="78"/>
      <c r="C3235" s="134" t="s">
        <v>3504</v>
      </c>
      <c r="D3235" s="218">
        <v>335490.79999999987</v>
      </c>
      <c r="E3235" s="218">
        <v>216246.39999999997</v>
      </c>
      <c r="F3235" s="19">
        <v>0</v>
      </c>
      <c r="G3235" s="20">
        <f t="shared" si="56"/>
        <v>104530.5</v>
      </c>
      <c r="H3235" s="19">
        <v>0</v>
      </c>
      <c r="I3235" s="19">
        <v>0</v>
      </c>
    </row>
    <row r="3236" spans="1:9" x14ac:dyDescent="0.25">
      <c r="A3236" s="217" t="s">
        <v>3030</v>
      </c>
      <c r="B3236" s="78"/>
      <c r="C3236" s="134" t="s">
        <v>3504</v>
      </c>
      <c r="D3236" s="218">
        <v>318040.59999999992</v>
      </c>
      <c r="E3236" s="218">
        <v>133870.30000000005</v>
      </c>
      <c r="F3236" s="19">
        <v>0</v>
      </c>
      <c r="G3236" s="20">
        <f t="shared" si="56"/>
        <v>102573</v>
      </c>
      <c r="H3236" s="19">
        <v>0</v>
      </c>
      <c r="I3236" s="19">
        <v>0</v>
      </c>
    </row>
    <row r="3237" spans="1:9" x14ac:dyDescent="0.25">
      <c r="A3237" s="217" t="s">
        <v>3098</v>
      </c>
      <c r="B3237" s="78"/>
      <c r="C3237" s="134" t="s">
        <v>3505</v>
      </c>
      <c r="D3237" s="218">
        <v>331757.7</v>
      </c>
      <c r="E3237" s="218">
        <v>232403.2999999999</v>
      </c>
      <c r="F3237" s="19">
        <v>0</v>
      </c>
      <c r="G3237" s="20">
        <f t="shared" si="56"/>
        <v>136689.04999999999</v>
      </c>
      <c r="H3237" s="19">
        <v>0</v>
      </c>
      <c r="I3237" s="19">
        <v>0</v>
      </c>
    </row>
    <row r="3238" spans="1:9" x14ac:dyDescent="0.25">
      <c r="A3238" s="217" t="s">
        <v>3099</v>
      </c>
      <c r="B3238" s="78"/>
      <c r="C3238" s="134" t="s">
        <v>3505</v>
      </c>
      <c r="D3238" s="218">
        <v>133247.60000000003</v>
      </c>
      <c r="E3238" s="218">
        <v>95623.6</v>
      </c>
      <c r="F3238" s="19">
        <v>0</v>
      </c>
      <c r="G3238" s="20">
        <f t="shared" si="56"/>
        <v>85229.550000000032</v>
      </c>
      <c r="H3238" s="19">
        <v>0</v>
      </c>
      <c r="I3238" s="19">
        <v>0</v>
      </c>
    </row>
    <row r="3239" spans="1:9" x14ac:dyDescent="0.25">
      <c r="A3239" s="217" t="s">
        <v>3100</v>
      </c>
      <c r="B3239" s="78"/>
      <c r="C3239" s="134" t="s">
        <v>3505</v>
      </c>
      <c r="D3239" s="218">
        <v>543515.6</v>
      </c>
      <c r="E3239" s="218">
        <v>401347.77</v>
      </c>
      <c r="F3239" s="19">
        <v>0</v>
      </c>
      <c r="G3239" s="20">
        <f t="shared" si="56"/>
        <v>90465.179999999964</v>
      </c>
      <c r="H3239" s="19">
        <v>0</v>
      </c>
      <c r="I3239" s="19">
        <v>0</v>
      </c>
    </row>
    <row r="3240" spans="1:9" x14ac:dyDescent="0.25">
      <c r="A3240" s="217" t="s">
        <v>3101</v>
      </c>
      <c r="B3240" s="78"/>
      <c r="C3240" s="134" t="s">
        <v>3505</v>
      </c>
      <c r="D3240" s="218">
        <v>326457.59999999986</v>
      </c>
      <c r="E3240" s="218">
        <v>181399.8</v>
      </c>
      <c r="F3240" s="19">
        <v>0</v>
      </c>
      <c r="G3240" s="20">
        <f t="shared" si="56"/>
        <v>98077.300000000061</v>
      </c>
      <c r="H3240" s="19">
        <v>0</v>
      </c>
      <c r="I3240" s="19">
        <v>0</v>
      </c>
    </row>
    <row r="3241" spans="1:9" x14ac:dyDescent="0.25">
      <c r="A3241" s="217" t="s">
        <v>3102</v>
      </c>
      <c r="B3241" s="78"/>
      <c r="C3241" s="134" t="s">
        <v>3505</v>
      </c>
      <c r="D3241" s="218">
        <v>459278.19999999972</v>
      </c>
      <c r="E3241" s="218">
        <v>240840.18999999997</v>
      </c>
      <c r="F3241" s="19">
        <v>0</v>
      </c>
      <c r="G3241" s="20">
        <f t="shared" si="56"/>
        <v>83880.400000000052</v>
      </c>
      <c r="H3241" s="19">
        <v>0</v>
      </c>
      <c r="I3241" s="19">
        <v>0</v>
      </c>
    </row>
    <row r="3242" spans="1:9" x14ac:dyDescent="0.25">
      <c r="A3242" s="217" t="s">
        <v>3103</v>
      </c>
      <c r="B3242" s="78"/>
      <c r="C3242" s="134" t="s">
        <v>3505</v>
      </c>
      <c r="D3242" s="218">
        <v>479261.99999999988</v>
      </c>
      <c r="E3242" s="218">
        <v>302214.69999999995</v>
      </c>
      <c r="F3242" s="19">
        <v>0</v>
      </c>
      <c r="G3242" s="20">
        <f t="shared" si="56"/>
        <v>293077.54999999976</v>
      </c>
      <c r="H3242" s="19">
        <v>0</v>
      </c>
      <c r="I3242" s="19">
        <v>0</v>
      </c>
    </row>
    <row r="3243" spans="1:9" x14ac:dyDescent="0.25">
      <c r="A3243" s="217" t="s">
        <v>3104</v>
      </c>
      <c r="B3243" s="78"/>
      <c r="C3243" s="134" t="s">
        <v>3505</v>
      </c>
      <c r="D3243" s="218">
        <v>554116.32000000007</v>
      </c>
      <c r="E3243" s="218">
        <v>351441.68</v>
      </c>
      <c r="F3243" s="19">
        <v>0</v>
      </c>
      <c r="G3243" s="20">
        <f t="shared" si="56"/>
        <v>219197.24999999991</v>
      </c>
      <c r="H3243" s="19">
        <v>0</v>
      </c>
      <c r="I3243" s="19">
        <v>0</v>
      </c>
    </row>
    <row r="3244" spans="1:9" x14ac:dyDescent="0.25">
      <c r="A3244" s="217" t="s">
        <v>3105</v>
      </c>
      <c r="B3244" s="78"/>
      <c r="C3244" s="134" t="s">
        <v>3505</v>
      </c>
      <c r="D3244" s="218">
        <v>608789.32000000007</v>
      </c>
      <c r="E3244" s="218">
        <v>302208.61</v>
      </c>
      <c r="F3244" s="19">
        <v>0</v>
      </c>
      <c r="G3244" s="20">
        <f t="shared" si="56"/>
        <v>192475.44999999987</v>
      </c>
      <c r="H3244" s="19">
        <v>0</v>
      </c>
      <c r="I3244" s="19">
        <v>0</v>
      </c>
    </row>
    <row r="3245" spans="1:9" x14ac:dyDescent="0.25">
      <c r="A3245" s="217" t="s">
        <v>3106</v>
      </c>
      <c r="B3245" s="78"/>
      <c r="C3245" s="134" t="s">
        <v>3505</v>
      </c>
      <c r="D3245" s="218">
        <v>364961.59500000003</v>
      </c>
      <c r="E3245" s="218">
        <v>197081.50000000006</v>
      </c>
      <c r="F3245" s="19">
        <v>0</v>
      </c>
      <c r="G3245" s="20">
        <f t="shared" si="56"/>
        <v>317670</v>
      </c>
      <c r="H3245" s="19">
        <v>0</v>
      </c>
      <c r="I3245" s="19">
        <v>0</v>
      </c>
    </row>
    <row r="3246" spans="1:9" x14ac:dyDescent="0.25">
      <c r="A3246" s="217" t="s">
        <v>3107</v>
      </c>
      <c r="B3246" s="78"/>
      <c r="C3246" s="134" t="s">
        <v>3505</v>
      </c>
      <c r="D3246" s="218">
        <v>512803.14000000013</v>
      </c>
      <c r="E3246" s="218">
        <v>321901.35000000009</v>
      </c>
      <c r="F3246" s="19">
        <v>0</v>
      </c>
      <c r="G3246" s="20">
        <f t="shared" si="56"/>
        <v>85127.149999999863</v>
      </c>
      <c r="H3246" s="19">
        <v>0</v>
      </c>
      <c r="I3246" s="19">
        <v>0</v>
      </c>
    </row>
    <row r="3247" spans="1:9" x14ac:dyDescent="0.25">
      <c r="A3247" s="217" t="s">
        <v>3108</v>
      </c>
      <c r="B3247" s="78"/>
      <c r="C3247" s="134" t="s">
        <v>3505</v>
      </c>
      <c r="D3247" s="218">
        <v>351878.19999999972</v>
      </c>
      <c r="E3247" s="218">
        <v>168734.36000000002</v>
      </c>
      <c r="F3247" s="19">
        <v>0</v>
      </c>
      <c r="G3247" s="20">
        <f t="shared" si="56"/>
        <v>74010.299999999916</v>
      </c>
      <c r="H3247" s="19">
        <v>0</v>
      </c>
      <c r="I3247" s="19">
        <v>0</v>
      </c>
    </row>
    <row r="3248" spans="1:9" x14ac:dyDescent="0.25">
      <c r="A3248" s="217" t="s">
        <v>3109</v>
      </c>
      <c r="B3248" s="78"/>
      <c r="C3248" s="134" t="s">
        <v>3505</v>
      </c>
      <c r="D3248" s="218">
        <v>353453.40000000014</v>
      </c>
      <c r="E3248" s="218">
        <v>248067.10000000006</v>
      </c>
      <c r="F3248" s="19">
        <v>0</v>
      </c>
      <c r="G3248" s="20">
        <f t="shared" si="56"/>
        <v>107506.15000000011</v>
      </c>
      <c r="H3248" s="19">
        <v>0</v>
      </c>
      <c r="I3248" s="19">
        <v>0</v>
      </c>
    </row>
    <row r="3249" spans="1:9" x14ac:dyDescent="0.25">
      <c r="A3249" s="217" t="s">
        <v>3110</v>
      </c>
      <c r="B3249" s="78"/>
      <c r="C3249" s="134" t="s">
        <v>3505</v>
      </c>
      <c r="D3249" s="218">
        <v>577238.5</v>
      </c>
      <c r="E3249" s="218">
        <v>353523.4</v>
      </c>
      <c r="F3249" s="19">
        <v>0</v>
      </c>
      <c r="G3249" s="20">
        <f t="shared" ref="G3249:G3312" si="57">D3223-E3223</f>
        <v>118522.25000000004</v>
      </c>
      <c r="H3249" s="19">
        <v>0</v>
      </c>
      <c r="I3249" s="19">
        <v>0</v>
      </c>
    </row>
    <row r="3250" spans="1:9" x14ac:dyDescent="0.25">
      <c r="A3250" s="217" t="s">
        <v>3111</v>
      </c>
      <c r="B3250" s="78"/>
      <c r="C3250" s="134" t="s">
        <v>3505</v>
      </c>
      <c r="D3250" s="218">
        <v>550761.5199999999</v>
      </c>
      <c r="E3250" s="218">
        <v>236827.04999999993</v>
      </c>
      <c r="F3250" s="19">
        <v>0</v>
      </c>
      <c r="G3250" s="20">
        <f t="shared" si="57"/>
        <v>81565.290000000023</v>
      </c>
      <c r="H3250" s="19">
        <v>0</v>
      </c>
      <c r="I3250" s="19">
        <v>0</v>
      </c>
    </row>
    <row r="3251" spans="1:9" x14ac:dyDescent="0.25">
      <c r="A3251" s="217" t="s">
        <v>3112</v>
      </c>
      <c r="B3251" s="78"/>
      <c r="C3251" s="134" t="s">
        <v>3506</v>
      </c>
      <c r="D3251" s="218">
        <v>153333.00000000006</v>
      </c>
      <c r="E3251" s="218">
        <v>77374.5</v>
      </c>
      <c r="F3251" s="19">
        <v>0</v>
      </c>
      <c r="G3251" s="20">
        <f t="shared" si="57"/>
        <v>257336.84999999974</v>
      </c>
      <c r="H3251" s="19">
        <v>0</v>
      </c>
      <c r="I3251" s="19">
        <v>0</v>
      </c>
    </row>
    <row r="3252" spans="1:9" x14ac:dyDescent="0.25">
      <c r="A3252" s="217" t="s">
        <v>3113</v>
      </c>
      <c r="B3252" s="78"/>
      <c r="C3252" s="134" t="s">
        <v>3507</v>
      </c>
      <c r="D3252" s="218">
        <v>167866.79999999987</v>
      </c>
      <c r="E3252" s="218">
        <v>0</v>
      </c>
      <c r="F3252" s="19">
        <v>0</v>
      </c>
      <c r="G3252" s="20">
        <f t="shared" si="57"/>
        <v>172720.24999999988</v>
      </c>
      <c r="H3252" s="19">
        <v>0</v>
      </c>
      <c r="I3252" s="19">
        <v>0</v>
      </c>
    </row>
    <row r="3253" spans="1:9" x14ac:dyDescent="0.25">
      <c r="A3253" s="217" t="s">
        <v>3114</v>
      </c>
      <c r="B3253" s="78"/>
      <c r="C3253" s="134" t="s">
        <v>3507</v>
      </c>
      <c r="D3253" s="218">
        <v>198783.89999999994</v>
      </c>
      <c r="E3253" s="218">
        <v>0</v>
      </c>
      <c r="F3253" s="19">
        <v>0</v>
      </c>
      <c r="G3253" s="20">
        <f t="shared" si="57"/>
        <v>100463.66999999984</v>
      </c>
      <c r="H3253" s="19">
        <v>0</v>
      </c>
      <c r="I3253" s="19">
        <v>0</v>
      </c>
    </row>
    <row r="3254" spans="1:9" x14ac:dyDescent="0.25">
      <c r="A3254" s="217" t="s">
        <v>3115</v>
      </c>
      <c r="B3254" s="78"/>
      <c r="C3254" s="134" t="s">
        <v>3507</v>
      </c>
      <c r="D3254" s="218">
        <v>216255.60000000009</v>
      </c>
      <c r="E3254" s="218">
        <v>73089.45</v>
      </c>
      <c r="F3254" s="19">
        <v>0</v>
      </c>
      <c r="G3254" s="20">
        <f t="shared" si="57"/>
        <v>118622.07999999984</v>
      </c>
      <c r="H3254" s="19">
        <v>0</v>
      </c>
      <c r="I3254" s="19">
        <v>0</v>
      </c>
    </row>
    <row r="3255" spans="1:9" x14ac:dyDescent="0.25">
      <c r="A3255" s="217" t="s">
        <v>3116</v>
      </c>
      <c r="B3255" s="78"/>
      <c r="C3255" s="134" t="s">
        <v>3507</v>
      </c>
      <c r="D3255" s="218">
        <v>228831.69999999998</v>
      </c>
      <c r="E3255" s="218">
        <v>143267.49999999997</v>
      </c>
      <c r="F3255" s="19">
        <v>0</v>
      </c>
      <c r="G3255" s="20">
        <f t="shared" si="57"/>
        <v>252776.00000000012</v>
      </c>
      <c r="H3255" s="19">
        <v>0</v>
      </c>
      <c r="I3255" s="19">
        <v>0</v>
      </c>
    </row>
    <row r="3256" spans="1:9" x14ac:dyDescent="0.25">
      <c r="A3256" s="217" t="s">
        <v>3117</v>
      </c>
      <c r="B3256" s="78"/>
      <c r="C3256" s="134" t="s">
        <v>3507</v>
      </c>
      <c r="D3256" s="218">
        <v>155532</v>
      </c>
      <c r="E3256" s="218">
        <v>0</v>
      </c>
      <c r="F3256" s="19">
        <v>0</v>
      </c>
      <c r="G3256" s="20">
        <f t="shared" si="57"/>
        <v>43281.049999999981</v>
      </c>
      <c r="H3256" s="19">
        <v>0</v>
      </c>
      <c r="I3256" s="19">
        <v>0</v>
      </c>
    </row>
    <row r="3257" spans="1:9" x14ac:dyDescent="0.25">
      <c r="A3257" s="217" t="s">
        <v>3118</v>
      </c>
      <c r="B3257" s="78"/>
      <c r="C3257" s="134" t="s">
        <v>3507</v>
      </c>
      <c r="D3257" s="218">
        <v>130625.99999999999</v>
      </c>
      <c r="E3257" s="218">
        <v>6135.5499999999993</v>
      </c>
      <c r="F3257" s="19">
        <v>0</v>
      </c>
      <c r="G3257" s="20">
        <f t="shared" si="57"/>
        <v>109519.74999999997</v>
      </c>
      <c r="H3257" s="19">
        <v>0</v>
      </c>
      <c r="I3257" s="19">
        <v>0</v>
      </c>
    </row>
    <row r="3258" spans="1:9" x14ac:dyDescent="0.25">
      <c r="A3258" s="217" t="s">
        <v>2252</v>
      </c>
      <c r="B3258" s="78"/>
      <c r="C3258" s="134" t="s">
        <v>3508</v>
      </c>
      <c r="D3258" s="218">
        <v>226018.49999999997</v>
      </c>
      <c r="E3258" s="218">
        <v>54795.540000000008</v>
      </c>
      <c r="F3258" s="19">
        <v>0</v>
      </c>
      <c r="G3258" s="20">
        <f t="shared" si="57"/>
        <v>191444.77499999994</v>
      </c>
      <c r="H3258" s="19">
        <v>0</v>
      </c>
      <c r="I3258" s="19">
        <v>0</v>
      </c>
    </row>
    <row r="3259" spans="1:9" x14ac:dyDescent="0.25">
      <c r="A3259" s="217" t="s">
        <v>2891</v>
      </c>
      <c r="B3259" s="78"/>
      <c r="C3259" s="134" t="s">
        <v>3508</v>
      </c>
      <c r="D3259" s="218">
        <v>261283.70000000013</v>
      </c>
      <c r="E3259" s="218">
        <v>123621.04999999999</v>
      </c>
      <c r="F3259" s="19">
        <v>0</v>
      </c>
      <c r="G3259" s="20">
        <f t="shared" si="57"/>
        <v>326533.95499999967</v>
      </c>
      <c r="H3259" s="19">
        <v>0</v>
      </c>
      <c r="I3259" s="19">
        <v>0</v>
      </c>
    </row>
    <row r="3260" spans="1:9" x14ac:dyDescent="0.25">
      <c r="A3260" s="217" t="s">
        <v>3119</v>
      </c>
      <c r="B3260" s="78"/>
      <c r="C3260" s="134" t="s">
        <v>3509</v>
      </c>
      <c r="D3260" s="218">
        <v>117380.40000000001</v>
      </c>
      <c r="E3260" s="218">
        <v>32395.599999999999</v>
      </c>
      <c r="F3260" s="19">
        <v>0</v>
      </c>
      <c r="G3260" s="20">
        <f t="shared" si="57"/>
        <v>166659.6400000001</v>
      </c>
      <c r="H3260" s="19">
        <v>0</v>
      </c>
      <c r="I3260" s="19">
        <v>0</v>
      </c>
    </row>
    <row r="3261" spans="1:9" x14ac:dyDescent="0.25">
      <c r="A3261" s="217" t="s">
        <v>3120</v>
      </c>
      <c r="B3261" s="78"/>
      <c r="C3261" s="134" t="s">
        <v>3509</v>
      </c>
      <c r="D3261" s="218">
        <v>138741</v>
      </c>
      <c r="E3261" s="218">
        <v>51745.25</v>
      </c>
      <c r="F3261" s="19">
        <v>0</v>
      </c>
      <c r="G3261" s="20">
        <f t="shared" si="57"/>
        <v>119244.39999999991</v>
      </c>
      <c r="H3261" s="19">
        <v>0</v>
      </c>
      <c r="I3261" s="19">
        <v>0</v>
      </c>
    </row>
    <row r="3262" spans="1:9" x14ac:dyDescent="0.25">
      <c r="A3262" s="217" t="s">
        <v>3121</v>
      </c>
      <c r="B3262" s="78"/>
      <c r="C3262" s="134" t="s">
        <v>3509</v>
      </c>
      <c r="D3262" s="218">
        <v>136729.4</v>
      </c>
      <c r="E3262" s="218">
        <v>28830.800000000007</v>
      </c>
      <c r="F3262" s="19">
        <v>0</v>
      </c>
      <c r="G3262" s="20">
        <f t="shared" si="57"/>
        <v>184170.29999999987</v>
      </c>
      <c r="H3262" s="19">
        <v>0</v>
      </c>
      <c r="I3262" s="19">
        <v>0</v>
      </c>
    </row>
    <row r="3263" spans="1:9" x14ac:dyDescent="0.25">
      <c r="A3263" s="217" t="s">
        <v>3122</v>
      </c>
      <c r="B3263" s="78"/>
      <c r="C3263" s="134" t="s">
        <v>3509</v>
      </c>
      <c r="D3263" s="218">
        <v>128254.19999999997</v>
      </c>
      <c r="E3263" s="218">
        <v>81239.600000000006</v>
      </c>
      <c r="F3263" s="19">
        <v>0</v>
      </c>
      <c r="G3263" s="20">
        <f t="shared" si="57"/>
        <v>99354.400000000111</v>
      </c>
      <c r="H3263" s="19">
        <v>0</v>
      </c>
      <c r="I3263" s="19">
        <v>0</v>
      </c>
    </row>
    <row r="3264" spans="1:9" x14ac:dyDescent="0.25">
      <c r="A3264" s="217" t="s">
        <v>3123</v>
      </c>
      <c r="B3264" s="78"/>
      <c r="C3264" s="134" t="s">
        <v>3509</v>
      </c>
      <c r="D3264" s="218">
        <v>347043</v>
      </c>
      <c r="E3264" s="218">
        <v>235173.02000000005</v>
      </c>
      <c r="F3264" s="19">
        <v>0</v>
      </c>
      <c r="G3264" s="20">
        <f t="shared" si="57"/>
        <v>37624.000000000029</v>
      </c>
      <c r="H3264" s="19">
        <v>0</v>
      </c>
      <c r="I3264" s="19">
        <v>0</v>
      </c>
    </row>
    <row r="3265" spans="1:9" x14ac:dyDescent="0.25">
      <c r="A3265" s="217" t="s">
        <v>3124</v>
      </c>
      <c r="B3265" s="78"/>
      <c r="C3265" s="134" t="s">
        <v>3509</v>
      </c>
      <c r="D3265" s="218">
        <v>309723.85000000015</v>
      </c>
      <c r="E3265" s="218">
        <v>137428.76</v>
      </c>
      <c r="F3265" s="19">
        <v>0</v>
      </c>
      <c r="G3265" s="20">
        <f t="shared" si="57"/>
        <v>142167.82999999996</v>
      </c>
      <c r="H3265" s="19">
        <v>0</v>
      </c>
      <c r="I3265" s="19">
        <v>0</v>
      </c>
    </row>
    <row r="3266" spans="1:9" x14ac:dyDescent="0.25">
      <c r="A3266" s="217" t="s">
        <v>3125</v>
      </c>
      <c r="B3266" s="78"/>
      <c r="C3266" s="134" t="s">
        <v>3509</v>
      </c>
      <c r="D3266" s="218">
        <v>287578.80000000005</v>
      </c>
      <c r="E3266" s="218">
        <v>114256.60000000003</v>
      </c>
      <c r="F3266" s="19">
        <v>0</v>
      </c>
      <c r="G3266" s="20">
        <f t="shared" si="57"/>
        <v>145057.79999999987</v>
      </c>
      <c r="H3266" s="19">
        <v>0</v>
      </c>
      <c r="I3266" s="19">
        <v>0</v>
      </c>
    </row>
    <row r="3267" spans="1:9" x14ac:dyDescent="0.25">
      <c r="A3267" s="217" t="s">
        <v>3126</v>
      </c>
      <c r="B3267" s="78"/>
      <c r="C3267" s="134" t="s">
        <v>3510</v>
      </c>
      <c r="D3267" s="218">
        <v>128883.44999999995</v>
      </c>
      <c r="E3267" s="218">
        <v>28941.099999999988</v>
      </c>
      <c r="F3267" s="19">
        <v>0</v>
      </c>
      <c r="G3267" s="20">
        <f t="shared" si="57"/>
        <v>218438.00999999975</v>
      </c>
      <c r="H3267" s="19">
        <v>0</v>
      </c>
      <c r="I3267" s="19">
        <v>0</v>
      </c>
    </row>
    <row r="3268" spans="1:9" x14ac:dyDescent="0.25">
      <c r="A3268" s="217" t="s">
        <v>2229</v>
      </c>
      <c r="B3268" s="78"/>
      <c r="C3268" s="134" t="s">
        <v>3510</v>
      </c>
      <c r="D3268" s="218">
        <v>310465.95000000013</v>
      </c>
      <c r="E3268" s="218">
        <v>34125.400000000009</v>
      </c>
      <c r="F3268" s="19">
        <v>0</v>
      </c>
      <c r="G3268" s="20">
        <f t="shared" si="57"/>
        <v>177047.29999999993</v>
      </c>
      <c r="H3268" s="19">
        <v>0</v>
      </c>
      <c r="I3268" s="19">
        <v>0</v>
      </c>
    </row>
    <row r="3269" spans="1:9" x14ac:dyDescent="0.25">
      <c r="A3269" s="217" t="s">
        <v>2734</v>
      </c>
      <c r="B3269" s="78"/>
      <c r="C3269" s="134" t="s">
        <v>3511</v>
      </c>
      <c r="D3269" s="218">
        <v>344778.39999999973</v>
      </c>
      <c r="E3269" s="218">
        <v>199668.13999999998</v>
      </c>
      <c r="F3269" s="19">
        <v>0</v>
      </c>
      <c r="G3269" s="20">
        <f t="shared" si="57"/>
        <v>202674.64000000007</v>
      </c>
      <c r="H3269" s="19">
        <v>0</v>
      </c>
      <c r="I3269" s="19">
        <v>0</v>
      </c>
    </row>
    <row r="3270" spans="1:9" x14ac:dyDescent="0.25">
      <c r="A3270" s="217" t="s">
        <v>2852</v>
      </c>
      <c r="B3270" s="78"/>
      <c r="C3270" s="134" t="s">
        <v>3511</v>
      </c>
      <c r="D3270" s="218">
        <v>212177.49999999997</v>
      </c>
      <c r="E3270" s="218">
        <v>99839.800000000017</v>
      </c>
      <c r="F3270" s="19">
        <v>0</v>
      </c>
      <c r="G3270" s="20">
        <f t="shared" si="57"/>
        <v>306580.71000000008</v>
      </c>
      <c r="H3270" s="19">
        <v>0</v>
      </c>
      <c r="I3270" s="19">
        <v>0</v>
      </c>
    </row>
    <row r="3271" spans="1:9" x14ac:dyDescent="0.25">
      <c r="A3271" s="217" t="s">
        <v>2894</v>
      </c>
      <c r="B3271" s="78"/>
      <c r="C3271" s="134" t="s">
        <v>3512</v>
      </c>
      <c r="D3271" s="218">
        <v>141118.16</v>
      </c>
      <c r="E3271" s="218">
        <v>74149.150000000009</v>
      </c>
      <c r="F3271" s="19">
        <v>0</v>
      </c>
      <c r="G3271" s="20">
        <f t="shared" si="57"/>
        <v>167880.09499999997</v>
      </c>
      <c r="H3271" s="19">
        <v>0</v>
      </c>
      <c r="I3271" s="19">
        <v>0</v>
      </c>
    </row>
    <row r="3272" spans="1:9" x14ac:dyDescent="0.25">
      <c r="A3272" s="217" t="s">
        <v>2896</v>
      </c>
      <c r="B3272" s="78"/>
      <c r="C3272" s="134" t="s">
        <v>3512</v>
      </c>
      <c r="D3272" s="218">
        <v>163249.79999999993</v>
      </c>
      <c r="E3272" s="218">
        <v>102017.98000000003</v>
      </c>
      <c r="F3272" s="19">
        <v>0</v>
      </c>
      <c r="G3272" s="20">
        <f t="shared" si="57"/>
        <v>190901.79000000004</v>
      </c>
      <c r="H3272" s="19">
        <v>0</v>
      </c>
      <c r="I3272" s="19">
        <v>0</v>
      </c>
    </row>
    <row r="3273" spans="1:9" x14ac:dyDescent="0.25">
      <c r="A3273" s="217" t="s">
        <v>2719</v>
      </c>
      <c r="B3273" s="78"/>
      <c r="C3273" s="134" t="s">
        <v>3512</v>
      </c>
      <c r="D3273" s="218">
        <v>53489.400000000023</v>
      </c>
      <c r="E3273" s="218">
        <v>0</v>
      </c>
      <c r="F3273" s="19">
        <v>0</v>
      </c>
      <c r="G3273" s="20">
        <f t="shared" si="57"/>
        <v>183143.83999999971</v>
      </c>
      <c r="H3273" s="19">
        <v>0</v>
      </c>
      <c r="I3273" s="19">
        <v>0</v>
      </c>
    </row>
    <row r="3274" spans="1:9" x14ac:dyDescent="0.25">
      <c r="A3274" s="217" t="s">
        <v>2897</v>
      </c>
      <c r="B3274" s="78"/>
      <c r="C3274" s="134" t="s">
        <v>3512</v>
      </c>
      <c r="D3274" s="218">
        <v>174858.60000000012</v>
      </c>
      <c r="E3274" s="218">
        <v>58853.72</v>
      </c>
      <c r="F3274" s="19">
        <v>0</v>
      </c>
      <c r="G3274" s="20">
        <f t="shared" si="57"/>
        <v>105386.30000000008</v>
      </c>
      <c r="H3274" s="19">
        <v>0</v>
      </c>
      <c r="I3274" s="19">
        <v>0</v>
      </c>
    </row>
    <row r="3275" spans="1:9" x14ac:dyDescent="0.25">
      <c r="A3275" s="217" t="s">
        <v>3127</v>
      </c>
      <c r="B3275" s="78"/>
      <c r="C3275" s="134" t="s">
        <v>3512</v>
      </c>
      <c r="D3275" s="218">
        <v>171465.93000000008</v>
      </c>
      <c r="E3275" s="218">
        <v>40187.900000000009</v>
      </c>
      <c r="F3275" s="19">
        <v>0</v>
      </c>
      <c r="G3275" s="20">
        <f t="shared" si="57"/>
        <v>223715.09999999998</v>
      </c>
      <c r="H3275" s="19">
        <v>0</v>
      </c>
      <c r="I3275" s="19">
        <v>0</v>
      </c>
    </row>
    <row r="3276" spans="1:9" x14ac:dyDescent="0.25">
      <c r="A3276" s="217" t="s">
        <v>3128</v>
      </c>
      <c r="B3276" s="78"/>
      <c r="C3276" s="134" t="s">
        <v>3512</v>
      </c>
      <c r="D3276" s="218">
        <v>238061.52</v>
      </c>
      <c r="E3276" s="218">
        <v>94149.049999999988</v>
      </c>
      <c r="F3276" s="19">
        <v>0</v>
      </c>
      <c r="G3276" s="20">
        <f t="shared" si="57"/>
        <v>313934.46999999997</v>
      </c>
      <c r="H3276" s="19">
        <v>0</v>
      </c>
      <c r="I3276" s="19">
        <v>0</v>
      </c>
    </row>
    <row r="3277" spans="1:9" x14ac:dyDescent="0.25">
      <c r="A3277" s="217" t="s">
        <v>3129</v>
      </c>
      <c r="B3277" s="78"/>
      <c r="C3277" s="134" t="s">
        <v>3512</v>
      </c>
      <c r="D3277" s="218">
        <v>100536.00000000001</v>
      </c>
      <c r="E3277" s="218">
        <v>0</v>
      </c>
      <c r="F3277" s="19">
        <v>0</v>
      </c>
      <c r="G3277" s="20">
        <f t="shared" si="57"/>
        <v>75958.500000000058</v>
      </c>
      <c r="H3277" s="19">
        <v>0</v>
      </c>
      <c r="I3277" s="19">
        <v>0</v>
      </c>
    </row>
    <row r="3278" spans="1:9" x14ac:dyDescent="0.25">
      <c r="A3278" s="217" t="s">
        <v>2219</v>
      </c>
      <c r="B3278" s="78"/>
      <c r="C3278" s="134" t="s">
        <v>3512</v>
      </c>
      <c r="D3278" s="218">
        <v>171095.34999999992</v>
      </c>
      <c r="E3278" s="218">
        <v>59268.680000000015</v>
      </c>
      <c r="F3278" s="19">
        <v>0</v>
      </c>
      <c r="G3278" s="20">
        <f t="shared" si="57"/>
        <v>167866.79999999987</v>
      </c>
      <c r="H3278" s="19">
        <v>0</v>
      </c>
      <c r="I3278" s="19">
        <v>0</v>
      </c>
    </row>
    <row r="3279" spans="1:9" x14ac:dyDescent="0.25">
      <c r="A3279" s="217" t="s">
        <v>3130</v>
      </c>
      <c r="B3279" s="78"/>
      <c r="C3279" s="134" t="s">
        <v>3512</v>
      </c>
      <c r="D3279" s="218">
        <v>193582.15999999986</v>
      </c>
      <c r="E3279" s="218">
        <v>3914</v>
      </c>
      <c r="F3279" s="19">
        <v>0</v>
      </c>
      <c r="G3279" s="20">
        <f t="shared" si="57"/>
        <v>198783.89999999994</v>
      </c>
      <c r="H3279" s="19">
        <v>0</v>
      </c>
      <c r="I3279" s="19">
        <v>0</v>
      </c>
    </row>
    <row r="3280" spans="1:9" x14ac:dyDescent="0.25">
      <c r="A3280" s="217" t="s">
        <v>2676</v>
      </c>
      <c r="B3280" s="78"/>
      <c r="C3280" s="134" t="s">
        <v>3512</v>
      </c>
      <c r="D3280" s="218">
        <v>128707.43999999999</v>
      </c>
      <c r="E3280" s="218">
        <v>13090.529999999999</v>
      </c>
      <c r="F3280" s="19">
        <v>0</v>
      </c>
      <c r="G3280" s="20">
        <f t="shared" si="57"/>
        <v>143166.15000000008</v>
      </c>
      <c r="H3280" s="19">
        <v>0</v>
      </c>
      <c r="I3280" s="19">
        <v>0</v>
      </c>
    </row>
    <row r="3281" spans="1:9" x14ac:dyDescent="0.25">
      <c r="A3281" s="217" t="s">
        <v>3131</v>
      </c>
      <c r="B3281" s="78"/>
      <c r="C3281" s="134" t="s">
        <v>3512</v>
      </c>
      <c r="D3281" s="218">
        <v>151929.11999999994</v>
      </c>
      <c r="E3281" s="218">
        <v>99980.97</v>
      </c>
      <c r="F3281" s="19">
        <v>0</v>
      </c>
      <c r="G3281" s="20">
        <f t="shared" si="57"/>
        <v>85564.200000000012</v>
      </c>
      <c r="H3281" s="19">
        <v>0</v>
      </c>
      <c r="I3281" s="19">
        <v>0</v>
      </c>
    </row>
    <row r="3282" spans="1:9" x14ac:dyDescent="0.25">
      <c r="A3282" s="217" t="s">
        <v>3132</v>
      </c>
      <c r="B3282" s="78"/>
      <c r="C3282" s="134" t="s">
        <v>3512</v>
      </c>
      <c r="D3282" s="218">
        <v>83083.800000000032</v>
      </c>
      <c r="E3282" s="218">
        <v>0</v>
      </c>
      <c r="F3282" s="19">
        <v>0</v>
      </c>
      <c r="G3282" s="20">
        <f t="shared" si="57"/>
        <v>155532</v>
      </c>
      <c r="H3282" s="19">
        <v>0</v>
      </c>
      <c r="I3282" s="19">
        <v>0</v>
      </c>
    </row>
    <row r="3283" spans="1:9" x14ac:dyDescent="0.25">
      <c r="A3283" s="217" t="s">
        <v>3133</v>
      </c>
      <c r="B3283" s="78"/>
      <c r="C3283" s="134" t="s">
        <v>3512</v>
      </c>
      <c r="D3283" s="218">
        <v>527641.43000000017</v>
      </c>
      <c r="E3283" s="218">
        <v>152107.16</v>
      </c>
      <c r="F3283" s="19">
        <v>0</v>
      </c>
      <c r="G3283" s="20">
        <f t="shared" si="57"/>
        <v>124490.44999999998</v>
      </c>
      <c r="H3283" s="19">
        <v>0</v>
      </c>
      <c r="I3283" s="19">
        <v>0</v>
      </c>
    </row>
    <row r="3284" spans="1:9" x14ac:dyDescent="0.25">
      <c r="A3284" s="217" t="s">
        <v>3134</v>
      </c>
      <c r="B3284" s="78"/>
      <c r="C3284" s="134" t="s">
        <v>3512</v>
      </c>
      <c r="D3284" s="218">
        <v>46675.83</v>
      </c>
      <c r="E3284" s="218">
        <v>42543.349999999991</v>
      </c>
      <c r="F3284" s="19">
        <v>0</v>
      </c>
      <c r="G3284" s="20">
        <f t="shared" si="57"/>
        <v>171222.95999999996</v>
      </c>
      <c r="H3284" s="19">
        <v>0</v>
      </c>
      <c r="I3284" s="19">
        <v>0</v>
      </c>
    </row>
    <row r="3285" spans="1:9" x14ac:dyDescent="0.25">
      <c r="A3285" s="217" t="s">
        <v>3135</v>
      </c>
      <c r="B3285" s="78"/>
      <c r="C3285" s="134" t="s">
        <v>3512</v>
      </c>
      <c r="D3285" s="218">
        <v>357587.99999999994</v>
      </c>
      <c r="E3285" s="218">
        <v>100205.2</v>
      </c>
      <c r="F3285" s="19">
        <v>0</v>
      </c>
      <c r="G3285" s="20">
        <f t="shared" si="57"/>
        <v>137662.65000000014</v>
      </c>
      <c r="H3285" s="19">
        <v>0</v>
      </c>
      <c r="I3285" s="19">
        <v>0</v>
      </c>
    </row>
    <row r="3286" spans="1:9" x14ac:dyDescent="0.25">
      <c r="A3286" s="217" t="s">
        <v>2735</v>
      </c>
      <c r="B3286" s="78"/>
      <c r="C3286" s="134" t="s">
        <v>3513</v>
      </c>
      <c r="D3286" s="218">
        <v>265747.79999999987</v>
      </c>
      <c r="E3286" s="218">
        <v>2945.45</v>
      </c>
      <c r="F3286" s="19">
        <v>0</v>
      </c>
      <c r="G3286" s="20">
        <f t="shared" si="57"/>
        <v>84984.800000000017</v>
      </c>
      <c r="H3286" s="19">
        <v>0</v>
      </c>
      <c r="I3286" s="19">
        <v>0</v>
      </c>
    </row>
    <row r="3287" spans="1:9" x14ac:dyDescent="0.25">
      <c r="A3287" s="217" t="s">
        <v>2744</v>
      </c>
      <c r="B3287" s="78"/>
      <c r="C3287" s="134" t="s">
        <v>3513</v>
      </c>
      <c r="D3287" s="218">
        <v>190876.79999999987</v>
      </c>
      <c r="E3287" s="218">
        <v>87445.05</v>
      </c>
      <c r="F3287" s="19">
        <v>0</v>
      </c>
      <c r="G3287" s="20">
        <f t="shared" si="57"/>
        <v>86995.75</v>
      </c>
      <c r="H3287" s="19">
        <v>0</v>
      </c>
      <c r="I3287" s="19">
        <v>0</v>
      </c>
    </row>
    <row r="3288" spans="1:9" x14ac:dyDescent="0.25">
      <c r="A3288" s="217" t="s">
        <v>2865</v>
      </c>
      <c r="B3288" s="78"/>
      <c r="C3288" s="134" t="s">
        <v>3513</v>
      </c>
      <c r="D3288" s="218">
        <v>314599.79999999987</v>
      </c>
      <c r="E3288" s="218">
        <v>26616.139999999996</v>
      </c>
      <c r="F3288" s="19">
        <v>0</v>
      </c>
      <c r="G3288" s="20">
        <f t="shared" si="57"/>
        <v>107898.59999999999</v>
      </c>
      <c r="H3288" s="19">
        <v>0</v>
      </c>
      <c r="I3288" s="19">
        <v>0</v>
      </c>
    </row>
    <row r="3289" spans="1:9" x14ac:dyDescent="0.25">
      <c r="A3289" s="217" t="s">
        <v>3136</v>
      </c>
      <c r="B3289" s="78"/>
      <c r="C3289" s="134" t="s">
        <v>3513</v>
      </c>
      <c r="D3289" s="218">
        <v>145764.40000000005</v>
      </c>
      <c r="E3289" s="218">
        <v>93677.45</v>
      </c>
      <c r="F3289" s="19">
        <v>0</v>
      </c>
      <c r="G3289" s="20">
        <f t="shared" si="57"/>
        <v>47014.599999999962</v>
      </c>
      <c r="H3289" s="19">
        <v>0</v>
      </c>
      <c r="I3289" s="19">
        <v>0</v>
      </c>
    </row>
    <row r="3290" spans="1:9" x14ac:dyDescent="0.25">
      <c r="A3290" s="217" t="s">
        <v>2866</v>
      </c>
      <c r="B3290" s="78"/>
      <c r="C3290" s="134" t="s">
        <v>3513</v>
      </c>
      <c r="D3290" s="218">
        <v>138201.32</v>
      </c>
      <c r="E3290" s="218">
        <v>12926.939999999999</v>
      </c>
      <c r="F3290" s="19">
        <v>0</v>
      </c>
      <c r="G3290" s="20">
        <f t="shared" si="57"/>
        <v>111869.97999999995</v>
      </c>
      <c r="H3290" s="19">
        <v>0</v>
      </c>
      <c r="I3290" s="19">
        <v>0</v>
      </c>
    </row>
    <row r="3291" spans="1:9" x14ac:dyDescent="0.25">
      <c r="A3291" s="217" t="s">
        <v>2867</v>
      </c>
      <c r="B3291" s="78"/>
      <c r="C3291" s="134" t="s">
        <v>3513</v>
      </c>
      <c r="D3291" s="218">
        <v>146202</v>
      </c>
      <c r="E3291" s="218">
        <v>31450</v>
      </c>
      <c r="F3291" s="19">
        <v>0</v>
      </c>
      <c r="G3291" s="20">
        <f t="shared" si="57"/>
        <v>172295.09000000014</v>
      </c>
      <c r="H3291" s="19">
        <v>0</v>
      </c>
      <c r="I3291" s="19">
        <v>0</v>
      </c>
    </row>
    <row r="3292" spans="1:9" x14ac:dyDescent="0.25">
      <c r="A3292" s="217" t="s">
        <v>2868</v>
      </c>
      <c r="B3292" s="78"/>
      <c r="C3292" s="134" t="s">
        <v>3513</v>
      </c>
      <c r="D3292" s="218">
        <v>148620.59999999995</v>
      </c>
      <c r="E3292" s="218">
        <v>48262.680000000008</v>
      </c>
      <c r="F3292" s="19">
        <v>0</v>
      </c>
      <c r="G3292" s="20">
        <f t="shared" si="57"/>
        <v>173322.2</v>
      </c>
      <c r="H3292" s="19">
        <v>0</v>
      </c>
      <c r="I3292" s="19">
        <v>0</v>
      </c>
    </row>
    <row r="3293" spans="1:9" x14ac:dyDescent="0.25">
      <c r="A3293" s="217" t="s">
        <v>2876</v>
      </c>
      <c r="B3293" s="78"/>
      <c r="C3293" s="134" t="s">
        <v>3513</v>
      </c>
      <c r="D3293" s="218">
        <v>272199.50000000012</v>
      </c>
      <c r="E3293" s="218">
        <v>82669.050000000017</v>
      </c>
      <c r="F3293" s="19">
        <v>0</v>
      </c>
      <c r="G3293" s="20">
        <f t="shared" si="57"/>
        <v>99942.349999999962</v>
      </c>
      <c r="H3293" s="19">
        <v>0</v>
      </c>
      <c r="I3293" s="19">
        <v>0</v>
      </c>
    </row>
    <row r="3294" spans="1:9" x14ac:dyDescent="0.25">
      <c r="A3294" s="217" t="s">
        <v>2882</v>
      </c>
      <c r="B3294" s="78"/>
      <c r="C3294" s="134" t="s">
        <v>3513</v>
      </c>
      <c r="D3294" s="218">
        <v>181065.00000000006</v>
      </c>
      <c r="E3294" s="218">
        <v>88066.560000000012</v>
      </c>
      <c r="F3294" s="19">
        <v>0</v>
      </c>
      <c r="G3294" s="20">
        <f t="shared" si="57"/>
        <v>276340.5500000001</v>
      </c>
      <c r="H3294" s="19">
        <v>0</v>
      </c>
      <c r="I3294" s="19">
        <v>0</v>
      </c>
    </row>
    <row r="3295" spans="1:9" x14ac:dyDescent="0.25">
      <c r="A3295" s="217" t="s">
        <v>2884</v>
      </c>
      <c r="B3295" s="78"/>
      <c r="C3295" s="134" t="s">
        <v>3513</v>
      </c>
      <c r="D3295" s="218">
        <v>164256.40000000008</v>
      </c>
      <c r="E3295" s="218">
        <v>75219.05</v>
      </c>
      <c r="F3295" s="19">
        <v>0</v>
      </c>
      <c r="G3295" s="20">
        <f t="shared" si="57"/>
        <v>145110.25999999975</v>
      </c>
      <c r="H3295" s="19">
        <v>0</v>
      </c>
      <c r="I3295" s="19">
        <v>0</v>
      </c>
    </row>
    <row r="3296" spans="1:9" x14ac:dyDescent="0.25">
      <c r="A3296" s="217" t="s">
        <v>2885</v>
      </c>
      <c r="B3296" s="78"/>
      <c r="C3296" s="134" t="s">
        <v>3513</v>
      </c>
      <c r="D3296" s="218">
        <v>177436.20000000007</v>
      </c>
      <c r="E3296" s="218">
        <v>35414.699999999997</v>
      </c>
      <c r="F3296" s="19">
        <v>0</v>
      </c>
      <c r="G3296" s="20">
        <f t="shared" si="57"/>
        <v>112337.69999999995</v>
      </c>
      <c r="H3296" s="19">
        <v>0</v>
      </c>
      <c r="I3296" s="19">
        <v>0</v>
      </c>
    </row>
    <row r="3297" spans="1:9" x14ac:dyDescent="0.25">
      <c r="A3297" s="217" t="s">
        <v>2886</v>
      </c>
      <c r="B3297" s="78"/>
      <c r="C3297" s="134" t="s">
        <v>3513</v>
      </c>
      <c r="D3297" s="218">
        <v>266478.80000000005</v>
      </c>
      <c r="E3297" s="218">
        <v>40073.799999999996</v>
      </c>
      <c r="F3297" s="19">
        <v>0</v>
      </c>
      <c r="G3297" s="20">
        <f t="shared" si="57"/>
        <v>66969.009999999995</v>
      </c>
      <c r="H3297" s="19">
        <v>0</v>
      </c>
      <c r="I3297" s="19">
        <v>0</v>
      </c>
    </row>
    <row r="3298" spans="1:9" x14ac:dyDescent="0.25">
      <c r="A3298" s="217" t="s">
        <v>2887</v>
      </c>
      <c r="B3298" s="78"/>
      <c r="C3298" s="134" t="s">
        <v>3513</v>
      </c>
      <c r="D3298" s="218">
        <v>116784.60000000006</v>
      </c>
      <c r="E3298" s="218">
        <v>67510.850000000006</v>
      </c>
      <c r="F3298" s="19">
        <v>0</v>
      </c>
      <c r="G3298" s="20">
        <f t="shared" si="57"/>
        <v>61231.819999999905</v>
      </c>
      <c r="H3298" s="19">
        <v>0</v>
      </c>
      <c r="I3298" s="19">
        <v>0</v>
      </c>
    </row>
    <row r="3299" spans="1:9" x14ac:dyDescent="0.25">
      <c r="A3299" s="217" t="s">
        <v>3137</v>
      </c>
      <c r="B3299" s="78"/>
      <c r="C3299" s="134" t="s">
        <v>3514</v>
      </c>
      <c r="D3299" s="218">
        <v>120149.44999999995</v>
      </c>
      <c r="E3299" s="218">
        <v>92798.10000000002</v>
      </c>
      <c r="F3299" s="19">
        <v>0</v>
      </c>
      <c r="G3299" s="20">
        <f t="shared" si="57"/>
        <v>53489.400000000023</v>
      </c>
      <c r="H3299" s="19">
        <v>0</v>
      </c>
      <c r="I3299" s="19">
        <v>0</v>
      </c>
    </row>
    <row r="3300" spans="1:9" x14ac:dyDescent="0.25">
      <c r="A3300" s="217" t="s">
        <v>3170</v>
      </c>
      <c r="B3300" s="78"/>
      <c r="C3300" s="134" t="s">
        <v>3514</v>
      </c>
      <c r="D3300" s="218">
        <v>15495.65</v>
      </c>
      <c r="E3300" s="218">
        <v>14609</v>
      </c>
      <c r="F3300" s="19">
        <v>0</v>
      </c>
      <c r="G3300" s="20">
        <f t="shared" si="57"/>
        <v>116004.88000000012</v>
      </c>
      <c r="H3300" s="19">
        <v>0</v>
      </c>
      <c r="I3300" s="19">
        <v>0</v>
      </c>
    </row>
    <row r="3301" spans="1:9" x14ac:dyDescent="0.25">
      <c r="A3301" s="217" t="s">
        <v>3138</v>
      </c>
      <c r="B3301" s="78"/>
      <c r="C3301" s="134" t="s">
        <v>3515</v>
      </c>
      <c r="D3301" s="218">
        <v>110412.60000000006</v>
      </c>
      <c r="E3301" s="218">
        <v>35252.399999999987</v>
      </c>
      <c r="F3301" s="19">
        <v>0</v>
      </c>
      <c r="G3301" s="20">
        <f t="shared" si="57"/>
        <v>131278.03000000009</v>
      </c>
      <c r="H3301" s="19">
        <v>0</v>
      </c>
      <c r="I3301" s="19">
        <v>0</v>
      </c>
    </row>
    <row r="3302" spans="1:9" x14ac:dyDescent="0.25">
      <c r="A3302" s="217" t="s">
        <v>3139</v>
      </c>
      <c r="B3302" s="78"/>
      <c r="C3302" s="134" t="s">
        <v>3515</v>
      </c>
      <c r="D3302" s="218">
        <v>258207.60000000006</v>
      </c>
      <c r="E3302" s="218">
        <v>73223.200000000012</v>
      </c>
      <c r="F3302" s="19">
        <v>0</v>
      </c>
      <c r="G3302" s="20">
        <f t="shared" si="57"/>
        <v>143912.47</v>
      </c>
      <c r="H3302" s="19">
        <v>0</v>
      </c>
      <c r="I3302" s="19">
        <v>0</v>
      </c>
    </row>
    <row r="3303" spans="1:9" x14ac:dyDescent="0.25">
      <c r="A3303" s="217" t="s">
        <v>1976</v>
      </c>
      <c r="B3303" s="78"/>
      <c r="C3303" s="134" t="s">
        <v>3515</v>
      </c>
      <c r="D3303" s="218">
        <v>274295.70000000013</v>
      </c>
      <c r="E3303" s="218">
        <v>104294.65000000002</v>
      </c>
      <c r="F3303" s="19">
        <v>0</v>
      </c>
      <c r="G3303" s="20">
        <f t="shared" si="57"/>
        <v>100536.00000000001</v>
      </c>
      <c r="H3303" s="19">
        <v>0</v>
      </c>
      <c r="I3303" s="19">
        <v>0</v>
      </c>
    </row>
    <row r="3304" spans="1:9" x14ac:dyDescent="0.25">
      <c r="A3304" s="217" t="s">
        <v>3140</v>
      </c>
      <c r="B3304" s="78"/>
      <c r="C3304" s="134" t="s">
        <v>3515</v>
      </c>
      <c r="D3304" s="218">
        <v>267340.79999999987</v>
      </c>
      <c r="E3304" s="218">
        <v>175609.15</v>
      </c>
      <c r="F3304" s="19">
        <v>0</v>
      </c>
      <c r="G3304" s="20">
        <f t="shared" si="57"/>
        <v>111826.6699999999</v>
      </c>
      <c r="H3304" s="19">
        <v>0</v>
      </c>
      <c r="I3304" s="19">
        <v>0</v>
      </c>
    </row>
    <row r="3305" spans="1:9" x14ac:dyDescent="0.25">
      <c r="A3305" s="217" t="s">
        <v>3141</v>
      </c>
      <c r="B3305" s="78"/>
      <c r="C3305" s="134" t="s">
        <v>3515</v>
      </c>
      <c r="D3305" s="218">
        <v>73976.470000000016</v>
      </c>
      <c r="E3305" s="218">
        <v>16845.36</v>
      </c>
      <c r="F3305" s="19">
        <v>0</v>
      </c>
      <c r="G3305" s="20">
        <f t="shared" si="57"/>
        <v>189668.15999999986</v>
      </c>
      <c r="H3305" s="19">
        <v>0</v>
      </c>
      <c r="I3305" s="19">
        <v>0</v>
      </c>
    </row>
    <row r="3306" spans="1:9" x14ac:dyDescent="0.25">
      <c r="A3306" s="217" t="s">
        <v>3097</v>
      </c>
      <c r="B3306" s="78"/>
      <c r="C3306" s="134" t="s">
        <v>3515</v>
      </c>
      <c r="D3306" s="218">
        <v>471173.99999999994</v>
      </c>
      <c r="E3306" s="218">
        <v>326818.81999999995</v>
      </c>
      <c r="F3306" s="19">
        <v>0</v>
      </c>
      <c r="G3306" s="20">
        <f t="shared" si="57"/>
        <v>115616.90999999999</v>
      </c>
      <c r="H3306" s="19">
        <v>0</v>
      </c>
      <c r="I3306" s="19">
        <v>0</v>
      </c>
    </row>
    <row r="3307" spans="1:9" x14ac:dyDescent="0.25">
      <c r="A3307" s="217" t="s">
        <v>2644</v>
      </c>
      <c r="B3307" s="78"/>
      <c r="C3307" s="134" t="s">
        <v>3515</v>
      </c>
      <c r="D3307" s="218">
        <v>348902.40000000026</v>
      </c>
      <c r="E3307" s="218">
        <v>216753.15</v>
      </c>
      <c r="F3307" s="19">
        <v>0</v>
      </c>
      <c r="G3307" s="20">
        <f t="shared" si="57"/>
        <v>51948.149999999936</v>
      </c>
      <c r="H3307" s="19">
        <v>0</v>
      </c>
      <c r="I3307" s="19">
        <v>0</v>
      </c>
    </row>
    <row r="3308" spans="1:9" x14ac:dyDescent="0.25">
      <c r="A3308" s="217" t="s">
        <v>3142</v>
      </c>
      <c r="B3308" s="78"/>
      <c r="C3308" s="134" t="s">
        <v>3515</v>
      </c>
      <c r="D3308" s="218">
        <v>297878.9000000002</v>
      </c>
      <c r="E3308" s="218">
        <v>169456.56999999998</v>
      </c>
      <c r="F3308" s="19">
        <v>0</v>
      </c>
      <c r="G3308" s="20">
        <f t="shared" si="57"/>
        <v>83083.800000000032</v>
      </c>
      <c r="H3308" s="19">
        <v>0</v>
      </c>
      <c r="I3308" s="19">
        <v>0</v>
      </c>
    </row>
    <row r="3309" spans="1:9" x14ac:dyDescent="0.25">
      <c r="A3309" s="217" t="s">
        <v>3143</v>
      </c>
      <c r="B3309" s="78"/>
      <c r="C3309" s="134" t="s">
        <v>3515</v>
      </c>
      <c r="D3309" s="218">
        <v>293572.20000000013</v>
      </c>
      <c r="E3309" s="218">
        <v>187515.44999999998</v>
      </c>
      <c r="F3309" s="19">
        <v>0</v>
      </c>
      <c r="G3309" s="20">
        <f t="shared" si="57"/>
        <v>375534.27000000014</v>
      </c>
      <c r="H3309" s="19">
        <v>0</v>
      </c>
      <c r="I3309" s="19">
        <v>0</v>
      </c>
    </row>
    <row r="3310" spans="1:9" x14ac:dyDescent="0.25">
      <c r="A3310" s="217" t="s">
        <v>3144</v>
      </c>
      <c r="B3310" s="78"/>
      <c r="C3310" s="134" t="s">
        <v>3515</v>
      </c>
      <c r="D3310" s="218">
        <v>314422.79999999987</v>
      </c>
      <c r="E3310" s="218">
        <v>165276.80000000002</v>
      </c>
      <c r="F3310" s="19">
        <v>0</v>
      </c>
      <c r="G3310" s="20">
        <f t="shared" si="57"/>
        <v>4132.4800000000105</v>
      </c>
      <c r="H3310" s="19">
        <v>0</v>
      </c>
      <c r="I3310" s="19">
        <v>0</v>
      </c>
    </row>
    <row r="3311" spans="1:9" x14ac:dyDescent="0.25">
      <c r="A3311" s="217" t="s">
        <v>3145</v>
      </c>
      <c r="B3311" s="78"/>
      <c r="C3311" s="134" t="s">
        <v>3516</v>
      </c>
      <c r="D3311" s="218">
        <v>242950.20000000019</v>
      </c>
      <c r="E3311" s="218">
        <v>118859.94000000002</v>
      </c>
      <c r="F3311" s="19">
        <v>0</v>
      </c>
      <c r="G3311" s="20">
        <f t="shared" si="57"/>
        <v>257382.79999999993</v>
      </c>
      <c r="H3311" s="19">
        <v>0</v>
      </c>
      <c r="I3311" s="19">
        <v>0</v>
      </c>
    </row>
    <row r="3312" spans="1:9" x14ac:dyDescent="0.25">
      <c r="A3312" s="217" t="s">
        <v>3146</v>
      </c>
      <c r="B3312" s="78"/>
      <c r="C3312" s="134" t="s">
        <v>3516</v>
      </c>
      <c r="D3312" s="218">
        <v>273819</v>
      </c>
      <c r="E3312" s="218">
        <v>106502.15</v>
      </c>
      <c r="F3312" s="19">
        <v>0</v>
      </c>
      <c r="G3312" s="20">
        <f t="shared" si="57"/>
        <v>262802.34999999986</v>
      </c>
      <c r="H3312" s="19">
        <v>0</v>
      </c>
      <c r="I3312" s="19">
        <v>0</v>
      </c>
    </row>
    <row r="3313" spans="1:9" x14ac:dyDescent="0.25">
      <c r="A3313" s="217" t="s">
        <v>3147</v>
      </c>
      <c r="B3313" s="78"/>
      <c r="C3313" s="134" t="s">
        <v>3516</v>
      </c>
      <c r="D3313" s="218">
        <v>311449.20000000013</v>
      </c>
      <c r="E3313" s="218">
        <v>163323.30000000002</v>
      </c>
      <c r="F3313" s="19">
        <v>0</v>
      </c>
      <c r="G3313" s="20">
        <f t="shared" ref="G3313:G3376" si="58">D3287-E3287</f>
        <v>103431.74999999987</v>
      </c>
      <c r="H3313" s="19">
        <v>0</v>
      </c>
      <c r="I3313" s="19">
        <v>0</v>
      </c>
    </row>
    <row r="3314" spans="1:9" x14ac:dyDescent="0.25">
      <c r="A3314" s="217" t="s">
        <v>3148</v>
      </c>
      <c r="B3314" s="78"/>
      <c r="C3314" s="134" t="s">
        <v>3516</v>
      </c>
      <c r="D3314" s="218">
        <v>212364.60000000006</v>
      </c>
      <c r="E3314" s="218">
        <v>92686.199999999983</v>
      </c>
      <c r="F3314" s="19">
        <v>0</v>
      </c>
      <c r="G3314" s="20">
        <f t="shared" si="58"/>
        <v>287983.65999999986</v>
      </c>
      <c r="H3314" s="19">
        <v>0</v>
      </c>
      <c r="I3314" s="19">
        <v>0</v>
      </c>
    </row>
    <row r="3315" spans="1:9" x14ac:dyDescent="0.25">
      <c r="A3315" s="217" t="s">
        <v>526</v>
      </c>
      <c r="B3315" s="78"/>
      <c r="C3315" s="134" t="s">
        <v>3516</v>
      </c>
      <c r="D3315" s="218">
        <v>353858.40000000026</v>
      </c>
      <c r="E3315" s="218">
        <v>131017.15000000004</v>
      </c>
      <c r="F3315" s="19">
        <v>0</v>
      </c>
      <c r="G3315" s="20">
        <f t="shared" si="58"/>
        <v>52086.950000000055</v>
      </c>
      <c r="H3315" s="19">
        <v>0</v>
      </c>
      <c r="I3315" s="19">
        <v>0</v>
      </c>
    </row>
    <row r="3316" spans="1:9" x14ac:dyDescent="0.25">
      <c r="A3316" s="217" t="s">
        <v>3149</v>
      </c>
      <c r="B3316" s="78"/>
      <c r="C3316" s="134" t="s">
        <v>3516</v>
      </c>
      <c r="D3316" s="218">
        <v>215196.60000000009</v>
      </c>
      <c r="E3316" s="218">
        <v>101592.49999999999</v>
      </c>
      <c r="F3316" s="19">
        <v>0</v>
      </c>
      <c r="G3316" s="20">
        <f t="shared" si="58"/>
        <v>125274.38</v>
      </c>
      <c r="H3316" s="19">
        <v>0</v>
      </c>
      <c r="I3316" s="19">
        <v>0</v>
      </c>
    </row>
    <row r="3317" spans="1:9" x14ac:dyDescent="0.25">
      <c r="A3317" s="217" t="s">
        <v>3150</v>
      </c>
      <c r="B3317" s="78"/>
      <c r="C3317" s="134" t="s">
        <v>3516</v>
      </c>
      <c r="D3317" s="218">
        <v>164539.20000000013</v>
      </c>
      <c r="E3317" s="218">
        <v>32888.75</v>
      </c>
      <c r="F3317" s="19">
        <v>0</v>
      </c>
      <c r="G3317" s="20">
        <f t="shared" si="58"/>
        <v>114752</v>
      </c>
      <c r="H3317" s="19">
        <v>0</v>
      </c>
      <c r="I3317" s="19">
        <v>0</v>
      </c>
    </row>
    <row r="3318" spans="1:9" x14ac:dyDescent="0.25">
      <c r="A3318" s="217" t="s">
        <v>3151</v>
      </c>
      <c r="B3318" s="78"/>
      <c r="C3318" s="134" t="s">
        <v>3516</v>
      </c>
      <c r="D3318" s="218">
        <v>138024.60000000006</v>
      </c>
      <c r="E3318" s="218">
        <v>76731.950000000012</v>
      </c>
      <c r="F3318" s="19">
        <v>0</v>
      </c>
      <c r="G3318" s="20">
        <f t="shared" si="58"/>
        <v>100357.91999999994</v>
      </c>
      <c r="H3318" s="19">
        <v>0</v>
      </c>
      <c r="I3318" s="19">
        <v>0</v>
      </c>
    </row>
    <row r="3319" spans="1:9" x14ac:dyDescent="0.25">
      <c r="A3319" s="217" t="s">
        <v>3152</v>
      </c>
      <c r="B3319" s="78"/>
      <c r="C3319" s="134" t="s">
        <v>3516</v>
      </c>
      <c r="D3319" s="218">
        <v>145140</v>
      </c>
      <c r="E3319" s="218">
        <v>80550.95</v>
      </c>
      <c r="F3319" s="19">
        <v>0</v>
      </c>
      <c r="G3319" s="20">
        <f t="shared" si="58"/>
        <v>189530.4500000001</v>
      </c>
      <c r="H3319" s="19">
        <v>0</v>
      </c>
      <c r="I3319" s="19">
        <v>0</v>
      </c>
    </row>
    <row r="3320" spans="1:9" x14ac:dyDescent="0.25">
      <c r="A3320" s="217" t="s">
        <v>2289</v>
      </c>
      <c r="B3320" s="78"/>
      <c r="C3320" s="134" t="s">
        <v>3516</v>
      </c>
      <c r="D3320" s="218">
        <v>325184.4000000002</v>
      </c>
      <c r="E3320" s="218">
        <v>159311.64999999997</v>
      </c>
      <c r="F3320" s="19">
        <v>0</v>
      </c>
      <c r="G3320" s="20">
        <f t="shared" si="58"/>
        <v>92998.440000000046</v>
      </c>
      <c r="H3320" s="19">
        <v>0</v>
      </c>
      <c r="I3320" s="19">
        <v>0</v>
      </c>
    </row>
    <row r="3321" spans="1:9" x14ac:dyDescent="0.25">
      <c r="A3321" s="217" t="s">
        <v>3153</v>
      </c>
      <c r="B3321" s="78"/>
      <c r="C3321" s="134" t="s">
        <v>3516</v>
      </c>
      <c r="D3321" s="218">
        <v>167513.99999999991</v>
      </c>
      <c r="E3321" s="218">
        <v>53022.649999999994</v>
      </c>
      <c r="F3321" s="19">
        <v>0</v>
      </c>
      <c r="G3321" s="20">
        <f t="shared" si="58"/>
        <v>89037.350000000079</v>
      </c>
      <c r="H3321" s="19">
        <v>0</v>
      </c>
      <c r="I3321" s="19">
        <v>0</v>
      </c>
    </row>
    <row r="3322" spans="1:9" x14ac:dyDescent="0.25">
      <c r="A3322" s="217" t="s">
        <v>2603</v>
      </c>
      <c r="B3322" s="78"/>
      <c r="C3322" s="134" t="s">
        <v>3516</v>
      </c>
      <c r="D3322" s="218">
        <v>146332.39999999994</v>
      </c>
      <c r="E3322" s="218">
        <v>102372.30000000002</v>
      </c>
      <c r="F3322" s="19">
        <v>0</v>
      </c>
      <c r="G3322" s="20">
        <f t="shared" si="58"/>
        <v>142021.50000000006</v>
      </c>
      <c r="H3322" s="19">
        <v>0</v>
      </c>
      <c r="I3322" s="19">
        <v>0</v>
      </c>
    </row>
    <row r="3323" spans="1:9" x14ac:dyDescent="0.25">
      <c r="A3323" s="217" t="s">
        <v>3154</v>
      </c>
      <c r="B3323" s="78"/>
      <c r="C3323" s="134" t="s">
        <v>3516</v>
      </c>
      <c r="D3323" s="218">
        <v>162804.60000000006</v>
      </c>
      <c r="E3323" s="218">
        <v>81703.75</v>
      </c>
      <c r="F3323" s="19">
        <v>0</v>
      </c>
      <c r="G3323" s="20">
        <f t="shared" si="58"/>
        <v>226405.00000000006</v>
      </c>
      <c r="H3323" s="19">
        <v>0</v>
      </c>
      <c r="I3323" s="19">
        <v>0</v>
      </c>
    </row>
    <row r="3324" spans="1:9" x14ac:dyDescent="0.25">
      <c r="A3324" s="217" t="s">
        <v>2290</v>
      </c>
      <c r="B3324" s="78"/>
      <c r="C3324" s="134" t="s">
        <v>3516</v>
      </c>
      <c r="D3324" s="218">
        <v>162877.2000000001</v>
      </c>
      <c r="E3324" s="218">
        <v>85098.249999999985</v>
      </c>
      <c r="F3324" s="19">
        <v>0</v>
      </c>
      <c r="G3324" s="20">
        <f t="shared" si="58"/>
        <v>49273.750000000058</v>
      </c>
      <c r="H3324" s="19">
        <v>0</v>
      </c>
      <c r="I3324" s="19">
        <v>0</v>
      </c>
    </row>
    <row r="3325" spans="1:9" x14ac:dyDescent="0.25">
      <c r="A3325" s="217" t="s">
        <v>3155</v>
      </c>
      <c r="B3325" s="78"/>
      <c r="C3325" s="134" t="s">
        <v>3516</v>
      </c>
      <c r="D3325" s="218">
        <v>124431</v>
      </c>
      <c r="E3325" s="218">
        <v>72992</v>
      </c>
      <c r="F3325" s="19">
        <v>0</v>
      </c>
      <c r="G3325" s="20">
        <f t="shared" si="58"/>
        <v>27351.349999999933</v>
      </c>
      <c r="H3325" s="19">
        <v>0</v>
      </c>
      <c r="I3325" s="19">
        <v>0</v>
      </c>
    </row>
    <row r="3326" spans="1:9" x14ac:dyDescent="0.25">
      <c r="A3326" s="217" t="s">
        <v>3156</v>
      </c>
      <c r="B3326" s="78"/>
      <c r="C3326" s="134" t="s">
        <v>3516</v>
      </c>
      <c r="D3326" s="218">
        <v>49312.199999999968</v>
      </c>
      <c r="E3326" s="218">
        <v>41275.199999999975</v>
      </c>
      <c r="F3326" s="19">
        <v>0</v>
      </c>
      <c r="G3326" s="20">
        <f t="shared" si="58"/>
        <v>886.64999999999964</v>
      </c>
      <c r="H3326" s="19">
        <v>0</v>
      </c>
      <c r="I3326" s="19">
        <v>0</v>
      </c>
    </row>
    <row r="3327" spans="1:9" x14ac:dyDescent="0.25">
      <c r="A3327" s="217" t="s">
        <v>3157</v>
      </c>
      <c r="B3327" s="78"/>
      <c r="C3327" s="134" t="s">
        <v>3516</v>
      </c>
      <c r="D3327" s="218">
        <v>238985.39999999994</v>
      </c>
      <c r="E3327" s="218">
        <v>21440.749999999993</v>
      </c>
      <c r="F3327" s="19">
        <v>0</v>
      </c>
      <c r="G3327" s="20">
        <f t="shared" si="58"/>
        <v>75160.20000000007</v>
      </c>
      <c r="H3327" s="19">
        <v>0</v>
      </c>
      <c r="I3327" s="19">
        <v>0</v>
      </c>
    </row>
    <row r="3328" spans="1:9" x14ac:dyDescent="0.25">
      <c r="A3328" s="217" t="s">
        <v>3158</v>
      </c>
      <c r="B3328" s="78"/>
      <c r="C3328" s="134" t="s">
        <v>3516</v>
      </c>
      <c r="D3328" s="218">
        <v>240969.34999999998</v>
      </c>
      <c r="E3328" s="218">
        <v>48354.2</v>
      </c>
      <c r="F3328" s="19">
        <v>0</v>
      </c>
      <c r="G3328" s="20">
        <f t="shared" si="58"/>
        <v>184984.40000000005</v>
      </c>
      <c r="H3328" s="19">
        <v>0</v>
      </c>
      <c r="I3328" s="19">
        <v>0</v>
      </c>
    </row>
    <row r="3329" spans="1:9" x14ac:dyDescent="0.25">
      <c r="A3329" s="217" t="s">
        <v>3159</v>
      </c>
      <c r="B3329" s="78"/>
      <c r="C3329" s="134" t="s">
        <v>3517</v>
      </c>
      <c r="D3329" s="218">
        <v>300793.79999999987</v>
      </c>
      <c r="E3329" s="218">
        <v>58409.270000000004</v>
      </c>
      <c r="F3329" s="19">
        <v>0</v>
      </c>
      <c r="G3329" s="20">
        <f t="shared" si="58"/>
        <v>170001.0500000001</v>
      </c>
      <c r="H3329" s="19">
        <v>0</v>
      </c>
      <c r="I3329" s="19">
        <v>0</v>
      </c>
    </row>
    <row r="3330" spans="1:9" x14ac:dyDescent="0.25">
      <c r="A3330" s="217" t="s">
        <v>3160</v>
      </c>
      <c r="B3330" s="78"/>
      <c r="C3330" s="134" t="s">
        <v>3517</v>
      </c>
      <c r="D3330" s="218">
        <v>299661</v>
      </c>
      <c r="E3330" s="218">
        <v>203897.80000000002</v>
      </c>
      <c r="F3330" s="19">
        <v>0</v>
      </c>
      <c r="G3330" s="20">
        <f t="shared" si="58"/>
        <v>91731.649999999878</v>
      </c>
      <c r="H3330" s="19">
        <v>0</v>
      </c>
      <c r="I3330" s="19">
        <v>0</v>
      </c>
    </row>
    <row r="3331" spans="1:9" x14ac:dyDescent="0.25">
      <c r="A3331" s="217" t="s">
        <v>3161</v>
      </c>
      <c r="B3331" s="78"/>
      <c r="C3331" s="134" t="s">
        <v>3517</v>
      </c>
      <c r="D3331" s="218">
        <v>441796.35000000021</v>
      </c>
      <c r="E3331" s="218">
        <v>98373.42</v>
      </c>
      <c r="F3331" s="19">
        <v>0</v>
      </c>
      <c r="G3331" s="20">
        <f t="shared" si="58"/>
        <v>57131.110000000015</v>
      </c>
      <c r="H3331" s="19">
        <v>0</v>
      </c>
      <c r="I3331" s="19">
        <v>0</v>
      </c>
    </row>
    <row r="3332" spans="1:9" x14ac:dyDescent="0.25">
      <c r="A3332" s="217" t="s">
        <v>3162</v>
      </c>
      <c r="B3332" s="78"/>
      <c r="C3332" s="134" t="s">
        <v>3517</v>
      </c>
      <c r="D3332" s="218">
        <v>317278.40000000008</v>
      </c>
      <c r="E3332" s="218">
        <v>246780.99</v>
      </c>
      <c r="F3332" s="19">
        <v>0</v>
      </c>
      <c r="G3332" s="20">
        <f t="shared" si="58"/>
        <v>144355.18</v>
      </c>
      <c r="H3332" s="19">
        <v>0</v>
      </c>
      <c r="I3332" s="19">
        <v>0</v>
      </c>
    </row>
    <row r="3333" spans="1:9" x14ac:dyDescent="0.25">
      <c r="A3333" s="217" t="s">
        <v>3163</v>
      </c>
      <c r="B3333" s="78"/>
      <c r="C3333" s="134" t="s">
        <v>3517</v>
      </c>
      <c r="D3333" s="218">
        <v>741978.19999999949</v>
      </c>
      <c r="E3333" s="218">
        <v>443444</v>
      </c>
      <c r="F3333" s="19">
        <v>0</v>
      </c>
      <c r="G3333" s="20">
        <f t="shared" si="58"/>
        <v>132149.25000000026</v>
      </c>
      <c r="H3333" s="19">
        <v>0</v>
      </c>
      <c r="I3333" s="19">
        <v>0</v>
      </c>
    </row>
    <row r="3334" spans="1:9" x14ac:dyDescent="0.25">
      <c r="A3334" s="217" t="s">
        <v>3164</v>
      </c>
      <c r="B3334" s="78"/>
      <c r="C3334" s="134" t="s">
        <v>3517</v>
      </c>
      <c r="D3334" s="218">
        <v>313006.79999999987</v>
      </c>
      <c r="E3334" s="218">
        <v>125636.34999999999</v>
      </c>
      <c r="F3334" s="19">
        <v>0</v>
      </c>
      <c r="G3334" s="20">
        <f t="shared" si="58"/>
        <v>128422.33000000022</v>
      </c>
      <c r="H3334" s="19">
        <v>0</v>
      </c>
      <c r="I3334" s="19">
        <v>0</v>
      </c>
    </row>
    <row r="3335" spans="1:9" x14ac:dyDescent="0.25">
      <c r="A3335" s="217" t="s">
        <v>3165</v>
      </c>
      <c r="B3335" s="78"/>
      <c r="C3335" s="134" t="s">
        <v>3517</v>
      </c>
      <c r="D3335" s="218">
        <v>140290.20000000001</v>
      </c>
      <c r="E3335" s="218">
        <v>12199.450000000004</v>
      </c>
      <c r="F3335" s="19">
        <v>0</v>
      </c>
      <c r="G3335" s="20">
        <f t="shared" si="58"/>
        <v>106056.75000000015</v>
      </c>
      <c r="H3335" s="19">
        <v>0</v>
      </c>
      <c r="I3335" s="19">
        <v>0</v>
      </c>
    </row>
    <row r="3336" spans="1:9" x14ac:dyDescent="0.25">
      <c r="A3336" s="217" t="s">
        <v>3166</v>
      </c>
      <c r="B3336" s="78"/>
      <c r="C3336" s="134" t="s">
        <v>3518</v>
      </c>
      <c r="D3336" s="218">
        <v>248543.39999999994</v>
      </c>
      <c r="E3336" s="218">
        <v>35052.700000000004</v>
      </c>
      <c r="F3336" s="19">
        <v>0</v>
      </c>
      <c r="G3336" s="20">
        <f t="shared" si="58"/>
        <v>149145.99999999985</v>
      </c>
      <c r="H3336" s="19">
        <v>0</v>
      </c>
      <c r="I3336" s="19">
        <v>0</v>
      </c>
    </row>
    <row r="3337" spans="1:9" x14ac:dyDescent="0.25">
      <c r="A3337" s="217" t="s">
        <v>3033</v>
      </c>
      <c r="B3337" s="78"/>
      <c r="C3337" s="134" t="s">
        <v>3518</v>
      </c>
      <c r="D3337" s="218">
        <v>804392.1999999996</v>
      </c>
      <c r="E3337" s="218">
        <v>189205.45000000004</v>
      </c>
      <c r="F3337" s="19">
        <v>0</v>
      </c>
      <c r="G3337" s="20">
        <f t="shared" si="58"/>
        <v>124090.26000000017</v>
      </c>
      <c r="H3337" s="19">
        <v>0</v>
      </c>
      <c r="I3337" s="19">
        <v>0</v>
      </c>
    </row>
    <row r="3338" spans="1:9" x14ac:dyDescent="0.25">
      <c r="A3338" s="217" t="s">
        <v>3167</v>
      </c>
      <c r="B3338" s="78"/>
      <c r="C3338" s="134" t="s">
        <v>3518</v>
      </c>
      <c r="D3338" s="218">
        <v>842024.40000000014</v>
      </c>
      <c r="E3338" s="218">
        <v>388459.33</v>
      </c>
      <c r="F3338" s="19">
        <v>0</v>
      </c>
      <c r="G3338" s="20">
        <f t="shared" si="58"/>
        <v>167316.85</v>
      </c>
      <c r="H3338" s="19">
        <v>0</v>
      </c>
      <c r="I3338" s="19">
        <v>0</v>
      </c>
    </row>
    <row r="3339" spans="1:9" x14ac:dyDescent="0.25">
      <c r="A3339" s="217" t="s">
        <v>2503</v>
      </c>
      <c r="B3339" s="78"/>
      <c r="C3339" s="134" t="s">
        <v>3518</v>
      </c>
      <c r="D3339" s="218">
        <v>787407.10000000033</v>
      </c>
      <c r="E3339" s="218">
        <v>308940.66000000003</v>
      </c>
      <c r="F3339" s="19">
        <v>0</v>
      </c>
      <c r="G3339" s="20">
        <f t="shared" si="58"/>
        <v>148125.90000000011</v>
      </c>
      <c r="H3339" s="19">
        <v>0</v>
      </c>
      <c r="I3339" s="19">
        <v>0</v>
      </c>
    </row>
    <row r="3340" spans="1:9" x14ac:dyDescent="0.25">
      <c r="A3340" s="217" t="s">
        <v>3168</v>
      </c>
      <c r="B3340" s="78"/>
      <c r="C3340" s="134" t="s">
        <v>3518</v>
      </c>
      <c r="D3340" s="218">
        <v>1286743.2000000007</v>
      </c>
      <c r="E3340" s="218">
        <v>313380.81</v>
      </c>
      <c r="F3340" s="19">
        <v>0</v>
      </c>
      <c r="G3340" s="20">
        <f t="shared" si="58"/>
        <v>119678.40000000008</v>
      </c>
      <c r="H3340" s="19">
        <v>0</v>
      </c>
      <c r="I3340" s="19">
        <v>0</v>
      </c>
    </row>
    <row r="3341" spans="1:9" x14ac:dyDescent="0.25">
      <c r="A3341" s="217" t="s">
        <v>3137</v>
      </c>
      <c r="B3341" s="78"/>
      <c r="C3341" s="134" t="s">
        <v>3519</v>
      </c>
      <c r="D3341" s="218">
        <v>908225.20000000007</v>
      </c>
      <c r="E3341" s="218">
        <v>602135.40999999992</v>
      </c>
      <c r="F3341" s="19">
        <v>0</v>
      </c>
      <c r="G3341" s="20">
        <f t="shared" si="58"/>
        <v>222841.25000000023</v>
      </c>
      <c r="H3341" s="19">
        <v>0</v>
      </c>
      <c r="I3341" s="19">
        <v>0</v>
      </c>
    </row>
    <row r="3342" spans="1:9" x14ac:dyDescent="0.25">
      <c r="A3342" s="217" t="s">
        <v>3169</v>
      </c>
      <c r="B3342" s="78"/>
      <c r="C3342" s="134" t="s">
        <v>3519</v>
      </c>
      <c r="D3342" s="218">
        <v>441864.6</v>
      </c>
      <c r="E3342" s="218">
        <v>7700</v>
      </c>
      <c r="F3342" s="19">
        <v>0</v>
      </c>
      <c r="G3342" s="20">
        <f t="shared" si="58"/>
        <v>113604.10000000011</v>
      </c>
      <c r="H3342" s="19">
        <v>0</v>
      </c>
      <c r="I3342" s="19">
        <v>0</v>
      </c>
    </row>
    <row r="3343" spans="1:9" x14ac:dyDescent="0.25">
      <c r="A3343" s="217" t="s">
        <v>3170</v>
      </c>
      <c r="B3343" s="78"/>
      <c r="C3343" s="134" t="s">
        <v>3519</v>
      </c>
      <c r="D3343" s="218">
        <v>972454.40000000049</v>
      </c>
      <c r="E3343" s="218">
        <v>602652.4</v>
      </c>
      <c r="F3343" s="19">
        <v>0</v>
      </c>
      <c r="G3343" s="20">
        <f t="shared" si="58"/>
        <v>131650.45000000013</v>
      </c>
      <c r="H3343" s="19">
        <v>0</v>
      </c>
      <c r="I3343" s="19">
        <v>0</v>
      </c>
    </row>
    <row r="3344" spans="1:9" x14ac:dyDescent="0.25">
      <c r="A3344" s="217" t="s">
        <v>3171</v>
      </c>
      <c r="B3344" s="78"/>
      <c r="C3344" s="134" t="s">
        <v>3519</v>
      </c>
      <c r="D3344" s="218">
        <v>922945.3</v>
      </c>
      <c r="E3344" s="218">
        <v>371925.72</v>
      </c>
      <c r="F3344" s="19">
        <v>0</v>
      </c>
      <c r="G3344" s="20">
        <f t="shared" si="58"/>
        <v>61292.650000000052</v>
      </c>
      <c r="H3344" s="19">
        <v>0</v>
      </c>
      <c r="I3344" s="19">
        <v>0</v>
      </c>
    </row>
    <row r="3345" spans="1:9" x14ac:dyDescent="0.25">
      <c r="A3345" s="217" t="s">
        <v>3172</v>
      </c>
      <c r="B3345" s="78"/>
      <c r="C3345" s="134" t="s">
        <v>3519</v>
      </c>
      <c r="D3345" s="218">
        <v>1238459.0200000007</v>
      </c>
      <c r="E3345" s="218">
        <v>675237.62</v>
      </c>
      <c r="F3345" s="19">
        <v>0</v>
      </c>
      <c r="G3345" s="20">
        <f t="shared" si="58"/>
        <v>64589.05</v>
      </c>
      <c r="H3345" s="19">
        <v>0</v>
      </c>
      <c r="I3345" s="19">
        <v>0</v>
      </c>
    </row>
    <row r="3346" spans="1:9" x14ac:dyDescent="0.25">
      <c r="A3346" s="217" t="s">
        <v>3173</v>
      </c>
      <c r="B3346" s="78"/>
      <c r="C3346" s="134" t="s">
        <v>3519</v>
      </c>
      <c r="D3346" s="218">
        <v>663117.87999999989</v>
      </c>
      <c r="E3346" s="218">
        <v>400933.59000000008</v>
      </c>
      <c r="F3346" s="19">
        <v>0</v>
      </c>
      <c r="G3346" s="20">
        <f t="shared" si="58"/>
        <v>165872.75000000023</v>
      </c>
      <c r="H3346" s="19">
        <v>0</v>
      </c>
      <c r="I3346" s="19">
        <v>0</v>
      </c>
    </row>
    <row r="3347" spans="1:9" x14ac:dyDescent="0.25">
      <c r="A3347" s="217" t="s">
        <v>3174</v>
      </c>
      <c r="B3347" s="78"/>
      <c r="C3347" s="134" t="s">
        <v>3519</v>
      </c>
      <c r="D3347" s="218">
        <v>644074.70000000042</v>
      </c>
      <c r="E3347" s="218">
        <v>288357.74</v>
      </c>
      <c r="F3347" s="19">
        <v>0</v>
      </c>
      <c r="G3347" s="20">
        <f t="shared" si="58"/>
        <v>114491.34999999992</v>
      </c>
      <c r="H3347" s="19">
        <v>0</v>
      </c>
      <c r="I3347" s="19">
        <v>0</v>
      </c>
    </row>
    <row r="3348" spans="1:9" x14ac:dyDescent="0.25">
      <c r="A3348" s="217" t="s">
        <v>3175</v>
      </c>
      <c r="B3348" s="78"/>
      <c r="C3348" s="134" t="s">
        <v>3519</v>
      </c>
      <c r="D3348" s="218">
        <v>854913.15000000014</v>
      </c>
      <c r="E3348" s="218">
        <v>546496.51999999979</v>
      </c>
      <c r="F3348" s="19">
        <v>0</v>
      </c>
      <c r="G3348" s="20">
        <f t="shared" si="58"/>
        <v>43960.099999999919</v>
      </c>
      <c r="H3348" s="19">
        <v>0</v>
      </c>
      <c r="I3348" s="19">
        <v>0</v>
      </c>
    </row>
    <row r="3349" spans="1:9" x14ac:dyDescent="0.25">
      <c r="A3349" s="217" t="s">
        <v>3176</v>
      </c>
      <c r="B3349" s="78"/>
      <c r="C3349" s="134" t="s">
        <v>3519</v>
      </c>
      <c r="D3349" s="218">
        <v>874190.74999999977</v>
      </c>
      <c r="E3349" s="218">
        <v>482620.53</v>
      </c>
      <c r="F3349" s="19">
        <v>0</v>
      </c>
      <c r="G3349" s="20">
        <f t="shared" si="58"/>
        <v>81100.850000000064</v>
      </c>
      <c r="H3349" s="19">
        <v>0</v>
      </c>
      <c r="I3349" s="19">
        <v>0</v>
      </c>
    </row>
    <row r="3350" spans="1:9" x14ac:dyDescent="0.25">
      <c r="A3350" s="217" t="s">
        <v>3177</v>
      </c>
      <c r="B3350" s="78"/>
      <c r="C3350" s="134" t="s">
        <v>3519</v>
      </c>
      <c r="D3350" s="218">
        <v>1288908.6100000001</v>
      </c>
      <c r="E3350" s="218">
        <v>662912.67999999993</v>
      </c>
      <c r="F3350" s="19">
        <v>0</v>
      </c>
      <c r="G3350" s="20">
        <f t="shared" si="58"/>
        <v>77778.950000000114</v>
      </c>
      <c r="H3350" s="19">
        <v>0</v>
      </c>
      <c r="I3350" s="19">
        <v>0</v>
      </c>
    </row>
    <row r="3351" spans="1:9" x14ac:dyDescent="0.25">
      <c r="A3351" s="217" t="s">
        <v>3178</v>
      </c>
      <c r="B3351" s="78"/>
      <c r="C3351" s="134" t="s">
        <v>3520</v>
      </c>
      <c r="D3351" s="218">
        <v>280160.20999999985</v>
      </c>
      <c r="E3351" s="218">
        <v>230068.91000000003</v>
      </c>
      <c r="F3351" s="19">
        <v>0</v>
      </c>
      <c r="G3351" s="20">
        <f t="shared" si="58"/>
        <v>51439</v>
      </c>
      <c r="H3351" s="19">
        <v>0</v>
      </c>
      <c r="I3351" s="19">
        <v>0</v>
      </c>
    </row>
    <row r="3352" spans="1:9" x14ac:dyDescent="0.25">
      <c r="A3352" s="217" t="s">
        <v>3179</v>
      </c>
      <c r="B3352" s="78"/>
      <c r="C3352" s="134" t="s">
        <v>3520</v>
      </c>
      <c r="D3352" s="218">
        <v>307140.60000000003</v>
      </c>
      <c r="E3352" s="218">
        <v>270534.7</v>
      </c>
      <c r="F3352" s="19">
        <v>0</v>
      </c>
      <c r="G3352" s="20">
        <f t="shared" si="58"/>
        <v>8036.9999999999927</v>
      </c>
      <c r="H3352" s="19">
        <v>0</v>
      </c>
      <c r="I3352" s="19">
        <v>0</v>
      </c>
    </row>
    <row r="3353" spans="1:9" x14ac:dyDescent="0.25">
      <c r="A3353" s="217" t="s">
        <v>3180</v>
      </c>
      <c r="B3353" s="78"/>
      <c r="C3353" s="134" t="s">
        <v>3520</v>
      </c>
      <c r="D3353" s="218">
        <v>294869.84999999986</v>
      </c>
      <c r="E3353" s="218">
        <v>258211.69999999998</v>
      </c>
      <c r="F3353" s="19">
        <v>0</v>
      </c>
      <c r="G3353" s="20">
        <f t="shared" si="58"/>
        <v>217544.64999999994</v>
      </c>
      <c r="H3353" s="19">
        <v>0</v>
      </c>
      <c r="I3353" s="19">
        <v>0</v>
      </c>
    </row>
    <row r="3354" spans="1:9" x14ac:dyDescent="0.25">
      <c r="A3354" s="217" t="s">
        <v>3181</v>
      </c>
      <c r="B3354" s="78"/>
      <c r="C3354" s="134" t="s">
        <v>3520</v>
      </c>
      <c r="D3354" s="218">
        <v>325361.4000000002</v>
      </c>
      <c r="E3354" s="218">
        <v>280077.79999999993</v>
      </c>
      <c r="F3354" s="19">
        <v>0</v>
      </c>
      <c r="G3354" s="20">
        <f t="shared" si="58"/>
        <v>192615.14999999997</v>
      </c>
      <c r="H3354" s="19">
        <v>0</v>
      </c>
      <c r="I3354" s="19">
        <v>0</v>
      </c>
    </row>
    <row r="3355" spans="1:9" x14ac:dyDescent="0.25">
      <c r="A3355" s="217" t="s">
        <v>3182</v>
      </c>
      <c r="B3355" s="78"/>
      <c r="C3355" s="134" t="s">
        <v>3520</v>
      </c>
      <c r="D3355" s="218">
        <v>310993.30000000005</v>
      </c>
      <c r="E3355" s="218">
        <v>251942.10000000003</v>
      </c>
      <c r="F3355" s="19">
        <v>0</v>
      </c>
      <c r="G3355" s="20">
        <f t="shared" si="58"/>
        <v>242384.52999999985</v>
      </c>
      <c r="H3355" s="19">
        <v>0</v>
      </c>
      <c r="I3355" s="19">
        <v>0</v>
      </c>
    </row>
    <row r="3356" spans="1:9" x14ac:dyDescent="0.25">
      <c r="A3356" s="217" t="s">
        <v>3183</v>
      </c>
      <c r="B3356" s="78"/>
      <c r="C3356" s="134" t="s">
        <v>3520</v>
      </c>
      <c r="D3356" s="218">
        <v>305958.39999999985</v>
      </c>
      <c r="E3356" s="218">
        <v>258855.75000000003</v>
      </c>
      <c r="F3356" s="19">
        <v>0</v>
      </c>
      <c r="G3356" s="20">
        <f t="shared" si="58"/>
        <v>95763.199999999983</v>
      </c>
      <c r="H3356" s="19">
        <v>0</v>
      </c>
      <c r="I3356" s="19">
        <v>0</v>
      </c>
    </row>
    <row r="3357" spans="1:9" x14ac:dyDescent="0.25">
      <c r="A3357" s="217" t="s">
        <v>3184</v>
      </c>
      <c r="B3357" s="78"/>
      <c r="C3357" s="134" t="s">
        <v>3520</v>
      </c>
      <c r="D3357" s="218">
        <v>297449.8</v>
      </c>
      <c r="E3357" s="218">
        <v>242696.27</v>
      </c>
      <c r="F3357" s="19">
        <v>0</v>
      </c>
      <c r="G3357" s="20">
        <f t="shared" si="58"/>
        <v>343422.93000000023</v>
      </c>
      <c r="H3357" s="19">
        <v>0</v>
      </c>
      <c r="I3357" s="19">
        <v>0</v>
      </c>
    </row>
    <row r="3358" spans="1:9" x14ac:dyDescent="0.25">
      <c r="A3358" s="217" t="s">
        <v>3185</v>
      </c>
      <c r="B3358" s="78"/>
      <c r="C3358" s="134" t="s">
        <v>3520</v>
      </c>
      <c r="D3358" s="218">
        <v>301982</v>
      </c>
      <c r="E3358" s="218">
        <v>270485.67</v>
      </c>
      <c r="F3358" s="19">
        <v>0</v>
      </c>
      <c r="G3358" s="20">
        <f t="shared" si="58"/>
        <v>70497.410000000091</v>
      </c>
      <c r="H3358" s="19">
        <v>0</v>
      </c>
      <c r="I3358" s="19">
        <v>0</v>
      </c>
    </row>
    <row r="3359" spans="1:9" x14ac:dyDescent="0.25">
      <c r="A3359" s="217" t="s">
        <v>3186</v>
      </c>
      <c r="B3359" s="78"/>
      <c r="C3359" s="134" t="s">
        <v>3520</v>
      </c>
      <c r="D3359" s="218">
        <v>296806.40000000008</v>
      </c>
      <c r="E3359" s="218">
        <v>129714.25</v>
      </c>
      <c r="F3359" s="19">
        <v>0</v>
      </c>
      <c r="G3359" s="20">
        <f t="shared" si="58"/>
        <v>298534.19999999949</v>
      </c>
      <c r="H3359" s="19">
        <v>0</v>
      </c>
      <c r="I3359" s="19">
        <v>0</v>
      </c>
    </row>
    <row r="3360" spans="1:9" x14ac:dyDescent="0.25">
      <c r="A3360" s="217" t="s">
        <v>3187</v>
      </c>
      <c r="B3360" s="78"/>
      <c r="C3360" s="134" t="s">
        <v>3520</v>
      </c>
      <c r="D3360" s="218">
        <v>305485.79999999987</v>
      </c>
      <c r="E3360" s="218">
        <v>266285.49</v>
      </c>
      <c r="F3360" s="19">
        <v>0</v>
      </c>
      <c r="G3360" s="20">
        <f t="shared" si="58"/>
        <v>187370.4499999999</v>
      </c>
      <c r="H3360" s="19">
        <v>0</v>
      </c>
      <c r="I3360" s="19">
        <v>0</v>
      </c>
    </row>
    <row r="3361" spans="1:9" x14ac:dyDescent="0.25">
      <c r="A3361" s="217" t="s">
        <v>3188</v>
      </c>
      <c r="B3361" s="78"/>
      <c r="C3361" s="134" t="s">
        <v>3520</v>
      </c>
      <c r="D3361" s="218">
        <v>302953.20000000013</v>
      </c>
      <c r="E3361" s="218">
        <v>223858.6</v>
      </c>
      <c r="F3361" s="19">
        <v>0</v>
      </c>
      <c r="G3361" s="20">
        <f t="shared" si="58"/>
        <v>128090.75</v>
      </c>
      <c r="H3361" s="19">
        <v>0</v>
      </c>
      <c r="I3361" s="19">
        <v>0</v>
      </c>
    </row>
    <row r="3362" spans="1:9" x14ac:dyDescent="0.25">
      <c r="A3362" s="217" t="s">
        <v>3189</v>
      </c>
      <c r="B3362" s="78"/>
      <c r="C3362" s="134" t="s">
        <v>3520</v>
      </c>
      <c r="D3362" s="218">
        <v>323662.34999999992</v>
      </c>
      <c r="E3362" s="218">
        <v>203939.19999999998</v>
      </c>
      <c r="F3362" s="19">
        <v>0</v>
      </c>
      <c r="G3362" s="20">
        <f t="shared" si="58"/>
        <v>213490.69999999992</v>
      </c>
      <c r="H3362" s="19">
        <v>0</v>
      </c>
      <c r="I3362" s="19">
        <v>0</v>
      </c>
    </row>
    <row r="3363" spans="1:9" x14ac:dyDescent="0.25">
      <c r="A3363" s="217" t="s">
        <v>3190</v>
      </c>
      <c r="B3363" s="78"/>
      <c r="C3363" s="134" t="s">
        <v>3520</v>
      </c>
      <c r="D3363" s="218">
        <v>307070.65000000008</v>
      </c>
      <c r="E3363" s="218">
        <v>242425.05</v>
      </c>
      <c r="F3363" s="19">
        <v>0</v>
      </c>
      <c r="G3363" s="20">
        <f t="shared" si="58"/>
        <v>615186.74999999953</v>
      </c>
      <c r="H3363" s="19">
        <v>0</v>
      </c>
      <c r="I3363" s="19">
        <v>0</v>
      </c>
    </row>
    <row r="3364" spans="1:9" x14ac:dyDescent="0.25">
      <c r="A3364" s="217" t="s">
        <v>3191</v>
      </c>
      <c r="B3364" s="78"/>
      <c r="C3364" s="134" t="s">
        <v>3520</v>
      </c>
      <c r="D3364" s="218">
        <v>295908.59999999986</v>
      </c>
      <c r="E3364" s="218">
        <v>243227.41999999995</v>
      </c>
      <c r="F3364" s="19">
        <v>0</v>
      </c>
      <c r="G3364" s="20">
        <f t="shared" si="58"/>
        <v>453565.07000000012</v>
      </c>
      <c r="H3364" s="19">
        <v>0</v>
      </c>
      <c r="I3364" s="19">
        <v>0</v>
      </c>
    </row>
    <row r="3365" spans="1:9" x14ac:dyDescent="0.25">
      <c r="A3365" s="217" t="s">
        <v>3192</v>
      </c>
      <c r="B3365" s="78"/>
      <c r="C3365" s="134" t="s">
        <v>3520</v>
      </c>
      <c r="D3365" s="218">
        <v>309105.19999999984</v>
      </c>
      <c r="E3365" s="218">
        <v>295543.07000000007</v>
      </c>
      <c r="F3365" s="19">
        <v>0</v>
      </c>
      <c r="G3365" s="20">
        <f t="shared" si="58"/>
        <v>478466.44000000029</v>
      </c>
      <c r="H3365" s="19">
        <v>0</v>
      </c>
      <c r="I3365" s="19">
        <v>0</v>
      </c>
    </row>
    <row r="3366" spans="1:9" x14ac:dyDescent="0.25">
      <c r="A3366" s="217" t="s">
        <v>3193</v>
      </c>
      <c r="B3366" s="78"/>
      <c r="C3366" s="134" t="s">
        <v>3520</v>
      </c>
      <c r="D3366" s="218">
        <v>318320</v>
      </c>
      <c r="E3366" s="218">
        <v>258707.1</v>
      </c>
      <c r="F3366" s="19">
        <v>0</v>
      </c>
      <c r="G3366" s="20">
        <f t="shared" si="58"/>
        <v>973362.3900000006</v>
      </c>
      <c r="H3366" s="19">
        <v>0</v>
      </c>
      <c r="I3366" s="19">
        <v>0</v>
      </c>
    </row>
    <row r="3367" spans="1:9" x14ac:dyDescent="0.25">
      <c r="A3367" s="217" t="s">
        <v>3194</v>
      </c>
      <c r="B3367" s="78"/>
      <c r="C3367" s="134" t="s">
        <v>3520</v>
      </c>
      <c r="D3367" s="218">
        <v>311535.4000000002</v>
      </c>
      <c r="E3367" s="218">
        <v>265409.48</v>
      </c>
      <c r="F3367" s="19">
        <v>0</v>
      </c>
      <c r="G3367" s="20">
        <f t="shared" si="58"/>
        <v>306089.79000000015</v>
      </c>
      <c r="H3367" s="19">
        <v>0</v>
      </c>
      <c r="I3367" s="19">
        <v>0</v>
      </c>
    </row>
    <row r="3368" spans="1:9" x14ac:dyDescent="0.25">
      <c r="A3368" s="217" t="s">
        <v>3195</v>
      </c>
      <c r="B3368" s="78"/>
      <c r="C3368" s="134" t="s">
        <v>3520</v>
      </c>
      <c r="D3368" s="218">
        <v>315818.39999999985</v>
      </c>
      <c r="E3368" s="218">
        <v>306632.41000000003</v>
      </c>
      <c r="F3368" s="19">
        <v>0</v>
      </c>
      <c r="G3368" s="20">
        <f t="shared" si="58"/>
        <v>434164.6</v>
      </c>
      <c r="H3368" s="19">
        <v>0</v>
      </c>
      <c r="I3368" s="19">
        <v>0</v>
      </c>
    </row>
    <row r="3369" spans="1:9" x14ac:dyDescent="0.25">
      <c r="A3369" s="217" t="s">
        <v>3196</v>
      </c>
      <c r="B3369" s="78"/>
      <c r="C3369" s="134" t="s">
        <v>3520</v>
      </c>
      <c r="D3369" s="218">
        <v>292147.54999999987</v>
      </c>
      <c r="E3369" s="218">
        <v>192608.15000000008</v>
      </c>
      <c r="F3369" s="19">
        <v>0</v>
      </c>
      <c r="G3369" s="20">
        <f t="shared" si="58"/>
        <v>369802.00000000047</v>
      </c>
      <c r="H3369" s="19">
        <v>0</v>
      </c>
      <c r="I3369" s="19">
        <v>0</v>
      </c>
    </row>
    <row r="3370" spans="1:9" x14ac:dyDescent="0.25">
      <c r="A3370" s="217" t="s">
        <v>3197</v>
      </c>
      <c r="B3370" s="78"/>
      <c r="C3370" s="134" t="s">
        <v>3520</v>
      </c>
      <c r="D3370" s="218">
        <v>300578.60000000009</v>
      </c>
      <c r="E3370" s="218">
        <v>234998.31</v>
      </c>
      <c r="F3370" s="19">
        <v>0</v>
      </c>
      <c r="G3370" s="20">
        <f t="shared" si="58"/>
        <v>551019.58000000007</v>
      </c>
      <c r="H3370" s="19">
        <v>0</v>
      </c>
      <c r="I3370" s="19">
        <v>0</v>
      </c>
    </row>
    <row r="3371" spans="1:9" x14ac:dyDescent="0.25">
      <c r="A3371" s="217" t="s">
        <v>3198</v>
      </c>
      <c r="B3371" s="78"/>
      <c r="C3371" s="134" t="s">
        <v>3520</v>
      </c>
      <c r="D3371" s="218">
        <v>371209.74999999977</v>
      </c>
      <c r="E3371" s="218">
        <v>270556.62</v>
      </c>
      <c r="F3371" s="19">
        <v>0</v>
      </c>
      <c r="G3371" s="20">
        <f t="shared" si="58"/>
        <v>563221.40000000072</v>
      </c>
      <c r="H3371" s="19">
        <v>0</v>
      </c>
      <c r="I3371" s="19">
        <v>0</v>
      </c>
    </row>
    <row r="3372" spans="1:9" x14ac:dyDescent="0.25">
      <c r="A3372" s="217" t="s">
        <v>3199</v>
      </c>
      <c r="B3372" s="78"/>
      <c r="C3372" s="134" t="s">
        <v>3520</v>
      </c>
      <c r="D3372" s="218">
        <v>1643165.2500000005</v>
      </c>
      <c r="E3372" s="218">
        <v>1086450.6799999997</v>
      </c>
      <c r="F3372" s="19">
        <v>0</v>
      </c>
      <c r="G3372" s="20">
        <f t="shared" si="58"/>
        <v>262184.2899999998</v>
      </c>
      <c r="H3372" s="19">
        <v>0</v>
      </c>
      <c r="I3372" s="19">
        <v>0</v>
      </c>
    </row>
    <row r="3373" spans="1:9" x14ac:dyDescent="0.25">
      <c r="A3373" s="217" t="s">
        <v>3200</v>
      </c>
      <c r="B3373" s="78"/>
      <c r="C3373" s="134" t="s">
        <v>3520</v>
      </c>
      <c r="D3373" s="218">
        <v>919704.80000000028</v>
      </c>
      <c r="E3373" s="218">
        <v>616780.96999999986</v>
      </c>
      <c r="F3373" s="19">
        <v>0</v>
      </c>
      <c r="G3373" s="20">
        <f t="shared" si="58"/>
        <v>355716.96000000043</v>
      </c>
      <c r="H3373" s="19">
        <v>0</v>
      </c>
      <c r="I3373" s="19">
        <v>0</v>
      </c>
    </row>
    <row r="3374" spans="1:9" x14ac:dyDescent="0.25">
      <c r="A3374" s="217" t="s">
        <v>3201</v>
      </c>
      <c r="B3374" s="78"/>
      <c r="C3374" s="134" t="s">
        <v>3520</v>
      </c>
      <c r="D3374" s="218">
        <v>274444.8000000001</v>
      </c>
      <c r="E3374" s="218">
        <v>184700.25</v>
      </c>
      <c r="F3374" s="19">
        <v>0</v>
      </c>
      <c r="G3374" s="20">
        <f t="shared" si="58"/>
        <v>308416.63000000035</v>
      </c>
      <c r="H3374" s="19">
        <v>0</v>
      </c>
      <c r="I3374" s="19">
        <v>0</v>
      </c>
    </row>
    <row r="3375" spans="1:9" x14ac:dyDescent="0.25">
      <c r="A3375" s="217" t="s">
        <v>3202</v>
      </c>
      <c r="B3375" s="78"/>
      <c r="C3375" s="134" t="s">
        <v>3520</v>
      </c>
      <c r="D3375" s="218">
        <v>898293.74999999988</v>
      </c>
      <c r="E3375" s="218">
        <v>626897.03000000014</v>
      </c>
      <c r="F3375" s="19">
        <v>0</v>
      </c>
      <c r="G3375" s="20">
        <f t="shared" si="58"/>
        <v>391570.21999999974</v>
      </c>
      <c r="H3375" s="19">
        <v>0</v>
      </c>
      <c r="I3375" s="19">
        <v>0</v>
      </c>
    </row>
    <row r="3376" spans="1:9" x14ac:dyDescent="0.25">
      <c r="A3376" s="217" t="s">
        <v>3203</v>
      </c>
      <c r="B3376" s="78"/>
      <c r="C3376" s="134" t="s">
        <v>3520</v>
      </c>
      <c r="D3376" s="218">
        <v>405473.79999999987</v>
      </c>
      <c r="E3376" s="218">
        <v>328848.38</v>
      </c>
      <c r="F3376" s="19">
        <v>0</v>
      </c>
      <c r="G3376" s="20">
        <f t="shared" si="58"/>
        <v>625995.93000000017</v>
      </c>
      <c r="H3376" s="19">
        <v>0</v>
      </c>
      <c r="I3376" s="19">
        <v>0</v>
      </c>
    </row>
    <row r="3377" spans="1:9" x14ac:dyDescent="0.25">
      <c r="A3377" s="217" t="s">
        <v>3204</v>
      </c>
      <c r="B3377" s="78"/>
      <c r="C3377" s="134" t="s">
        <v>3520</v>
      </c>
      <c r="D3377" s="218">
        <v>303120.35000000003</v>
      </c>
      <c r="E3377" s="218">
        <v>254044.3</v>
      </c>
      <c r="F3377" s="19">
        <v>0</v>
      </c>
      <c r="G3377" s="20">
        <f t="shared" ref="G3377:G3440" si="59">D3351-E3351</f>
        <v>50091.299999999814</v>
      </c>
      <c r="H3377" s="19">
        <v>0</v>
      </c>
      <c r="I3377" s="19">
        <v>0</v>
      </c>
    </row>
    <row r="3378" spans="1:9" x14ac:dyDescent="0.25">
      <c r="A3378" s="217" t="s">
        <v>3205</v>
      </c>
      <c r="B3378" s="78"/>
      <c r="C3378" s="134" t="s">
        <v>3520</v>
      </c>
      <c r="D3378" s="218">
        <v>384656.40000000031</v>
      </c>
      <c r="E3378" s="218">
        <v>313045.27999999997</v>
      </c>
      <c r="F3378" s="19">
        <v>0</v>
      </c>
      <c r="G3378" s="20">
        <f t="shared" si="59"/>
        <v>36605.900000000023</v>
      </c>
      <c r="H3378" s="19">
        <v>0</v>
      </c>
      <c r="I3378" s="19">
        <v>0</v>
      </c>
    </row>
    <row r="3379" spans="1:9" x14ac:dyDescent="0.25">
      <c r="A3379" s="217" t="s">
        <v>3206</v>
      </c>
      <c r="B3379" s="78"/>
      <c r="C3379" s="134" t="s">
        <v>3520</v>
      </c>
      <c r="D3379" s="218">
        <v>895148.45999999985</v>
      </c>
      <c r="E3379" s="218">
        <v>792022.25999999989</v>
      </c>
      <c r="F3379" s="19">
        <v>0</v>
      </c>
      <c r="G3379" s="20">
        <f t="shared" si="59"/>
        <v>36658.149999999878</v>
      </c>
      <c r="H3379" s="19">
        <v>0</v>
      </c>
      <c r="I3379" s="19">
        <v>0</v>
      </c>
    </row>
    <row r="3380" spans="1:9" x14ac:dyDescent="0.25">
      <c r="A3380" s="217" t="s">
        <v>3207</v>
      </c>
      <c r="B3380" s="78"/>
      <c r="C3380" s="134" t="s">
        <v>3520</v>
      </c>
      <c r="D3380" s="218">
        <v>906473.20000000019</v>
      </c>
      <c r="E3380" s="218">
        <v>778568.33</v>
      </c>
      <c r="F3380" s="19">
        <v>0</v>
      </c>
      <c r="G3380" s="20">
        <f t="shared" si="59"/>
        <v>45283.600000000268</v>
      </c>
      <c r="H3380" s="19">
        <v>0</v>
      </c>
      <c r="I3380" s="19">
        <v>0</v>
      </c>
    </row>
    <row r="3381" spans="1:9" x14ac:dyDescent="0.25">
      <c r="A3381" s="217" t="s">
        <v>3208</v>
      </c>
      <c r="B3381" s="78"/>
      <c r="C3381" s="134" t="s">
        <v>3520</v>
      </c>
      <c r="D3381" s="218">
        <v>941485.57000000041</v>
      </c>
      <c r="E3381" s="218">
        <v>691403.70999999973</v>
      </c>
      <c r="F3381" s="19">
        <v>0</v>
      </c>
      <c r="G3381" s="20">
        <f t="shared" si="59"/>
        <v>59051.200000000012</v>
      </c>
      <c r="H3381" s="19">
        <v>0</v>
      </c>
      <c r="I3381" s="19">
        <v>0</v>
      </c>
    </row>
    <row r="3382" spans="1:9" x14ac:dyDescent="0.25">
      <c r="A3382" s="217" t="s">
        <v>3209</v>
      </c>
      <c r="B3382" s="78"/>
      <c r="C3382" s="134" t="s">
        <v>3520</v>
      </c>
      <c r="D3382" s="218">
        <v>1177698.0199999998</v>
      </c>
      <c r="E3382" s="218">
        <v>347880.81999999995</v>
      </c>
      <c r="F3382" s="19">
        <v>0</v>
      </c>
      <c r="G3382" s="20">
        <f t="shared" si="59"/>
        <v>47102.64999999982</v>
      </c>
      <c r="H3382" s="19">
        <v>0</v>
      </c>
      <c r="I3382" s="19">
        <v>0</v>
      </c>
    </row>
    <row r="3383" spans="1:9" x14ac:dyDescent="0.25">
      <c r="A3383" s="217" t="s">
        <v>3210</v>
      </c>
      <c r="B3383" s="78"/>
      <c r="C3383" s="134" t="s">
        <v>3520</v>
      </c>
      <c r="D3383" s="218">
        <v>345337.54999999987</v>
      </c>
      <c r="E3383" s="218">
        <v>269964.99999999994</v>
      </c>
      <c r="F3383" s="19">
        <v>0</v>
      </c>
      <c r="G3383" s="20">
        <f t="shared" si="59"/>
        <v>54753.53</v>
      </c>
      <c r="H3383" s="19">
        <v>0</v>
      </c>
      <c r="I3383" s="19">
        <v>0</v>
      </c>
    </row>
    <row r="3384" spans="1:9" x14ac:dyDescent="0.25">
      <c r="A3384" s="217" t="s">
        <v>3211</v>
      </c>
      <c r="B3384" s="78"/>
      <c r="C3384" s="134" t="s">
        <v>3520</v>
      </c>
      <c r="D3384" s="218">
        <v>144715.20000000007</v>
      </c>
      <c r="E3384" s="218">
        <v>99700.51999999999</v>
      </c>
      <c r="F3384" s="19">
        <v>0</v>
      </c>
      <c r="G3384" s="20">
        <f t="shared" si="59"/>
        <v>31496.330000000016</v>
      </c>
      <c r="H3384" s="19">
        <v>0</v>
      </c>
      <c r="I3384" s="19">
        <v>0</v>
      </c>
    </row>
    <row r="3385" spans="1:9" x14ac:dyDescent="0.25">
      <c r="A3385" s="217" t="s">
        <v>3212</v>
      </c>
      <c r="B3385" s="78"/>
      <c r="C3385" s="134" t="s">
        <v>3520</v>
      </c>
      <c r="D3385" s="218">
        <v>180154.04999999987</v>
      </c>
      <c r="E3385" s="218">
        <v>147905.79999999999</v>
      </c>
      <c r="F3385" s="19">
        <v>0</v>
      </c>
      <c r="G3385" s="20">
        <f t="shared" si="59"/>
        <v>167092.15000000008</v>
      </c>
      <c r="H3385" s="19">
        <v>0</v>
      </c>
      <c r="I3385" s="19">
        <v>0</v>
      </c>
    </row>
    <row r="3386" spans="1:9" x14ac:dyDescent="0.25">
      <c r="A3386" s="217" t="s">
        <v>3213</v>
      </c>
      <c r="B3386" s="78"/>
      <c r="C3386" s="134" t="s">
        <v>3520</v>
      </c>
      <c r="D3386" s="218">
        <v>184788</v>
      </c>
      <c r="E3386" s="218">
        <v>131300.85</v>
      </c>
      <c r="F3386" s="19">
        <v>0</v>
      </c>
      <c r="G3386" s="20">
        <f t="shared" si="59"/>
        <v>39200.309999999881</v>
      </c>
      <c r="H3386" s="19">
        <v>0</v>
      </c>
      <c r="I3386" s="19">
        <v>0</v>
      </c>
    </row>
    <row r="3387" spans="1:9" x14ac:dyDescent="0.25">
      <c r="A3387" s="217" t="s">
        <v>3214</v>
      </c>
      <c r="B3387" s="78"/>
      <c r="C3387" s="134" t="s">
        <v>3520</v>
      </c>
      <c r="D3387" s="218">
        <v>125493.00000000001</v>
      </c>
      <c r="E3387" s="218">
        <v>54310.25</v>
      </c>
      <c r="F3387" s="19">
        <v>0</v>
      </c>
      <c r="G3387" s="20">
        <f t="shared" si="59"/>
        <v>79094.600000000122</v>
      </c>
      <c r="H3387" s="19">
        <v>0</v>
      </c>
      <c r="I3387" s="19">
        <v>0</v>
      </c>
    </row>
    <row r="3388" spans="1:9" x14ac:dyDescent="0.25">
      <c r="A3388" s="217" t="s">
        <v>3215</v>
      </c>
      <c r="B3388" s="78"/>
      <c r="C3388" s="134" t="s">
        <v>3520</v>
      </c>
      <c r="D3388" s="218">
        <v>159394.80999999997</v>
      </c>
      <c r="E3388" s="218">
        <v>63999.15</v>
      </c>
      <c r="F3388" s="19">
        <v>0</v>
      </c>
      <c r="G3388" s="20">
        <f t="shared" si="59"/>
        <v>119723.14999999994</v>
      </c>
      <c r="H3388" s="19">
        <v>0</v>
      </c>
      <c r="I3388" s="19">
        <v>0</v>
      </c>
    </row>
    <row r="3389" spans="1:9" x14ac:dyDescent="0.25">
      <c r="A3389" s="217" t="s">
        <v>3216</v>
      </c>
      <c r="B3389" s="78"/>
      <c r="C3389" s="134" t="s">
        <v>3520</v>
      </c>
      <c r="D3389" s="218">
        <v>186841.20000000016</v>
      </c>
      <c r="E3389" s="218">
        <v>137394.6</v>
      </c>
      <c r="F3389" s="19">
        <v>0</v>
      </c>
      <c r="G3389" s="20">
        <f t="shared" si="59"/>
        <v>64645.600000000093</v>
      </c>
      <c r="H3389" s="19">
        <v>0</v>
      </c>
      <c r="I3389" s="19">
        <v>0</v>
      </c>
    </row>
    <row r="3390" spans="1:9" x14ac:dyDescent="0.25">
      <c r="A3390" s="217" t="s">
        <v>3217</v>
      </c>
      <c r="B3390" s="78"/>
      <c r="C3390" s="134" t="s">
        <v>3520</v>
      </c>
      <c r="D3390" s="218">
        <v>110978.99999999999</v>
      </c>
      <c r="E3390" s="218">
        <v>111233.15000000002</v>
      </c>
      <c r="F3390" s="19">
        <v>0</v>
      </c>
      <c r="G3390" s="20">
        <f t="shared" si="59"/>
        <v>52681.179999999906</v>
      </c>
      <c r="H3390" s="19">
        <v>0</v>
      </c>
      <c r="I3390" s="19">
        <v>0</v>
      </c>
    </row>
    <row r="3391" spans="1:9" x14ac:dyDescent="0.25">
      <c r="A3391" s="217" t="s">
        <v>3218</v>
      </c>
      <c r="B3391" s="78"/>
      <c r="C3391" s="134" t="s">
        <v>3520</v>
      </c>
      <c r="D3391" s="218">
        <v>106139.19999999997</v>
      </c>
      <c r="E3391" s="218">
        <v>107845.29999999999</v>
      </c>
      <c r="F3391" s="19">
        <v>0</v>
      </c>
      <c r="G3391" s="20">
        <f t="shared" si="59"/>
        <v>13562.129999999772</v>
      </c>
      <c r="H3391" s="19">
        <v>0</v>
      </c>
      <c r="I3391" s="19">
        <v>0</v>
      </c>
    </row>
    <row r="3392" spans="1:9" x14ac:dyDescent="0.25">
      <c r="A3392" s="217" t="s">
        <v>3219</v>
      </c>
      <c r="B3392" s="78"/>
      <c r="C3392" s="134" t="s">
        <v>3520</v>
      </c>
      <c r="D3392" s="218">
        <v>137087.80000000008</v>
      </c>
      <c r="E3392" s="218">
        <v>111303.20000000001</v>
      </c>
      <c r="F3392" s="19">
        <v>0</v>
      </c>
      <c r="G3392" s="20">
        <f t="shared" si="59"/>
        <v>59612.899999999994</v>
      </c>
      <c r="H3392" s="19">
        <v>0</v>
      </c>
      <c r="I3392" s="19">
        <v>0</v>
      </c>
    </row>
    <row r="3393" spans="1:9" x14ac:dyDescent="0.25">
      <c r="A3393" s="217" t="s">
        <v>3220</v>
      </c>
      <c r="B3393" s="78"/>
      <c r="C3393" s="134" t="s">
        <v>3520</v>
      </c>
      <c r="D3393" s="218">
        <v>309462.59999999986</v>
      </c>
      <c r="E3393" s="218">
        <v>286306.34999999998</v>
      </c>
      <c r="F3393" s="19">
        <v>0</v>
      </c>
      <c r="G3393" s="20">
        <f t="shared" si="59"/>
        <v>46125.920000000217</v>
      </c>
      <c r="H3393" s="19">
        <v>0</v>
      </c>
      <c r="I3393" s="19">
        <v>0</v>
      </c>
    </row>
    <row r="3394" spans="1:9" x14ac:dyDescent="0.25">
      <c r="A3394" s="217" t="s">
        <v>3221</v>
      </c>
      <c r="B3394" s="78"/>
      <c r="C3394" s="134" t="s">
        <v>3520</v>
      </c>
      <c r="D3394" s="218">
        <v>296151.14999999991</v>
      </c>
      <c r="E3394" s="218">
        <v>225171.29999999996</v>
      </c>
      <c r="F3394" s="19">
        <v>0</v>
      </c>
      <c r="G3394" s="20">
        <f t="shared" si="59"/>
        <v>9185.9899999998161</v>
      </c>
      <c r="H3394" s="19">
        <v>0</v>
      </c>
      <c r="I3394" s="19">
        <v>0</v>
      </c>
    </row>
    <row r="3395" spans="1:9" x14ac:dyDescent="0.25">
      <c r="A3395" s="217" t="s">
        <v>3222</v>
      </c>
      <c r="B3395" s="78"/>
      <c r="C3395" s="134" t="s">
        <v>3520</v>
      </c>
      <c r="D3395" s="218">
        <v>65985.599999999977</v>
      </c>
      <c r="E3395" s="218">
        <v>2970.2000000000007</v>
      </c>
      <c r="F3395" s="19">
        <v>0</v>
      </c>
      <c r="G3395" s="20">
        <f t="shared" si="59"/>
        <v>99539.39999999979</v>
      </c>
      <c r="H3395" s="19">
        <v>0</v>
      </c>
      <c r="I3395" s="19">
        <v>0</v>
      </c>
    </row>
    <row r="3396" spans="1:9" x14ac:dyDescent="0.25">
      <c r="A3396" s="217" t="s">
        <v>3223</v>
      </c>
      <c r="B3396" s="78"/>
      <c r="C3396" s="134" t="s">
        <v>3520</v>
      </c>
      <c r="D3396" s="218">
        <v>85030.800000000032</v>
      </c>
      <c r="E3396" s="218">
        <v>14996.950000000003</v>
      </c>
      <c r="F3396" s="19">
        <v>0</v>
      </c>
      <c r="G3396" s="20">
        <f t="shared" si="59"/>
        <v>65580.290000000095</v>
      </c>
      <c r="H3396" s="19">
        <v>0</v>
      </c>
      <c r="I3396" s="19">
        <v>0</v>
      </c>
    </row>
    <row r="3397" spans="1:9" x14ac:dyDescent="0.25">
      <c r="A3397" s="217" t="s">
        <v>3224</v>
      </c>
      <c r="B3397" s="78"/>
      <c r="C3397" s="134" t="s">
        <v>3520</v>
      </c>
      <c r="D3397" s="218">
        <v>86377.920000000027</v>
      </c>
      <c r="E3397" s="218">
        <v>16636.120000000003</v>
      </c>
      <c r="F3397" s="19">
        <v>0</v>
      </c>
      <c r="G3397" s="20">
        <f t="shared" si="59"/>
        <v>100653.12999999977</v>
      </c>
      <c r="H3397" s="19">
        <v>0</v>
      </c>
      <c r="I3397" s="19">
        <v>0</v>
      </c>
    </row>
    <row r="3398" spans="1:9" x14ac:dyDescent="0.25">
      <c r="A3398" s="217" t="s">
        <v>3225</v>
      </c>
      <c r="B3398" s="78"/>
      <c r="C3398" s="134" t="s">
        <v>3520</v>
      </c>
      <c r="D3398" s="218">
        <v>88404.699999999968</v>
      </c>
      <c r="E3398" s="218">
        <v>24446.600000000006</v>
      </c>
      <c r="F3398" s="19">
        <v>0</v>
      </c>
      <c r="G3398" s="20">
        <f t="shared" si="59"/>
        <v>556714.57000000076</v>
      </c>
      <c r="H3398" s="19">
        <v>0</v>
      </c>
      <c r="I3398" s="19">
        <v>0</v>
      </c>
    </row>
    <row r="3399" spans="1:9" x14ac:dyDescent="0.25">
      <c r="A3399" s="217" t="s">
        <v>3226</v>
      </c>
      <c r="B3399" s="78"/>
      <c r="C3399" s="134" t="s">
        <v>3520</v>
      </c>
      <c r="D3399" s="218">
        <v>151761.99999999991</v>
      </c>
      <c r="E3399" s="218">
        <v>46535.100000000006</v>
      </c>
      <c r="F3399" s="19">
        <v>0</v>
      </c>
      <c r="G3399" s="20">
        <f t="shared" si="59"/>
        <v>302923.83000000042</v>
      </c>
      <c r="H3399" s="19">
        <v>0</v>
      </c>
      <c r="I3399" s="19">
        <v>0</v>
      </c>
    </row>
    <row r="3400" spans="1:9" x14ac:dyDescent="0.25">
      <c r="A3400" s="217" t="s">
        <v>1388</v>
      </c>
      <c r="B3400" s="78"/>
      <c r="C3400" s="134" t="s">
        <v>3520</v>
      </c>
      <c r="D3400" s="218">
        <v>126924.64999999992</v>
      </c>
      <c r="E3400" s="218">
        <v>77868.94</v>
      </c>
      <c r="F3400" s="19">
        <v>0</v>
      </c>
      <c r="G3400" s="20">
        <f t="shared" si="59"/>
        <v>89744.550000000105</v>
      </c>
      <c r="H3400" s="19">
        <v>0</v>
      </c>
      <c r="I3400" s="19">
        <v>0</v>
      </c>
    </row>
    <row r="3401" spans="1:9" x14ac:dyDescent="0.25">
      <c r="A3401" s="217" t="s">
        <v>3227</v>
      </c>
      <c r="B3401" s="78"/>
      <c r="C3401" s="134" t="s">
        <v>3520</v>
      </c>
      <c r="D3401" s="218">
        <v>299704.60000000003</v>
      </c>
      <c r="E3401" s="218">
        <v>266278.44999999995</v>
      </c>
      <c r="F3401" s="19">
        <v>0</v>
      </c>
      <c r="G3401" s="20">
        <f t="shared" si="59"/>
        <v>271396.71999999974</v>
      </c>
      <c r="H3401" s="19">
        <v>0</v>
      </c>
      <c r="I3401" s="19">
        <v>0</v>
      </c>
    </row>
    <row r="3402" spans="1:9" x14ac:dyDescent="0.25">
      <c r="A3402" s="217" t="s">
        <v>3228</v>
      </c>
      <c r="B3402" s="78"/>
      <c r="C3402" s="134" t="s">
        <v>3520</v>
      </c>
      <c r="D3402" s="218">
        <v>196945.95000000013</v>
      </c>
      <c r="E3402" s="218">
        <v>42757.05</v>
      </c>
      <c r="F3402" s="19">
        <v>0</v>
      </c>
      <c r="G3402" s="20">
        <f t="shared" si="59"/>
        <v>76625.419999999867</v>
      </c>
      <c r="H3402" s="19">
        <v>0</v>
      </c>
      <c r="I3402" s="19">
        <v>0</v>
      </c>
    </row>
    <row r="3403" spans="1:9" x14ac:dyDescent="0.25">
      <c r="A3403" s="217" t="s">
        <v>3229</v>
      </c>
      <c r="B3403" s="78"/>
      <c r="C3403" s="134" t="s">
        <v>3520</v>
      </c>
      <c r="D3403" s="218">
        <v>306316.79999999987</v>
      </c>
      <c r="E3403" s="218">
        <v>250209.7</v>
      </c>
      <c r="F3403" s="19">
        <v>0</v>
      </c>
      <c r="G3403" s="20">
        <f t="shared" si="59"/>
        <v>49076.050000000047</v>
      </c>
      <c r="H3403" s="19">
        <v>0</v>
      </c>
      <c r="I3403" s="19">
        <v>0</v>
      </c>
    </row>
    <row r="3404" spans="1:9" x14ac:dyDescent="0.25">
      <c r="A3404" s="217" t="s">
        <v>3230</v>
      </c>
      <c r="B3404" s="78"/>
      <c r="C3404" s="134" t="s">
        <v>3520</v>
      </c>
      <c r="D3404" s="218">
        <v>315033.04999999981</v>
      </c>
      <c r="E3404" s="218">
        <v>236198.95</v>
      </c>
      <c r="F3404" s="19">
        <v>0</v>
      </c>
      <c r="G3404" s="20">
        <f t="shared" si="59"/>
        <v>71611.120000000345</v>
      </c>
      <c r="H3404" s="19">
        <v>0</v>
      </c>
      <c r="I3404" s="19">
        <v>0</v>
      </c>
    </row>
    <row r="3405" spans="1:9" x14ac:dyDescent="0.25">
      <c r="A3405" s="217" t="s">
        <v>3231</v>
      </c>
      <c r="B3405" s="78"/>
      <c r="C3405" s="134" t="s">
        <v>3520</v>
      </c>
      <c r="D3405" s="218">
        <v>367464.60000000015</v>
      </c>
      <c r="E3405" s="218">
        <v>223774.74</v>
      </c>
      <c r="F3405" s="19">
        <v>0</v>
      </c>
      <c r="G3405" s="20">
        <f t="shared" si="59"/>
        <v>103126.19999999995</v>
      </c>
      <c r="H3405" s="19">
        <v>0</v>
      </c>
      <c r="I3405" s="19">
        <v>0</v>
      </c>
    </row>
    <row r="3406" spans="1:9" x14ac:dyDescent="0.25">
      <c r="A3406" s="217" t="s">
        <v>3232</v>
      </c>
      <c r="B3406" s="78"/>
      <c r="C3406" s="134" t="s">
        <v>3520</v>
      </c>
      <c r="D3406" s="218">
        <v>419124.80000000016</v>
      </c>
      <c r="E3406" s="218">
        <v>338552.69999999984</v>
      </c>
      <c r="F3406" s="19">
        <v>0</v>
      </c>
      <c r="G3406" s="20">
        <f t="shared" si="59"/>
        <v>127904.87000000023</v>
      </c>
      <c r="H3406" s="19">
        <v>0</v>
      </c>
      <c r="I3406" s="19">
        <v>0</v>
      </c>
    </row>
    <row r="3407" spans="1:9" x14ac:dyDescent="0.25">
      <c r="A3407" s="217" t="s">
        <v>3233</v>
      </c>
      <c r="B3407" s="78"/>
      <c r="C3407" s="134" t="s">
        <v>3520</v>
      </c>
      <c r="D3407" s="218">
        <v>497507.60000000009</v>
      </c>
      <c r="E3407" s="218">
        <v>487319</v>
      </c>
      <c r="F3407" s="19">
        <v>0</v>
      </c>
      <c r="G3407" s="20">
        <f t="shared" si="59"/>
        <v>250081.86000000068</v>
      </c>
      <c r="H3407" s="19">
        <v>0</v>
      </c>
      <c r="I3407" s="19">
        <v>0</v>
      </c>
    </row>
    <row r="3408" spans="1:9" x14ac:dyDescent="0.25">
      <c r="A3408" s="217" t="s">
        <v>3234</v>
      </c>
      <c r="B3408" s="78"/>
      <c r="C3408" s="134" t="s">
        <v>3520</v>
      </c>
      <c r="D3408" s="218">
        <v>794862.55000000051</v>
      </c>
      <c r="E3408" s="218">
        <v>671593.43000000017</v>
      </c>
      <c r="F3408" s="19">
        <v>0</v>
      </c>
      <c r="G3408" s="20">
        <f t="shared" si="59"/>
        <v>829817.19999999984</v>
      </c>
      <c r="H3408" s="19">
        <v>0</v>
      </c>
      <c r="I3408" s="19">
        <v>0</v>
      </c>
    </row>
    <row r="3409" spans="1:9" x14ac:dyDescent="0.25">
      <c r="A3409" s="217" t="s">
        <v>3235</v>
      </c>
      <c r="B3409" s="78"/>
      <c r="C3409" s="134" t="s">
        <v>3520</v>
      </c>
      <c r="D3409" s="218">
        <v>277892.40000000014</v>
      </c>
      <c r="E3409" s="218">
        <v>134458.63</v>
      </c>
      <c r="F3409" s="19">
        <v>0</v>
      </c>
      <c r="G3409" s="20">
        <f t="shared" si="59"/>
        <v>75372.54999999993</v>
      </c>
      <c r="H3409" s="19">
        <v>0</v>
      </c>
      <c r="I3409" s="19">
        <v>0</v>
      </c>
    </row>
    <row r="3410" spans="1:9" x14ac:dyDescent="0.25">
      <c r="A3410" s="217" t="s">
        <v>3236</v>
      </c>
      <c r="B3410" s="78"/>
      <c r="C3410" s="134" t="s">
        <v>3521</v>
      </c>
      <c r="D3410" s="218">
        <v>306972.9000000002</v>
      </c>
      <c r="E3410" s="218">
        <v>164447.15999999997</v>
      </c>
      <c r="F3410" s="19">
        <v>0</v>
      </c>
      <c r="G3410" s="20">
        <f t="shared" si="59"/>
        <v>45014.68000000008</v>
      </c>
      <c r="H3410" s="19">
        <v>0</v>
      </c>
      <c r="I3410" s="19">
        <v>0</v>
      </c>
    </row>
    <row r="3411" spans="1:9" x14ac:dyDescent="0.25">
      <c r="A3411" s="217" t="s">
        <v>3237</v>
      </c>
      <c r="B3411" s="78"/>
      <c r="C3411" s="134" t="s">
        <v>3522</v>
      </c>
      <c r="D3411" s="218">
        <v>130201.19999999995</v>
      </c>
      <c r="E3411" s="218">
        <v>19170.600000000002</v>
      </c>
      <c r="F3411" s="19">
        <v>0</v>
      </c>
      <c r="G3411" s="20">
        <f t="shared" si="59"/>
        <v>32248.249999999884</v>
      </c>
      <c r="H3411" s="19">
        <v>0</v>
      </c>
      <c r="I3411" s="19">
        <v>0</v>
      </c>
    </row>
    <row r="3412" spans="1:9" x14ac:dyDescent="0.25">
      <c r="A3412" s="217" t="s">
        <v>3238</v>
      </c>
      <c r="B3412" s="78"/>
      <c r="C3412" s="134" t="s">
        <v>3522</v>
      </c>
      <c r="D3412" s="218">
        <v>132077.39999999994</v>
      </c>
      <c r="E3412" s="218">
        <v>11503.400000000001</v>
      </c>
      <c r="F3412" s="19">
        <v>0</v>
      </c>
      <c r="G3412" s="20">
        <f t="shared" si="59"/>
        <v>53487.149999999994</v>
      </c>
      <c r="H3412" s="19">
        <v>0</v>
      </c>
      <c r="I3412" s="19">
        <v>0</v>
      </c>
    </row>
    <row r="3413" spans="1:9" x14ac:dyDescent="0.25">
      <c r="A3413" s="217" t="s">
        <v>3239</v>
      </c>
      <c r="B3413" s="78"/>
      <c r="C3413" s="134" t="s">
        <v>3522</v>
      </c>
      <c r="D3413" s="218">
        <v>101775</v>
      </c>
      <c r="E3413" s="218">
        <v>55269.31</v>
      </c>
      <c r="F3413" s="19">
        <v>0</v>
      </c>
      <c r="G3413" s="20">
        <f t="shared" si="59"/>
        <v>71182.750000000015</v>
      </c>
      <c r="H3413" s="19">
        <v>0</v>
      </c>
      <c r="I3413" s="19">
        <v>0</v>
      </c>
    </row>
    <row r="3414" spans="1:9" x14ac:dyDescent="0.25">
      <c r="A3414" s="217" t="s">
        <v>3240</v>
      </c>
      <c r="B3414" s="78"/>
      <c r="C3414" s="134" t="s">
        <v>3522</v>
      </c>
      <c r="D3414" s="218">
        <v>172185.60000000006</v>
      </c>
      <c r="E3414" s="218">
        <v>35139.599999999991</v>
      </c>
      <c r="F3414" s="19">
        <v>0</v>
      </c>
      <c r="G3414" s="20">
        <f t="shared" si="59"/>
        <v>95395.659999999974</v>
      </c>
      <c r="H3414" s="19">
        <v>0</v>
      </c>
      <c r="I3414" s="19">
        <v>0</v>
      </c>
    </row>
    <row r="3415" spans="1:9" x14ac:dyDescent="0.25">
      <c r="A3415" s="217" t="s">
        <v>2539</v>
      </c>
      <c r="B3415" s="78"/>
      <c r="C3415" s="134" t="s">
        <v>3522</v>
      </c>
      <c r="D3415" s="218">
        <v>98376.600000000064</v>
      </c>
      <c r="E3415" s="218">
        <v>28172.319999999989</v>
      </c>
      <c r="F3415" s="19">
        <v>0</v>
      </c>
      <c r="G3415" s="20">
        <f t="shared" si="59"/>
        <v>49446.600000000151</v>
      </c>
      <c r="H3415" s="19">
        <v>0</v>
      </c>
      <c r="I3415" s="19">
        <v>0</v>
      </c>
    </row>
    <row r="3416" spans="1:9" x14ac:dyDescent="0.25">
      <c r="A3416" s="217" t="s">
        <v>2540</v>
      </c>
      <c r="B3416" s="78"/>
      <c r="C3416" s="134" t="s">
        <v>3522</v>
      </c>
      <c r="D3416" s="218">
        <v>255269.39999999994</v>
      </c>
      <c r="E3416" s="218">
        <v>42144.999999999978</v>
      </c>
      <c r="F3416" s="19">
        <v>0</v>
      </c>
      <c r="G3416" s="20">
        <f t="shared" si="59"/>
        <v>-254.15000000003783</v>
      </c>
      <c r="H3416" s="19">
        <v>0</v>
      </c>
      <c r="I3416" s="19">
        <v>0</v>
      </c>
    </row>
    <row r="3417" spans="1:9" x14ac:dyDescent="0.25">
      <c r="A3417" s="217" t="s">
        <v>2541</v>
      </c>
      <c r="B3417" s="78"/>
      <c r="C3417" s="134" t="s">
        <v>3522</v>
      </c>
      <c r="D3417" s="218">
        <v>114908.39999999992</v>
      </c>
      <c r="E3417" s="218">
        <v>1371</v>
      </c>
      <c r="F3417" s="19">
        <v>0</v>
      </c>
      <c r="G3417" s="20">
        <f t="shared" si="59"/>
        <v>-1706.1000000000204</v>
      </c>
      <c r="H3417" s="19">
        <v>0</v>
      </c>
      <c r="I3417" s="19">
        <v>0</v>
      </c>
    </row>
    <row r="3418" spans="1:9" x14ac:dyDescent="0.25">
      <c r="A3418" s="217" t="s">
        <v>3064</v>
      </c>
      <c r="B3418" s="78"/>
      <c r="C3418" s="134" t="s">
        <v>3522</v>
      </c>
      <c r="D3418" s="218">
        <v>215338.20000000016</v>
      </c>
      <c r="E3418" s="218">
        <v>58180.75</v>
      </c>
      <c r="F3418" s="19">
        <v>0</v>
      </c>
      <c r="G3418" s="20">
        <f t="shared" si="59"/>
        <v>25784.600000000064</v>
      </c>
      <c r="H3418" s="19">
        <v>0</v>
      </c>
      <c r="I3418" s="19">
        <v>0</v>
      </c>
    </row>
    <row r="3419" spans="1:9" x14ac:dyDescent="0.25">
      <c r="A3419" s="217" t="s">
        <v>3065</v>
      </c>
      <c r="B3419" s="78"/>
      <c r="C3419" s="134" t="s">
        <v>3522</v>
      </c>
      <c r="D3419" s="218">
        <v>202558.79999999987</v>
      </c>
      <c r="E3419" s="218">
        <v>95555.900000000009</v>
      </c>
      <c r="F3419" s="19">
        <v>0</v>
      </c>
      <c r="G3419" s="20">
        <f t="shared" si="59"/>
        <v>23156.249999999884</v>
      </c>
      <c r="H3419" s="19">
        <v>0</v>
      </c>
      <c r="I3419" s="19">
        <v>0</v>
      </c>
    </row>
    <row r="3420" spans="1:9" x14ac:dyDescent="0.25">
      <c r="A3420" s="217" t="s">
        <v>3066</v>
      </c>
      <c r="B3420" s="78"/>
      <c r="C3420" s="134" t="s">
        <v>3522</v>
      </c>
      <c r="D3420" s="218">
        <v>120006</v>
      </c>
      <c r="E3420" s="218">
        <v>26324.400000000005</v>
      </c>
      <c r="F3420" s="19">
        <v>0</v>
      </c>
      <c r="G3420" s="20">
        <f t="shared" si="59"/>
        <v>70979.849999999948</v>
      </c>
      <c r="H3420" s="19">
        <v>0</v>
      </c>
      <c r="I3420" s="19">
        <v>0</v>
      </c>
    </row>
    <row r="3421" spans="1:9" x14ac:dyDescent="0.25">
      <c r="A3421" s="217" t="s">
        <v>3061</v>
      </c>
      <c r="B3421" s="78"/>
      <c r="C3421" s="134" t="s">
        <v>3522</v>
      </c>
      <c r="D3421" s="218">
        <v>52498.199999999968</v>
      </c>
      <c r="E3421" s="218">
        <v>24089.3</v>
      </c>
      <c r="F3421" s="19">
        <v>0</v>
      </c>
      <c r="G3421" s="20">
        <f t="shared" si="59"/>
        <v>63015.39999999998</v>
      </c>
      <c r="H3421" s="19">
        <v>0</v>
      </c>
      <c r="I3421" s="19">
        <v>0</v>
      </c>
    </row>
    <row r="3422" spans="1:9" x14ac:dyDescent="0.25">
      <c r="A3422" s="217" t="s">
        <v>2637</v>
      </c>
      <c r="B3422" s="78"/>
      <c r="C3422" s="134" t="s">
        <v>3522</v>
      </c>
      <c r="D3422" s="218">
        <v>127766.45000000003</v>
      </c>
      <c r="E3422" s="218">
        <v>15442.600000000004</v>
      </c>
      <c r="F3422" s="19">
        <v>0</v>
      </c>
      <c r="G3422" s="20">
        <f t="shared" si="59"/>
        <v>70033.850000000035</v>
      </c>
      <c r="H3422" s="19">
        <v>0</v>
      </c>
      <c r="I3422" s="19">
        <v>0</v>
      </c>
    </row>
    <row r="3423" spans="1:9" x14ac:dyDescent="0.25">
      <c r="A3423" s="217" t="s">
        <v>3069</v>
      </c>
      <c r="B3423" s="78"/>
      <c r="C3423" s="134" t="s">
        <v>3522</v>
      </c>
      <c r="D3423" s="218">
        <v>83933.399999999936</v>
      </c>
      <c r="E3423" s="218">
        <v>21394.250000000004</v>
      </c>
      <c r="F3423" s="19">
        <v>0</v>
      </c>
      <c r="G3423" s="20">
        <f t="shared" si="59"/>
        <v>69741.800000000017</v>
      </c>
      <c r="H3423" s="19">
        <v>0</v>
      </c>
      <c r="I3423" s="19">
        <v>0</v>
      </c>
    </row>
    <row r="3424" spans="1:9" x14ac:dyDescent="0.25">
      <c r="A3424" s="217" t="s">
        <v>2639</v>
      </c>
      <c r="B3424" s="78"/>
      <c r="C3424" s="134" t="s">
        <v>3522</v>
      </c>
      <c r="D3424" s="218">
        <v>122882.79999999996</v>
      </c>
      <c r="E3424" s="218">
        <v>63875.350000000013</v>
      </c>
      <c r="F3424" s="19">
        <v>0</v>
      </c>
      <c r="G3424" s="20">
        <f t="shared" si="59"/>
        <v>63958.099999999962</v>
      </c>
      <c r="H3424" s="19">
        <v>0</v>
      </c>
      <c r="I3424" s="19">
        <v>0</v>
      </c>
    </row>
    <row r="3425" spans="1:9" x14ac:dyDescent="0.25">
      <c r="A3425" s="217" t="s">
        <v>3241</v>
      </c>
      <c r="B3425" s="78"/>
      <c r="C3425" s="134" t="s">
        <v>3523</v>
      </c>
      <c r="D3425" s="218">
        <v>126000.60000000006</v>
      </c>
      <c r="E3425" s="218">
        <v>43650.7</v>
      </c>
      <c r="F3425" s="19">
        <v>0</v>
      </c>
      <c r="G3425" s="20">
        <f t="shared" si="59"/>
        <v>105226.89999999991</v>
      </c>
      <c r="H3425" s="19">
        <v>0</v>
      </c>
      <c r="I3425" s="19">
        <v>0</v>
      </c>
    </row>
    <row r="3426" spans="1:9" x14ac:dyDescent="0.25">
      <c r="A3426" s="217" t="s">
        <v>3242</v>
      </c>
      <c r="B3426" s="78"/>
      <c r="C3426" s="134" t="s">
        <v>3523</v>
      </c>
      <c r="D3426" s="218">
        <v>299385.99999999983</v>
      </c>
      <c r="E3426" s="218">
        <v>74084.250000000015</v>
      </c>
      <c r="F3426" s="19">
        <v>0</v>
      </c>
      <c r="G3426" s="20">
        <f t="shared" si="59"/>
        <v>49055.709999999919</v>
      </c>
      <c r="H3426" s="19">
        <v>0</v>
      </c>
      <c r="I3426" s="19">
        <v>0</v>
      </c>
    </row>
    <row r="3427" spans="1:9" x14ac:dyDescent="0.25">
      <c r="A3427" s="217" t="s">
        <v>3243</v>
      </c>
      <c r="B3427" s="78"/>
      <c r="C3427" s="134" t="s">
        <v>3523</v>
      </c>
      <c r="D3427" s="218">
        <v>350054.19999999978</v>
      </c>
      <c r="E3427" s="218">
        <v>114462.20000000001</v>
      </c>
      <c r="F3427" s="19">
        <v>0</v>
      </c>
      <c r="G3427" s="20">
        <f t="shared" si="59"/>
        <v>33426.150000000081</v>
      </c>
      <c r="H3427" s="19">
        <v>0</v>
      </c>
      <c r="I3427" s="19">
        <v>0</v>
      </c>
    </row>
    <row r="3428" spans="1:9" x14ac:dyDescent="0.25">
      <c r="A3428" s="217" t="s">
        <v>3244</v>
      </c>
      <c r="B3428" s="78"/>
      <c r="C3428" s="134" t="s">
        <v>3523</v>
      </c>
      <c r="D3428" s="218">
        <v>177781.60000000006</v>
      </c>
      <c r="E3428" s="218">
        <v>89685.65</v>
      </c>
      <c r="F3428" s="19">
        <v>0</v>
      </c>
      <c r="G3428" s="20">
        <f t="shared" si="59"/>
        <v>154188.90000000014</v>
      </c>
      <c r="H3428" s="19">
        <v>0</v>
      </c>
      <c r="I3428" s="19">
        <v>0</v>
      </c>
    </row>
    <row r="3429" spans="1:9" x14ac:dyDescent="0.25">
      <c r="A3429" s="217" t="s">
        <v>3245</v>
      </c>
      <c r="B3429" s="78"/>
      <c r="C3429" s="134" t="s">
        <v>3523</v>
      </c>
      <c r="D3429" s="218">
        <v>175938.79999999987</v>
      </c>
      <c r="E3429" s="218">
        <v>63586.15</v>
      </c>
      <c r="F3429" s="19">
        <v>0</v>
      </c>
      <c r="G3429" s="20">
        <f t="shared" si="59"/>
        <v>56107.09999999986</v>
      </c>
      <c r="H3429" s="19">
        <v>0</v>
      </c>
      <c r="I3429" s="19">
        <v>0</v>
      </c>
    </row>
    <row r="3430" spans="1:9" x14ac:dyDescent="0.25">
      <c r="A3430" s="217" t="s">
        <v>3246</v>
      </c>
      <c r="B3430" s="78"/>
      <c r="C3430" s="134" t="s">
        <v>3523</v>
      </c>
      <c r="D3430" s="218">
        <v>175480.79999999984</v>
      </c>
      <c r="E3430" s="218">
        <v>96591.800000000017</v>
      </c>
      <c r="F3430" s="19">
        <v>0</v>
      </c>
      <c r="G3430" s="20">
        <f t="shared" si="59"/>
        <v>78834.099999999802</v>
      </c>
      <c r="H3430" s="19">
        <v>0</v>
      </c>
      <c r="I3430" s="19">
        <v>0</v>
      </c>
    </row>
    <row r="3431" spans="1:9" x14ac:dyDescent="0.25">
      <c r="A3431" s="217" t="s">
        <v>3247</v>
      </c>
      <c r="B3431" s="78"/>
      <c r="C3431" s="134" t="s">
        <v>3523</v>
      </c>
      <c r="D3431" s="218">
        <v>413454.59999999974</v>
      </c>
      <c r="E3431" s="218">
        <v>2146.9499999999998</v>
      </c>
      <c r="F3431" s="19">
        <v>0</v>
      </c>
      <c r="G3431" s="20">
        <f t="shared" si="59"/>
        <v>143689.86000000016</v>
      </c>
      <c r="H3431" s="19">
        <v>0</v>
      </c>
      <c r="I3431" s="19">
        <v>0</v>
      </c>
    </row>
    <row r="3432" spans="1:9" x14ac:dyDescent="0.25">
      <c r="A3432" s="217" t="s">
        <v>2942</v>
      </c>
      <c r="B3432" s="78"/>
      <c r="C3432" s="134" t="s">
        <v>3523</v>
      </c>
      <c r="D3432" s="218">
        <v>144999.79999999996</v>
      </c>
      <c r="E3432" s="218">
        <v>141.5</v>
      </c>
      <c r="F3432" s="19">
        <v>0</v>
      </c>
      <c r="G3432" s="20">
        <f t="shared" si="59"/>
        <v>80572.100000000326</v>
      </c>
      <c r="H3432" s="19">
        <v>0</v>
      </c>
      <c r="I3432" s="19">
        <v>0</v>
      </c>
    </row>
    <row r="3433" spans="1:9" x14ac:dyDescent="0.25">
      <c r="A3433" s="217" t="s">
        <v>2943</v>
      </c>
      <c r="B3433" s="78"/>
      <c r="C3433" s="134" t="s">
        <v>3523</v>
      </c>
      <c r="D3433" s="218">
        <v>138866.20000000001</v>
      </c>
      <c r="E3433" s="218">
        <v>7195.5</v>
      </c>
      <c r="F3433" s="19">
        <v>0</v>
      </c>
      <c r="G3433" s="20">
        <f t="shared" si="59"/>
        <v>10188.600000000093</v>
      </c>
      <c r="H3433" s="19">
        <v>0</v>
      </c>
      <c r="I3433" s="19">
        <v>0</v>
      </c>
    </row>
    <row r="3434" spans="1:9" x14ac:dyDescent="0.25">
      <c r="A3434" s="217" t="s">
        <v>2948</v>
      </c>
      <c r="B3434" s="78"/>
      <c r="C3434" s="134" t="s">
        <v>3523</v>
      </c>
      <c r="D3434" s="218">
        <v>121063.80000000003</v>
      </c>
      <c r="E3434" s="218">
        <v>0</v>
      </c>
      <c r="F3434" s="19">
        <v>0</v>
      </c>
      <c r="G3434" s="20">
        <f t="shared" si="59"/>
        <v>123269.12000000034</v>
      </c>
      <c r="H3434" s="19">
        <v>0</v>
      </c>
      <c r="I3434" s="19">
        <v>0</v>
      </c>
    </row>
    <row r="3435" spans="1:9" x14ac:dyDescent="0.25">
      <c r="A3435" s="217" t="s">
        <v>3248</v>
      </c>
      <c r="B3435" s="78"/>
      <c r="C3435" s="134" t="s">
        <v>3523</v>
      </c>
      <c r="D3435" s="218">
        <v>133892</v>
      </c>
      <c r="E3435" s="218">
        <v>11919.499999999998</v>
      </c>
      <c r="F3435" s="19">
        <v>0</v>
      </c>
      <c r="G3435" s="20">
        <f t="shared" si="59"/>
        <v>143433.77000000014</v>
      </c>
      <c r="H3435" s="19">
        <v>0</v>
      </c>
      <c r="I3435" s="19">
        <v>0</v>
      </c>
    </row>
    <row r="3436" spans="1:9" x14ac:dyDescent="0.25">
      <c r="A3436" s="217" t="s">
        <v>3249</v>
      </c>
      <c r="B3436" s="78"/>
      <c r="C3436" s="134" t="s">
        <v>3523</v>
      </c>
      <c r="D3436" s="218">
        <v>132511.99999999997</v>
      </c>
      <c r="E3436" s="218">
        <v>90500.599999999977</v>
      </c>
      <c r="F3436" s="19">
        <v>0</v>
      </c>
      <c r="G3436" s="20">
        <f t="shared" si="59"/>
        <v>142525.74000000022</v>
      </c>
      <c r="H3436" s="19">
        <v>0</v>
      </c>
      <c r="I3436" s="19">
        <v>0</v>
      </c>
    </row>
    <row r="3437" spans="1:9" x14ac:dyDescent="0.25">
      <c r="A3437" s="217" t="s">
        <v>3250</v>
      </c>
      <c r="B3437" s="78"/>
      <c r="C3437" s="134" t="s">
        <v>3523</v>
      </c>
      <c r="D3437" s="218">
        <v>60962</v>
      </c>
      <c r="E3437" s="218">
        <v>16414.149999999998</v>
      </c>
      <c r="F3437" s="19">
        <v>0</v>
      </c>
      <c r="G3437" s="20">
        <f t="shared" si="59"/>
        <v>111030.59999999995</v>
      </c>
      <c r="H3437" s="19">
        <v>0</v>
      </c>
      <c r="I3437" s="19">
        <v>0</v>
      </c>
    </row>
    <row r="3438" spans="1:9" x14ac:dyDescent="0.25">
      <c r="A3438" s="217" t="s">
        <v>3251</v>
      </c>
      <c r="B3438" s="78"/>
      <c r="C3438" s="134" t="s">
        <v>3523</v>
      </c>
      <c r="D3438" s="218">
        <v>169609</v>
      </c>
      <c r="E3438" s="218">
        <v>100851.9</v>
      </c>
      <c r="F3438" s="19">
        <v>0</v>
      </c>
      <c r="G3438" s="20">
        <f t="shared" si="59"/>
        <v>120573.99999999994</v>
      </c>
      <c r="H3438" s="19">
        <v>0</v>
      </c>
      <c r="I3438" s="19">
        <v>0</v>
      </c>
    </row>
    <row r="3439" spans="1:9" x14ac:dyDescent="0.25">
      <c r="A3439" s="217" t="s">
        <v>3252</v>
      </c>
      <c r="B3439" s="78"/>
      <c r="C3439" s="134" t="s">
        <v>3523</v>
      </c>
      <c r="D3439" s="218">
        <v>163512.79999999987</v>
      </c>
      <c r="E3439" s="218">
        <v>67148.100000000006</v>
      </c>
      <c r="F3439" s="19">
        <v>0</v>
      </c>
      <c r="G3439" s="20">
        <f t="shared" si="59"/>
        <v>46505.69</v>
      </c>
      <c r="H3439" s="19">
        <v>0</v>
      </c>
      <c r="I3439" s="19">
        <v>0</v>
      </c>
    </row>
    <row r="3440" spans="1:9" x14ac:dyDescent="0.25">
      <c r="A3440" s="217" t="s">
        <v>3253</v>
      </c>
      <c r="B3440" s="78"/>
      <c r="C3440" s="134" t="s">
        <v>3523</v>
      </c>
      <c r="D3440" s="218">
        <v>323297.65000000002</v>
      </c>
      <c r="E3440" s="218">
        <v>136804.6</v>
      </c>
      <c r="F3440" s="19">
        <v>0</v>
      </c>
      <c r="G3440" s="20">
        <f t="shared" si="59"/>
        <v>137046.00000000006</v>
      </c>
      <c r="H3440" s="19">
        <v>0</v>
      </c>
      <c r="I3440" s="19">
        <v>0</v>
      </c>
    </row>
    <row r="3441" spans="1:9" x14ac:dyDescent="0.25">
      <c r="A3441" s="217" t="s">
        <v>2732</v>
      </c>
      <c r="B3441" s="78"/>
      <c r="C3441" s="134" t="s">
        <v>3523</v>
      </c>
      <c r="D3441" s="218">
        <v>85384.199999999968</v>
      </c>
      <c r="E3441" s="218">
        <v>12383.5</v>
      </c>
      <c r="F3441" s="19">
        <v>0</v>
      </c>
      <c r="G3441" s="20">
        <f t="shared" ref="G3441:G3486" si="60">D3415-E3415</f>
        <v>70204.280000000072</v>
      </c>
      <c r="H3441" s="19">
        <v>0</v>
      </c>
      <c r="I3441" s="19">
        <v>0</v>
      </c>
    </row>
    <row r="3442" spans="1:9" x14ac:dyDescent="0.25">
      <c r="A3442" s="217" t="s">
        <v>3254</v>
      </c>
      <c r="B3442" s="78"/>
      <c r="C3442" s="134" t="s">
        <v>3523</v>
      </c>
      <c r="D3442" s="218">
        <v>127191.74999999994</v>
      </c>
      <c r="E3442" s="218">
        <v>6436.8</v>
      </c>
      <c r="F3442" s="19">
        <v>0</v>
      </c>
      <c r="G3442" s="20">
        <f t="shared" si="60"/>
        <v>213124.39999999997</v>
      </c>
      <c r="H3442" s="19">
        <v>0</v>
      </c>
      <c r="I3442" s="19">
        <v>0</v>
      </c>
    </row>
    <row r="3443" spans="1:9" x14ac:dyDescent="0.25">
      <c r="A3443" s="217" t="s">
        <v>528</v>
      </c>
      <c r="B3443" s="78"/>
      <c r="C3443" s="134" t="s">
        <v>3523</v>
      </c>
      <c r="D3443" s="218">
        <v>272010.20000000013</v>
      </c>
      <c r="E3443" s="218">
        <v>25127.699999999997</v>
      </c>
      <c r="F3443" s="19">
        <v>0</v>
      </c>
      <c r="G3443" s="20">
        <f t="shared" si="60"/>
        <v>113537.39999999992</v>
      </c>
      <c r="H3443" s="19">
        <v>0</v>
      </c>
      <c r="I3443" s="19">
        <v>0</v>
      </c>
    </row>
    <row r="3444" spans="1:9" x14ac:dyDescent="0.25">
      <c r="A3444" s="217" t="s">
        <v>3255</v>
      </c>
      <c r="B3444" s="78"/>
      <c r="C3444" s="134" t="s">
        <v>3523</v>
      </c>
      <c r="D3444" s="218">
        <v>267821.39999999997</v>
      </c>
      <c r="E3444" s="218">
        <v>58853.249999999993</v>
      </c>
      <c r="F3444" s="19">
        <v>0</v>
      </c>
      <c r="G3444" s="20">
        <f t="shared" si="60"/>
        <v>157157.45000000016</v>
      </c>
      <c r="H3444" s="19">
        <v>0</v>
      </c>
      <c r="I3444" s="19">
        <v>0</v>
      </c>
    </row>
    <row r="3445" spans="1:9" x14ac:dyDescent="0.25">
      <c r="A3445" s="217" t="s">
        <v>3256</v>
      </c>
      <c r="B3445" s="78"/>
      <c r="C3445" s="134" t="s">
        <v>3523</v>
      </c>
      <c r="D3445" s="218">
        <v>269661.00000000006</v>
      </c>
      <c r="E3445" s="218">
        <v>28015.800000000007</v>
      </c>
      <c r="F3445" s="19">
        <v>0</v>
      </c>
      <c r="G3445" s="20">
        <f t="shared" si="60"/>
        <v>107002.89999999986</v>
      </c>
      <c r="H3445" s="19">
        <v>0</v>
      </c>
      <c r="I3445" s="19">
        <v>0</v>
      </c>
    </row>
    <row r="3446" spans="1:9" x14ac:dyDescent="0.25">
      <c r="A3446" s="217" t="s">
        <v>3257</v>
      </c>
      <c r="B3446" s="78"/>
      <c r="C3446" s="134" t="s">
        <v>3523</v>
      </c>
      <c r="D3446" s="218">
        <v>328196.90000000008</v>
      </c>
      <c r="E3446" s="218">
        <v>66066.000000000015</v>
      </c>
      <c r="F3446" s="19">
        <v>0</v>
      </c>
      <c r="G3446" s="20">
        <f t="shared" si="60"/>
        <v>93681.599999999991</v>
      </c>
      <c r="H3446" s="19">
        <v>0</v>
      </c>
      <c r="I3446" s="19">
        <v>0</v>
      </c>
    </row>
    <row r="3447" spans="1:9" x14ac:dyDescent="0.25">
      <c r="A3447" s="217" t="s">
        <v>3258</v>
      </c>
      <c r="B3447" s="78"/>
      <c r="C3447" s="134" t="s">
        <v>3523</v>
      </c>
      <c r="D3447" s="218">
        <v>101354.00000000001</v>
      </c>
      <c r="E3447" s="218">
        <v>12985.250000000002</v>
      </c>
      <c r="F3447" s="19">
        <v>0</v>
      </c>
      <c r="G3447" s="20">
        <f t="shared" si="60"/>
        <v>28408.899999999969</v>
      </c>
      <c r="H3447" s="19">
        <v>0</v>
      </c>
      <c r="I3447" s="19">
        <v>0</v>
      </c>
    </row>
    <row r="3448" spans="1:9" x14ac:dyDescent="0.25">
      <c r="A3448" s="217" t="s">
        <v>3259</v>
      </c>
      <c r="B3448" s="78"/>
      <c r="C3448" s="134" t="s">
        <v>3523</v>
      </c>
      <c r="D3448" s="218">
        <v>123494.80000000003</v>
      </c>
      <c r="E3448" s="218">
        <v>0</v>
      </c>
      <c r="F3448" s="19">
        <v>0</v>
      </c>
      <c r="G3448" s="20">
        <f t="shared" si="60"/>
        <v>112323.85000000002</v>
      </c>
      <c r="H3448" s="19">
        <v>0</v>
      </c>
      <c r="I3448" s="19">
        <v>0</v>
      </c>
    </row>
    <row r="3449" spans="1:9" x14ac:dyDescent="0.25">
      <c r="A3449" s="217" t="s">
        <v>3260</v>
      </c>
      <c r="B3449" s="78"/>
      <c r="C3449" s="134" t="s">
        <v>3523</v>
      </c>
      <c r="D3449" s="218">
        <v>280642.39999999985</v>
      </c>
      <c r="E3449" s="218">
        <v>135818.04999999999</v>
      </c>
      <c r="F3449" s="19">
        <v>0</v>
      </c>
      <c r="G3449" s="20">
        <f t="shared" si="60"/>
        <v>62539.149999999936</v>
      </c>
      <c r="H3449" s="19">
        <v>0</v>
      </c>
      <c r="I3449" s="19">
        <v>0</v>
      </c>
    </row>
    <row r="3450" spans="1:9" x14ac:dyDescent="0.25">
      <c r="A3450" s="217" t="s">
        <v>3261</v>
      </c>
      <c r="B3450" s="78"/>
      <c r="C3450" s="134" t="s">
        <v>3523</v>
      </c>
      <c r="D3450" s="218">
        <v>114652.39999999994</v>
      </c>
      <c r="E3450" s="218">
        <v>15060.199999999999</v>
      </c>
      <c r="F3450" s="19">
        <v>0</v>
      </c>
      <c r="G3450" s="20">
        <f t="shared" si="60"/>
        <v>59007.449999999946</v>
      </c>
      <c r="H3450" s="19">
        <v>0</v>
      </c>
      <c r="I3450" s="19">
        <v>0</v>
      </c>
    </row>
    <row r="3451" spans="1:9" x14ac:dyDescent="0.25">
      <c r="A3451" s="217" t="s">
        <v>3262</v>
      </c>
      <c r="B3451" s="78"/>
      <c r="C3451" s="134" t="s">
        <v>3523</v>
      </c>
      <c r="D3451" s="218">
        <v>326127.99999999994</v>
      </c>
      <c r="E3451" s="218">
        <v>76400.450000000012</v>
      </c>
      <c r="F3451" s="19">
        <v>0</v>
      </c>
      <c r="G3451" s="20">
        <f t="shared" si="60"/>
        <v>82349.900000000067</v>
      </c>
      <c r="H3451" s="19">
        <v>0</v>
      </c>
      <c r="I3451" s="19">
        <v>0</v>
      </c>
    </row>
    <row r="3452" spans="1:9" x14ac:dyDescent="0.25">
      <c r="A3452" s="217" t="s">
        <v>3263</v>
      </c>
      <c r="B3452" s="78"/>
      <c r="C3452" s="134" t="s">
        <v>3523</v>
      </c>
      <c r="D3452" s="218">
        <v>332149.40000000031</v>
      </c>
      <c r="E3452" s="218">
        <v>148135.69999999995</v>
      </c>
      <c r="F3452" s="19">
        <v>0</v>
      </c>
      <c r="G3452" s="20">
        <f t="shared" si="60"/>
        <v>225301.74999999983</v>
      </c>
      <c r="H3452" s="19">
        <v>0</v>
      </c>
      <c r="I3452" s="19">
        <v>0</v>
      </c>
    </row>
    <row r="3453" spans="1:9" x14ac:dyDescent="0.25">
      <c r="A3453" s="217" t="s">
        <v>3264</v>
      </c>
      <c r="B3453" s="78"/>
      <c r="C3453" s="134" t="s">
        <v>3523</v>
      </c>
      <c r="D3453" s="218">
        <v>334540.69999999972</v>
      </c>
      <c r="E3453" s="218">
        <v>104585.7</v>
      </c>
      <c r="F3453" s="19">
        <v>0</v>
      </c>
      <c r="G3453" s="20">
        <f t="shared" si="60"/>
        <v>235591.99999999977</v>
      </c>
      <c r="H3453" s="19">
        <v>0</v>
      </c>
      <c r="I3453" s="19">
        <v>0</v>
      </c>
    </row>
    <row r="3454" spans="1:9" x14ac:dyDescent="0.25">
      <c r="A3454" s="217" t="s">
        <v>3265</v>
      </c>
      <c r="B3454" s="78"/>
      <c r="C3454" s="134" t="s">
        <v>3523</v>
      </c>
      <c r="D3454" s="218">
        <v>98831</v>
      </c>
      <c r="E3454" s="218">
        <v>0</v>
      </c>
      <c r="F3454" s="19">
        <v>0</v>
      </c>
      <c r="G3454" s="20">
        <f t="shared" si="60"/>
        <v>88095.95000000007</v>
      </c>
      <c r="H3454" s="19">
        <v>0</v>
      </c>
      <c r="I3454" s="19">
        <v>0</v>
      </c>
    </row>
    <row r="3455" spans="1:9" x14ac:dyDescent="0.25">
      <c r="A3455" s="217" t="s">
        <v>3266</v>
      </c>
      <c r="B3455" s="78"/>
      <c r="C3455" s="134" t="s">
        <v>3523</v>
      </c>
      <c r="D3455" s="218">
        <v>114785.60000000008</v>
      </c>
      <c r="E3455" s="218">
        <v>34834.1</v>
      </c>
      <c r="F3455" s="19">
        <v>0</v>
      </c>
      <c r="G3455" s="20">
        <f t="shared" si="60"/>
        <v>112352.64999999988</v>
      </c>
      <c r="H3455" s="19">
        <v>0</v>
      </c>
      <c r="I3455" s="19">
        <v>0</v>
      </c>
    </row>
    <row r="3456" spans="1:9" x14ac:dyDescent="0.25">
      <c r="A3456" s="217" t="s">
        <v>3267</v>
      </c>
      <c r="B3456" s="78"/>
      <c r="C3456" s="134" t="s">
        <v>3523</v>
      </c>
      <c r="D3456" s="218">
        <v>111971.60000000006</v>
      </c>
      <c r="E3456" s="218">
        <v>1000</v>
      </c>
      <c r="F3456" s="19">
        <v>0</v>
      </c>
      <c r="G3456" s="20">
        <f t="shared" si="60"/>
        <v>78888.999999999825</v>
      </c>
      <c r="H3456" s="19">
        <v>0</v>
      </c>
      <c r="I3456" s="19">
        <v>0</v>
      </c>
    </row>
    <row r="3457" spans="1:9" x14ac:dyDescent="0.25">
      <c r="A3457" s="217" t="s">
        <v>3268</v>
      </c>
      <c r="B3457" s="78"/>
      <c r="C3457" s="134" t="s">
        <v>3523</v>
      </c>
      <c r="D3457" s="218">
        <v>169377</v>
      </c>
      <c r="E3457" s="218">
        <v>49229.450000000026</v>
      </c>
      <c r="F3457" s="19">
        <v>0</v>
      </c>
      <c r="G3457" s="20">
        <f t="shared" si="60"/>
        <v>411307.64999999973</v>
      </c>
      <c r="H3457" s="19">
        <v>0</v>
      </c>
      <c r="I3457" s="19">
        <v>0</v>
      </c>
    </row>
    <row r="3458" spans="1:9" x14ac:dyDescent="0.25">
      <c r="A3458" s="217" t="s">
        <v>3269</v>
      </c>
      <c r="B3458" s="78"/>
      <c r="C3458" s="134" t="s">
        <v>3523</v>
      </c>
      <c r="D3458" s="218">
        <v>237017</v>
      </c>
      <c r="E3458" s="218">
        <v>42276.25</v>
      </c>
      <c r="F3458" s="19">
        <v>0</v>
      </c>
      <c r="G3458" s="20">
        <f t="shared" si="60"/>
        <v>144858.29999999996</v>
      </c>
      <c r="H3458" s="19">
        <v>0</v>
      </c>
      <c r="I3458" s="19">
        <v>0</v>
      </c>
    </row>
    <row r="3459" spans="1:9" x14ac:dyDescent="0.25">
      <c r="A3459" s="217" t="s">
        <v>3270</v>
      </c>
      <c r="B3459" s="78"/>
      <c r="C3459" s="134" t="s">
        <v>3523</v>
      </c>
      <c r="D3459" s="218">
        <v>234797.20000000016</v>
      </c>
      <c r="E3459" s="218">
        <v>50676.499999999978</v>
      </c>
      <c r="F3459" s="19">
        <v>0</v>
      </c>
      <c r="G3459" s="20">
        <f t="shared" si="60"/>
        <v>131670.70000000001</v>
      </c>
      <c r="H3459" s="19">
        <v>0</v>
      </c>
      <c r="I3459" s="19">
        <v>0</v>
      </c>
    </row>
    <row r="3460" spans="1:9" x14ac:dyDescent="0.25">
      <c r="A3460" s="217" t="s">
        <v>3271</v>
      </c>
      <c r="B3460" s="78"/>
      <c r="C3460" s="134" t="s">
        <v>3523</v>
      </c>
      <c r="D3460" s="218">
        <v>143856.79999999999</v>
      </c>
      <c r="E3460" s="218">
        <v>70965.449999999983</v>
      </c>
      <c r="F3460" s="19">
        <v>0</v>
      </c>
      <c r="G3460" s="20">
        <f t="shared" si="60"/>
        <v>121063.80000000003</v>
      </c>
      <c r="H3460" s="19">
        <v>0</v>
      </c>
      <c r="I3460" s="19">
        <v>0</v>
      </c>
    </row>
    <row r="3461" spans="1:9" x14ac:dyDescent="0.25">
      <c r="A3461" s="219" t="s">
        <v>3286</v>
      </c>
      <c r="B3461" s="78"/>
      <c r="C3461" s="152"/>
      <c r="D3461" s="167">
        <v>112660.42000000001</v>
      </c>
      <c r="E3461" s="168">
        <v>64826.569999999992</v>
      </c>
      <c r="F3461" s="19">
        <v>0</v>
      </c>
      <c r="G3461" s="20">
        <f t="shared" si="60"/>
        <v>121972.5</v>
      </c>
      <c r="H3461" s="19">
        <v>0</v>
      </c>
      <c r="I3461" s="19">
        <v>0</v>
      </c>
    </row>
    <row r="3462" spans="1:9" x14ac:dyDescent="0.25">
      <c r="A3462" s="219" t="s">
        <v>3329</v>
      </c>
      <c r="B3462" s="78"/>
      <c r="C3462" s="152"/>
      <c r="D3462" s="167">
        <v>599316.35000000009</v>
      </c>
      <c r="E3462" s="168">
        <v>538983.99999999988</v>
      </c>
      <c r="F3462" s="19">
        <v>0</v>
      </c>
      <c r="G3462" s="20">
        <f t="shared" si="60"/>
        <v>42011.399999999994</v>
      </c>
      <c r="H3462" s="19">
        <v>0</v>
      </c>
      <c r="I3462" s="19">
        <v>0</v>
      </c>
    </row>
    <row r="3463" spans="1:9" x14ac:dyDescent="0.25">
      <c r="A3463" s="219" t="s">
        <v>3374</v>
      </c>
      <c r="B3463" s="78"/>
      <c r="C3463" s="152"/>
      <c r="D3463" s="167">
        <v>814519.98000000021</v>
      </c>
      <c r="E3463" s="168">
        <v>655222.71</v>
      </c>
      <c r="F3463" s="19">
        <v>0</v>
      </c>
      <c r="G3463" s="20">
        <f t="shared" si="60"/>
        <v>44547.850000000006</v>
      </c>
      <c r="H3463" s="19">
        <v>0</v>
      </c>
      <c r="I3463" s="19">
        <v>0</v>
      </c>
    </row>
    <row r="3464" spans="1:9" x14ac:dyDescent="0.25">
      <c r="A3464" s="219" t="s">
        <v>3613</v>
      </c>
      <c r="B3464" s="78"/>
      <c r="C3464" s="152"/>
      <c r="D3464" s="167">
        <v>181607.1</v>
      </c>
      <c r="E3464" s="168">
        <v>161694.62000000002</v>
      </c>
      <c r="F3464" s="19">
        <v>0</v>
      </c>
      <c r="G3464" s="20">
        <f t="shared" si="60"/>
        <v>68757.100000000006</v>
      </c>
      <c r="H3464" s="19">
        <v>0</v>
      </c>
      <c r="I3464" s="19">
        <v>0</v>
      </c>
    </row>
    <row r="3465" spans="1:9" x14ac:dyDescent="0.25">
      <c r="A3465" s="219" t="s">
        <v>3614</v>
      </c>
      <c r="B3465" s="78"/>
      <c r="C3465" s="152"/>
      <c r="D3465" s="167">
        <v>838562.39999999944</v>
      </c>
      <c r="E3465" s="168">
        <v>713950.23</v>
      </c>
      <c r="F3465" s="19">
        <v>0</v>
      </c>
      <c r="G3465" s="20">
        <f t="shared" si="60"/>
        <v>96364.699999999866</v>
      </c>
      <c r="H3465" s="19">
        <v>0</v>
      </c>
      <c r="I3465" s="19">
        <v>0</v>
      </c>
    </row>
    <row r="3466" spans="1:9" x14ac:dyDescent="0.25">
      <c r="A3466" s="219" t="s">
        <v>3345</v>
      </c>
      <c r="B3466" s="78"/>
      <c r="C3466" s="152"/>
      <c r="D3466" s="167">
        <v>527179.78000000026</v>
      </c>
      <c r="E3466" s="168">
        <v>384239.44</v>
      </c>
      <c r="F3466" s="19">
        <v>0</v>
      </c>
      <c r="G3466" s="20">
        <f t="shared" si="60"/>
        <v>186493.05000000002</v>
      </c>
      <c r="H3466" s="19">
        <v>0</v>
      </c>
      <c r="I3466" s="19">
        <v>0</v>
      </c>
    </row>
    <row r="3467" spans="1:9" x14ac:dyDescent="0.25">
      <c r="A3467" s="219" t="s">
        <v>3375</v>
      </c>
      <c r="B3467" s="78"/>
      <c r="C3467" s="152"/>
      <c r="D3467" s="167">
        <v>1527281.1</v>
      </c>
      <c r="E3467" s="168">
        <v>1330141.9899999998</v>
      </c>
      <c r="F3467" s="19">
        <v>0</v>
      </c>
      <c r="G3467" s="20">
        <f t="shared" si="60"/>
        <v>73000.699999999968</v>
      </c>
      <c r="H3467" s="19">
        <v>0</v>
      </c>
      <c r="I3467" s="19">
        <v>0</v>
      </c>
    </row>
    <row r="3468" spans="1:9" x14ac:dyDescent="0.25">
      <c r="A3468" s="219" t="s">
        <v>3615</v>
      </c>
      <c r="B3468" s="78"/>
      <c r="C3468" s="152"/>
      <c r="D3468" s="167">
        <v>3542724.71</v>
      </c>
      <c r="E3468" s="168">
        <v>2911019.1099999989</v>
      </c>
      <c r="F3468" s="19">
        <v>0</v>
      </c>
      <c r="G3468" s="20">
        <f t="shared" si="60"/>
        <v>120754.94999999994</v>
      </c>
      <c r="H3468" s="19">
        <v>0</v>
      </c>
      <c r="I3468" s="19">
        <v>0</v>
      </c>
    </row>
    <row r="3469" spans="1:9" x14ac:dyDescent="0.25">
      <c r="A3469" s="219" t="s">
        <v>3376</v>
      </c>
      <c r="B3469" s="78"/>
      <c r="C3469" s="152"/>
      <c r="D3469" s="167">
        <v>1801505.6099999985</v>
      </c>
      <c r="E3469" s="168">
        <v>1476268.1599999995</v>
      </c>
      <c r="F3469" s="19">
        <v>0</v>
      </c>
      <c r="G3469" s="20">
        <f t="shared" si="60"/>
        <v>246882.50000000012</v>
      </c>
      <c r="H3469" s="19">
        <v>0</v>
      </c>
      <c r="I3469" s="19">
        <v>0</v>
      </c>
    </row>
    <row r="3470" spans="1:9" x14ac:dyDescent="0.25">
      <c r="A3470" s="219" t="s">
        <v>3272</v>
      </c>
      <c r="B3470" s="78"/>
      <c r="C3470" s="152"/>
      <c r="D3470" s="167">
        <v>1980812.5799999998</v>
      </c>
      <c r="E3470" s="168">
        <v>1686509.38</v>
      </c>
      <c r="F3470" s="19">
        <v>0</v>
      </c>
      <c r="G3470" s="20">
        <f t="shared" si="60"/>
        <v>208968.14999999997</v>
      </c>
      <c r="H3470" s="19">
        <v>0</v>
      </c>
      <c r="I3470" s="19">
        <v>0</v>
      </c>
    </row>
    <row r="3471" spans="1:9" x14ac:dyDescent="0.25">
      <c r="A3471" s="219" t="s">
        <v>3318</v>
      </c>
      <c r="B3471" s="78"/>
      <c r="C3471" s="152"/>
      <c r="D3471" s="167">
        <v>1786356.6600000001</v>
      </c>
      <c r="E3471" s="168">
        <v>1402940.88</v>
      </c>
      <c r="F3471" s="19">
        <v>0</v>
      </c>
      <c r="G3471" s="20">
        <f t="shared" si="60"/>
        <v>241645.20000000004</v>
      </c>
      <c r="H3471" s="19">
        <v>0</v>
      </c>
      <c r="I3471" s="19">
        <v>0</v>
      </c>
    </row>
    <row r="3472" spans="1:9" x14ac:dyDescent="0.25">
      <c r="A3472" s="219" t="s">
        <v>3362</v>
      </c>
      <c r="B3472" s="78"/>
      <c r="C3472" s="152"/>
      <c r="D3472" s="167">
        <v>2510995.1500000004</v>
      </c>
      <c r="E3472" s="168">
        <v>1573811.8000000003</v>
      </c>
      <c r="F3472" s="19">
        <v>0</v>
      </c>
      <c r="G3472" s="20">
        <f t="shared" si="60"/>
        <v>262130.90000000008</v>
      </c>
      <c r="H3472" s="19">
        <v>0</v>
      </c>
      <c r="I3472" s="19">
        <v>0</v>
      </c>
    </row>
    <row r="3473" spans="1:9" x14ac:dyDescent="0.25">
      <c r="A3473" s="219" t="s">
        <v>3406</v>
      </c>
      <c r="B3473" s="78"/>
      <c r="C3473" s="152"/>
      <c r="D3473" s="167">
        <v>4892141.4999999981</v>
      </c>
      <c r="E3473" s="168">
        <v>4108034.38</v>
      </c>
      <c r="F3473" s="19">
        <v>0</v>
      </c>
      <c r="G3473" s="20">
        <f t="shared" si="60"/>
        <v>88368.750000000015</v>
      </c>
      <c r="H3473" s="19">
        <v>0</v>
      </c>
      <c r="I3473" s="19">
        <v>0</v>
      </c>
    </row>
    <row r="3474" spans="1:9" x14ac:dyDescent="0.25">
      <c r="A3474" s="219" t="s">
        <v>3300</v>
      </c>
      <c r="B3474" s="78"/>
      <c r="C3474" s="152"/>
      <c r="D3474" s="167">
        <v>902823.74000000069</v>
      </c>
      <c r="E3474" s="168">
        <v>794207.15000000014</v>
      </c>
      <c r="F3474" s="19">
        <v>0</v>
      </c>
      <c r="G3474" s="20">
        <f t="shared" si="60"/>
        <v>123494.80000000003</v>
      </c>
      <c r="H3474" s="19">
        <v>0</v>
      </c>
      <c r="I3474" s="19">
        <v>0</v>
      </c>
    </row>
    <row r="3475" spans="1:9" x14ac:dyDescent="0.25">
      <c r="A3475" s="219" t="s">
        <v>3287</v>
      </c>
      <c r="B3475" s="78"/>
      <c r="C3475" s="152"/>
      <c r="D3475" s="167">
        <v>1248300.57</v>
      </c>
      <c r="E3475" s="168">
        <v>1129749.4599999997</v>
      </c>
      <c r="F3475" s="19">
        <v>0</v>
      </c>
      <c r="G3475" s="20">
        <f t="shared" si="60"/>
        <v>144824.34999999986</v>
      </c>
      <c r="H3475" s="19">
        <v>0</v>
      </c>
      <c r="I3475" s="19">
        <v>0</v>
      </c>
    </row>
    <row r="3476" spans="1:9" x14ac:dyDescent="0.25">
      <c r="A3476" s="219" t="s">
        <v>3377</v>
      </c>
      <c r="B3476" s="78"/>
      <c r="C3476" s="152"/>
      <c r="D3476" s="167">
        <v>446754.59999999986</v>
      </c>
      <c r="E3476" s="168">
        <v>351028.63000000006</v>
      </c>
      <c r="F3476" s="19">
        <v>0</v>
      </c>
      <c r="G3476" s="20">
        <f t="shared" si="60"/>
        <v>99592.199999999939</v>
      </c>
      <c r="H3476" s="19">
        <v>0</v>
      </c>
      <c r="I3476" s="19">
        <v>0</v>
      </c>
    </row>
    <row r="3477" spans="1:9" x14ac:dyDescent="0.25">
      <c r="A3477" s="219" t="s">
        <v>3319</v>
      </c>
      <c r="B3477" s="78"/>
      <c r="C3477" s="152"/>
      <c r="D3477" s="167">
        <v>1295218.9700000002</v>
      </c>
      <c r="E3477" s="168">
        <v>1041361.7400000001</v>
      </c>
      <c r="F3477" s="19">
        <v>0</v>
      </c>
      <c r="G3477" s="20">
        <f t="shared" si="60"/>
        <v>249727.54999999993</v>
      </c>
      <c r="H3477" s="19">
        <v>0</v>
      </c>
      <c r="I3477" s="19">
        <v>0</v>
      </c>
    </row>
    <row r="3478" spans="1:9" x14ac:dyDescent="0.25">
      <c r="A3478" s="219" t="s">
        <v>3378</v>
      </c>
      <c r="B3478" s="78"/>
      <c r="C3478" s="152"/>
      <c r="D3478" s="167">
        <v>2571072.7700000005</v>
      </c>
      <c r="E3478" s="168">
        <v>1665214.6400000004</v>
      </c>
      <c r="F3478" s="19">
        <v>0</v>
      </c>
      <c r="G3478" s="20">
        <f t="shared" si="60"/>
        <v>184013.70000000036</v>
      </c>
      <c r="H3478" s="19">
        <v>0</v>
      </c>
      <c r="I3478" s="19">
        <v>0</v>
      </c>
    </row>
    <row r="3479" spans="1:9" x14ac:dyDescent="0.25">
      <c r="A3479" s="219" t="s">
        <v>3273</v>
      </c>
      <c r="B3479" s="78"/>
      <c r="C3479" s="152"/>
      <c r="D3479" s="167">
        <v>4090055.4999999972</v>
      </c>
      <c r="E3479" s="168">
        <v>2667481.6500000004</v>
      </c>
      <c r="F3479" s="19">
        <v>0</v>
      </c>
      <c r="G3479" s="20">
        <f t="shared" si="60"/>
        <v>229954.99999999971</v>
      </c>
      <c r="H3479" s="19">
        <v>0</v>
      </c>
      <c r="I3479" s="19">
        <v>0</v>
      </c>
    </row>
    <row r="3480" spans="1:9" x14ac:dyDescent="0.25">
      <c r="A3480" s="219" t="s">
        <v>3320</v>
      </c>
      <c r="B3480" s="78"/>
      <c r="C3480" s="152"/>
      <c r="D3480" s="167">
        <v>1252047.3599999994</v>
      </c>
      <c r="E3480" s="168">
        <v>673118.04999999993</v>
      </c>
      <c r="F3480" s="19">
        <v>0</v>
      </c>
      <c r="G3480" s="20">
        <f t="shared" si="60"/>
        <v>98831</v>
      </c>
      <c r="H3480" s="19">
        <v>0</v>
      </c>
      <c r="I3480" s="19">
        <v>0</v>
      </c>
    </row>
    <row r="3481" spans="1:9" x14ac:dyDescent="0.25">
      <c r="A3481" s="219" t="s">
        <v>3363</v>
      </c>
      <c r="B3481" s="78"/>
      <c r="C3481" s="152"/>
      <c r="D3481" s="167">
        <v>2269852.7999999998</v>
      </c>
      <c r="E3481" s="168">
        <v>1668116.1599999995</v>
      </c>
      <c r="F3481" s="19">
        <v>0</v>
      </c>
      <c r="G3481" s="20">
        <f t="shared" si="60"/>
        <v>79951.500000000087</v>
      </c>
      <c r="H3481" s="19">
        <v>0</v>
      </c>
      <c r="I3481" s="19">
        <v>0</v>
      </c>
    </row>
    <row r="3482" spans="1:9" x14ac:dyDescent="0.25">
      <c r="A3482" s="219" t="s">
        <v>3407</v>
      </c>
      <c r="B3482" s="78"/>
      <c r="C3482" s="152"/>
      <c r="D3482" s="167">
        <v>977045.20000000077</v>
      </c>
      <c r="E3482" s="168">
        <v>773556.40000000026</v>
      </c>
      <c r="F3482" s="19">
        <v>0</v>
      </c>
      <c r="G3482" s="20">
        <f t="shared" si="60"/>
        <v>110971.60000000006</v>
      </c>
      <c r="H3482" s="19">
        <v>0</v>
      </c>
      <c r="I3482" s="19">
        <v>0</v>
      </c>
    </row>
    <row r="3483" spans="1:9" x14ac:dyDescent="0.25">
      <c r="A3483" s="219" t="s">
        <v>3346</v>
      </c>
      <c r="B3483" s="78"/>
      <c r="C3483" s="152"/>
      <c r="D3483" s="167">
        <v>2031238.6500000004</v>
      </c>
      <c r="E3483" s="168">
        <v>1598068.6800000002</v>
      </c>
      <c r="F3483" s="19">
        <v>0</v>
      </c>
      <c r="G3483" s="20">
        <f t="shared" si="60"/>
        <v>120147.54999999997</v>
      </c>
      <c r="H3483" s="19">
        <v>0</v>
      </c>
      <c r="I3483" s="19">
        <v>0</v>
      </c>
    </row>
    <row r="3484" spans="1:9" x14ac:dyDescent="0.25">
      <c r="A3484" s="219" t="s">
        <v>3393</v>
      </c>
      <c r="B3484" s="78"/>
      <c r="C3484" s="152"/>
      <c r="D3484" s="167">
        <v>300412.43000000011</v>
      </c>
      <c r="E3484" s="168">
        <v>173034.05999999997</v>
      </c>
      <c r="F3484" s="19">
        <v>0</v>
      </c>
      <c r="G3484" s="20">
        <f t="shared" si="60"/>
        <v>194740.75</v>
      </c>
      <c r="H3484" s="19">
        <v>0</v>
      </c>
      <c r="I3484" s="19">
        <v>0</v>
      </c>
    </row>
    <row r="3485" spans="1:9" x14ac:dyDescent="0.25">
      <c r="A3485" s="219" t="s">
        <v>3288</v>
      </c>
      <c r="B3485" s="78"/>
      <c r="C3485" s="152"/>
      <c r="D3485" s="167">
        <v>974511.80000000028</v>
      </c>
      <c r="E3485" s="168">
        <v>600950.48</v>
      </c>
      <c r="F3485" s="19">
        <v>0</v>
      </c>
      <c r="G3485" s="20">
        <f t="shared" si="60"/>
        <v>184120.70000000019</v>
      </c>
      <c r="H3485" s="19">
        <v>0</v>
      </c>
      <c r="I3485" s="19">
        <v>0</v>
      </c>
    </row>
    <row r="3486" spans="1:9" x14ac:dyDescent="0.25">
      <c r="A3486" s="219" t="s">
        <v>3394</v>
      </c>
      <c r="B3486" s="78"/>
      <c r="C3486" s="152"/>
      <c r="D3486" s="167">
        <v>2343248.350000001</v>
      </c>
      <c r="E3486" s="168">
        <v>1896885.33</v>
      </c>
      <c r="F3486" s="19">
        <v>0</v>
      </c>
      <c r="G3486" s="20">
        <f t="shared" si="60"/>
        <v>72891.350000000006</v>
      </c>
      <c r="H3486" s="19">
        <v>0</v>
      </c>
      <c r="I3486" s="19">
        <v>0</v>
      </c>
    </row>
    <row r="3487" spans="1:9" x14ac:dyDescent="0.25">
      <c r="A3487" s="219" t="s">
        <v>3289</v>
      </c>
      <c r="B3487" s="78"/>
      <c r="C3487" s="152"/>
      <c r="D3487" s="167">
        <v>915248</v>
      </c>
      <c r="E3487" s="168">
        <v>664382.89999999991</v>
      </c>
      <c r="F3487" s="19">
        <v>0</v>
      </c>
      <c r="G3487" s="20" t="e">
        <f>#REF!-#REF!</f>
        <v>#REF!</v>
      </c>
      <c r="H3487" s="19">
        <v>0</v>
      </c>
      <c r="I3487" s="19">
        <v>0</v>
      </c>
    </row>
    <row r="3488" spans="1:9" x14ac:dyDescent="0.25">
      <c r="A3488" s="219" t="s">
        <v>3330</v>
      </c>
      <c r="B3488" s="78"/>
      <c r="C3488" s="152"/>
      <c r="D3488" s="167">
        <v>944717.80000000051</v>
      </c>
      <c r="E3488" s="168">
        <v>722180.05</v>
      </c>
      <c r="F3488" s="19">
        <v>0</v>
      </c>
      <c r="G3488" s="20" t="e">
        <f>#REF!-#REF!</f>
        <v>#REF!</v>
      </c>
      <c r="H3488" s="19">
        <v>0</v>
      </c>
      <c r="I3488" s="19">
        <v>0</v>
      </c>
    </row>
    <row r="3489" spans="1:9" x14ac:dyDescent="0.25">
      <c r="A3489" s="219" t="s">
        <v>3379</v>
      </c>
      <c r="B3489" s="78"/>
      <c r="C3489" s="152"/>
      <c r="D3489" s="167">
        <v>813953.90000000014</v>
      </c>
      <c r="E3489" s="168">
        <v>561444.38</v>
      </c>
      <c r="F3489" s="19">
        <v>0</v>
      </c>
      <c r="G3489" s="20" t="e">
        <f>#REF!-#REF!</f>
        <v>#REF!</v>
      </c>
      <c r="H3489" s="19">
        <v>0</v>
      </c>
      <c r="I3489" s="19">
        <v>0</v>
      </c>
    </row>
    <row r="3490" spans="1:9" x14ac:dyDescent="0.25">
      <c r="A3490" s="219" t="s">
        <v>3274</v>
      </c>
      <c r="B3490" s="78"/>
      <c r="C3490" s="152"/>
      <c r="D3490" s="167">
        <v>1993942.2099999993</v>
      </c>
      <c r="E3490" s="168">
        <v>1455314.86</v>
      </c>
      <c r="F3490" s="19">
        <v>0</v>
      </c>
      <c r="G3490" s="20" t="e">
        <f>#REF!-#REF!</f>
        <v>#REF!</v>
      </c>
      <c r="H3490" s="19">
        <v>0</v>
      </c>
      <c r="I3490" s="19">
        <v>0</v>
      </c>
    </row>
    <row r="3491" spans="1:9" x14ac:dyDescent="0.25">
      <c r="A3491" s="219" t="s">
        <v>3321</v>
      </c>
      <c r="B3491" s="78"/>
      <c r="C3491" s="152"/>
      <c r="D3491" s="167">
        <v>950402.70000000007</v>
      </c>
      <c r="E3491" s="168">
        <v>777274.6399999999</v>
      </c>
      <c r="F3491" s="19">
        <v>0</v>
      </c>
      <c r="G3491" s="20" t="e">
        <f>#REF!-#REF!</f>
        <v>#REF!</v>
      </c>
      <c r="H3491" s="19">
        <v>0</v>
      </c>
      <c r="I3491" s="19">
        <v>0</v>
      </c>
    </row>
    <row r="3492" spans="1:9" x14ac:dyDescent="0.25">
      <c r="A3492" s="219" t="s">
        <v>3408</v>
      </c>
      <c r="B3492" s="78"/>
      <c r="C3492" s="152"/>
      <c r="D3492" s="167">
        <v>342121.19999999984</v>
      </c>
      <c r="E3492" s="168">
        <v>243519.78999999995</v>
      </c>
      <c r="F3492" s="19">
        <v>0</v>
      </c>
      <c r="G3492" s="20" t="e">
        <f>#REF!-#REF!</f>
        <v>#REF!</v>
      </c>
      <c r="H3492" s="19">
        <v>0</v>
      </c>
      <c r="I3492" s="19">
        <v>0</v>
      </c>
    </row>
    <row r="3493" spans="1:9" x14ac:dyDescent="0.25">
      <c r="A3493" s="219" t="s">
        <v>3301</v>
      </c>
      <c r="B3493" s="78"/>
      <c r="C3493" s="152"/>
      <c r="D3493" s="167">
        <v>779483.60000000044</v>
      </c>
      <c r="E3493" s="168">
        <v>630372.1</v>
      </c>
      <c r="F3493" s="19">
        <v>0</v>
      </c>
      <c r="G3493" s="20" t="e">
        <f>#REF!-#REF!</f>
        <v>#REF!</v>
      </c>
      <c r="H3493" s="19">
        <v>0</v>
      </c>
      <c r="I3493" s="19">
        <v>0</v>
      </c>
    </row>
    <row r="3494" spans="1:9" x14ac:dyDescent="0.25">
      <c r="A3494" s="219" t="s">
        <v>3347</v>
      </c>
      <c r="B3494" s="78"/>
      <c r="C3494" s="152"/>
      <c r="D3494" s="167">
        <v>145598.20000000001</v>
      </c>
      <c r="E3494" s="168">
        <v>127039.65000000002</v>
      </c>
      <c r="F3494" s="19">
        <v>0</v>
      </c>
      <c r="G3494" s="20" t="e">
        <f>#REF!-#REF!</f>
        <v>#REF!</v>
      </c>
      <c r="H3494" s="19">
        <v>0</v>
      </c>
      <c r="I3494" s="19">
        <v>0</v>
      </c>
    </row>
    <row r="3495" spans="1:9" x14ac:dyDescent="0.25">
      <c r="A3495" s="219" t="s">
        <v>3616</v>
      </c>
      <c r="B3495" s="78"/>
      <c r="C3495" s="152"/>
      <c r="D3495" s="167">
        <v>140686.20000000001</v>
      </c>
      <c r="E3495" s="168">
        <v>70573.300000000032</v>
      </c>
      <c r="F3495" s="168"/>
      <c r="G3495" s="20">
        <f>D3461-E3461</f>
        <v>47833.85000000002</v>
      </c>
      <c r="H3495" s="19">
        <v>0</v>
      </c>
      <c r="I3495" s="19">
        <v>0</v>
      </c>
    </row>
    <row r="3496" spans="1:9" ht="15.75" customHeight="1" x14ac:dyDescent="0.25">
      <c r="A3496" s="219" t="s">
        <v>3617</v>
      </c>
      <c r="B3496" s="78"/>
      <c r="C3496" s="152"/>
      <c r="D3496" s="167">
        <v>1519142.2000000002</v>
      </c>
      <c r="E3496" s="168">
        <v>1151387.19</v>
      </c>
      <c r="F3496" s="168"/>
      <c r="G3496" s="20">
        <f>D3462-E3462</f>
        <v>60332.35000000021</v>
      </c>
      <c r="H3496" s="19">
        <v>0</v>
      </c>
      <c r="I3496" s="19">
        <v>0</v>
      </c>
    </row>
    <row r="3497" spans="1:9" ht="15.75" customHeight="1" x14ac:dyDescent="0.25">
      <c r="A3497" s="219" t="s">
        <v>3395</v>
      </c>
      <c r="B3497" s="78"/>
      <c r="C3497" s="152"/>
      <c r="D3497" s="167">
        <v>1926930.0499999989</v>
      </c>
      <c r="E3497" s="168">
        <v>1642795.15</v>
      </c>
      <c r="F3497" s="168"/>
      <c r="G3497" s="20">
        <f>D3463-E3463</f>
        <v>159297.27000000025</v>
      </c>
      <c r="H3497" s="19">
        <v>0</v>
      </c>
      <c r="I3497" s="19">
        <v>0</v>
      </c>
    </row>
    <row r="3498" spans="1:9" ht="15.75" customHeight="1" x14ac:dyDescent="0.25">
      <c r="A3498" s="219" t="s">
        <v>3331</v>
      </c>
      <c r="B3498" s="78"/>
      <c r="C3498" s="152"/>
      <c r="D3498" s="167">
        <v>187169.14999999991</v>
      </c>
      <c r="E3498" s="168">
        <v>104353.49999999999</v>
      </c>
      <c r="F3498" s="168"/>
      <c r="G3498" s="20">
        <f>D3464-E3464</f>
        <v>19912.479999999981</v>
      </c>
      <c r="H3498" s="19">
        <v>0</v>
      </c>
      <c r="I3498" s="19">
        <v>0</v>
      </c>
    </row>
    <row r="3499" spans="1:9" ht="15.75" customHeight="1" x14ac:dyDescent="0.25">
      <c r="A3499" s="219" t="s">
        <v>3380</v>
      </c>
      <c r="B3499" s="78"/>
      <c r="C3499" s="152"/>
      <c r="D3499" s="167">
        <v>878674.00000000081</v>
      </c>
      <c r="E3499" s="168">
        <v>755913.7200000002</v>
      </c>
      <c r="F3499" s="168"/>
      <c r="G3499" s="20">
        <f>D3465-E3465</f>
        <v>124612.16999999946</v>
      </c>
      <c r="H3499" s="19">
        <v>0</v>
      </c>
      <c r="I3499" s="19">
        <v>0</v>
      </c>
    </row>
    <row r="3500" spans="1:9" ht="15.75" customHeight="1" x14ac:dyDescent="0.25">
      <c r="A3500" s="219" t="s">
        <v>3364</v>
      </c>
      <c r="B3500" s="78"/>
      <c r="C3500" s="152"/>
      <c r="D3500" s="167">
        <v>2735970.4999999995</v>
      </c>
      <c r="E3500" s="168">
        <v>2149235.6399999997</v>
      </c>
      <c r="F3500" s="168"/>
      <c r="G3500" s="20">
        <f>D3466-E3466</f>
        <v>142940.34000000026</v>
      </c>
      <c r="H3500" s="19">
        <v>0</v>
      </c>
      <c r="I3500" s="19">
        <v>0</v>
      </c>
    </row>
    <row r="3501" spans="1:9" ht="15.75" customHeight="1" x14ac:dyDescent="0.25">
      <c r="A3501" s="219" t="s">
        <v>3275</v>
      </c>
      <c r="B3501" s="78"/>
      <c r="C3501" s="152"/>
      <c r="D3501" s="167">
        <v>1576284.7099999997</v>
      </c>
      <c r="E3501" s="168">
        <v>1182830.0200000003</v>
      </c>
      <c r="F3501" s="168"/>
      <c r="G3501" s="20">
        <f>D3467-E3467</f>
        <v>197139.11000000034</v>
      </c>
      <c r="H3501" s="19">
        <v>0</v>
      </c>
      <c r="I3501" s="19">
        <v>0</v>
      </c>
    </row>
    <row r="3502" spans="1:9" ht="15.75" customHeight="1" x14ac:dyDescent="0.25">
      <c r="A3502" s="219" t="s">
        <v>3618</v>
      </c>
      <c r="B3502" s="78"/>
      <c r="C3502" s="152"/>
      <c r="D3502" s="167">
        <v>248514.20000000007</v>
      </c>
      <c r="E3502" s="168">
        <v>23357.98</v>
      </c>
      <c r="F3502" s="168"/>
      <c r="G3502" s="20">
        <f>D3468-E3468</f>
        <v>631705.60000000102</v>
      </c>
      <c r="H3502" s="19">
        <v>0</v>
      </c>
      <c r="I3502" s="19">
        <v>0</v>
      </c>
    </row>
    <row r="3503" spans="1:9" ht="15.75" customHeight="1" x14ac:dyDescent="0.25">
      <c r="A3503" s="219" t="s">
        <v>3619</v>
      </c>
      <c r="B3503" s="78"/>
      <c r="C3503" s="152"/>
      <c r="D3503" s="167">
        <v>312350.87999999989</v>
      </c>
      <c r="E3503" s="168">
        <v>124147.50000000001</v>
      </c>
      <c r="F3503" s="168"/>
      <c r="G3503" s="20">
        <f>D3469-E3469</f>
        <v>325237.44999999902</v>
      </c>
      <c r="H3503" s="19">
        <v>0</v>
      </c>
      <c r="I3503" s="19">
        <v>0</v>
      </c>
    </row>
    <row r="3504" spans="1:9" ht="15.75" customHeight="1" x14ac:dyDescent="0.25">
      <c r="A3504" s="219" t="s">
        <v>3620</v>
      </c>
      <c r="B3504" s="78"/>
      <c r="C3504" s="152"/>
      <c r="D3504" s="167">
        <v>188811.27999999997</v>
      </c>
      <c r="E3504" s="168">
        <v>151363.89999999997</v>
      </c>
      <c r="F3504" s="168"/>
      <c r="G3504" s="20">
        <f>D3470-E3470</f>
        <v>294303.19999999995</v>
      </c>
      <c r="H3504" s="19">
        <v>0</v>
      </c>
      <c r="I3504" s="19">
        <v>0</v>
      </c>
    </row>
    <row r="3505" spans="1:9" ht="15.75" customHeight="1" x14ac:dyDescent="0.25">
      <c r="A3505" s="219" t="s">
        <v>3348</v>
      </c>
      <c r="B3505" s="78"/>
      <c r="C3505" s="152"/>
      <c r="D3505" s="167">
        <v>1340529.6399999992</v>
      </c>
      <c r="E3505" s="168">
        <v>1046152.2000000001</v>
      </c>
      <c r="F3505" s="168"/>
      <c r="G3505" s="20">
        <f t="shared" ref="G3505:G3568" si="61">D3471-E3471</f>
        <v>383415.78000000026</v>
      </c>
      <c r="H3505" s="19">
        <v>0</v>
      </c>
      <c r="I3505" s="19">
        <v>0</v>
      </c>
    </row>
    <row r="3506" spans="1:9" ht="15.75" customHeight="1" x14ac:dyDescent="0.25">
      <c r="A3506" s="219" t="s">
        <v>3396</v>
      </c>
      <c r="B3506" s="78"/>
      <c r="C3506" s="152"/>
      <c r="D3506" s="167">
        <v>1289425.2</v>
      </c>
      <c r="E3506" s="168">
        <v>941416.78999999992</v>
      </c>
      <c r="F3506" s="168"/>
      <c r="G3506" s="20">
        <f t="shared" si="61"/>
        <v>937183.35000000009</v>
      </c>
      <c r="H3506" s="19">
        <v>0</v>
      </c>
      <c r="I3506" s="19">
        <v>0</v>
      </c>
    </row>
    <row r="3507" spans="1:9" ht="15.75" customHeight="1" x14ac:dyDescent="0.25">
      <c r="A3507" s="219" t="s">
        <v>3290</v>
      </c>
      <c r="B3507" s="78"/>
      <c r="C3507" s="152"/>
      <c r="D3507" s="167">
        <v>643169.92000000016</v>
      </c>
      <c r="E3507" s="168">
        <v>523505.76999999996</v>
      </c>
      <c r="F3507" s="168"/>
      <c r="G3507" s="20">
        <f t="shared" si="61"/>
        <v>784107.11999999825</v>
      </c>
      <c r="H3507" s="19">
        <v>0</v>
      </c>
      <c r="I3507" s="19">
        <v>0</v>
      </c>
    </row>
    <row r="3508" spans="1:9" ht="15.75" customHeight="1" x14ac:dyDescent="0.25">
      <c r="A3508" s="219" t="s">
        <v>3332</v>
      </c>
      <c r="B3508" s="78"/>
      <c r="C3508" s="152"/>
      <c r="D3508" s="167">
        <v>1713443.7399999986</v>
      </c>
      <c r="E3508" s="168">
        <v>1320036.5799999998</v>
      </c>
      <c r="F3508" s="168"/>
      <c r="G3508" s="20">
        <f t="shared" si="61"/>
        <v>108616.59000000055</v>
      </c>
      <c r="H3508" s="19">
        <v>0</v>
      </c>
      <c r="I3508" s="19">
        <v>0</v>
      </c>
    </row>
    <row r="3509" spans="1:9" ht="15.75" customHeight="1" x14ac:dyDescent="0.25">
      <c r="A3509" s="219" t="s">
        <v>3381</v>
      </c>
      <c r="B3509" s="78"/>
      <c r="C3509" s="152"/>
      <c r="D3509" s="167">
        <v>1964557.4999999998</v>
      </c>
      <c r="E3509" s="168">
        <v>1556083.8299999996</v>
      </c>
      <c r="F3509" s="168"/>
      <c r="G3509" s="20">
        <f t="shared" si="61"/>
        <v>118551.11000000034</v>
      </c>
      <c r="H3509" s="19">
        <v>0</v>
      </c>
      <c r="I3509" s="19">
        <v>0</v>
      </c>
    </row>
    <row r="3510" spans="1:9" ht="15.75" customHeight="1" x14ac:dyDescent="0.25">
      <c r="A3510" s="219" t="s">
        <v>3621</v>
      </c>
      <c r="B3510" s="78"/>
      <c r="C3510" s="152"/>
      <c r="D3510" s="167">
        <v>99399</v>
      </c>
      <c r="E3510" s="168">
        <v>92212.499999999985</v>
      </c>
      <c r="F3510" s="168"/>
      <c r="G3510" s="20">
        <f t="shared" si="61"/>
        <v>95725.969999999797</v>
      </c>
      <c r="H3510" s="19">
        <v>0</v>
      </c>
      <c r="I3510" s="19">
        <v>0</v>
      </c>
    </row>
    <row r="3511" spans="1:9" ht="15.75" customHeight="1" x14ac:dyDescent="0.25">
      <c r="A3511" s="219" t="s">
        <v>3382</v>
      </c>
      <c r="B3511" s="78"/>
      <c r="C3511" s="152"/>
      <c r="D3511" s="167">
        <v>4005798.6300000036</v>
      </c>
      <c r="E3511" s="168">
        <v>3496379.950000002</v>
      </c>
      <c r="F3511" s="168"/>
      <c r="G3511" s="20">
        <f t="shared" si="61"/>
        <v>253857.2300000001</v>
      </c>
      <c r="H3511" s="19">
        <v>0</v>
      </c>
      <c r="I3511" s="19">
        <v>0</v>
      </c>
    </row>
    <row r="3512" spans="1:9" ht="15.75" customHeight="1" x14ac:dyDescent="0.25">
      <c r="A3512" s="219" t="s">
        <v>3276</v>
      </c>
      <c r="B3512" s="78"/>
      <c r="C3512" s="152"/>
      <c r="D3512" s="167">
        <v>1118757.4500000002</v>
      </c>
      <c r="E3512" s="168">
        <v>899121.36</v>
      </c>
      <c r="F3512" s="168"/>
      <c r="G3512" s="20">
        <f t="shared" si="61"/>
        <v>905858.13000000012</v>
      </c>
      <c r="H3512" s="19">
        <v>0</v>
      </c>
      <c r="I3512" s="19">
        <v>0</v>
      </c>
    </row>
    <row r="3513" spans="1:9" ht="15.75" customHeight="1" x14ac:dyDescent="0.25">
      <c r="A3513" s="219" t="s">
        <v>3322</v>
      </c>
      <c r="B3513" s="78"/>
      <c r="C3513" s="152"/>
      <c r="D3513" s="167">
        <v>418569.89999999956</v>
      </c>
      <c r="E3513" s="168">
        <v>163362.9</v>
      </c>
      <c r="F3513" s="168"/>
      <c r="G3513" s="20">
        <f t="shared" si="61"/>
        <v>1422573.8499999968</v>
      </c>
      <c r="H3513" s="19">
        <v>0</v>
      </c>
      <c r="I3513" s="19">
        <v>0</v>
      </c>
    </row>
    <row r="3514" spans="1:9" ht="15.75" customHeight="1" x14ac:dyDescent="0.25">
      <c r="A3514" s="219" t="s">
        <v>3365</v>
      </c>
      <c r="B3514" s="78"/>
      <c r="C3514" s="152"/>
      <c r="D3514" s="167">
        <v>155635.99999999991</v>
      </c>
      <c r="E3514" s="168">
        <v>102214.60000000005</v>
      </c>
      <c r="F3514" s="168"/>
      <c r="G3514" s="20">
        <f t="shared" si="61"/>
        <v>578929.30999999947</v>
      </c>
      <c r="H3514" s="19">
        <v>0</v>
      </c>
      <c r="I3514" s="19">
        <v>0</v>
      </c>
    </row>
    <row r="3515" spans="1:9" ht="15.75" customHeight="1" x14ac:dyDescent="0.25">
      <c r="A3515" s="219" t="s">
        <v>3302</v>
      </c>
      <c r="B3515" s="78"/>
      <c r="C3515" s="152"/>
      <c r="D3515" s="167">
        <v>1302741.7999999996</v>
      </c>
      <c r="E3515" s="168">
        <v>1094218.42</v>
      </c>
      <c r="F3515" s="168"/>
      <c r="G3515" s="20">
        <f t="shared" si="61"/>
        <v>601736.64000000036</v>
      </c>
      <c r="H3515" s="19">
        <v>0</v>
      </c>
      <c r="I3515" s="19">
        <v>0</v>
      </c>
    </row>
    <row r="3516" spans="1:9" ht="15.75" customHeight="1" x14ac:dyDescent="0.25">
      <c r="A3516" s="219" t="s">
        <v>3349</v>
      </c>
      <c r="B3516" s="78"/>
      <c r="C3516" s="152"/>
      <c r="D3516" s="167">
        <v>884546.5</v>
      </c>
      <c r="E3516" s="168">
        <v>707719.11</v>
      </c>
      <c r="F3516" s="168"/>
      <c r="G3516" s="20">
        <f t="shared" si="61"/>
        <v>203488.80000000051</v>
      </c>
      <c r="H3516" s="19">
        <v>0</v>
      </c>
      <c r="I3516" s="19">
        <v>0</v>
      </c>
    </row>
    <row r="3517" spans="1:9" ht="15.75" customHeight="1" x14ac:dyDescent="0.25">
      <c r="A3517" s="219" t="s">
        <v>3397</v>
      </c>
      <c r="B3517" s="78"/>
      <c r="C3517" s="152"/>
      <c r="D3517" s="167">
        <v>2302224.3799999994</v>
      </c>
      <c r="E3517" s="168">
        <v>1406753.86</v>
      </c>
      <c r="F3517" s="168"/>
      <c r="G3517" s="20">
        <f t="shared" si="61"/>
        <v>433169.9700000002</v>
      </c>
      <c r="H3517" s="19">
        <v>0</v>
      </c>
      <c r="I3517" s="19">
        <v>0</v>
      </c>
    </row>
    <row r="3518" spans="1:9" ht="15.75" customHeight="1" x14ac:dyDescent="0.25">
      <c r="A3518" s="219" t="s">
        <v>3291</v>
      </c>
      <c r="B3518" s="78"/>
      <c r="C3518" s="152"/>
      <c r="D3518" s="167">
        <v>1071314.9200000002</v>
      </c>
      <c r="E3518" s="168">
        <v>751027.30999999994</v>
      </c>
      <c r="F3518" s="168"/>
      <c r="G3518" s="20">
        <f t="shared" si="61"/>
        <v>127378.37000000014</v>
      </c>
      <c r="H3518" s="19">
        <v>0</v>
      </c>
      <c r="I3518" s="19">
        <v>0</v>
      </c>
    </row>
    <row r="3519" spans="1:9" ht="15.75" customHeight="1" x14ac:dyDescent="0.25">
      <c r="A3519" s="219" t="s">
        <v>3277</v>
      </c>
      <c r="B3519" s="78"/>
      <c r="C3519" s="152"/>
      <c r="D3519" s="167">
        <v>1720269.4800000002</v>
      </c>
      <c r="E3519" s="168">
        <v>1167064.19</v>
      </c>
      <c r="F3519" s="168"/>
      <c r="G3519" s="20">
        <f t="shared" si="61"/>
        <v>373561.3200000003</v>
      </c>
      <c r="H3519" s="19">
        <v>0</v>
      </c>
      <c r="I3519" s="19">
        <v>0</v>
      </c>
    </row>
    <row r="3520" spans="1:9" ht="15.75" customHeight="1" x14ac:dyDescent="0.25">
      <c r="A3520" s="219" t="s">
        <v>3323</v>
      </c>
      <c r="B3520" s="78"/>
      <c r="C3520" s="152"/>
      <c r="D3520" s="167">
        <v>3292118.8900000006</v>
      </c>
      <c r="E3520" s="168">
        <v>2750280.3699999992</v>
      </c>
      <c r="F3520" s="168"/>
      <c r="G3520" s="20">
        <f t="shared" si="61"/>
        <v>446363.02000000095</v>
      </c>
      <c r="H3520" s="19">
        <v>0</v>
      </c>
      <c r="I3520" s="19">
        <v>0</v>
      </c>
    </row>
    <row r="3521" spans="1:9" ht="15.75" customHeight="1" x14ac:dyDescent="0.25">
      <c r="A3521" s="219" t="s">
        <v>3366</v>
      </c>
      <c r="B3521" s="78"/>
      <c r="C3521" s="152"/>
      <c r="D3521" s="167">
        <v>1588436.1999999997</v>
      </c>
      <c r="E3521" s="168">
        <v>1047344.2500000001</v>
      </c>
      <c r="F3521" s="168"/>
      <c r="G3521" s="20">
        <f t="shared" si="61"/>
        <v>250865.10000000009</v>
      </c>
      <c r="H3521" s="19">
        <v>0</v>
      </c>
      <c r="I3521" s="19">
        <v>0</v>
      </c>
    </row>
    <row r="3522" spans="1:9" ht="15.75" customHeight="1" x14ac:dyDescent="0.25">
      <c r="A3522" s="219" t="s">
        <v>3409</v>
      </c>
      <c r="B3522" s="78"/>
      <c r="C3522" s="152"/>
      <c r="D3522" s="167">
        <v>1481392.1000000006</v>
      </c>
      <c r="E3522" s="168">
        <v>719252.36999999988</v>
      </c>
      <c r="F3522" s="168"/>
      <c r="G3522" s="20">
        <f t="shared" si="61"/>
        <v>222537.75000000047</v>
      </c>
      <c r="H3522" s="19">
        <v>0</v>
      </c>
      <c r="I3522" s="19">
        <v>0</v>
      </c>
    </row>
    <row r="3523" spans="1:9" ht="15.75" customHeight="1" x14ac:dyDescent="0.25">
      <c r="A3523" s="219" t="s">
        <v>3303</v>
      </c>
      <c r="B3523" s="78"/>
      <c r="C3523" s="152"/>
      <c r="D3523" s="167">
        <v>1445228.9499999995</v>
      </c>
      <c r="E3523" s="168">
        <v>1182379.7599999995</v>
      </c>
      <c r="F3523" s="168"/>
      <c r="G3523" s="20">
        <f t="shared" si="61"/>
        <v>252509.52000000014</v>
      </c>
      <c r="H3523" s="19">
        <v>0</v>
      </c>
      <c r="I3523" s="19">
        <v>0</v>
      </c>
    </row>
    <row r="3524" spans="1:9" ht="15.75" customHeight="1" x14ac:dyDescent="0.25">
      <c r="A3524" s="219" t="s">
        <v>3350</v>
      </c>
      <c r="B3524" s="78"/>
      <c r="C3524" s="152"/>
      <c r="D3524" s="167">
        <v>2534253.7799999998</v>
      </c>
      <c r="E3524" s="168">
        <v>2078696.1399999994</v>
      </c>
      <c r="F3524" s="168"/>
      <c r="G3524" s="20">
        <f t="shared" si="61"/>
        <v>538627.34999999916</v>
      </c>
      <c r="H3524" s="19">
        <v>0</v>
      </c>
      <c r="I3524" s="19">
        <v>0</v>
      </c>
    </row>
    <row r="3525" spans="1:9" ht="15.75" customHeight="1" x14ac:dyDescent="0.25">
      <c r="A3525" s="219" t="s">
        <v>3351</v>
      </c>
      <c r="B3525" s="78"/>
      <c r="C3525" s="152"/>
      <c r="D3525" s="167">
        <v>1034983.5000000002</v>
      </c>
      <c r="E3525" s="168">
        <v>666064.49</v>
      </c>
      <c r="F3525" s="168"/>
      <c r="G3525" s="20">
        <f t="shared" si="61"/>
        <v>173128.06000000017</v>
      </c>
      <c r="H3525" s="19">
        <v>0</v>
      </c>
      <c r="I3525" s="19">
        <v>0</v>
      </c>
    </row>
    <row r="3526" spans="1:9" ht="15.75" customHeight="1" x14ac:dyDescent="0.25">
      <c r="A3526" s="219" t="s">
        <v>3622</v>
      </c>
      <c r="B3526" s="78"/>
      <c r="C3526" s="152"/>
      <c r="D3526" s="167">
        <v>728532.05</v>
      </c>
      <c r="E3526" s="168">
        <v>588972.50999999989</v>
      </c>
      <c r="F3526" s="168"/>
      <c r="G3526" s="20">
        <f t="shared" si="61"/>
        <v>98601.409999999887</v>
      </c>
      <c r="H3526" s="19">
        <v>0</v>
      </c>
      <c r="I3526" s="19">
        <v>0</v>
      </c>
    </row>
    <row r="3527" spans="1:9" ht="15.75" customHeight="1" x14ac:dyDescent="0.25">
      <c r="A3527" s="219" t="s">
        <v>3623</v>
      </c>
      <c r="B3527" s="78"/>
      <c r="C3527" s="152"/>
      <c r="D3527" s="167">
        <v>621413.31999999948</v>
      </c>
      <c r="E3527" s="168">
        <v>522067.88000000006</v>
      </c>
      <c r="F3527" s="168"/>
      <c r="G3527" s="20">
        <f t="shared" si="61"/>
        <v>149111.50000000047</v>
      </c>
      <c r="H3527" s="19">
        <v>0</v>
      </c>
      <c r="I3527" s="19">
        <v>0</v>
      </c>
    </row>
    <row r="3528" spans="1:9" ht="15.75" customHeight="1" x14ac:dyDescent="0.25">
      <c r="A3528" s="219" t="s">
        <v>3624</v>
      </c>
      <c r="B3528" s="78"/>
      <c r="C3528" s="152"/>
      <c r="D3528" s="167">
        <v>827766.79999999912</v>
      </c>
      <c r="E3528" s="168">
        <v>731120.24999999988</v>
      </c>
      <c r="F3528" s="168"/>
      <c r="G3528" s="20">
        <f t="shared" si="61"/>
        <v>18558.549999999988</v>
      </c>
      <c r="H3528" s="19">
        <v>0</v>
      </c>
      <c r="I3528" s="19">
        <v>0</v>
      </c>
    </row>
    <row r="3529" spans="1:9" ht="15.75" customHeight="1" x14ac:dyDescent="0.25">
      <c r="A3529" s="219" t="s">
        <v>3625</v>
      </c>
      <c r="B3529" s="78"/>
      <c r="C3529" s="152"/>
      <c r="D3529" s="167">
        <v>204552.84000000008</v>
      </c>
      <c r="E3529" s="168">
        <v>166278.53999999998</v>
      </c>
      <c r="F3529" s="168"/>
      <c r="G3529" s="20">
        <f t="shared" si="61"/>
        <v>70112.89999999998</v>
      </c>
      <c r="H3529" s="19">
        <v>0</v>
      </c>
      <c r="I3529" s="19">
        <v>0</v>
      </c>
    </row>
    <row r="3530" spans="1:9" ht="15.75" customHeight="1" x14ac:dyDescent="0.25">
      <c r="A3530" s="219" t="s">
        <v>3626</v>
      </c>
      <c r="B3530" s="78"/>
      <c r="C3530" s="152"/>
      <c r="D3530" s="167">
        <v>720343.57999999961</v>
      </c>
      <c r="E3530" s="168">
        <v>619301.08999999985</v>
      </c>
      <c r="F3530" s="168"/>
      <c r="G3530" s="20">
        <f t="shared" si="61"/>
        <v>367755.01000000024</v>
      </c>
      <c r="H3530" s="19">
        <v>0</v>
      </c>
      <c r="I3530" s="19">
        <v>0</v>
      </c>
    </row>
    <row r="3531" spans="1:9" ht="15.75" customHeight="1" x14ac:dyDescent="0.25">
      <c r="A3531" s="219" t="s">
        <v>3292</v>
      </c>
      <c r="B3531" s="78"/>
      <c r="C3531" s="152"/>
      <c r="D3531" s="167">
        <v>4142428.2100000004</v>
      </c>
      <c r="E3531" s="168">
        <v>3179902.1900000004</v>
      </c>
      <c r="F3531" s="168"/>
      <c r="G3531" s="20">
        <f t="shared" si="61"/>
        <v>284134.89999999898</v>
      </c>
      <c r="H3531" s="19">
        <v>0</v>
      </c>
      <c r="I3531" s="19">
        <v>0</v>
      </c>
    </row>
    <row r="3532" spans="1:9" ht="15.75" customHeight="1" x14ac:dyDescent="0.25">
      <c r="A3532" s="219" t="s">
        <v>3868</v>
      </c>
      <c r="B3532" s="78"/>
      <c r="C3532" s="152"/>
      <c r="D3532" s="167">
        <v>2369865.0699999994</v>
      </c>
      <c r="E3532" s="168">
        <v>2104323.2799999993</v>
      </c>
      <c r="F3532" s="168"/>
      <c r="G3532" s="20">
        <f t="shared" si="61"/>
        <v>82815.649999999921</v>
      </c>
      <c r="H3532" s="19">
        <v>0</v>
      </c>
      <c r="I3532" s="19">
        <v>0</v>
      </c>
    </row>
    <row r="3533" spans="1:9" ht="15.75" customHeight="1" x14ac:dyDescent="0.25">
      <c r="A3533" s="219" t="s">
        <v>3383</v>
      </c>
      <c r="B3533" s="78"/>
      <c r="C3533" s="152"/>
      <c r="D3533" s="167">
        <v>873077.14999999967</v>
      </c>
      <c r="E3533" s="168">
        <v>749610.40000000014</v>
      </c>
      <c r="F3533" s="168"/>
      <c r="G3533" s="20">
        <f t="shared" si="61"/>
        <v>122760.28000000061</v>
      </c>
      <c r="H3533" s="19">
        <v>0</v>
      </c>
      <c r="I3533" s="19">
        <v>0</v>
      </c>
    </row>
    <row r="3534" spans="1:9" ht="15.75" customHeight="1" x14ac:dyDescent="0.25">
      <c r="A3534" s="219" t="s">
        <v>3384</v>
      </c>
      <c r="B3534" s="78"/>
      <c r="C3534" s="152"/>
      <c r="D3534" s="167">
        <v>412637.40000000026</v>
      </c>
      <c r="E3534" s="168">
        <v>299971.25000000006</v>
      </c>
      <c r="F3534" s="168"/>
      <c r="G3534" s="20">
        <f t="shared" si="61"/>
        <v>586734.85999999987</v>
      </c>
      <c r="H3534" s="19">
        <v>0</v>
      </c>
      <c r="I3534" s="19">
        <v>0</v>
      </c>
    </row>
    <row r="3535" spans="1:9" ht="15.75" customHeight="1" x14ac:dyDescent="0.25">
      <c r="A3535" s="219" t="s">
        <v>3278</v>
      </c>
      <c r="B3535" s="78"/>
      <c r="C3535" s="152"/>
      <c r="D3535" s="167">
        <v>198246.48000000013</v>
      </c>
      <c r="E3535" s="168">
        <v>188094.21000000008</v>
      </c>
      <c r="F3535" s="168"/>
      <c r="G3535" s="20">
        <f t="shared" si="61"/>
        <v>393454.68999999948</v>
      </c>
      <c r="H3535" s="19">
        <v>0</v>
      </c>
      <c r="I3535" s="19">
        <v>0</v>
      </c>
    </row>
    <row r="3536" spans="1:9" ht="15.75" customHeight="1" x14ac:dyDescent="0.25">
      <c r="A3536" s="219" t="s">
        <v>3304</v>
      </c>
      <c r="B3536" s="78"/>
      <c r="C3536" s="152"/>
      <c r="D3536" s="167">
        <v>948616.2500000007</v>
      </c>
      <c r="E3536" s="168">
        <v>704958.14000000013</v>
      </c>
      <c r="F3536" s="168"/>
      <c r="G3536" s="20">
        <f t="shared" si="61"/>
        <v>225156.22000000006</v>
      </c>
      <c r="H3536" s="19">
        <v>0</v>
      </c>
      <c r="I3536" s="19">
        <v>0</v>
      </c>
    </row>
    <row r="3537" spans="1:9" ht="15.75" customHeight="1" x14ac:dyDescent="0.25">
      <c r="A3537" s="219" t="s">
        <v>3352</v>
      </c>
      <c r="B3537" s="78"/>
      <c r="C3537" s="152"/>
      <c r="D3537" s="167">
        <v>1452497.7500000005</v>
      </c>
      <c r="E3537" s="168">
        <v>1214821.8799999999</v>
      </c>
      <c r="F3537" s="168"/>
      <c r="G3537" s="20">
        <f t="shared" si="61"/>
        <v>188203.37999999989</v>
      </c>
      <c r="H3537" s="19">
        <v>0</v>
      </c>
      <c r="I3537" s="19">
        <v>0</v>
      </c>
    </row>
    <row r="3538" spans="1:9" ht="15.75" customHeight="1" x14ac:dyDescent="0.25">
      <c r="A3538" s="219" t="s">
        <v>3627</v>
      </c>
      <c r="B3538" s="78"/>
      <c r="C3538" s="152"/>
      <c r="D3538" s="167">
        <v>109459.00000000003</v>
      </c>
      <c r="E3538" s="168">
        <v>27934.899999999991</v>
      </c>
      <c r="F3538" s="168"/>
      <c r="G3538" s="20">
        <f t="shared" si="61"/>
        <v>37447.380000000005</v>
      </c>
      <c r="H3538" s="19">
        <v>0</v>
      </c>
      <c r="I3538" s="19">
        <v>0</v>
      </c>
    </row>
    <row r="3539" spans="1:9" ht="15.75" customHeight="1" x14ac:dyDescent="0.25">
      <c r="A3539" s="219" t="s">
        <v>3293</v>
      </c>
      <c r="B3539" s="78"/>
      <c r="C3539" s="152"/>
      <c r="D3539" s="167">
        <v>317325.79999999981</v>
      </c>
      <c r="E3539" s="168">
        <v>264176.18</v>
      </c>
      <c r="F3539" s="168"/>
      <c r="G3539" s="20">
        <f t="shared" si="61"/>
        <v>294377.43999999913</v>
      </c>
      <c r="H3539" s="19">
        <v>0</v>
      </c>
      <c r="I3539" s="19">
        <v>0</v>
      </c>
    </row>
    <row r="3540" spans="1:9" ht="15.75" customHeight="1" x14ac:dyDescent="0.25">
      <c r="A3540" s="219" t="s">
        <v>3353</v>
      </c>
      <c r="B3540" s="78"/>
      <c r="C3540" s="152"/>
      <c r="D3540" s="167">
        <v>1417793.48</v>
      </c>
      <c r="E3540" s="168">
        <v>1243686.3899999999</v>
      </c>
      <c r="F3540" s="168"/>
      <c r="G3540" s="20">
        <f t="shared" si="61"/>
        <v>348008.41000000003</v>
      </c>
      <c r="H3540" s="19">
        <v>0</v>
      </c>
      <c r="I3540" s="19">
        <v>0</v>
      </c>
    </row>
    <row r="3541" spans="1:9" ht="15.75" customHeight="1" x14ac:dyDescent="0.25">
      <c r="A3541" s="219" t="s">
        <v>3398</v>
      </c>
      <c r="B3541" s="78"/>
      <c r="C3541" s="152"/>
      <c r="D3541" s="167">
        <v>2980384.7000000007</v>
      </c>
      <c r="E3541" s="168">
        <v>2254319.36</v>
      </c>
      <c r="F3541" s="168"/>
      <c r="G3541" s="20">
        <f t="shared" si="61"/>
        <v>119664.1500000002</v>
      </c>
      <c r="H3541" s="19">
        <v>0</v>
      </c>
      <c r="I3541" s="19">
        <v>0</v>
      </c>
    </row>
    <row r="3542" spans="1:9" ht="15.75" customHeight="1" x14ac:dyDescent="0.25">
      <c r="A3542" s="219" t="s">
        <v>3294</v>
      </c>
      <c r="B3542" s="78"/>
      <c r="C3542" s="152"/>
      <c r="D3542" s="167">
        <v>766202.10000000044</v>
      </c>
      <c r="E3542" s="168">
        <v>554728.12</v>
      </c>
      <c r="F3542" s="168"/>
      <c r="G3542" s="20">
        <f t="shared" si="61"/>
        <v>393407.15999999875</v>
      </c>
      <c r="H3542" s="19">
        <v>0</v>
      </c>
      <c r="I3542" s="19">
        <v>0</v>
      </c>
    </row>
    <row r="3543" spans="1:9" ht="15.75" customHeight="1" x14ac:dyDescent="0.25">
      <c r="A3543" s="219" t="s">
        <v>3333</v>
      </c>
      <c r="B3543" s="78"/>
      <c r="C3543" s="152"/>
      <c r="D3543" s="167">
        <v>160193.83999999991</v>
      </c>
      <c r="E3543" s="168">
        <v>98025.4</v>
      </c>
      <c r="F3543" s="168"/>
      <c r="G3543" s="20">
        <f t="shared" si="61"/>
        <v>408473.67000000016</v>
      </c>
      <c r="H3543" s="19">
        <v>0</v>
      </c>
      <c r="I3543" s="19">
        <v>0</v>
      </c>
    </row>
    <row r="3544" spans="1:9" ht="15.75" customHeight="1" x14ac:dyDescent="0.25">
      <c r="A3544" s="219" t="s">
        <v>3385</v>
      </c>
      <c r="B3544" s="78"/>
      <c r="C3544" s="152"/>
      <c r="D3544" s="167">
        <v>2926426.0000000023</v>
      </c>
      <c r="E3544" s="168">
        <v>2306384.9900000002</v>
      </c>
      <c r="F3544" s="168"/>
      <c r="G3544" s="20">
        <f t="shared" si="61"/>
        <v>7186.5000000000146</v>
      </c>
      <c r="H3544" s="19">
        <v>0</v>
      </c>
      <c r="I3544" s="19">
        <v>0</v>
      </c>
    </row>
    <row r="3545" spans="1:9" ht="15.75" customHeight="1" x14ac:dyDescent="0.25">
      <c r="A3545" s="219" t="s">
        <v>3279</v>
      </c>
      <c r="B3545" s="78"/>
      <c r="C3545" s="152"/>
      <c r="D3545" s="167">
        <v>1258809.9999999988</v>
      </c>
      <c r="E3545" s="168">
        <v>1056855.2899999998</v>
      </c>
      <c r="F3545" s="168"/>
      <c r="G3545" s="20">
        <f t="shared" si="61"/>
        <v>509418.68000000156</v>
      </c>
      <c r="H3545" s="19">
        <v>0</v>
      </c>
      <c r="I3545" s="19">
        <v>0</v>
      </c>
    </row>
    <row r="3546" spans="1:9" ht="15.75" customHeight="1" x14ac:dyDescent="0.25">
      <c r="A3546" s="219" t="s">
        <v>3324</v>
      </c>
      <c r="B3546" s="78"/>
      <c r="C3546" s="152"/>
      <c r="D3546" s="167">
        <v>1422988.1700000004</v>
      </c>
      <c r="E3546" s="168">
        <v>1162322.3200000003</v>
      </c>
      <c r="F3546" s="168"/>
      <c r="G3546" s="20">
        <f t="shared" si="61"/>
        <v>219636.0900000002</v>
      </c>
      <c r="H3546" s="19">
        <v>0</v>
      </c>
      <c r="I3546" s="19">
        <v>0</v>
      </c>
    </row>
    <row r="3547" spans="1:9" ht="15.75" customHeight="1" x14ac:dyDescent="0.25">
      <c r="A3547" s="219" t="s">
        <v>3367</v>
      </c>
      <c r="B3547" s="78"/>
      <c r="C3547" s="152"/>
      <c r="D3547" s="167">
        <v>1007828.8000000003</v>
      </c>
      <c r="E3547" s="168">
        <v>789129.26</v>
      </c>
      <c r="F3547" s="168"/>
      <c r="G3547" s="20">
        <f t="shared" si="61"/>
        <v>255206.99999999956</v>
      </c>
      <c r="H3547" s="19">
        <v>0</v>
      </c>
      <c r="I3547" s="19">
        <v>0</v>
      </c>
    </row>
    <row r="3548" spans="1:9" ht="15.75" customHeight="1" x14ac:dyDescent="0.25">
      <c r="A3548" s="219" t="s">
        <v>3410</v>
      </c>
      <c r="B3548" s="78"/>
      <c r="C3548" s="152"/>
      <c r="D3548" s="167">
        <v>910541.24999999977</v>
      </c>
      <c r="E3548" s="168">
        <v>692724.21</v>
      </c>
      <c r="F3548" s="168"/>
      <c r="G3548" s="20">
        <f t="shared" si="61"/>
        <v>53421.399999999863</v>
      </c>
      <c r="H3548" s="19">
        <v>0</v>
      </c>
      <c r="I3548" s="19">
        <v>0</v>
      </c>
    </row>
    <row r="3549" spans="1:9" ht="15.75" customHeight="1" x14ac:dyDescent="0.25">
      <c r="A3549" s="219" t="s">
        <v>3305</v>
      </c>
      <c r="B3549" s="78"/>
      <c r="C3549" s="152"/>
      <c r="D3549" s="167">
        <v>1695477.0000000002</v>
      </c>
      <c r="E3549" s="168">
        <v>1993012.1400000001</v>
      </c>
      <c r="F3549" s="168"/>
      <c r="G3549" s="20">
        <f t="shared" si="61"/>
        <v>208523.37999999966</v>
      </c>
      <c r="H3549" s="19">
        <v>0</v>
      </c>
      <c r="I3549" s="19">
        <v>0</v>
      </c>
    </row>
    <row r="3550" spans="1:9" ht="15.75" customHeight="1" x14ac:dyDescent="0.25">
      <c r="A3550" s="219" t="s">
        <v>3368</v>
      </c>
      <c r="B3550" s="78"/>
      <c r="C3550" s="152"/>
      <c r="D3550" s="167">
        <v>1408087.9999999995</v>
      </c>
      <c r="E3550" s="168">
        <v>1149430.9499999997</v>
      </c>
      <c r="F3550" s="168"/>
      <c r="G3550" s="20">
        <f t="shared" si="61"/>
        <v>176827.39</v>
      </c>
      <c r="H3550" s="19">
        <v>0</v>
      </c>
      <c r="I3550" s="19">
        <v>0</v>
      </c>
    </row>
    <row r="3551" spans="1:9" ht="15.75" customHeight="1" x14ac:dyDescent="0.25">
      <c r="A3551" s="219" t="s">
        <v>3411</v>
      </c>
      <c r="B3551" s="78"/>
      <c r="C3551" s="152"/>
      <c r="D3551" s="167">
        <v>1483628.9999999991</v>
      </c>
      <c r="E3551" s="168">
        <v>1211197.8899999999</v>
      </c>
      <c r="F3551" s="168"/>
      <c r="G3551" s="20">
        <f t="shared" si="61"/>
        <v>895470.51999999932</v>
      </c>
      <c r="H3551" s="19">
        <v>0</v>
      </c>
      <c r="I3551" s="19">
        <v>0</v>
      </c>
    </row>
    <row r="3552" spans="1:9" ht="15.75" customHeight="1" x14ac:dyDescent="0.25">
      <c r="A3552" s="219" t="s">
        <v>3306</v>
      </c>
      <c r="B3552" s="78"/>
      <c r="C3552" s="152"/>
      <c r="D3552" s="167">
        <v>2219936.6800000011</v>
      </c>
      <c r="E3552" s="168">
        <v>1757320.5300000003</v>
      </c>
      <c r="F3552" s="168"/>
      <c r="G3552" s="20">
        <f t="shared" si="61"/>
        <v>320287.61000000022</v>
      </c>
      <c r="H3552" s="19">
        <v>0</v>
      </c>
      <c r="I3552" s="19">
        <v>0</v>
      </c>
    </row>
    <row r="3553" spans="1:9" ht="15.75" customHeight="1" x14ac:dyDescent="0.25">
      <c r="A3553" s="219" t="s">
        <v>3354</v>
      </c>
      <c r="B3553" s="78"/>
      <c r="C3553" s="152"/>
      <c r="D3553" s="167">
        <v>2205466.100000001</v>
      </c>
      <c r="E3553" s="168">
        <v>1816364.7100000004</v>
      </c>
      <c r="F3553" s="168"/>
      <c r="G3553" s="20">
        <f t="shared" si="61"/>
        <v>553205.29000000027</v>
      </c>
      <c r="H3553" s="19">
        <v>0</v>
      </c>
      <c r="I3553" s="19">
        <v>0</v>
      </c>
    </row>
    <row r="3554" spans="1:9" ht="15.75" customHeight="1" x14ac:dyDescent="0.25">
      <c r="A3554" s="219" t="s">
        <v>3399</v>
      </c>
      <c r="B3554" s="78"/>
      <c r="C3554" s="152"/>
      <c r="D3554" s="167">
        <v>448075.85000000015</v>
      </c>
      <c r="E3554" s="168">
        <v>325050.18</v>
      </c>
      <c r="F3554" s="168"/>
      <c r="G3554" s="20">
        <f t="shared" si="61"/>
        <v>541838.52000000142</v>
      </c>
      <c r="H3554" s="19">
        <v>0</v>
      </c>
      <c r="I3554" s="19">
        <v>0</v>
      </c>
    </row>
    <row r="3555" spans="1:9" ht="15.75" customHeight="1" x14ac:dyDescent="0.25">
      <c r="A3555" s="219" t="s">
        <v>3295</v>
      </c>
      <c r="B3555" s="78"/>
      <c r="C3555" s="152"/>
      <c r="D3555" s="167">
        <v>1179513.6000000006</v>
      </c>
      <c r="E3555" s="168">
        <v>979203.98000000045</v>
      </c>
      <c r="F3555" s="168"/>
      <c r="G3555" s="20">
        <f t="shared" si="61"/>
        <v>541091.9499999996</v>
      </c>
      <c r="H3555" s="19">
        <v>0</v>
      </c>
      <c r="I3555" s="19">
        <v>0</v>
      </c>
    </row>
    <row r="3556" spans="1:9" ht="15.75" customHeight="1" x14ac:dyDescent="0.25">
      <c r="A3556" s="219" t="s">
        <v>3628</v>
      </c>
      <c r="B3556" s="78"/>
      <c r="C3556" s="152"/>
      <c r="D3556" s="167">
        <v>200014.40000000008</v>
      </c>
      <c r="E3556" s="168">
        <v>20549.23</v>
      </c>
      <c r="F3556" s="168"/>
      <c r="G3556" s="20">
        <f t="shared" si="61"/>
        <v>762139.73000000068</v>
      </c>
      <c r="H3556" s="19">
        <v>0</v>
      </c>
      <c r="I3556" s="19">
        <v>0</v>
      </c>
    </row>
    <row r="3557" spans="1:9" ht="15.75" customHeight="1" x14ac:dyDescent="0.25">
      <c r="A3557" s="219" t="s">
        <v>3629</v>
      </c>
      <c r="B3557" s="78"/>
      <c r="C3557" s="152"/>
      <c r="D3557" s="167">
        <v>216791.60000000015</v>
      </c>
      <c r="E3557" s="168">
        <v>66985.89</v>
      </c>
      <c r="F3557" s="168"/>
      <c r="G3557" s="20">
        <f t="shared" si="61"/>
        <v>262849.18999999994</v>
      </c>
      <c r="H3557" s="19">
        <v>0</v>
      </c>
      <c r="I3557" s="19">
        <v>0</v>
      </c>
    </row>
    <row r="3558" spans="1:9" ht="15.75" customHeight="1" x14ac:dyDescent="0.25">
      <c r="A3558" s="219" t="s">
        <v>3630</v>
      </c>
      <c r="B3558" s="78"/>
      <c r="C3558" s="152"/>
      <c r="D3558" s="167">
        <v>282725.39999999991</v>
      </c>
      <c r="E3558" s="168">
        <v>55061.350000000006</v>
      </c>
      <c r="F3558" s="168"/>
      <c r="G3558" s="20">
        <f t="shared" si="61"/>
        <v>455557.64000000036</v>
      </c>
      <c r="H3558" s="19">
        <v>0</v>
      </c>
      <c r="I3558" s="19">
        <v>0</v>
      </c>
    </row>
    <row r="3559" spans="1:9" ht="15.75" customHeight="1" x14ac:dyDescent="0.25">
      <c r="A3559" s="219" t="s">
        <v>3386</v>
      </c>
      <c r="B3559" s="78"/>
      <c r="C3559" s="152"/>
      <c r="D3559" s="167">
        <v>1642272.5500000014</v>
      </c>
      <c r="E3559" s="168">
        <v>1297424.2700000005</v>
      </c>
      <c r="F3559" s="168"/>
      <c r="G3559" s="20">
        <f t="shared" si="61"/>
        <v>368919.01000000024</v>
      </c>
      <c r="H3559" s="19">
        <v>0</v>
      </c>
      <c r="I3559" s="19">
        <v>0</v>
      </c>
    </row>
    <row r="3560" spans="1:9" ht="15.75" customHeight="1" x14ac:dyDescent="0.25">
      <c r="A3560" s="219" t="s">
        <v>3280</v>
      </c>
      <c r="B3560" s="78"/>
      <c r="C3560" s="152"/>
      <c r="D3560" s="167">
        <v>2155403.899999999</v>
      </c>
      <c r="E3560" s="168">
        <v>1686231.1299999997</v>
      </c>
      <c r="F3560" s="168"/>
      <c r="G3560" s="20">
        <f t="shared" si="61"/>
        <v>139559.54000000015</v>
      </c>
      <c r="H3560" s="19">
        <v>0</v>
      </c>
      <c r="I3560" s="19">
        <v>0</v>
      </c>
    </row>
    <row r="3561" spans="1:9" ht="15.75" customHeight="1" x14ac:dyDescent="0.25">
      <c r="A3561" s="219" t="s">
        <v>3325</v>
      </c>
      <c r="B3561" s="78"/>
      <c r="C3561" s="152"/>
      <c r="D3561" s="167">
        <v>2644765.8400000003</v>
      </c>
      <c r="E3561" s="168">
        <v>2098307.2900000005</v>
      </c>
      <c r="F3561" s="168"/>
      <c r="G3561" s="20">
        <f t="shared" si="61"/>
        <v>99345.43999999942</v>
      </c>
      <c r="H3561" s="19">
        <v>0</v>
      </c>
      <c r="I3561" s="19">
        <v>0</v>
      </c>
    </row>
    <row r="3562" spans="1:9" ht="15.75" customHeight="1" x14ac:dyDescent="0.25">
      <c r="A3562" s="219" t="s">
        <v>3631</v>
      </c>
      <c r="B3562" s="78"/>
      <c r="C3562" s="152"/>
      <c r="D3562" s="167">
        <v>1168920.4000000001</v>
      </c>
      <c r="E3562" s="168">
        <v>944774.29000000015</v>
      </c>
      <c r="F3562" s="168"/>
      <c r="G3562" s="20">
        <f t="shared" si="61"/>
        <v>96646.549999999232</v>
      </c>
      <c r="H3562" s="19">
        <v>0</v>
      </c>
      <c r="I3562" s="19">
        <v>0</v>
      </c>
    </row>
    <row r="3563" spans="1:9" ht="15.75" customHeight="1" x14ac:dyDescent="0.25">
      <c r="A3563" s="219" t="s">
        <v>3307</v>
      </c>
      <c r="B3563" s="78"/>
      <c r="C3563" s="152"/>
      <c r="D3563" s="167">
        <v>1343913.6199999999</v>
      </c>
      <c r="E3563" s="168">
        <v>1044262.2899999998</v>
      </c>
      <c r="F3563" s="168"/>
      <c r="G3563" s="20">
        <f t="shared" si="61"/>
        <v>38274.300000000105</v>
      </c>
      <c r="H3563" s="19">
        <v>0</v>
      </c>
      <c r="I3563" s="19">
        <v>0</v>
      </c>
    </row>
    <row r="3564" spans="1:9" ht="15.75" customHeight="1" x14ac:dyDescent="0.25">
      <c r="A3564" s="219" t="s">
        <v>3355</v>
      </c>
      <c r="B3564" s="78"/>
      <c r="C3564" s="152"/>
      <c r="D3564" s="167">
        <v>1196182.7799999996</v>
      </c>
      <c r="E3564" s="168">
        <v>1044886.5299999999</v>
      </c>
      <c r="F3564" s="168"/>
      <c r="G3564" s="20">
        <f t="shared" si="61"/>
        <v>101042.48999999976</v>
      </c>
      <c r="H3564" s="19">
        <v>0</v>
      </c>
      <c r="I3564" s="19">
        <v>0</v>
      </c>
    </row>
    <row r="3565" spans="1:9" ht="15.75" customHeight="1" x14ac:dyDescent="0.25">
      <c r="A3565" s="219" t="s">
        <v>3632</v>
      </c>
      <c r="B3565" s="78"/>
      <c r="C3565" s="152"/>
      <c r="D3565" s="167">
        <v>359646.39999999979</v>
      </c>
      <c r="E3565" s="168">
        <v>17935</v>
      </c>
      <c r="F3565" s="168"/>
      <c r="G3565" s="20">
        <f t="shared" si="61"/>
        <v>962526.02</v>
      </c>
      <c r="H3565" s="19">
        <v>0</v>
      </c>
      <c r="I3565" s="19">
        <v>0</v>
      </c>
    </row>
    <row r="3566" spans="1:9" ht="15.75" customHeight="1" x14ac:dyDescent="0.25">
      <c r="A3566" s="219" t="s">
        <v>3633</v>
      </c>
      <c r="B3566" s="78"/>
      <c r="C3566" s="152"/>
      <c r="D3566" s="167">
        <v>175168</v>
      </c>
      <c r="E3566" s="168">
        <v>2072.7600000000002</v>
      </c>
      <c r="F3566" s="168"/>
      <c r="G3566" s="20">
        <f t="shared" si="61"/>
        <v>265541.79000000004</v>
      </c>
      <c r="H3566" s="19">
        <v>0</v>
      </c>
      <c r="I3566" s="19">
        <v>0</v>
      </c>
    </row>
    <row r="3567" spans="1:9" ht="15.75" customHeight="1" x14ac:dyDescent="0.25">
      <c r="A3567" s="219" t="s">
        <v>3334</v>
      </c>
      <c r="B3567" s="78"/>
      <c r="C3567" s="152"/>
      <c r="D3567" s="167">
        <v>1350620.4999999998</v>
      </c>
      <c r="E3567" s="168">
        <v>1070353.2799999998</v>
      </c>
      <c r="F3567" s="168"/>
      <c r="G3567" s="20">
        <f t="shared" si="61"/>
        <v>123466.74999999953</v>
      </c>
      <c r="H3567" s="19">
        <v>0</v>
      </c>
      <c r="I3567" s="19">
        <v>0</v>
      </c>
    </row>
    <row r="3568" spans="1:9" ht="15.75" customHeight="1" x14ac:dyDescent="0.25">
      <c r="A3568" s="219" t="s">
        <v>3400</v>
      </c>
      <c r="B3568" s="78"/>
      <c r="C3568" s="152"/>
      <c r="D3568" s="167">
        <v>1711997.8000000005</v>
      </c>
      <c r="E3568" s="168">
        <v>1455008.2999999998</v>
      </c>
      <c r="F3568" s="168"/>
      <c r="G3568" s="20">
        <f t="shared" si="61"/>
        <v>112666.1500000002</v>
      </c>
      <c r="H3568" s="19">
        <v>0</v>
      </c>
      <c r="I3568" s="19">
        <v>0</v>
      </c>
    </row>
    <row r="3569" spans="1:9" ht="15.75" customHeight="1" x14ac:dyDescent="0.25">
      <c r="A3569" s="219" t="s">
        <v>3296</v>
      </c>
      <c r="B3569" s="78"/>
      <c r="C3569" s="152"/>
      <c r="D3569" s="167">
        <v>2033872.0699999996</v>
      </c>
      <c r="E3569" s="168">
        <v>1708280.8599999992</v>
      </c>
      <c r="F3569" s="168"/>
      <c r="G3569" s="20">
        <f t="shared" ref="G3569:G3632" si="62">D3535-E3535</f>
        <v>10152.270000000048</v>
      </c>
      <c r="H3569" s="19">
        <v>0</v>
      </c>
      <c r="I3569" s="19">
        <v>0</v>
      </c>
    </row>
    <row r="3570" spans="1:9" ht="15.75" customHeight="1" x14ac:dyDescent="0.25">
      <c r="A3570" s="219" t="s">
        <v>3335</v>
      </c>
      <c r="B3570" s="78"/>
      <c r="C3570" s="152"/>
      <c r="D3570" s="167">
        <v>2547594.5000000009</v>
      </c>
      <c r="E3570" s="168">
        <v>2022304.5799999998</v>
      </c>
      <c r="F3570" s="168"/>
      <c r="G3570" s="20">
        <f t="shared" si="62"/>
        <v>243658.11000000057</v>
      </c>
      <c r="H3570" s="19">
        <v>0</v>
      </c>
      <c r="I3570" s="19">
        <v>0</v>
      </c>
    </row>
    <row r="3571" spans="1:9" ht="15.75" customHeight="1" x14ac:dyDescent="0.25">
      <c r="A3571" s="219" t="s">
        <v>3387</v>
      </c>
      <c r="B3571" s="78"/>
      <c r="C3571" s="152"/>
      <c r="D3571" s="167">
        <v>762057.69</v>
      </c>
      <c r="E3571" s="168">
        <v>693312.4800000001</v>
      </c>
      <c r="F3571" s="168"/>
      <c r="G3571" s="20">
        <f t="shared" si="62"/>
        <v>237675.87000000058</v>
      </c>
      <c r="H3571" s="19">
        <v>0</v>
      </c>
      <c r="I3571" s="19">
        <v>0</v>
      </c>
    </row>
    <row r="3572" spans="1:9" ht="15.75" customHeight="1" x14ac:dyDescent="0.25">
      <c r="A3572" s="219" t="s">
        <v>3634</v>
      </c>
      <c r="B3572" s="78"/>
      <c r="C3572" s="152"/>
      <c r="D3572" s="167">
        <v>243163.7</v>
      </c>
      <c r="E3572" s="168">
        <v>77235.729999999981</v>
      </c>
      <c r="F3572" s="168"/>
      <c r="G3572" s="20">
        <f t="shared" si="62"/>
        <v>81524.100000000035</v>
      </c>
      <c r="H3572" s="19">
        <v>0</v>
      </c>
      <c r="I3572" s="19">
        <v>0</v>
      </c>
    </row>
    <row r="3573" spans="1:9" ht="15.75" customHeight="1" x14ac:dyDescent="0.25">
      <c r="A3573" s="219" t="s">
        <v>3635</v>
      </c>
      <c r="B3573" s="78"/>
      <c r="C3573" s="152"/>
      <c r="D3573" s="167">
        <v>314040.39999999991</v>
      </c>
      <c r="E3573" s="168">
        <v>78950.979999999981</v>
      </c>
      <c r="F3573" s="168"/>
      <c r="G3573" s="20">
        <f t="shared" si="62"/>
        <v>53149.619999999821</v>
      </c>
      <c r="H3573" s="19">
        <v>0</v>
      </c>
      <c r="I3573" s="19">
        <v>0</v>
      </c>
    </row>
    <row r="3574" spans="1:9" ht="15.75" customHeight="1" x14ac:dyDescent="0.25">
      <c r="A3574" s="219" t="s">
        <v>3636</v>
      </c>
      <c r="B3574" s="78"/>
      <c r="C3574" s="152"/>
      <c r="D3574" s="167">
        <v>305450</v>
      </c>
      <c r="E3574" s="168">
        <v>97641.67</v>
      </c>
      <c r="F3574" s="168"/>
      <c r="G3574" s="20">
        <f t="shared" si="62"/>
        <v>174107.09000000008</v>
      </c>
      <c r="H3574" s="19">
        <v>0</v>
      </c>
      <c r="I3574" s="19">
        <v>0</v>
      </c>
    </row>
    <row r="3575" spans="1:9" ht="15.75" customHeight="1" x14ac:dyDescent="0.25">
      <c r="A3575" s="219" t="s">
        <v>3356</v>
      </c>
      <c r="B3575" s="78"/>
      <c r="C3575" s="152"/>
      <c r="D3575" s="167">
        <v>513879.19999999972</v>
      </c>
      <c r="E3575" s="168">
        <v>465486.58999999997</v>
      </c>
      <c r="F3575" s="168"/>
      <c r="G3575" s="20">
        <f t="shared" si="62"/>
        <v>726065.34000000078</v>
      </c>
      <c r="H3575" s="19">
        <v>0</v>
      </c>
      <c r="I3575" s="19">
        <v>0</v>
      </c>
    </row>
    <row r="3576" spans="1:9" ht="15.75" customHeight="1" x14ac:dyDescent="0.25">
      <c r="A3576" s="219" t="s">
        <v>3412</v>
      </c>
      <c r="B3576" s="78"/>
      <c r="C3576" s="152"/>
      <c r="D3576" s="167">
        <v>857982.70000000019</v>
      </c>
      <c r="E3576" s="168">
        <v>702211.03</v>
      </c>
      <c r="F3576" s="168"/>
      <c r="G3576" s="20">
        <f t="shared" si="62"/>
        <v>211473.98000000045</v>
      </c>
      <c r="H3576" s="19">
        <v>0</v>
      </c>
      <c r="I3576" s="19">
        <v>0</v>
      </c>
    </row>
    <row r="3577" spans="1:9" ht="15.75" customHeight="1" x14ac:dyDescent="0.25">
      <c r="A3577" s="219" t="s">
        <v>3308</v>
      </c>
      <c r="B3577" s="78"/>
      <c r="C3577" s="152"/>
      <c r="D3577" s="167">
        <v>3087987.149999999</v>
      </c>
      <c r="E3577" s="168">
        <v>2569093.4999999991</v>
      </c>
      <c r="F3577" s="168"/>
      <c r="G3577" s="20">
        <f t="shared" si="62"/>
        <v>62168.439999999915</v>
      </c>
      <c r="H3577" s="19">
        <v>0</v>
      </c>
      <c r="I3577" s="19">
        <v>0</v>
      </c>
    </row>
    <row r="3578" spans="1:9" ht="15.75" customHeight="1" x14ac:dyDescent="0.25">
      <c r="A3578" s="219" t="s">
        <v>3401</v>
      </c>
      <c r="B3578" s="78"/>
      <c r="C3578" s="152"/>
      <c r="D3578" s="167">
        <v>1771974.1199999996</v>
      </c>
      <c r="E3578" s="168">
        <v>1219188.4099999997</v>
      </c>
      <c r="F3578" s="168"/>
      <c r="G3578" s="20">
        <f t="shared" si="62"/>
        <v>620041.0100000021</v>
      </c>
      <c r="H3578" s="19">
        <v>0</v>
      </c>
      <c r="I3578" s="19">
        <v>0</v>
      </c>
    </row>
    <row r="3579" spans="1:9" ht="15.75" customHeight="1" x14ac:dyDescent="0.25">
      <c r="A3579" s="219" t="s">
        <v>3637</v>
      </c>
      <c r="B3579" s="78"/>
      <c r="C3579" s="152"/>
      <c r="D3579" s="167">
        <v>359877.80000000028</v>
      </c>
      <c r="E3579" s="168">
        <v>182686.84000000003</v>
      </c>
      <c r="F3579" s="168"/>
      <c r="G3579" s="20">
        <f t="shared" si="62"/>
        <v>201954.70999999903</v>
      </c>
      <c r="H3579" s="19">
        <v>0</v>
      </c>
      <c r="I3579" s="19">
        <v>0</v>
      </c>
    </row>
    <row r="3580" spans="1:9" ht="15.75" customHeight="1" x14ac:dyDescent="0.25">
      <c r="A3580" s="219" t="s">
        <v>3336</v>
      </c>
      <c r="B3580" s="78"/>
      <c r="C3580" s="152"/>
      <c r="D3580" s="167">
        <v>1702738.3000000012</v>
      </c>
      <c r="E3580" s="168">
        <v>1291317.3800000001</v>
      </c>
      <c r="F3580" s="168"/>
      <c r="G3580" s="20">
        <f t="shared" si="62"/>
        <v>260665.85000000009</v>
      </c>
      <c r="H3580" s="19">
        <v>0</v>
      </c>
      <c r="I3580" s="19">
        <v>0</v>
      </c>
    </row>
    <row r="3581" spans="1:9" ht="15.75" customHeight="1" x14ac:dyDescent="0.25">
      <c r="A3581" s="219" t="s">
        <v>3281</v>
      </c>
      <c r="B3581" s="78"/>
      <c r="C3581" s="152"/>
      <c r="D3581" s="167">
        <v>1563855.5000000005</v>
      </c>
      <c r="E3581" s="168">
        <v>635871.03</v>
      </c>
      <c r="F3581" s="168"/>
      <c r="G3581" s="20">
        <f t="shared" si="62"/>
        <v>218699.54000000027</v>
      </c>
      <c r="H3581" s="19">
        <v>0</v>
      </c>
      <c r="I3581" s="19">
        <v>0</v>
      </c>
    </row>
    <row r="3582" spans="1:9" ht="15.75" customHeight="1" x14ac:dyDescent="0.25">
      <c r="A3582" s="219" t="s">
        <v>3369</v>
      </c>
      <c r="B3582" s="78"/>
      <c r="C3582" s="152"/>
      <c r="D3582" s="167">
        <v>1513887.6000000003</v>
      </c>
      <c r="E3582" s="168">
        <v>1664339.1800000002</v>
      </c>
      <c r="F3582" s="168"/>
      <c r="G3582" s="20">
        <f t="shared" si="62"/>
        <v>217817.0399999998</v>
      </c>
      <c r="H3582" s="19">
        <v>0</v>
      </c>
      <c r="I3582" s="19">
        <v>0</v>
      </c>
    </row>
    <row r="3583" spans="1:9" ht="15.75" customHeight="1" x14ac:dyDescent="0.25">
      <c r="A3583" s="219" t="s">
        <v>3282</v>
      </c>
      <c r="B3583" s="78"/>
      <c r="C3583" s="152"/>
      <c r="D3583" s="167">
        <v>1273095.55</v>
      </c>
      <c r="E3583" s="168">
        <v>886577.56000000017</v>
      </c>
      <c r="F3583" s="168"/>
      <c r="G3583" s="20">
        <f t="shared" si="62"/>
        <v>-297535.1399999999</v>
      </c>
      <c r="H3583" s="19">
        <v>0</v>
      </c>
      <c r="I3583" s="19">
        <v>0</v>
      </c>
    </row>
    <row r="3584" spans="1:9" ht="15.75" customHeight="1" x14ac:dyDescent="0.25">
      <c r="A3584" s="219" t="s">
        <v>3326</v>
      </c>
      <c r="B3584" s="78"/>
      <c r="C3584" s="152"/>
      <c r="D3584" s="167">
        <v>1427798.1500000004</v>
      </c>
      <c r="E3584" s="168">
        <v>1249303.04</v>
      </c>
      <c r="F3584" s="168"/>
      <c r="G3584" s="20">
        <f t="shared" si="62"/>
        <v>258657.04999999981</v>
      </c>
      <c r="H3584" s="19">
        <v>0</v>
      </c>
      <c r="I3584" s="19">
        <v>0</v>
      </c>
    </row>
    <row r="3585" spans="1:9" ht="15.75" customHeight="1" x14ac:dyDescent="0.25">
      <c r="A3585" s="219" t="s">
        <v>3638</v>
      </c>
      <c r="B3585" s="78"/>
      <c r="C3585" s="152"/>
      <c r="D3585" s="167">
        <v>213422.59999999983</v>
      </c>
      <c r="E3585" s="168">
        <v>66185.2</v>
      </c>
      <c r="F3585" s="168"/>
      <c r="G3585" s="20">
        <f t="shared" si="62"/>
        <v>272431.10999999917</v>
      </c>
      <c r="H3585" s="19">
        <v>0</v>
      </c>
      <c r="I3585" s="19">
        <v>0</v>
      </c>
    </row>
    <row r="3586" spans="1:9" ht="15.75" customHeight="1" x14ac:dyDescent="0.25">
      <c r="A3586" s="219" t="s">
        <v>3309</v>
      </c>
      <c r="B3586" s="78"/>
      <c r="C3586" s="152"/>
      <c r="D3586" s="167">
        <v>1995449.6000000006</v>
      </c>
      <c r="E3586" s="168">
        <v>1808567.8800000001</v>
      </c>
      <c r="F3586" s="168"/>
      <c r="G3586" s="20">
        <f t="shared" si="62"/>
        <v>462616.15000000084</v>
      </c>
      <c r="H3586" s="19">
        <v>0</v>
      </c>
      <c r="I3586" s="19">
        <v>0</v>
      </c>
    </row>
    <row r="3587" spans="1:9" ht="15.75" customHeight="1" x14ac:dyDescent="0.25">
      <c r="A3587" s="219" t="s">
        <v>3357</v>
      </c>
      <c r="B3587" s="78"/>
      <c r="C3587" s="152"/>
      <c r="D3587" s="167">
        <v>2113263.1</v>
      </c>
      <c r="E3587" s="168">
        <v>1033072.3799999999</v>
      </c>
      <c r="F3587" s="168"/>
      <c r="G3587" s="20">
        <f t="shared" si="62"/>
        <v>389101.3900000006</v>
      </c>
      <c r="H3587" s="19">
        <v>0</v>
      </c>
      <c r="I3587" s="19">
        <v>0</v>
      </c>
    </row>
    <row r="3588" spans="1:9" ht="15.75" customHeight="1" x14ac:dyDescent="0.25">
      <c r="A3588" s="219" t="s">
        <v>3402</v>
      </c>
      <c r="B3588" s="78"/>
      <c r="C3588" s="152"/>
      <c r="D3588" s="167">
        <v>1245500.4999999993</v>
      </c>
      <c r="E3588" s="168">
        <v>218847.27</v>
      </c>
      <c r="F3588" s="168"/>
      <c r="G3588" s="20">
        <f t="shared" si="62"/>
        <v>123025.67000000016</v>
      </c>
      <c r="H3588" s="19">
        <v>0</v>
      </c>
      <c r="I3588" s="19">
        <v>0</v>
      </c>
    </row>
    <row r="3589" spans="1:9" ht="15.75" customHeight="1" x14ac:dyDescent="0.25">
      <c r="A3589" s="219" t="s">
        <v>3297</v>
      </c>
      <c r="B3589" s="78"/>
      <c r="C3589" s="152"/>
      <c r="D3589" s="167">
        <v>1738869.2000000007</v>
      </c>
      <c r="E3589" s="168">
        <v>1298364.6300000001</v>
      </c>
      <c r="F3589" s="168"/>
      <c r="G3589" s="20">
        <f t="shared" si="62"/>
        <v>200309.62000000011</v>
      </c>
      <c r="H3589" s="19">
        <v>0</v>
      </c>
      <c r="I3589" s="19">
        <v>0</v>
      </c>
    </row>
    <row r="3590" spans="1:9" ht="15.75" customHeight="1" x14ac:dyDescent="0.25">
      <c r="A3590" s="219" t="s">
        <v>3337</v>
      </c>
      <c r="B3590" s="78"/>
      <c r="C3590" s="152"/>
      <c r="D3590" s="167">
        <v>1903472.0499999984</v>
      </c>
      <c r="E3590" s="168">
        <v>1129668.46</v>
      </c>
      <c r="F3590" s="168"/>
      <c r="G3590" s="20">
        <f t="shared" si="62"/>
        <v>179465.17000000007</v>
      </c>
      <c r="H3590" s="19">
        <v>0</v>
      </c>
      <c r="I3590" s="19">
        <v>0</v>
      </c>
    </row>
    <row r="3591" spans="1:9" ht="15.75" customHeight="1" x14ac:dyDescent="0.25">
      <c r="A3591" s="219" t="s">
        <v>3388</v>
      </c>
      <c r="B3591" s="78"/>
      <c r="C3591" s="152"/>
      <c r="D3591" s="167">
        <v>2090498.0000000009</v>
      </c>
      <c r="E3591" s="168">
        <v>1741266.29</v>
      </c>
      <c r="F3591" s="168"/>
      <c r="G3591" s="20">
        <f t="shared" si="62"/>
        <v>149805.71000000014</v>
      </c>
      <c r="H3591" s="19">
        <v>0</v>
      </c>
      <c r="I3591" s="19">
        <v>0</v>
      </c>
    </row>
    <row r="3592" spans="1:9" ht="15.75" customHeight="1" x14ac:dyDescent="0.25">
      <c r="A3592" s="219" t="s">
        <v>3283</v>
      </c>
      <c r="B3592" s="78"/>
      <c r="C3592" s="152"/>
      <c r="D3592" s="167">
        <v>1736805.2300000007</v>
      </c>
      <c r="E3592" s="168">
        <v>893188.07000000018</v>
      </c>
      <c r="F3592" s="168"/>
      <c r="G3592" s="20">
        <f t="shared" si="62"/>
        <v>227664.0499999999</v>
      </c>
      <c r="H3592" s="19">
        <v>0</v>
      </c>
      <c r="I3592" s="19">
        <v>0</v>
      </c>
    </row>
    <row r="3593" spans="1:9" ht="15.75" customHeight="1" x14ac:dyDescent="0.25">
      <c r="A3593" s="219" t="s">
        <v>3327</v>
      </c>
      <c r="B3593" s="78"/>
      <c r="C3593" s="152"/>
      <c r="D3593" s="167">
        <v>861801.9999999993</v>
      </c>
      <c r="E3593" s="168">
        <v>390310.25999999995</v>
      </c>
      <c r="F3593" s="168"/>
      <c r="G3593" s="20">
        <f t="shared" si="62"/>
        <v>344848.28000000096</v>
      </c>
      <c r="H3593" s="19">
        <v>0</v>
      </c>
      <c r="I3593" s="19">
        <v>0</v>
      </c>
    </row>
    <row r="3594" spans="1:9" ht="15.75" customHeight="1" x14ac:dyDescent="0.25">
      <c r="A3594" s="219" t="s">
        <v>3370</v>
      </c>
      <c r="B3594" s="78"/>
      <c r="C3594" s="152"/>
      <c r="D3594" s="167">
        <v>1464713.3000000007</v>
      </c>
      <c r="E3594" s="168">
        <v>1405112.97</v>
      </c>
      <c r="F3594" s="168"/>
      <c r="G3594" s="20">
        <f t="shared" si="62"/>
        <v>469172.76999999932</v>
      </c>
      <c r="H3594" s="19">
        <v>0</v>
      </c>
      <c r="I3594" s="19">
        <v>0</v>
      </c>
    </row>
    <row r="3595" spans="1:9" ht="15.75" customHeight="1" x14ac:dyDescent="0.25">
      <c r="A3595" s="219" t="s">
        <v>3413</v>
      </c>
      <c r="B3595" s="78"/>
      <c r="C3595" s="152"/>
      <c r="D3595" s="167">
        <v>2101223.1999999997</v>
      </c>
      <c r="E3595" s="168">
        <v>1536351.05</v>
      </c>
      <c r="F3595" s="168"/>
      <c r="G3595" s="20">
        <f t="shared" si="62"/>
        <v>546458.54999999981</v>
      </c>
      <c r="H3595" s="19">
        <v>0</v>
      </c>
      <c r="I3595" s="19">
        <v>0</v>
      </c>
    </row>
    <row r="3596" spans="1:9" ht="15.75" customHeight="1" x14ac:dyDescent="0.25">
      <c r="A3596" s="219" t="s">
        <v>3310</v>
      </c>
      <c r="B3596" s="78"/>
      <c r="C3596" s="152"/>
      <c r="D3596" s="167">
        <v>2561086.5000000019</v>
      </c>
      <c r="E3596" s="168">
        <v>1949849.81</v>
      </c>
      <c r="F3596" s="168"/>
      <c r="G3596" s="20">
        <f t="shared" si="62"/>
        <v>224146.11</v>
      </c>
      <c r="H3596" s="19">
        <v>0</v>
      </c>
      <c r="I3596" s="19">
        <v>0</v>
      </c>
    </row>
    <row r="3597" spans="1:9" ht="15.75" customHeight="1" x14ac:dyDescent="0.25">
      <c r="A3597" s="219" t="s">
        <v>3358</v>
      </c>
      <c r="B3597" s="78"/>
      <c r="C3597" s="152"/>
      <c r="D3597" s="167">
        <v>2045303.1900000002</v>
      </c>
      <c r="E3597" s="168">
        <v>1561351.3499999999</v>
      </c>
      <c r="F3597" s="168"/>
      <c r="G3597" s="20">
        <f t="shared" si="62"/>
        <v>299651.33000000007</v>
      </c>
      <c r="H3597" s="19">
        <v>0</v>
      </c>
      <c r="I3597" s="19">
        <v>0</v>
      </c>
    </row>
    <row r="3598" spans="1:9" ht="15.75" customHeight="1" x14ac:dyDescent="0.25">
      <c r="A3598" s="219" t="s">
        <v>3639</v>
      </c>
      <c r="B3598" s="78"/>
      <c r="C3598" s="152"/>
      <c r="D3598" s="167">
        <v>177486.39999999982</v>
      </c>
      <c r="E3598" s="168">
        <v>109249.03999999992</v>
      </c>
      <c r="F3598" s="168"/>
      <c r="G3598" s="20">
        <f t="shared" si="62"/>
        <v>151296.24999999965</v>
      </c>
      <c r="H3598" s="19">
        <v>0</v>
      </c>
      <c r="I3598" s="19">
        <v>0</v>
      </c>
    </row>
    <row r="3599" spans="1:9" ht="15.75" customHeight="1" x14ac:dyDescent="0.25">
      <c r="A3599" s="219" t="s">
        <v>3338</v>
      </c>
      <c r="B3599" s="78"/>
      <c r="C3599" s="152"/>
      <c r="D3599" s="167">
        <v>1243469.9499999997</v>
      </c>
      <c r="E3599" s="168">
        <v>1064415.5900000001</v>
      </c>
      <c r="F3599" s="168"/>
      <c r="G3599" s="20">
        <f t="shared" si="62"/>
        <v>341711.39999999979</v>
      </c>
      <c r="H3599" s="19">
        <v>0</v>
      </c>
      <c r="I3599" s="19">
        <v>0</v>
      </c>
    </row>
    <row r="3600" spans="1:9" ht="15.75" customHeight="1" x14ac:dyDescent="0.25">
      <c r="A3600" s="219" t="s">
        <v>3339</v>
      </c>
      <c r="B3600" s="78"/>
      <c r="C3600" s="152"/>
      <c r="D3600" s="167">
        <v>1331921.0100000002</v>
      </c>
      <c r="E3600" s="168">
        <v>1039428.14</v>
      </c>
      <c r="F3600" s="168"/>
      <c r="G3600" s="20">
        <f t="shared" si="62"/>
        <v>173095.24</v>
      </c>
      <c r="H3600" s="19">
        <v>0</v>
      </c>
      <c r="I3600" s="19">
        <v>0</v>
      </c>
    </row>
    <row r="3601" spans="1:9" ht="15.75" customHeight="1" x14ac:dyDescent="0.25">
      <c r="A3601" s="219" t="s">
        <v>3389</v>
      </c>
      <c r="B3601" s="78"/>
      <c r="C3601" s="152"/>
      <c r="D3601" s="167">
        <v>2033084.2999999998</v>
      </c>
      <c r="E3601" s="168">
        <v>1668954.5999999996</v>
      </c>
      <c r="F3601" s="168"/>
      <c r="G3601" s="20">
        <f t="shared" si="62"/>
        <v>280267.21999999997</v>
      </c>
      <c r="H3601" s="19">
        <v>0</v>
      </c>
      <c r="I3601" s="19">
        <v>0</v>
      </c>
    </row>
    <row r="3602" spans="1:9" ht="15.75" customHeight="1" x14ac:dyDescent="0.25">
      <c r="A3602" s="219" t="s">
        <v>3284</v>
      </c>
      <c r="B3602" s="78"/>
      <c r="C3602" s="152"/>
      <c r="D3602" s="167">
        <v>560175.19999999984</v>
      </c>
      <c r="E3602" s="168">
        <v>394178.78000000009</v>
      </c>
      <c r="F3602" s="168"/>
      <c r="G3602" s="20">
        <f t="shared" si="62"/>
        <v>256989.5000000007</v>
      </c>
      <c r="H3602" s="19">
        <v>0</v>
      </c>
      <c r="I3602" s="19">
        <v>0</v>
      </c>
    </row>
    <row r="3603" spans="1:9" ht="15.75" customHeight="1" x14ac:dyDescent="0.25">
      <c r="A3603" s="219" t="s">
        <v>3640</v>
      </c>
      <c r="B3603" s="78"/>
      <c r="C3603" s="152"/>
      <c r="D3603" s="167">
        <v>182443.00000000017</v>
      </c>
      <c r="E3603" s="168">
        <v>40326.6</v>
      </c>
      <c r="F3603" s="168"/>
      <c r="G3603" s="20">
        <f t="shared" si="62"/>
        <v>325591.21000000043</v>
      </c>
      <c r="H3603" s="19">
        <v>0</v>
      </c>
      <c r="I3603" s="19">
        <v>0</v>
      </c>
    </row>
    <row r="3604" spans="1:9" ht="15.75" customHeight="1" x14ac:dyDescent="0.25">
      <c r="A3604" s="219" t="s">
        <v>3641</v>
      </c>
      <c r="B3604" s="78"/>
      <c r="C3604" s="152"/>
      <c r="D3604" s="167">
        <v>155866.39999999991</v>
      </c>
      <c r="E3604" s="168">
        <v>10142.5</v>
      </c>
      <c r="F3604" s="168"/>
      <c r="G3604" s="20">
        <f t="shared" si="62"/>
        <v>525289.92000000109</v>
      </c>
      <c r="H3604" s="19">
        <v>0</v>
      </c>
      <c r="I3604" s="19">
        <v>0</v>
      </c>
    </row>
    <row r="3605" spans="1:9" ht="15.75" customHeight="1" x14ac:dyDescent="0.25">
      <c r="A3605" s="219" t="s">
        <v>3311</v>
      </c>
      <c r="B3605" s="78"/>
      <c r="C3605" s="152"/>
      <c r="D3605" s="167">
        <v>1023957.1000000008</v>
      </c>
      <c r="E3605" s="168">
        <v>773616.92</v>
      </c>
      <c r="F3605" s="168"/>
      <c r="G3605" s="20">
        <f t="shared" si="62"/>
        <v>68745.209999999846</v>
      </c>
      <c r="H3605" s="19">
        <v>0</v>
      </c>
      <c r="I3605" s="19">
        <v>0</v>
      </c>
    </row>
    <row r="3606" spans="1:9" ht="15.75" customHeight="1" x14ac:dyDescent="0.25">
      <c r="A3606" s="219" t="s">
        <v>3359</v>
      </c>
      <c r="B3606" s="78"/>
      <c r="C3606" s="152"/>
      <c r="D3606" s="167">
        <v>2246677.8999999994</v>
      </c>
      <c r="E3606" s="168">
        <v>1258085.1500000001</v>
      </c>
      <c r="F3606" s="168"/>
      <c r="G3606" s="20">
        <f t="shared" si="62"/>
        <v>165927.97000000003</v>
      </c>
      <c r="H3606" s="19">
        <v>0</v>
      </c>
      <c r="I3606" s="19">
        <v>0</v>
      </c>
    </row>
    <row r="3607" spans="1:9" ht="15.75" customHeight="1" x14ac:dyDescent="0.25">
      <c r="A3607" s="219" t="s">
        <v>3312</v>
      </c>
      <c r="B3607" s="78"/>
      <c r="C3607" s="152"/>
      <c r="D3607" s="167">
        <v>1558904.8499999999</v>
      </c>
      <c r="E3607" s="168">
        <v>1596153.4000000001</v>
      </c>
      <c r="F3607" s="168"/>
      <c r="G3607" s="20">
        <f t="shared" si="62"/>
        <v>235089.41999999993</v>
      </c>
      <c r="H3607" s="19">
        <v>0</v>
      </c>
      <c r="I3607" s="19">
        <v>0</v>
      </c>
    </row>
    <row r="3608" spans="1:9" ht="15.75" customHeight="1" x14ac:dyDescent="0.25">
      <c r="A3608" s="220" t="s">
        <v>3642</v>
      </c>
      <c r="B3608" s="78"/>
      <c r="C3608" s="152"/>
      <c r="D3608" s="167">
        <v>147765.59999999998</v>
      </c>
      <c r="E3608" s="168">
        <v>153475.85999999999</v>
      </c>
      <c r="F3608" s="168"/>
      <c r="G3608" s="20">
        <f t="shared" si="62"/>
        <v>207808.33000000002</v>
      </c>
      <c r="H3608" s="19">
        <v>0</v>
      </c>
      <c r="I3608" s="19">
        <v>0</v>
      </c>
    </row>
    <row r="3609" spans="1:9" ht="15.75" customHeight="1" x14ac:dyDescent="0.25">
      <c r="A3609" s="221" t="s">
        <v>3643</v>
      </c>
      <c r="B3609" s="78"/>
      <c r="C3609" s="152"/>
      <c r="D3609" s="167">
        <v>1557856.6</v>
      </c>
      <c r="E3609" s="168">
        <v>1098847.1099999999</v>
      </c>
      <c r="F3609" s="168"/>
      <c r="G3609" s="20">
        <f t="shared" si="62"/>
        <v>48392.609999999753</v>
      </c>
      <c r="H3609" s="19">
        <v>0</v>
      </c>
      <c r="I3609" s="19">
        <v>0</v>
      </c>
    </row>
    <row r="3610" spans="1:9" ht="15.75" customHeight="1" x14ac:dyDescent="0.25">
      <c r="A3610" s="222" t="s">
        <v>3644</v>
      </c>
      <c r="B3610" s="78"/>
      <c r="C3610" s="152"/>
      <c r="D3610" s="167">
        <v>4253259.0000000009</v>
      </c>
      <c r="E3610" s="168">
        <v>3521993.1200000015</v>
      </c>
      <c r="F3610" s="168"/>
      <c r="G3610" s="20">
        <f t="shared" si="62"/>
        <v>155771.67000000016</v>
      </c>
      <c r="H3610" s="19">
        <v>0</v>
      </c>
      <c r="I3610" s="19">
        <v>0</v>
      </c>
    </row>
    <row r="3611" spans="1:9" ht="15.75" customHeight="1" x14ac:dyDescent="0.25">
      <c r="A3611" s="222" t="s">
        <v>3645</v>
      </c>
      <c r="B3611" s="78"/>
      <c r="C3611" s="152"/>
      <c r="D3611" s="167">
        <v>3220528.0000000005</v>
      </c>
      <c r="E3611" s="168">
        <v>2213789.92</v>
      </c>
      <c r="F3611" s="168"/>
      <c r="G3611" s="20">
        <f t="shared" si="62"/>
        <v>518893.64999999991</v>
      </c>
      <c r="H3611" s="19">
        <v>0</v>
      </c>
      <c r="I3611" s="19">
        <v>0</v>
      </c>
    </row>
    <row r="3612" spans="1:9" ht="15.75" customHeight="1" x14ac:dyDescent="0.25">
      <c r="A3612" s="219" t="s">
        <v>3646</v>
      </c>
      <c r="B3612" s="78"/>
      <c r="C3612" s="152"/>
      <c r="D3612" s="167">
        <v>1294948.4099999997</v>
      </c>
      <c r="E3612" s="168">
        <v>893711.42999999993</v>
      </c>
      <c r="F3612" s="168"/>
      <c r="G3612" s="20">
        <f t="shared" si="62"/>
        <v>552785.71</v>
      </c>
      <c r="H3612" s="19">
        <v>0</v>
      </c>
      <c r="I3612" s="19">
        <v>0</v>
      </c>
    </row>
    <row r="3613" spans="1:9" ht="15.75" customHeight="1" x14ac:dyDescent="0.25">
      <c r="A3613" s="221" t="s">
        <v>3647</v>
      </c>
      <c r="B3613" s="78"/>
      <c r="C3613" s="152"/>
      <c r="D3613" s="167">
        <v>171656.15999999992</v>
      </c>
      <c r="E3613" s="168">
        <v>62262.450000000041</v>
      </c>
      <c r="F3613" s="168"/>
      <c r="G3613" s="20">
        <f t="shared" si="62"/>
        <v>177190.96000000025</v>
      </c>
      <c r="H3613" s="19">
        <v>0</v>
      </c>
      <c r="I3613" s="19">
        <v>0</v>
      </c>
    </row>
    <row r="3614" spans="1:9" ht="15.75" customHeight="1" x14ac:dyDescent="0.25">
      <c r="A3614" s="219" t="s">
        <v>3648</v>
      </c>
      <c r="B3614" s="78"/>
      <c r="C3614" s="152"/>
      <c r="D3614" s="167">
        <v>164913.26999999999</v>
      </c>
      <c r="E3614" s="168">
        <v>115701.56999999999</v>
      </c>
      <c r="F3614" s="168"/>
      <c r="G3614" s="20">
        <f t="shared" si="62"/>
        <v>411420.92000000109</v>
      </c>
      <c r="H3614" s="19">
        <v>0</v>
      </c>
      <c r="I3614" s="19">
        <v>0</v>
      </c>
    </row>
    <row r="3615" spans="1:9" ht="15.75" customHeight="1" x14ac:dyDescent="0.25">
      <c r="A3615" s="219" t="s">
        <v>3313</v>
      </c>
      <c r="B3615" s="78"/>
      <c r="C3615" s="152"/>
      <c r="D3615" s="167">
        <v>311968.40000000031</v>
      </c>
      <c r="E3615" s="168">
        <v>192675.85999999993</v>
      </c>
      <c r="F3615" s="168"/>
      <c r="G3615" s="20">
        <f t="shared" si="62"/>
        <v>927984.47000000044</v>
      </c>
      <c r="H3615" s="19">
        <v>0</v>
      </c>
      <c r="I3615" s="19">
        <v>0</v>
      </c>
    </row>
    <row r="3616" spans="1:9" ht="15.75" customHeight="1" x14ac:dyDescent="0.25">
      <c r="A3616" s="221" t="s">
        <v>3360</v>
      </c>
      <c r="B3616" s="78"/>
      <c r="C3616" s="152"/>
      <c r="D3616" s="167">
        <v>375160.7999999997</v>
      </c>
      <c r="E3616" s="168">
        <v>100818.34</v>
      </c>
      <c r="F3616" s="168"/>
      <c r="G3616" s="20">
        <f t="shared" si="62"/>
        <v>-150451.57999999984</v>
      </c>
      <c r="H3616" s="19">
        <v>0</v>
      </c>
      <c r="I3616" s="19">
        <v>0</v>
      </c>
    </row>
    <row r="3617" spans="1:9" ht="15.75" customHeight="1" x14ac:dyDescent="0.25">
      <c r="A3617" s="219" t="s">
        <v>3649</v>
      </c>
      <c r="B3617" s="78"/>
      <c r="C3617" s="152"/>
      <c r="D3617" s="167">
        <v>1251738.29</v>
      </c>
      <c r="E3617" s="168">
        <v>1005504.32</v>
      </c>
      <c r="F3617" s="168"/>
      <c r="G3617" s="20">
        <f t="shared" si="62"/>
        <v>386517.98999999987</v>
      </c>
      <c r="H3617" s="19">
        <v>0</v>
      </c>
      <c r="I3617" s="19">
        <v>0</v>
      </c>
    </row>
    <row r="3618" spans="1:9" ht="15.75" customHeight="1" x14ac:dyDescent="0.25">
      <c r="A3618" s="219" t="s">
        <v>3340</v>
      </c>
      <c r="B3618" s="78"/>
      <c r="C3618" s="152"/>
      <c r="D3618" s="167">
        <v>1109285.8399999999</v>
      </c>
      <c r="E3618" s="168">
        <v>701965.56999999983</v>
      </c>
      <c r="F3618" s="168"/>
      <c r="G3618" s="20">
        <f t="shared" si="62"/>
        <v>178495.11000000034</v>
      </c>
      <c r="H3618" s="19">
        <v>0</v>
      </c>
      <c r="I3618" s="19">
        <v>0</v>
      </c>
    </row>
    <row r="3619" spans="1:9" ht="15.75" customHeight="1" x14ac:dyDescent="0.25">
      <c r="A3619" s="219" t="s">
        <v>3650</v>
      </c>
      <c r="B3619" s="78"/>
      <c r="C3619" s="152"/>
      <c r="D3619" s="167">
        <v>215173.56000000006</v>
      </c>
      <c r="E3619" s="168">
        <v>168289.02999999997</v>
      </c>
      <c r="F3619" s="168"/>
      <c r="G3619" s="20">
        <f t="shared" si="62"/>
        <v>147237.39999999985</v>
      </c>
      <c r="H3619" s="19">
        <v>0</v>
      </c>
      <c r="I3619" s="19">
        <v>0</v>
      </c>
    </row>
    <row r="3620" spans="1:9" ht="15.75" customHeight="1" x14ac:dyDescent="0.25">
      <c r="A3620" s="219" t="s">
        <v>3651</v>
      </c>
      <c r="B3620" s="78"/>
      <c r="C3620" s="152"/>
      <c r="D3620" s="167">
        <v>1695442.1799999983</v>
      </c>
      <c r="E3620" s="168">
        <v>1244436.1999999995</v>
      </c>
      <c r="F3620" s="168"/>
      <c r="G3620" s="20">
        <f t="shared" si="62"/>
        <v>186881.72000000044</v>
      </c>
      <c r="H3620" s="19">
        <v>0</v>
      </c>
      <c r="I3620" s="19">
        <v>0</v>
      </c>
    </row>
    <row r="3621" spans="1:9" ht="15.75" customHeight="1" x14ac:dyDescent="0.25">
      <c r="A3621" s="219" t="s">
        <v>3652</v>
      </c>
      <c r="B3621" s="78"/>
      <c r="C3621" s="152"/>
      <c r="D3621" s="167">
        <v>1352743.2300000004</v>
      </c>
      <c r="E3621" s="168">
        <v>975033.6599999998</v>
      </c>
      <c r="F3621" s="168"/>
      <c r="G3621" s="20">
        <f t="shared" si="62"/>
        <v>1080190.7200000002</v>
      </c>
      <c r="H3621" s="19">
        <v>0</v>
      </c>
      <c r="I3621" s="19">
        <v>0</v>
      </c>
    </row>
    <row r="3622" spans="1:9" ht="15.75" customHeight="1" x14ac:dyDescent="0.25">
      <c r="A3622" s="219" t="s">
        <v>3653</v>
      </c>
      <c r="B3622" s="78"/>
      <c r="C3622" s="152"/>
      <c r="D3622" s="167">
        <v>2464935.5000000009</v>
      </c>
      <c r="E3622" s="168">
        <v>2092180.8900000001</v>
      </c>
      <c r="F3622" s="168"/>
      <c r="G3622" s="20">
        <f t="shared" si="62"/>
        <v>1026653.2299999993</v>
      </c>
      <c r="H3622" s="19">
        <v>0</v>
      </c>
      <c r="I3622" s="19">
        <v>0</v>
      </c>
    </row>
    <row r="3623" spans="1:9" ht="15.75" customHeight="1" x14ac:dyDescent="0.25">
      <c r="A3623" s="219" t="s">
        <v>3654</v>
      </c>
      <c r="B3623" s="78"/>
      <c r="C3623" s="152"/>
      <c r="D3623" s="167">
        <v>862411.78000000014</v>
      </c>
      <c r="E3623" s="168">
        <v>662757.64999999991</v>
      </c>
      <c r="F3623" s="168"/>
      <c r="G3623" s="20">
        <f t="shared" si="62"/>
        <v>440504.57000000053</v>
      </c>
      <c r="H3623" s="19">
        <v>0</v>
      </c>
      <c r="I3623" s="19">
        <v>0</v>
      </c>
    </row>
    <row r="3624" spans="1:9" ht="15.75" customHeight="1" x14ac:dyDescent="0.25">
      <c r="A3624" s="221" t="s">
        <v>3655</v>
      </c>
      <c r="B3624" s="78"/>
      <c r="C3624" s="152"/>
      <c r="D3624" s="167">
        <v>978658.85999999975</v>
      </c>
      <c r="E3624" s="168">
        <v>496525.6</v>
      </c>
      <c r="F3624" s="168"/>
      <c r="G3624" s="20">
        <f t="shared" si="62"/>
        <v>773803.58999999845</v>
      </c>
      <c r="H3624" s="19">
        <v>0</v>
      </c>
      <c r="I3624" s="19">
        <v>0</v>
      </c>
    </row>
    <row r="3625" spans="1:9" ht="15.75" customHeight="1" x14ac:dyDescent="0.25">
      <c r="A3625" s="219" t="s">
        <v>3656</v>
      </c>
      <c r="B3625" s="78"/>
      <c r="C3625" s="152"/>
      <c r="D3625" s="167">
        <v>1382310.5399999996</v>
      </c>
      <c r="E3625" s="168">
        <v>1121806.7099999997</v>
      </c>
      <c r="F3625" s="168"/>
      <c r="G3625" s="20">
        <f t="shared" si="62"/>
        <v>349231.71000000089</v>
      </c>
      <c r="H3625" s="19">
        <v>0</v>
      </c>
      <c r="I3625" s="19">
        <v>0</v>
      </c>
    </row>
    <row r="3626" spans="1:9" ht="15.75" customHeight="1" x14ac:dyDescent="0.25">
      <c r="A3626" s="219" t="s">
        <v>3657</v>
      </c>
      <c r="B3626" s="78"/>
      <c r="C3626" s="152"/>
      <c r="D3626" s="167">
        <v>231251.36000000016</v>
      </c>
      <c r="E3626" s="168">
        <v>225891.22000000003</v>
      </c>
      <c r="F3626" s="168"/>
      <c r="G3626" s="20">
        <f t="shared" si="62"/>
        <v>843617.1600000005</v>
      </c>
      <c r="H3626" s="19">
        <v>0</v>
      </c>
      <c r="I3626" s="19">
        <v>0</v>
      </c>
    </row>
    <row r="3627" spans="1:9" ht="15.75" customHeight="1" x14ac:dyDescent="0.25">
      <c r="A3627" s="221" t="s">
        <v>3658</v>
      </c>
      <c r="B3627" s="78"/>
      <c r="C3627" s="152"/>
      <c r="D3627" s="167">
        <v>125219.84000000004</v>
      </c>
      <c r="E3627" s="168">
        <v>124155.75000000001</v>
      </c>
      <c r="F3627" s="168"/>
      <c r="G3627" s="20">
        <f t="shared" si="62"/>
        <v>471491.73999999935</v>
      </c>
      <c r="H3627" s="19">
        <v>0</v>
      </c>
      <c r="I3627" s="19">
        <v>0</v>
      </c>
    </row>
    <row r="3628" spans="1:9" ht="15.75" customHeight="1" x14ac:dyDescent="0.25">
      <c r="A3628" s="221" t="s">
        <v>3298</v>
      </c>
      <c r="B3628" s="78"/>
      <c r="C3628" s="152"/>
      <c r="D3628" s="167">
        <v>2635271.2000000002</v>
      </c>
      <c r="E3628" s="168">
        <v>1811022.62</v>
      </c>
      <c r="F3628" s="168"/>
      <c r="G3628" s="20">
        <f t="shared" si="62"/>
        <v>59600.330000000773</v>
      </c>
      <c r="H3628" s="19">
        <v>0</v>
      </c>
      <c r="I3628" s="19">
        <v>0</v>
      </c>
    </row>
    <row r="3629" spans="1:9" ht="15.75" customHeight="1" x14ac:dyDescent="0.25">
      <c r="A3629" s="219" t="s">
        <v>3341</v>
      </c>
      <c r="B3629" s="78"/>
      <c r="C3629" s="152"/>
      <c r="D3629" s="167">
        <v>1097254.3999999997</v>
      </c>
      <c r="E3629" s="168">
        <v>987892.79999999981</v>
      </c>
      <c r="F3629" s="168"/>
      <c r="G3629" s="20">
        <f t="shared" si="62"/>
        <v>564872.14999999967</v>
      </c>
      <c r="H3629" s="19">
        <v>0</v>
      </c>
      <c r="I3629" s="19">
        <v>0</v>
      </c>
    </row>
    <row r="3630" spans="1:9" ht="15.75" customHeight="1" x14ac:dyDescent="0.25">
      <c r="A3630" s="219" t="s">
        <v>3390</v>
      </c>
      <c r="B3630" s="78"/>
      <c r="C3630" s="152"/>
      <c r="D3630" s="167">
        <v>1880571.0999999996</v>
      </c>
      <c r="E3630" s="168">
        <v>1504819.8299999998</v>
      </c>
      <c r="F3630" s="168"/>
      <c r="G3630" s="20">
        <f t="shared" si="62"/>
        <v>611236.69000000181</v>
      </c>
      <c r="H3630" s="19">
        <v>0</v>
      </c>
      <c r="I3630" s="19">
        <v>0</v>
      </c>
    </row>
    <row r="3631" spans="1:9" ht="15.75" customHeight="1" x14ac:dyDescent="0.25">
      <c r="A3631" s="219" t="s">
        <v>3659</v>
      </c>
      <c r="B3631" s="78"/>
      <c r="C3631" s="152"/>
      <c r="D3631" s="167">
        <v>1711672.030000001</v>
      </c>
      <c r="E3631" s="168">
        <v>1170507.9599999997</v>
      </c>
      <c r="F3631" s="168"/>
      <c r="G3631" s="20">
        <f t="shared" si="62"/>
        <v>483951.84000000032</v>
      </c>
      <c r="H3631" s="19">
        <v>0</v>
      </c>
      <c r="I3631" s="19">
        <v>0</v>
      </c>
    </row>
    <row r="3632" spans="1:9" ht="15.75" customHeight="1" x14ac:dyDescent="0.25">
      <c r="A3632" s="219" t="s">
        <v>3660</v>
      </c>
      <c r="B3632" s="78"/>
      <c r="C3632" s="152"/>
      <c r="D3632" s="167">
        <v>1279070.6500000006</v>
      </c>
      <c r="E3632" s="168">
        <v>890984.05000000016</v>
      </c>
      <c r="F3632" s="168"/>
      <c r="G3632" s="20">
        <f t="shared" si="62"/>
        <v>68237.359999999899</v>
      </c>
      <c r="H3632" s="19">
        <v>0</v>
      </c>
      <c r="I3632" s="19">
        <v>0</v>
      </c>
    </row>
    <row r="3633" spans="1:9" ht="15.75" customHeight="1" x14ac:dyDescent="0.25">
      <c r="A3633" s="219" t="s">
        <v>3314</v>
      </c>
      <c r="B3633" s="78"/>
      <c r="C3633" s="152"/>
      <c r="D3633" s="167">
        <v>481218.30000000034</v>
      </c>
      <c r="E3633" s="168">
        <v>335373.22999999992</v>
      </c>
      <c r="F3633" s="168"/>
      <c r="G3633" s="20">
        <f t="shared" ref="G3633:G3696" si="63">D3599-E3599</f>
        <v>179054.35999999964</v>
      </c>
      <c r="H3633" s="19">
        <v>0</v>
      </c>
      <c r="I3633" s="19">
        <v>0</v>
      </c>
    </row>
    <row r="3634" spans="1:9" ht="15.75" customHeight="1" x14ac:dyDescent="0.25">
      <c r="A3634" s="219" t="s">
        <v>3371</v>
      </c>
      <c r="B3634" s="78"/>
      <c r="C3634" s="152"/>
      <c r="D3634" s="167">
        <v>815077.8600000001</v>
      </c>
      <c r="E3634" s="168">
        <v>639562.98999999987</v>
      </c>
      <c r="F3634" s="168"/>
      <c r="G3634" s="20">
        <f t="shared" si="63"/>
        <v>292492.87000000023</v>
      </c>
      <c r="H3634" s="19">
        <v>0</v>
      </c>
      <c r="I3634" s="19">
        <v>0</v>
      </c>
    </row>
    <row r="3635" spans="1:9" ht="15.75" customHeight="1" x14ac:dyDescent="0.25">
      <c r="A3635" s="219" t="s">
        <v>3917</v>
      </c>
      <c r="B3635" s="78"/>
      <c r="C3635" s="152"/>
      <c r="D3635" s="167">
        <v>777486.59999999963</v>
      </c>
      <c r="E3635" s="168">
        <v>510028.49999999994</v>
      </c>
      <c r="F3635" s="168"/>
      <c r="G3635" s="20">
        <f t="shared" si="63"/>
        <v>364129.70000000019</v>
      </c>
      <c r="H3635" s="19">
        <v>0</v>
      </c>
      <c r="I3635" s="19">
        <v>0</v>
      </c>
    </row>
    <row r="3636" spans="1:9" ht="15.75" customHeight="1" x14ac:dyDescent="0.25">
      <c r="A3636" s="219" t="s">
        <v>3315</v>
      </c>
      <c r="B3636" s="78"/>
      <c r="C3636" s="152"/>
      <c r="D3636" s="167">
        <v>1755259.2000000002</v>
      </c>
      <c r="E3636" s="168">
        <v>1314352.7900000003</v>
      </c>
      <c r="F3636" s="168"/>
      <c r="G3636" s="20">
        <f t="shared" si="63"/>
        <v>165996.41999999975</v>
      </c>
      <c r="H3636" s="19">
        <v>0</v>
      </c>
      <c r="I3636" s="19">
        <v>0</v>
      </c>
    </row>
    <row r="3637" spans="1:9" ht="15.75" customHeight="1" x14ac:dyDescent="0.25">
      <c r="A3637" s="219" t="s">
        <v>3869</v>
      </c>
      <c r="B3637" s="78"/>
      <c r="C3637" s="152"/>
      <c r="D3637" s="167">
        <v>1471562.6999999997</v>
      </c>
      <c r="E3637" s="168">
        <v>1241956.2499999993</v>
      </c>
      <c r="F3637" s="168"/>
      <c r="G3637" s="20">
        <f t="shared" si="63"/>
        <v>142116.40000000017</v>
      </c>
      <c r="H3637" s="19">
        <v>0</v>
      </c>
      <c r="I3637" s="19">
        <v>0</v>
      </c>
    </row>
    <row r="3638" spans="1:9" ht="15.75" customHeight="1" x14ac:dyDescent="0.25">
      <c r="A3638" s="219" t="s">
        <v>3661</v>
      </c>
      <c r="B3638" s="78"/>
      <c r="C3638" s="152"/>
      <c r="D3638" s="167">
        <v>1520862.8199999998</v>
      </c>
      <c r="E3638" s="168">
        <v>1130411.2699999998</v>
      </c>
      <c r="F3638" s="168"/>
      <c r="G3638" s="20">
        <f t="shared" si="63"/>
        <v>145723.89999999991</v>
      </c>
      <c r="H3638" s="19">
        <v>0</v>
      </c>
      <c r="I3638" s="19">
        <v>0</v>
      </c>
    </row>
    <row r="3639" spans="1:9" ht="15.75" customHeight="1" x14ac:dyDescent="0.25">
      <c r="A3639" s="219" t="s">
        <v>4068</v>
      </c>
      <c r="B3639" s="78"/>
      <c r="C3639" s="152"/>
      <c r="D3639" s="167">
        <v>1043415.7000000002</v>
      </c>
      <c r="E3639" s="168">
        <v>717098.7699999999</v>
      </c>
      <c r="F3639" s="168"/>
      <c r="G3639" s="20">
        <f t="shared" si="63"/>
        <v>250340.18000000075</v>
      </c>
      <c r="H3639" s="19">
        <v>0</v>
      </c>
      <c r="I3639" s="19">
        <v>0</v>
      </c>
    </row>
    <row r="3640" spans="1:9" ht="15.75" customHeight="1" x14ac:dyDescent="0.25">
      <c r="A3640" s="219" t="s">
        <v>3662</v>
      </c>
      <c r="B3640" s="78"/>
      <c r="C3640" s="152"/>
      <c r="D3640" s="167">
        <v>957577.32000000018</v>
      </c>
      <c r="E3640" s="168">
        <v>766965.76000000001</v>
      </c>
      <c r="F3640" s="168"/>
      <c r="G3640" s="20">
        <f t="shared" si="63"/>
        <v>988592.7499999993</v>
      </c>
      <c r="H3640" s="19">
        <v>0</v>
      </c>
      <c r="I3640" s="19">
        <v>0</v>
      </c>
    </row>
    <row r="3641" spans="1:9" ht="15.75" customHeight="1" x14ac:dyDescent="0.25">
      <c r="A3641" s="219" t="s">
        <v>3870</v>
      </c>
      <c r="B3641" s="78"/>
      <c r="C3641" s="152"/>
      <c r="D3641" s="167">
        <v>1910337.29</v>
      </c>
      <c r="E3641" s="168">
        <v>1105664.1800000002</v>
      </c>
      <c r="F3641" s="168"/>
      <c r="G3641" s="20">
        <f t="shared" si="63"/>
        <v>-37248.550000000279</v>
      </c>
      <c r="H3641" s="19">
        <v>0</v>
      </c>
      <c r="I3641" s="19">
        <v>0</v>
      </c>
    </row>
    <row r="3642" spans="1:9" ht="15.75" customHeight="1" x14ac:dyDescent="0.25">
      <c r="A3642" s="219" t="s">
        <v>3391</v>
      </c>
      <c r="B3642" s="78"/>
      <c r="C3642" s="152"/>
      <c r="D3642" s="167">
        <v>943064.36000000022</v>
      </c>
      <c r="E3642" s="168">
        <v>710310.66999999993</v>
      </c>
      <c r="F3642" s="168"/>
      <c r="G3642" s="20">
        <f t="shared" si="63"/>
        <v>-5710.2600000000093</v>
      </c>
      <c r="H3642" s="19">
        <v>0</v>
      </c>
      <c r="I3642" s="19">
        <v>0</v>
      </c>
    </row>
    <row r="3643" spans="1:9" ht="15.75" customHeight="1" x14ac:dyDescent="0.25">
      <c r="A3643" s="219" t="s">
        <v>3285</v>
      </c>
      <c r="B3643" s="78"/>
      <c r="C3643" s="152"/>
      <c r="D3643" s="167">
        <v>953968.89999999991</v>
      </c>
      <c r="E3643" s="168">
        <v>746370.21000000008</v>
      </c>
      <c r="F3643" s="168"/>
      <c r="G3643" s="20">
        <f t="shared" si="63"/>
        <v>459009.49000000022</v>
      </c>
      <c r="H3643" s="19">
        <v>0</v>
      </c>
      <c r="I3643" s="19">
        <v>0</v>
      </c>
    </row>
    <row r="3644" spans="1:9" ht="15.75" customHeight="1" x14ac:dyDescent="0.25">
      <c r="A3644" s="219" t="s">
        <v>3663</v>
      </c>
      <c r="B3644" s="78"/>
      <c r="C3644" s="152"/>
      <c r="D3644" s="167">
        <v>1611288.8499999992</v>
      </c>
      <c r="E3644" s="168">
        <v>1256620.8099999998</v>
      </c>
      <c r="F3644" s="168"/>
      <c r="G3644" s="20">
        <f t="shared" si="63"/>
        <v>731265.87999999942</v>
      </c>
      <c r="H3644" s="19">
        <v>0</v>
      </c>
      <c r="I3644" s="19">
        <v>0</v>
      </c>
    </row>
    <row r="3645" spans="1:9" ht="15.75" customHeight="1" x14ac:dyDescent="0.25">
      <c r="A3645" s="219" t="s">
        <v>3372</v>
      </c>
      <c r="B3645" s="78"/>
      <c r="C3645" s="152"/>
      <c r="D3645" s="167">
        <v>2912285.5699999989</v>
      </c>
      <c r="E3645" s="168">
        <v>1809208.5099999998</v>
      </c>
      <c r="F3645" s="168"/>
      <c r="G3645" s="20">
        <f t="shared" si="63"/>
        <v>1006738.0800000005</v>
      </c>
      <c r="H3645" s="19">
        <v>0</v>
      </c>
      <c r="I3645" s="19">
        <v>0</v>
      </c>
    </row>
    <row r="3646" spans="1:9" ht="15.75" customHeight="1" x14ac:dyDescent="0.25">
      <c r="A3646" s="219" t="s">
        <v>3316</v>
      </c>
      <c r="B3646" s="78"/>
      <c r="C3646" s="152"/>
      <c r="D3646" s="167">
        <v>1119332.0000000007</v>
      </c>
      <c r="E3646" s="168">
        <v>925937.6100000001</v>
      </c>
      <c r="F3646" s="168"/>
      <c r="G3646" s="20">
        <f t="shared" si="63"/>
        <v>401236.97999999975</v>
      </c>
      <c r="H3646" s="19">
        <v>0</v>
      </c>
      <c r="I3646" s="19">
        <v>0</v>
      </c>
    </row>
    <row r="3647" spans="1:9" ht="15.75" customHeight="1" x14ac:dyDescent="0.25">
      <c r="A3647" s="219" t="s">
        <v>3361</v>
      </c>
      <c r="B3647" s="78"/>
      <c r="C3647" s="152"/>
      <c r="D3647" s="167">
        <v>3252297.8099999977</v>
      </c>
      <c r="E3647" s="168">
        <v>2806725.0699999989</v>
      </c>
      <c r="F3647" s="168"/>
      <c r="G3647" s="20">
        <f t="shared" si="63"/>
        <v>109393.70999999988</v>
      </c>
      <c r="H3647" s="19">
        <v>0</v>
      </c>
      <c r="I3647" s="19">
        <v>0</v>
      </c>
    </row>
    <row r="3648" spans="1:9" ht="15.75" customHeight="1" x14ac:dyDescent="0.25">
      <c r="A3648" s="219" t="s">
        <v>3342</v>
      </c>
      <c r="B3648" s="78"/>
      <c r="C3648" s="152"/>
      <c r="D3648" s="167">
        <v>1141374.3000000003</v>
      </c>
      <c r="E3648" s="168">
        <v>915808.31</v>
      </c>
      <c r="F3648" s="168"/>
      <c r="G3648" s="20">
        <f t="shared" si="63"/>
        <v>49211.7</v>
      </c>
      <c r="H3648" s="19">
        <v>0</v>
      </c>
      <c r="I3648" s="19">
        <v>0</v>
      </c>
    </row>
    <row r="3649" spans="1:9" ht="15.75" customHeight="1" x14ac:dyDescent="0.25">
      <c r="A3649" s="219" t="s">
        <v>3403</v>
      </c>
      <c r="B3649" s="78"/>
      <c r="C3649" s="152"/>
      <c r="D3649" s="167">
        <v>1009700.9300000004</v>
      </c>
      <c r="E3649" s="168">
        <v>487156.24</v>
      </c>
      <c r="F3649" s="168"/>
      <c r="G3649" s="20">
        <f t="shared" si="63"/>
        <v>119292.54000000039</v>
      </c>
      <c r="H3649" s="19">
        <v>0</v>
      </c>
      <c r="I3649" s="19">
        <v>0</v>
      </c>
    </row>
    <row r="3650" spans="1:9" ht="15.75" customHeight="1" x14ac:dyDescent="0.25">
      <c r="A3650" s="219" t="s">
        <v>3299</v>
      </c>
      <c r="B3650" s="78"/>
      <c r="C3650" s="152"/>
      <c r="D3650" s="167">
        <v>1474889.0000000002</v>
      </c>
      <c r="E3650" s="168">
        <v>1249899.5699999998</v>
      </c>
      <c r="F3650" s="168"/>
      <c r="G3650" s="20">
        <f t="shared" si="63"/>
        <v>274342.45999999973</v>
      </c>
      <c r="H3650" s="19">
        <v>0</v>
      </c>
      <c r="I3650" s="19">
        <v>0</v>
      </c>
    </row>
    <row r="3651" spans="1:9" ht="15.75" customHeight="1" x14ac:dyDescent="0.25">
      <c r="A3651" s="219" t="s">
        <v>3343</v>
      </c>
      <c r="B3651" s="78"/>
      <c r="C3651" s="152"/>
      <c r="D3651" s="167">
        <v>290883.20000000013</v>
      </c>
      <c r="E3651" s="168">
        <v>225455.10000000003</v>
      </c>
      <c r="F3651" s="168"/>
      <c r="G3651" s="20">
        <f t="shared" si="63"/>
        <v>246233.97000000009</v>
      </c>
      <c r="H3651" s="19">
        <v>0</v>
      </c>
      <c r="I3651" s="19">
        <v>0</v>
      </c>
    </row>
    <row r="3652" spans="1:9" ht="15.75" customHeight="1" x14ac:dyDescent="0.25">
      <c r="A3652" s="219" t="s">
        <v>3392</v>
      </c>
      <c r="B3652" s="78"/>
      <c r="C3652" s="152"/>
      <c r="D3652" s="167">
        <v>2034391.3099999996</v>
      </c>
      <c r="E3652" s="168">
        <v>1493144.4400000006</v>
      </c>
      <c r="F3652" s="168"/>
      <c r="G3652" s="20">
        <f t="shared" si="63"/>
        <v>407320.27</v>
      </c>
      <c r="H3652" s="19">
        <v>0</v>
      </c>
      <c r="I3652" s="19">
        <v>0</v>
      </c>
    </row>
    <row r="3653" spans="1:9" ht="15.75" customHeight="1" x14ac:dyDescent="0.25">
      <c r="A3653" s="219" t="s">
        <v>3328</v>
      </c>
      <c r="B3653" s="78"/>
      <c r="C3653" s="152"/>
      <c r="D3653" s="167">
        <v>1055561.46</v>
      </c>
      <c r="E3653" s="168">
        <v>640883.64</v>
      </c>
      <c r="F3653" s="168"/>
      <c r="G3653" s="20">
        <f t="shared" si="63"/>
        <v>46884.530000000086</v>
      </c>
      <c r="H3653" s="19">
        <v>0</v>
      </c>
      <c r="I3653" s="19">
        <v>0</v>
      </c>
    </row>
    <row r="3654" spans="1:9" ht="15.75" customHeight="1" x14ac:dyDescent="0.25">
      <c r="A3654" s="219" t="s">
        <v>3373</v>
      </c>
      <c r="B3654" s="78"/>
      <c r="C3654" s="152"/>
      <c r="D3654" s="167">
        <v>915193.80000000016</v>
      </c>
      <c r="E3654" s="168">
        <v>651266.74999999988</v>
      </c>
      <c r="F3654" s="168"/>
      <c r="G3654" s="20">
        <f t="shared" si="63"/>
        <v>451005.97999999882</v>
      </c>
      <c r="H3654" s="19">
        <v>0</v>
      </c>
      <c r="I3654" s="19">
        <v>0</v>
      </c>
    </row>
    <row r="3655" spans="1:9" ht="15.75" customHeight="1" x14ac:dyDescent="0.25">
      <c r="A3655" s="219" t="s">
        <v>3414</v>
      </c>
      <c r="B3655" s="78"/>
      <c r="C3655" s="152"/>
      <c r="D3655" s="167">
        <v>1319401.300000001</v>
      </c>
      <c r="E3655" s="168">
        <v>900729.47999999975</v>
      </c>
      <c r="F3655" s="168"/>
      <c r="G3655" s="20">
        <f t="shared" si="63"/>
        <v>377709.57000000065</v>
      </c>
      <c r="H3655" s="19">
        <v>0</v>
      </c>
      <c r="I3655" s="19">
        <v>0</v>
      </c>
    </row>
    <row r="3656" spans="1:9" ht="15.75" customHeight="1" x14ac:dyDescent="0.25">
      <c r="A3656" s="219" t="s">
        <v>3317</v>
      </c>
      <c r="B3656" s="78"/>
      <c r="C3656" s="152"/>
      <c r="D3656" s="167">
        <v>208777.25999999989</v>
      </c>
      <c r="E3656" s="168">
        <v>161078.66000000003</v>
      </c>
      <c r="F3656" s="168"/>
      <c r="G3656" s="20">
        <f t="shared" si="63"/>
        <v>372754.6100000008</v>
      </c>
      <c r="H3656" s="19">
        <v>0</v>
      </c>
      <c r="I3656" s="19">
        <v>0</v>
      </c>
    </row>
    <row r="3657" spans="1:9" ht="15.75" customHeight="1" x14ac:dyDescent="0.25">
      <c r="A3657" s="219" t="s">
        <v>3423</v>
      </c>
      <c r="B3657" s="78"/>
      <c r="C3657" s="152"/>
      <c r="D3657" s="167">
        <v>617515.59999999974</v>
      </c>
      <c r="E3657" s="168">
        <v>535241.32000000007</v>
      </c>
      <c r="F3657" s="168"/>
      <c r="G3657" s="20">
        <f t="shared" si="63"/>
        <v>199654.13000000024</v>
      </c>
      <c r="H3657" s="19">
        <v>0</v>
      </c>
      <c r="I3657" s="19">
        <v>0</v>
      </c>
    </row>
    <row r="3658" spans="1:9" ht="15.75" customHeight="1" x14ac:dyDescent="0.25">
      <c r="A3658" s="219" t="s">
        <v>3415</v>
      </c>
      <c r="B3658" s="78"/>
      <c r="C3658" s="152"/>
      <c r="D3658" s="167">
        <v>6432580.8000000007</v>
      </c>
      <c r="E3658" s="168">
        <v>3499294.48</v>
      </c>
      <c r="F3658" s="168"/>
      <c r="G3658" s="20">
        <f t="shared" si="63"/>
        <v>482133.25999999978</v>
      </c>
      <c r="H3658" s="19">
        <v>0</v>
      </c>
      <c r="I3658" s="19">
        <v>0</v>
      </c>
    </row>
    <row r="3659" spans="1:9" ht="15.75" customHeight="1" x14ac:dyDescent="0.25">
      <c r="A3659" s="219" t="s">
        <v>3420</v>
      </c>
      <c r="B3659" s="78"/>
      <c r="C3659" s="152"/>
      <c r="D3659" s="167">
        <v>1528319.5000000007</v>
      </c>
      <c r="E3659" s="168">
        <v>1193672.1300000001</v>
      </c>
      <c r="F3659" s="168"/>
      <c r="G3659" s="20">
        <f t="shared" si="63"/>
        <v>260503.82999999984</v>
      </c>
      <c r="H3659" s="19">
        <v>0</v>
      </c>
      <c r="I3659" s="19">
        <v>0</v>
      </c>
    </row>
    <row r="3660" spans="1:9" ht="15.75" customHeight="1" x14ac:dyDescent="0.25">
      <c r="A3660" s="219" t="s">
        <v>3424</v>
      </c>
      <c r="B3660" s="78"/>
      <c r="C3660" s="152"/>
      <c r="D3660" s="167">
        <v>368507</v>
      </c>
      <c r="E3660" s="168">
        <v>302383.74999999994</v>
      </c>
      <c r="F3660" s="168"/>
      <c r="G3660" s="20">
        <f t="shared" si="63"/>
        <v>5360.1400000001304</v>
      </c>
      <c r="H3660" s="19">
        <v>0</v>
      </c>
      <c r="I3660" s="19">
        <v>0</v>
      </c>
    </row>
    <row r="3661" spans="1:9" ht="15.75" customHeight="1" x14ac:dyDescent="0.25">
      <c r="A3661" s="219" t="s">
        <v>3404</v>
      </c>
      <c r="B3661" s="78"/>
      <c r="C3661" s="152"/>
      <c r="D3661" s="167">
        <v>1184294.6999999995</v>
      </c>
      <c r="E3661" s="168">
        <v>984580.91</v>
      </c>
      <c r="F3661" s="168"/>
      <c r="G3661" s="20">
        <f t="shared" si="63"/>
        <v>1064.0900000000256</v>
      </c>
      <c r="H3661" s="19">
        <v>0</v>
      </c>
      <c r="I3661" s="19">
        <v>0</v>
      </c>
    </row>
    <row r="3662" spans="1:9" ht="15.75" customHeight="1" x14ac:dyDescent="0.25">
      <c r="A3662" s="219" t="s">
        <v>3417</v>
      </c>
      <c r="B3662" s="78"/>
      <c r="C3662" s="152"/>
      <c r="D3662" s="167">
        <v>1565311.7000000011</v>
      </c>
      <c r="E3662" s="168">
        <v>1362931.4399999997</v>
      </c>
      <c r="F3662" s="168"/>
      <c r="G3662" s="20">
        <f t="shared" si="63"/>
        <v>824248.58000000007</v>
      </c>
      <c r="H3662" s="19">
        <v>0</v>
      </c>
      <c r="I3662" s="19">
        <v>0</v>
      </c>
    </row>
    <row r="3663" spans="1:9" ht="15.75" customHeight="1" x14ac:dyDescent="0.25">
      <c r="A3663" s="219" t="s">
        <v>3344</v>
      </c>
      <c r="B3663" s="78"/>
      <c r="C3663" s="152"/>
      <c r="D3663" s="167">
        <v>1350276.2999999991</v>
      </c>
      <c r="E3663" s="168">
        <v>779672.77999999991</v>
      </c>
      <c r="F3663" s="168"/>
      <c r="G3663" s="20">
        <f t="shared" si="63"/>
        <v>109361.59999999986</v>
      </c>
      <c r="H3663" s="19">
        <v>0</v>
      </c>
      <c r="I3663" s="19">
        <v>0</v>
      </c>
    </row>
    <row r="3664" spans="1:9" ht="15.75" customHeight="1" x14ac:dyDescent="0.25">
      <c r="A3664" s="219" t="s">
        <v>3428</v>
      </c>
      <c r="B3664" s="78"/>
      <c r="C3664" s="152"/>
      <c r="D3664" s="167">
        <v>252706.5</v>
      </c>
      <c r="E3664" s="168">
        <v>191289.14999999997</v>
      </c>
      <c r="F3664" s="168"/>
      <c r="G3664" s="20">
        <f t="shared" si="63"/>
        <v>375751.26999999979</v>
      </c>
      <c r="H3664" s="19">
        <v>0</v>
      </c>
      <c r="I3664" s="19">
        <v>0</v>
      </c>
    </row>
    <row r="3665" spans="1:9" ht="15.75" customHeight="1" x14ac:dyDescent="0.25">
      <c r="A3665" s="219" t="s">
        <v>3664</v>
      </c>
      <c r="B3665" s="78"/>
      <c r="C3665" s="152"/>
      <c r="D3665" s="167">
        <v>449164.1</v>
      </c>
      <c r="E3665" s="168">
        <v>296122.00000000006</v>
      </c>
      <c r="F3665" s="168"/>
      <c r="G3665" s="20">
        <f t="shared" si="63"/>
        <v>541164.07000000123</v>
      </c>
      <c r="H3665" s="19">
        <v>0</v>
      </c>
      <c r="I3665" s="19">
        <v>0</v>
      </c>
    </row>
    <row r="3666" spans="1:9" ht="15.75" customHeight="1" x14ac:dyDescent="0.25">
      <c r="A3666" s="219" t="s">
        <v>3421</v>
      </c>
      <c r="B3666" s="78"/>
      <c r="C3666" s="152"/>
      <c r="D3666" s="167">
        <v>1711592.9400000011</v>
      </c>
      <c r="E3666" s="168">
        <v>1019634.0400000003</v>
      </c>
      <c r="F3666" s="168"/>
      <c r="G3666" s="20">
        <f t="shared" si="63"/>
        <v>388086.60000000044</v>
      </c>
      <c r="H3666" s="19">
        <v>0</v>
      </c>
      <c r="I3666" s="19">
        <v>0</v>
      </c>
    </row>
    <row r="3667" spans="1:9" ht="15.75" customHeight="1" x14ac:dyDescent="0.25">
      <c r="A3667" s="219" t="s">
        <v>3426</v>
      </c>
      <c r="B3667" s="78"/>
      <c r="C3667" s="152"/>
      <c r="D3667" s="167">
        <v>2420327.8999999985</v>
      </c>
      <c r="E3667" s="168">
        <v>1887080.7300000002</v>
      </c>
      <c r="F3667" s="168"/>
      <c r="G3667" s="20">
        <f t="shared" si="63"/>
        <v>145845.07000000041</v>
      </c>
      <c r="H3667" s="19">
        <v>0</v>
      </c>
      <c r="I3667" s="19">
        <v>0</v>
      </c>
    </row>
    <row r="3668" spans="1:9" ht="15.75" customHeight="1" x14ac:dyDescent="0.25">
      <c r="A3668" s="219" t="s">
        <v>3430</v>
      </c>
      <c r="B3668" s="78"/>
      <c r="C3668" s="152"/>
      <c r="D3668" s="167">
        <v>1166607.6899999992</v>
      </c>
      <c r="E3668" s="168">
        <v>948526.13000000012</v>
      </c>
      <c r="F3668" s="168"/>
      <c r="G3668" s="20">
        <f t="shared" si="63"/>
        <v>175514.87000000023</v>
      </c>
      <c r="H3668" s="19">
        <v>0</v>
      </c>
      <c r="I3668" s="19">
        <v>0</v>
      </c>
    </row>
    <row r="3669" spans="1:9" ht="15.75" customHeight="1" x14ac:dyDescent="0.25">
      <c r="A3669" s="219" t="s">
        <v>3419</v>
      </c>
      <c r="B3669" s="78"/>
      <c r="C3669" s="152"/>
      <c r="D3669" s="167">
        <v>1096038.2</v>
      </c>
      <c r="E3669" s="168">
        <v>802738.4700000002</v>
      </c>
      <c r="F3669" s="168"/>
      <c r="G3669" s="20">
        <f t="shared" si="63"/>
        <v>267458.09999999969</v>
      </c>
      <c r="H3669" s="19">
        <v>0</v>
      </c>
      <c r="I3669" s="19">
        <v>0</v>
      </c>
    </row>
    <row r="3670" spans="1:9" ht="15.75" customHeight="1" x14ac:dyDescent="0.25">
      <c r="A3670" s="219" t="s">
        <v>3425</v>
      </c>
      <c r="B3670" s="78"/>
      <c r="C3670" s="152"/>
      <c r="D3670" s="167">
        <v>655440.20999999961</v>
      </c>
      <c r="E3670" s="168">
        <v>554460.75000000012</v>
      </c>
      <c r="F3670" s="168"/>
      <c r="G3670" s="20">
        <f t="shared" si="63"/>
        <v>440906.40999999992</v>
      </c>
      <c r="H3670" s="19">
        <v>0</v>
      </c>
      <c r="I3670" s="19">
        <v>0</v>
      </c>
    </row>
    <row r="3671" spans="1:9" ht="15.75" customHeight="1" x14ac:dyDescent="0.25">
      <c r="A3671" s="219" t="s">
        <v>3405</v>
      </c>
      <c r="B3671" s="78"/>
      <c r="C3671" s="152"/>
      <c r="D3671" s="167">
        <v>153798.71999999991</v>
      </c>
      <c r="E3671" s="168">
        <v>94206.689999999988</v>
      </c>
      <c r="F3671" s="168"/>
      <c r="G3671" s="20">
        <f t="shared" si="63"/>
        <v>229606.45000000042</v>
      </c>
      <c r="H3671" s="19">
        <v>0</v>
      </c>
      <c r="I3671" s="19">
        <v>0</v>
      </c>
    </row>
    <row r="3672" spans="1:9" ht="15.75" customHeight="1" x14ac:dyDescent="0.25">
      <c r="A3672" s="223" t="s">
        <v>3418</v>
      </c>
      <c r="B3672" s="78"/>
      <c r="C3672" s="152"/>
      <c r="D3672" s="167">
        <v>2355451.1500000004</v>
      </c>
      <c r="E3672" s="168">
        <v>1680373.0500000003</v>
      </c>
      <c r="F3672" s="168"/>
      <c r="G3672" s="20">
        <f t="shared" si="63"/>
        <v>390451.55000000005</v>
      </c>
      <c r="H3672" s="19">
        <v>0</v>
      </c>
      <c r="I3672" s="19">
        <v>0</v>
      </c>
    </row>
    <row r="3673" spans="1:9" ht="15.75" customHeight="1" x14ac:dyDescent="0.25">
      <c r="A3673" s="219" t="s">
        <v>3429</v>
      </c>
      <c r="B3673" s="78"/>
      <c r="C3673" s="152"/>
      <c r="D3673" s="167">
        <v>3416800.1800000006</v>
      </c>
      <c r="E3673" s="168">
        <v>1921714.6200000003</v>
      </c>
      <c r="F3673" s="168"/>
      <c r="G3673" s="20">
        <f t="shared" si="63"/>
        <v>326316.93000000028</v>
      </c>
      <c r="H3673" s="19">
        <v>0</v>
      </c>
      <c r="I3673" s="19">
        <v>0</v>
      </c>
    </row>
    <row r="3674" spans="1:9" ht="15.75" customHeight="1" x14ac:dyDescent="0.25">
      <c r="A3674" s="219" t="s">
        <v>3416</v>
      </c>
      <c r="B3674" s="78"/>
      <c r="C3674" s="152"/>
      <c r="D3674" s="167">
        <v>139953.80000000002</v>
      </c>
      <c r="E3674" s="168">
        <v>65791.049999999988</v>
      </c>
      <c r="F3674" s="168"/>
      <c r="G3674" s="20">
        <f t="shared" si="63"/>
        <v>190611.56000000017</v>
      </c>
      <c r="H3674" s="19">
        <v>0</v>
      </c>
      <c r="I3674" s="19">
        <v>0</v>
      </c>
    </row>
    <row r="3675" spans="1:9" ht="15.75" customHeight="1" x14ac:dyDescent="0.25">
      <c r="A3675" s="219" t="s">
        <v>3422</v>
      </c>
      <c r="B3675" s="78"/>
      <c r="C3675" s="152"/>
      <c r="D3675" s="167">
        <v>880556.86000000022</v>
      </c>
      <c r="E3675" s="168">
        <v>580468.63999999978</v>
      </c>
      <c r="F3675" s="168"/>
      <c r="G3675" s="20">
        <f t="shared" si="63"/>
        <v>804673.10999999987</v>
      </c>
      <c r="H3675" s="19">
        <v>0</v>
      </c>
      <c r="I3675" s="19">
        <v>0</v>
      </c>
    </row>
    <row r="3676" spans="1:9" ht="15.75" customHeight="1" x14ac:dyDescent="0.25">
      <c r="A3676" s="219" t="s">
        <v>3427</v>
      </c>
      <c r="B3676" s="78"/>
      <c r="C3676" s="152"/>
      <c r="D3676" s="167">
        <v>1776584.6999999995</v>
      </c>
      <c r="E3676" s="168">
        <v>1128112.9200000002</v>
      </c>
      <c r="F3676" s="168"/>
      <c r="G3676" s="20">
        <f t="shared" si="63"/>
        <v>232753.69000000029</v>
      </c>
      <c r="H3676" s="19">
        <v>0</v>
      </c>
      <c r="I3676" s="19">
        <v>0</v>
      </c>
    </row>
    <row r="3677" spans="1:9" ht="15.75" customHeight="1" x14ac:dyDescent="0.25">
      <c r="A3677" s="219" t="s">
        <v>3665</v>
      </c>
      <c r="B3677" s="78"/>
      <c r="C3677" s="152"/>
      <c r="D3677" s="167">
        <v>350967</v>
      </c>
      <c r="E3677" s="168">
        <v>156319.70000000001</v>
      </c>
      <c r="F3677" s="168"/>
      <c r="G3677" s="20">
        <f t="shared" si="63"/>
        <v>207598.68999999983</v>
      </c>
      <c r="H3677" s="19">
        <v>0</v>
      </c>
      <c r="I3677" s="19">
        <v>0</v>
      </c>
    </row>
    <row r="3678" spans="1:9" ht="15.75" customHeight="1" x14ac:dyDescent="0.25">
      <c r="A3678" s="219" t="s">
        <v>3666</v>
      </c>
      <c r="B3678" s="78"/>
      <c r="C3678" s="152"/>
      <c r="D3678" s="167">
        <v>528468.4500000003</v>
      </c>
      <c r="E3678" s="168">
        <v>344006.75000000012</v>
      </c>
      <c r="F3678" s="168"/>
      <c r="G3678" s="20">
        <f t="shared" si="63"/>
        <v>354668.03999999934</v>
      </c>
      <c r="H3678" s="19">
        <v>0</v>
      </c>
      <c r="I3678" s="19">
        <v>0</v>
      </c>
    </row>
    <row r="3679" spans="1:9" ht="15.75" customHeight="1" x14ac:dyDescent="0.25">
      <c r="A3679" s="219" t="s">
        <v>3667</v>
      </c>
      <c r="B3679" s="78"/>
      <c r="C3679" s="152"/>
      <c r="D3679" s="167">
        <v>310292.5</v>
      </c>
      <c r="E3679" s="168">
        <v>233204.28999999998</v>
      </c>
      <c r="F3679" s="168"/>
      <c r="G3679" s="20">
        <f t="shared" si="63"/>
        <v>1103077.0599999991</v>
      </c>
      <c r="H3679" s="19">
        <v>0</v>
      </c>
      <c r="I3679" s="19">
        <v>0</v>
      </c>
    </row>
    <row r="3680" spans="1:9" ht="15.75" customHeight="1" x14ac:dyDescent="0.25">
      <c r="A3680" s="219" t="s">
        <v>3668</v>
      </c>
      <c r="B3680" s="78"/>
      <c r="C3680" s="152"/>
      <c r="D3680" s="167">
        <v>2668745.2000000002</v>
      </c>
      <c r="E3680" s="168">
        <v>1871338.68</v>
      </c>
      <c r="F3680" s="168"/>
      <c r="G3680" s="20">
        <f t="shared" si="63"/>
        <v>193394.3900000006</v>
      </c>
      <c r="H3680" s="19">
        <v>0</v>
      </c>
      <c r="I3680" s="19">
        <v>0</v>
      </c>
    </row>
    <row r="3681" spans="1:9" ht="15.75" customHeight="1" x14ac:dyDescent="0.25">
      <c r="A3681" s="219" t="s">
        <v>3669</v>
      </c>
      <c r="B3681" s="78"/>
      <c r="C3681" s="152"/>
      <c r="D3681" s="167">
        <v>1305655.8999999997</v>
      </c>
      <c r="E3681" s="168">
        <v>673380.55</v>
      </c>
      <c r="F3681" s="168"/>
      <c r="G3681" s="20">
        <f t="shared" si="63"/>
        <v>445572.73999999883</v>
      </c>
      <c r="H3681" s="19">
        <v>0</v>
      </c>
      <c r="I3681" s="19">
        <v>0</v>
      </c>
    </row>
    <row r="3682" spans="1:9" ht="15.75" customHeight="1" x14ac:dyDescent="0.25">
      <c r="A3682" s="219" t="s">
        <v>3670</v>
      </c>
      <c r="B3682" s="78"/>
      <c r="C3682" s="152"/>
      <c r="D3682" s="167">
        <v>1213628.4700000007</v>
      </c>
      <c r="E3682" s="168">
        <v>1000793.9200000002</v>
      </c>
      <c r="F3682" s="168"/>
      <c r="G3682" s="20">
        <f t="shared" si="63"/>
        <v>225565.99000000022</v>
      </c>
      <c r="H3682" s="19">
        <v>0</v>
      </c>
      <c r="I3682" s="19">
        <v>0</v>
      </c>
    </row>
    <row r="3683" spans="1:9" ht="15.75" customHeight="1" x14ac:dyDescent="0.25">
      <c r="A3683" s="219" t="s">
        <v>3671</v>
      </c>
      <c r="B3683" s="78"/>
      <c r="C3683" s="152"/>
      <c r="D3683" s="167">
        <v>1459980.4899999993</v>
      </c>
      <c r="E3683" s="168">
        <v>1168435.1100000001</v>
      </c>
      <c r="F3683" s="168"/>
      <c r="G3683" s="20">
        <f t="shared" si="63"/>
        <v>522544.69000000041</v>
      </c>
      <c r="H3683" s="19">
        <v>0</v>
      </c>
      <c r="I3683" s="19">
        <v>0</v>
      </c>
    </row>
    <row r="3684" spans="1:9" ht="15.75" customHeight="1" x14ac:dyDescent="0.25">
      <c r="A3684" s="219" t="s">
        <v>3672</v>
      </c>
      <c r="B3684" s="78"/>
      <c r="C3684" s="152"/>
      <c r="D3684" s="167">
        <v>947088.41000000061</v>
      </c>
      <c r="E3684" s="168">
        <v>810422.84000000008</v>
      </c>
      <c r="F3684" s="168"/>
      <c r="G3684" s="20">
        <f t="shared" si="63"/>
        <v>224989.4300000004</v>
      </c>
      <c r="H3684" s="19">
        <v>0</v>
      </c>
      <c r="I3684" s="19">
        <v>0</v>
      </c>
    </row>
    <row r="3685" spans="1:9" ht="15.75" customHeight="1" x14ac:dyDescent="0.25">
      <c r="A3685" s="219" t="s">
        <v>3871</v>
      </c>
      <c r="B3685" s="78"/>
      <c r="C3685" s="152"/>
      <c r="D3685" s="167">
        <v>2888771.71</v>
      </c>
      <c r="E3685" s="168">
        <v>2136658.8100000005</v>
      </c>
      <c r="F3685" s="168"/>
      <c r="G3685" s="20">
        <f t="shared" si="63"/>
        <v>65428.100000000093</v>
      </c>
      <c r="H3685" s="19">
        <v>0</v>
      </c>
      <c r="I3685" s="19">
        <v>0</v>
      </c>
    </row>
    <row r="3686" spans="1:9" ht="15.75" customHeight="1" x14ac:dyDescent="0.25">
      <c r="A3686" s="219" t="s">
        <v>3673</v>
      </c>
      <c r="B3686" s="78"/>
      <c r="C3686" s="152"/>
      <c r="D3686" s="167">
        <v>969278.7</v>
      </c>
      <c r="E3686" s="168">
        <v>858099.1100000001</v>
      </c>
      <c r="F3686" s="168"/>
      <c r="G3686" s="20">
        <f t="shared" si="63"/>
        <v>541246.86999999895</v>
      </c>
      <c r="H3686" s="19">
        <v>0</v>
      </c>
      <c r="I3686" s="19">
        <v>0</v>
      </c>
    </row>
    <row r="3687" spans="1:9" ht="15.75" customHeight="1" x14ac:dyDescent="0.25">
      <c r="A3687" s="219" t="s">
        <v>3674</v>
      </c>
      <c r="B3687" s="78"/>
      <c r="C3687" s="152"/>
      <c r="D3687" s="167">
        <v>4692356.84</v>
      </c>
      <c r="E3687" s="168">
        <v>3585040.4500000016</v>
      </c>
      <c r="F3687" s="168"/>
      <c r="G3687" s="20">
        <f t="shared" si="63"/>
        <v>414677.81999999995</v>
      </c>
      <c r="H3687" s="19">
        <v>0</v>
      </c>
      <c r="I3687" s="19">
        <v>0</v>
      </c>
    </row>
    <row r="3688" spans="1:9" ht="15.75" customHeight="1" x14ac:dyDescent="0.25">
      <c r="A3688" s="219" t="s">
        <v>3675</v>
      </c>
      <c r="B3688" s="78"/>
      <c r="C3688" s="152"/>
      <c r="D3688" s="167">
        <v>2772213.6599999997</v>
      </c>
      <c r="E3688" s="168">
        <v>1610144.9600000004</v>
      </c>
      <c r="F3688" s="168"/>
      <c r="G3688" s="20">
        <f t="shared" si="63"/>
        <v>263927.05000000028</v>
      </c>
      <c r="H3688" s="19">
        <v>0</v>
      </c>
      <c r="I3688" s="19">
        <v>0</v>
      </c>
    </row>
    <row r="3689" spans="1:9" ht="15.75" customHeight="1" x14ac:dyDescent="0.25">
      <c r="A3689" s="219" t="s">
        <v>3676</v>
      </c>
      <c r="B3689" s="78"/>
      <c r="C3689" s="152"/>
      <c r="D3689" s="167">
        <v>329719.09999999969</v>
      </c>
      <c r="E3689" s="168">
        <v>218650.65000000005</v>
      </c>
      <c r="F3689" s="168"/>
      <c r="G3689" s="20">
        <f t="shared" si="63"/>
        <v>418671.82000000123</v>
      </c>
      <c r="H3689" s="19">
        <v>0</v>
      </c>
      <c r="I3689" s="19">
        <v>0</v>
      </c>
    </row>
    <row r="3690" spans="1:9" ht="15.75" customHeight="1" x14ac:dyDescent="0.25">
      <c r="A3690" s="219" t="s">
        <v>3677</v>
      </c>
      <c r="B3690" s="78"/>
      <c r="C3690" s="152"/>
      <c r="D3690" s="167">
        <v>671666.79999999958</v>
      </c>
      <c r="E3690" s="168">
        <v>530475.90000000014</v>
      </c>
      <c r="F3690" s="168"/>
      <c r="G3690" s="20">
        <f t="shared" si="63"/>
        <v>47698.59999999986</v>
      </c>
      <c r="H3690" s="19">
        <v>0</v>
      </c>
      <c r="I3690" s="19">
        <v>0</v>
      </c>
    </row>
    <row r="3691" spans="1:9" ht="15.75" customHeight="1" x14ac:dyDescent="0.25">
      <c r="A3691" s="219" t="s">
        <v>3678</v>
      </c>
      <c r="B3691" s="78"/>
      <c r="C3691" s="152"/>
      <c r="D3691" s="167">
        <v>3360713.9400000009</v>
      </c>
      <c r="E3691" s="168">
        <v>2430113.3800000004</v>
      </c>
      <c r="F3691" s="168"/>
      <c r="G3691" s="20">
        <f t="shared" si="63"/>
        <v>82274.279999999679</v>
      </c>
      <c r="H3691" s="19">
        <v>0</v>
      </c>
      <c r="I3691" s="19">
        <v>0</v>
      </c>
    </row>
    <row r="3692" spans="1:9" ht="15.75" customHeight="1" x14ac:dyDescent="0.25">
      <c r="A3692" s="219" t="s">
        <v>3679</v>
      </c>
      <c r="B3692" s="78"/>
      <c r="C3692" s="152"/>
      <c r="D3692" s="167">
        <v>1715372.85</v>
      </c>
      <c r="E3692" s="168">
        <v>1460290.07</v>
      </c>
      <c r="F3692" s="168"/>
      <c r="G3692" s="20">
        <f t="shared" si="63"/>
        <v>2933286.3200000008</v>
      </c>
      <c r="H3692" s="19">
        <v>0</v>
      </c>
      <c r="I3692" s="19">
        <v>0</v>
      </c>
    </row>
    <row r="3693" spans="1:9" ht="15.75" customHeight="1" x14ac:dyDescent="0.25">
      <c r="A3693" s="219" t="s">
        <v>3680</v>
      </c>
      <c r="B3693" s="78"/>
      <c r="C3693" s="152"/>
      <c r="D3693" s="167">
        <v>3041174.180000002</v>
      </c>
      <c r="E3693" s="168">
        <v>2697122.1300000008</v>
      </c>
      <c r="F3693" s="168"/>
      <c r="G3693" s="20">
        <f t="shared" si="63"/>
        <v>334647.37000000058</v>
      </c>
      <c r="H3693" s="19">
        <v>0</v>
      </c>
      <c r="I3693" s="19">
        <v>0</v>
      </c>
    </row>
    <row r="3694" spans="1:9" ht="15.75" customHeight="1" x14ac:dyDescent="0.25">
      <c r="A3694" s="219" t="s">
        <v>3681</v>
      </c>
      <c r="B3694" s="78"/>
      <c r="C3694" s="152"/>
      <c r="D3694" s="167">
        <v>1052083.6499999994</v>
      </c>
      <c r="E3694" s="168">
        <v>461487.7</v>
      </c>
      <c r="F3694" s="168"/>
      <c r="G3694" s="20">
        <f t="shared" si="63"/>
        <v>66123.250000000058</v>
      </c>
      <c r="H3694" s="19">
        <v>0</v>
      </c>
      <c r="I3694" s="19">
        <v>0</v>
      </c>
    </row>
    <row r="3695" spans="1:9" ht="15.75" customHeight="1" x14ac:dyDescent="0.25">
      <c r="A3695" s="219" t="s">
        <v>3682</v>
      </c>
      <c r="B3695" s="78"/>
      <c r="C3695" s="152"/>
      <c r="D3695" s="167">
        <v>648929.91999999934</v>
      </c>
      <c r="E3695" s="168">
        <v>545971.88</v>
      </c>
      <c r="F3695" s="168"/>
      <c r="G3695" s="20">
        <f t="shared" si="63"/>
        <v>199713.78999999946</v>
      </c>
      <c r="H3695" s="19">
        <v>0</v>
      </c>
      <c r="I3695" s="19">
        <v>0</v>
      </c>
    </row>
    <row r="3696" spans="1:9" ht="15.75" customHeight="1" x14ac:dyDescent="0.25">
      <c r="A3696" s="219" t="s">
        <v>3683</v>
      </c>
      <c r="B3696" s="78"/>
      <c r="C3696" s="152"/>
      <c r="D3696" s="167">
        <v>1321065.6000000008</v>
      </c>
      <c r="E3696" s="168">
        <v>1067500.6300000001</v>
      </c>
      <c r="F3696" s="168"/>
      <c r="G3696" s="20">
        <f t="shared" si="63"/>
        <v>202380.26000000141</v>
      </c>
      <c r="H3696" s="19">
        <v>0</v>
      </c>
      <c r="I3696" s="19">
        <v>0</v>
      </c>
    </row>
    <row r="3697" spans="1:9" ht="15.75" customHeight="1" x14ac:dyDescent="0.25">
      <c r="A3697" s="219" t="s">
        <v>3437</v>
      </c>
      <c r="B3697" s="78"/>
      <c r="C3697" s="152"/>
      <c r="D3697" s="167">
        <v>4174106.66</v>
      </c>
      <c r="E3697" s="168">
        <v>3284270.6299999994</v>
      </c>
      <c r="F3697" s="168"/>
      <c r="G3697" s="20">
        <f t="shared" ref="G3697:G3760" si="64">D3663-E3663</f>
        <v>570603.5199999992</v>
      </c>
      <c r="H3697" s="19">
        <v>0</v>
      </c>
      <c r="I3697" s="19">
        <v>0</v>
      </c>
    </row>
    <row r="3698" spans="1:9" ht="15.75" customHeight="1" x14ac:dyDescent="0.25">
      <c r="A3698" s="219" t="s">
        <v>3444</v>
      </c>
      <c r="B3698" s="78"/>
      <c r="C3698" s="152"/>
      <c r="D3698" s="167">
        <v>170167.5799999999</v>
      </c>
      <c r="E3698" s="168">
        <v>132488.30000000002</v>
      </c>
      <c r="F3698" s="168"/>
      <c r="G3698" s="20">
        <f t="shared" si="64"/>
        <v>61417.350000000035</v>
      </c>
      <c r="H3698" s="19">
        <v>0</v>
      </c>
      <c r="I3698" s="19">
        <v>0</v>
      </c>
    </row>
    <row r="3699" spans="1:9" ht="15.75" customHeight="1" x14ac:dyDescent="0.25">
      <c r="A3699" s="219" t="s">
        <v>3684</v>
      </c>
      <c r="B3699" s="78"/>
      <c r="C3699" s="152"/>
      <c r="D3699" s="167">
        <v>1246370.7999999991</v>
      </c>
      <c r="E3699" s="168">
        <v>1045916.7200000001</v>
      </c>
      <c r="F3699" s="168"/>
      <c r="G3699" s="20">
        <f t="shared" si="64"/>
        <v>153042.09999999992</v>
      </c>
      <c r="H3699" s="19">
        <v>0</v>
      </c>
      <c r="I3699" s="19">
        <v>0</v>
      </c>
    </row>
    <row r="3700" spans="1:9" ht="15.75" customHeight="1" x14ac:dyDescent="0.25">
      <c r="A3700" s="219" t="s">
        <v>3435</v>
      </c>
      <c r="B3700" s="78"/>
      <c r="C3700" s="152"/>
      <c r="D3700" s="167">
        <v>1917562.6700000002</v>
      </c>
      <c r="E3700" s="168">
        <v>1596655.0000000005</v>
      </c>
      <c r="F3700" s="168"/>
      <c r="G3700" s="20">
        <f t="shared" si="64"/>
        <v>691958.90000000084</v>
      </c>
      <c r="H3700" s="19">
        <v>0</v>
      </c>
      <c r="I3700" s="19">
        <v>0</v>
      </c>
    </row>
    <row r="3701" spans="1:9" ht="15.75" customHeight="1" x14ac:dyDescent="0.25">
      <c r="A3701" s="219" t="s">
        <v>3441</v>
      </c>
      <c r="B3701" s="78"/>
      <c r="C3701" s="152"/>
      <c r="D3701" s="167">
        <v>2396377.0300000007</v>
      </c>
      <c r="E3701" s="168">
        <v>2048206.0999999996</v>
      </c>
      <c r="F3701" s="168"/>
      <c r="G3701" s="20">
        <f t="shared" si="64"/>
        <v>533247.1699999983</v>
      </c>
      <c r="H3701" s="19">
        <v>0</v>
      </c>
      <c r="I3701" s="19">
        <v>0</v>
      </c>
    </row>
    <row r="3702" spans="1:9" ht="15.75" customHeight="1" x14ac:dyDescent="0.25">
      <c r="A3702" s="219" t="s">
        <v>3447</v>
      </c>
      <c r="B3702" s="78"/>
      <c r="C3702" s="152"/>
      <c r="D3702" s="167">
        <v>1986972.0999999987</v>
      </c>
      <c r="E3702" s="168">
        <v>1243172.05</v>
      </c>
      <c r="F3702" s="168"/>
      <c r="G3702" s="20">
        <f t="shared" si="64"/>
        <v>218081.55999999912</v>
      </c>
      <c r="H3702" s="19">
        <v>0</v>
      </c>
      <c r="I3702" s="19">
        <v>0</v>
      </c>
    </row>
    <row r="3703" spans="1:9" ht="15.75" customHeight="1" x14ac:dyDescent="0.25">
      <c r="A3703" s="219" t="s">
        <v>3431</v>
      </c>
      <c r="B3703" s="78"/>
      <c r="C3703" s="152"/>
      <c r="D3703" s="167">
        <v>1908757.4</v>
      </c>
      <c r="E3703" s="168">
        <v>903051.53</v>
      </c>
      <c r="F3703" s="168"/>
      <c r="G3703" s="20">
        <f t="shared" si="64"/>
        <v>293299.72999999975</v>
      </c>
      <c r="H3703" s="19">
        <v>0</v>
      </c>
      <c r="I3703" s="19">
        <v>0</v>
      </c>
    </row>
    <row r="3704" spans="1:9" ht="15.75" customHeight="1" x14ac:dyDescent="0.25">
      <c r="A3704" s="219" t="s">
        <v>3439</v>
      </c>
      <c r="B3704" s="78"/>
      <c r="C3704" s="152"/>
      <c r="D3704" s="167">
        <v>1278470.5700000008</v>
      </c>
      <c r="E3704" s="168">
        <v>973996.19000000018</v>
      </c>
      <c r="F3704" s="168"/>
      <c r="G3704" s="20">
        <f t="shared" si="64"/>
        <v>100979.4599999995</v>
      </c>
      <c r="H3704" s="19">
        <v>0</v>
      </c>
      <c r="I3704" s="19">
        <v>0</v>
      </c>
    </row>
    <row r="3705" spans="1:9" ht="15.75" customHeight="1" x14ac:dyDescent="0.25">
      <c r="A3705" s="219" t="s">
        <v>3446</v>
      </c>
      <c r="B3705" s="78"/>
      <c r="C3705" s="152"/>
      <c r="D3705" s="167">
        <v>899127.90000000014</v>
      </c>
      <c r="E3705" s="168">
        <v>599514.09</v>
      </c>
      <c r="F3705" s="168"/>
      <c r="G3705" s="20">
        <f t="shared" si="64"/>
        <v>59592.029999999926</v>
      </c>
      <c r="H3705" s="19">
        <v>0</v>
      </c>
      <c r="I3705" s="19">
        <v>0</v>
      </c>
    </row>
    <row r="3706" spans="1:9" ht="15.75" customHeight="1" x14ac:dyDescent="0.25">
      <c r="A3706" s="219" t="s">
        <v>3685</v>
      </c>
      <c r="B3706" s="78"/>
      <c r="C3706" s="152"/>
      <c r="D3706" s="167">
        <v>984069</v>
      </c>
      <c r="E3706" s="168">
        <v>767806.84</v>
      </c>
      <c r="F3706" s="168"/>
      <c r="G3706" s="20">
        <f t="shared" si="64"/>
        <v>675078.10000000009</v>
      </c>
      <c r="H3706" s="19">
        <v>0</v>
      </c>
      <c r="I3706" s="19">
        <v>0</v>
      </c>
    </row>
    <row r="3707" spans="1:9" ht="15.75" customHeight="1" x14ac:dyDescent="0.25">
      <c r="A3707" s="219" t="s">
        <v>3440</v>
      </c>
      <c r="B3707" s="78"/>
      <c r="C3707" s="152"/>
      <c r="D3707" s="167">
        <v>1089320.0599999996</v>
      </c>
      <c r="E3707" s="168">
        <v>978875.68</v>
      </c>
      <c r="F3707" s="168"/>
      <c r="G3707" s="20">
        <f t="shared" si="64"/>
        <v>1495085.5600000003</v>
      </c>
      <c r="H3707" s="19">
        <v>0</v>
      </c>
      <c r="I3707" s="19">
        <v>0</v>
      </c>
    </row>
    <row r="3708" spans="1:9" ht="15.75" customHeight="1" x14ac:dyDescent="0.25">
      <c r="A3708" s="219" t="s">
        <v>3686</v>
      </c>
      <c r="B3708" s="78"/>
      <c r="C3708" s="152"/>
      <c r="D3708" s="167">
        <v>136750.20000000001</v>
      </c>
      <c r="E3708" s="168">
        <v>97613.770000000019</v>
      </c>
      <c r="F3708" s="168"/>
      <c r="G3708" s="20">
        <f t="shared" si="64"/>
        <v>74162.750000000029</v>
      </c>
      <c r="H3708" s="19">
        <v>0</v>
      </c>
      <c r="I3708" s="19">
        <v>0</v>
      </c>
    </row>
    <row r="3709" spans="1:9" ht="15.75" customHeight="1" x14ac:dyDescent="0.25">
      <c r="A3709" s="219" t="s">
        <v>3451</v>
      </c>
      <c r="B3709" s="78"/>
      <c r="C3709" s="152"/>
      <c r="D3709" s="167">
        <v>745669.89000000025</v>
      </c>
      <c r="E3709" s="168">
        <v>561409.7300000001</v>
      </c>
      <c r="F3709" s="168"/>
      <c r="G3709" s="20">
        <f t="shared" si="64"/>
        <v>300088.22000000044</v>
      </c>
      <c r="H3709" s="19">
        <v>0</v>
      </c>
      <c r="I3709" s="19">
        <v>0</v>
      </c>
    </row>
    <row r="3710" spans="1:9" ht="15.75" customHeight="1" x14ac:dyDescent="0.25">
      <c r="A3710" s="219" t="s">
        <v>3438</v>
      </c>
      <c r="B3710" s="78"/>
      <c r="C3710" s="152"/>
      <c r="D3710" s="167">
        <v>941221.68000000028</v>
      </c>
      <c r="E3710" s="168">
        <v>766043.93000000017</v>
      </c>
      <c r="F3710" s="168"/>
      <c r="G3710" s="20">
        <f t="shared" si="64"/>
        <v>648471.77999999933</v>
      </c>
      <c r="H3710" s="19">
        <v>0</v>
      </c>
      <c r="I3710" s="19">
        <v>0</v>
      </c>
    </row>
    <row r="3711" spans="1:9" ht="15.75" customHeight="1" x14ac:dyDescent="0.25">
      <c r="A3711" s="219" t="s">
        <v>3445</v>
      </c>
      <c r="B3711" s="78"/>
      <c r="C3711" s="152"/>
      <c r="D3711" s="167">
        <v>900729.4500000003</v>
      </c>
      <c r="E3711" s="168">
        <v>776077.40999999992</v>
      </c>
      <c r="F3711" s="168"/>
      <c r="G3711" s="20">
        <f t="shared" si="64"/>
        <v>194647.3</v>
      </c>
      <c r="H3711" s="19">
        <v>0</v>
      </c>
      <c r="I3711" s="19">
        <v>0</v>
      </c>
    </row>
    <row r="3712" spans="1:9" ht="15.75" customHeight="1" x14ac:dyDescent="0.25">
      <c r="A3712" s="219" t="s">
        <v>3450</v>
      </c>
      <c r="B3712" s="78"/>
      <c r="C3712" s="152"/>
      <c r="D3712" s="167">
        <v>1234812.4099999995</v>
      </c>
      <c r="E3712" s="168">
        <v>828800.53000000014</v>
      </c>
      <c r="F3712" s="168"/>
      <c r="G3712" s="20">
        <f t="shared" si="64"/>
        <v>184461.70000000019</v>
      </c>
      <c r="H3712" s="19">
        <v>0</v>
      </c>
      <c r="I3712" s="19">
        <v>0</v>
      </c>
    </row>
    <row r="3713" spans="1:9" ht="15.75" customHeight="1" x14ac:dyDescent="0.25">
      <c r="A3713" s="219" t="s">
        <v>3436</v>
      </c>
      <c r="B3713" s="78"/>
      <c r="C3713" s="152"/>
      <c r="D3713" s="167">
        <v>1285441.6000000001</v>
      </c>
      <c r="E3713" s="168">
        <v>1024896.3299999998</v>
      </c>
      <c r="F3713" s="168"/>
      <c r="G3713" s="20">
        <f t="shared" si="64"/>
        <v>77088.210000000021</v>
      </c>
      <c r="H3713" s="19">
        <v>0</v>
      </c>
      <c r="I3713" s="19">
        <v>0</v>
      </c>
    </row>
    <row r="3714" spans="1:9" ht="15.75" customHeight="1" x14ac:dyDescent="0.25">
      <c r="A3714" s="219" t="s">
        <v>3442</v>
      </c>
      <c r="B3714" s="78"/>
      <c r="C3714" s="152"/>
      <c r="D3714" s="167">
        <v>1948494.3900000006</v>
      </c>
      <c r="E3714" s="168">
        <v>1687852.2100000004</v>
      </c>
      <c r="F3714" s="168"/>
      <c r="G3714" s="20">
        <f t="shared" si="64"/>
        <v>797406.52000000025</v>
      </c>
      <c r="H3714" s="19">
        <v>0</v>
      </c>
      <c r="I3714" s="19">
        <v>0</v>
      </c>
    </row>
    <row r="3715" spans="1:9" ht="15.75" customHeight="1" x14ac:dyDescent="0.25">
      <c r="A3715" s="219" t="s">
        <v>3687</v>
      </c>
      <c r="B3715" s="78"/>
      <c r="C3715" s="152"/>
      <c r="D3715" s="167">
        <v>1319141.4000000004</v>
      </c>
      <c r="E3715" s="168">
        <v>898421.25000000012</v>
      </c>
      <c r="F3715" s="168"/>
      <c r="G3715" s="20">
        <f t="shared" si="64"/>
        <v>632275.34999999963</v>
      </c>
      <c r="H3715" s="19">
        <v>0</v>
      </c>
      <c r="I3715" s="19">
        <v>0</v>
      </c>
    </row>
    <row r="3716" spans="1:9" ht="15.75" customHeight="1" x14ac:dyDescent="0.25">
      <c r="A3716" s="219" t="s">
        <v>3432</v>
      </c>
      <c r="B3716" s="78"/>
      <c r="C3716" s="152"/>
      <c r="D3716" s="167">
        <v>936986.90000000061</v>
      </c>
      <c r="E3716" s="168">
        <v>809547.08</v>
      </c>
      <c r="F3716" s="168"/>
      <c r="G3716" s="20">
        <f t="shared" si="64"/>
        <v>212834.55000000051</v>
      </c>
      <c r="H3716" s="19">
        <v>0</v>
      </c>
      <c r="I3716" s="19">
        <v>0</v>
      </c>
    </row>
    <row r="3717" spans="1:9" ht="15.75" customHeight="1" x14ac:dyDescent="0.25">
      <c r="A3717" s="219" t="s">
        <v>3448</v>
      </c>
      <c r="B3717" s="78"/>
      <c r="C3717" s="152"/>
      <c r="D3717" s="167">
        <v>1576335.7199999995</v>
      </c>
      <c r="E3717" s="168">
        <v>1147824.4600000002</v>
      </c>
      <c r="F3717" s="168"/>
      <c r="G3717" s="20">
        <f t="shared" si="64"/>
        <v>291545.37999999919</v>
      </c>
      <c r="H3717" s="19">
        <v>0</v>
      </c>
      <c r="I3717" s="19">
        <v>0</v>
      </c>
    </row>
    <row r="3718" spans="1:9" ht="15.75" customHeight="1" x14ac:dyDescent="0.25">
      <c r="A3718" s="219" t="s">
        <v>3433</v>
      </c>
      <c r="B3718" s="78"/>
      <c r="C3718" s="152"/>
      <c r="D3718" s="167">
        <v>2076230.2</v>
      </c>
      <c r="E3718" s="168">
        <v>1747426.2199999995</v>
      </c>
      <c r="F3718" s="168"/>
      <c r="G3718" s="20">
        <f t="shared" si="64"/>
        <v>136665.57000000053</v>
      </c>
      <c r="H3718" s="19">
        <v>0</v>
      </c>
      <c r="I3718" s="19">
        <v>0</v>
      </c>
    </row>
    <row r="3719" spans="1:9" ht="15.75" customHeight="1" x14ac:dyDescent="0.25">
      <c r="A3719" s="219" t="s">
        <v>3688</v>
      </c>
      <c r="B3719" s="78"/>
      <c r="C3719" s="152"/>
      <c r="D3719" s="167">
        <v>625023.2000000003</v>
      </c>
      <c r="E3719" s="168">
        <v>566800.59999999986</v>
      </c>
      <c r="F3719" s="168"/>
      <c r="G3719" s="20">
        <f t="shared" si="64"/>
        <v>752112.89999999944</v>
      </c>
      <c r="H3719" s="19">
        <v>0</v>
      </c>
      <c r="I3719" s="19">
        <v>0</v>
      </c>
    </row>
    <row r="3720" spans="1:9" ht="15.75" customHeight="1" x14ac:dyDescent="0.25">
      <c r="A3720" s="219" t="s">
        <v>3872</v>
      </c>
      <c r="B3720" s="78"/>
      <c r="C3720" s="152"/>
      <c r="D3720" s="167">
        <v>2273086.9</v>
      </c>
      <c r="E3720" s="168">
        <v>1652034.98</v>
      </c>
      <c r="F3720" s="168"/>
      <c r="G3720" s="20">
        <f t="shared" si="64"/>
        <v>111179.58999999985</v>
      </c>
      <c r="H3720" s="19">
        <v>0</v>
      </c>
      <c r="I3720" s="19">
        <v>0</v>
      </c>
    </row>
    <row r="3721" spans="1:9" ht="15.75" customHeight="1" x14ac:dyDescent="0.25">
      <c r="A3721" s="221" t="s">
        <v>3689</v>
      </c>
      <c r="B3721" s="78"/>
      <c r="C3721" s="134"/>
      <c r="D3721" s="167">
        <v>1911617.1099999996</v>
      </c>
      <c r="E3721" s="168">
        <v>1553494.0699999998</v>
      </c>
      <c r="F3721" s="168"/>
      <c r="G3721" s="20">
        <f t="shared" si="64"/>
        <v>1107316.3899999983</v>
      </c>
      <c r="H3721" s="19">
        <v>0</v>
      </c>
      <c r="I3721" s="19">
        <v>0</v>
      </c>
    </row>
    <row r="3722" spans="1:9" ht="15.75" customHeight="1" x14ac:dyDescent="0.25">
      <c r="A3722" s="219" t="s">
        <v>3690</v>
      </c>
      <c r="B3722" s="78"/>
      <c r="C3722" s="134"/>
      <c r="D3722" s="167">
        <v>1817778.8500000006</v>
      </c>
      <c r="E3722" s="168">
        <v>1583959.7499999993</v>
      </c>
      <c r="F3722" s="168"/>
      <c r="G3722" s="20">
        <f t="shared" si="64"/>
        <v>1162068.6999999993</v>
      </c>
      <c r="H3722" s="19">
        <v>0</v>
      </c>
      <c r="I3722" s="19">
        <v>0</v>
      </c>
    </row>
    <row r="3723" spans="1:9" ht="15.75" customHeight="1" x14ac:dyDescent="0.25">
      <c r="A3723" s="219" t="s">
        <v>3691</v>
      </c>
      <c r="B3723" s="78"/>
      <c r="C3723" s="134"/>
      <c r="D3723" s="167">
        <v>1157641.7300000002</v>
      </c>
      <c r="E3723" s="168">
        <v>1069887.6300000001</v>
      </c>
      <c r="F3723" s="168"/>
      <c r="G3723" s="20">
        <f t="shared" si="64"/>
        <v>111068.44999999963</v>
      </c>
      <c r="H3723" s="19">
        <v>0</v>
      </c>
      <c r="I3723" s="19">
        <v>0</v>
      </c>
    </row>
    <row r="3724" spans="1:9" ht="15.75" customHeight="1" x14ac:dyDescent="0.25">
      <c r="A3724" s="219" t="s">
        <v>3692</v>
      </c>
      <c r="B3724" s="78"/>
      <c r="C3724" s="134"/>
      <c r="D3724" s="167">
        <v>2319137.3999999994</v>
      </c>
      <c r="E3724" s="168">
        <v>1891526.1500000001</v>
      </c>
      <c r="F3724" s="168"/>
      <c r="G3724" s="20">
        <f t="shared" si="64"/>
        <v>141190.89999999944</v>
      </c>
      <c r="H3724" s="19">
        <v>0</v>
      </c>
      <c r="I3724" s="19">
        <v>0</v>
      </c>
    </row>
    <row r="3725" spans="1:9" ht="15.75" customHeight="1" x14ac:dyDescent="0.25">
      <c r="A3725" s="219" t="s">
        <v>3693</v>
      </c>
      <c r="B3725" s="78"/>
      <c r="C3725" s="134"/>
      <c r="D3725" s="167">
        <v>1208147.4000000006</v>
      </c>
      <c r="E3725" s="168">
        <v>1028512.4699999999</v>
      </c>
      <c r="F3725" s="168"/>
      <c r="G3725" s="20">
        <f t="shared" si="64"/>
        <v>930600.56000000052</v>
      </c>
      <c r="H3725" s="19">
        <v>0</v>
      </c>
      <c r="I3725" s="19">
        <v>0</v>
      </c>
    </row>
    <row r="3726" spans="1:9" ht="15.75" customHeight="1" x14ac:dyDescent="0.25">
      <c r="A3726" s="219" t="s">
        <v>3694</v>
      </c>
      <c r="B3726" s="78"/>
      <c r="C3726" s="134"/>
      <c r="D3726" s="167">
        <v>1208168.3100000005</v>
      </c>
      <c r="E3726" s="168">
        <v>1008361.9799999999</v>
      </c>
      <c r="F3726" s="168"/>
      <c r="G3726" s="20">
        <f t="shared" si="64"/>
        <v>255082.78000000003</v>
      </c>
      <c r="H3726" s="19">
        <v>0</v>
      </c>
      <c r="I3726" s="19">
        <v>0</v>
      </c>
    </row>
    <row r="3727" spans="1:9" ht="15.75" customHeight="1" x14ac:dyDescent="0.25">
      <c r="A3727" s="219" t="s">
        <v>3695</v>
      </c>
      <c r="B3727" s="78"/>
      <c r="C3727" s="134"/>
      <c r="D3727" s="167">
        <v>1595415.8399999989</v>
      </c>
      <c r="E3727" s="168">
        <v>1289402.0000000002</v>
      </c>
      <c r="F3727" s="168"/>
      <c r="G3727" s="20">
        <f t="shared" si="64"/>
        <v>344052.05000000121</v>
      </c>
      <c r="H3727" s="19">
        <v>0</v>
      </c>
      <c r="I3727" s="19">
        <v>0</v>
      </c>
    </row>
    <row r="3728" spans="1:9" ht="15.75" customHeight="1" x14ac:dyDescent="0.25">
      <c r="A3728" s="219" t="s">
        <v>3696</v>
      </c>
      <c r="B3728" s="78"/>
      <c r="C3728" s="134"/>
      <c r="D3728" s="167">
        <v>915141.8000000004</v>
      </c>
      <c r="E3728" s="168">
        <v>756568.95000000042</v>
      </c>
      <c r="F3728" s="168"/>
      <c r="G3728" s="20">
        <f t="shared" si="64"/>
        <v>590595.94999999949</v>
      </c>
      <c r="H3728" s="19">
        <v>0</v>
      </c>
      <c r="I3728" s="19">
        <v>0</v>
      </c>
    </row>
    <row r="3729" spans="1:9" ht="15.75" customHeight="1" x14ac:dyDescent="0.25">
      <c r="A3729" s="219" t="s">
        <v>3697</v>
      </c>
      <c r="B3729" s="78"/>
      <c r="C3729" s="134"/>
      <c r="D3729" s="167">
        <v>242926.60000000009</v>
      </c>
      <c r="E3729" s="168">
        <v>194909.13999999996</v>
      </c>
      <c r="F3729" s="168"/>
      <c r="G3729" s="20">
        <f t="shared" si="64"/>
        <v>102958.03999999934</v>
      </c>
      <c r="H3729" s="19">
        <v>0</v>
      </c>
      <c r="I3729" s="19">
        <v>0</v>
      </c>
    </row>
    <row r="3730" spans="1:9" ht="15.75" customHeight="1" x14ac:dyDescent="0.25">
      <c r="A3730" s="221" t="s">
        <v>3698</v>
      </c>
      <c r="B3730" s="78"/>
      <c r="C3730" s="134"/>
      <c r="D3730" s="167">
        <v>1083671.5400000005</v>
      </c>
      <c r="E3730" s="168">
        <v>845235.15999999992</v>
      </c>
      <c r="F3730" s="168"/>
      <c r="G3730" s="20">
        <f t="shared" si="64"/>
        <v>253564.97000000067</v>
      </c>
      <c r="H3730" s="19">
        <v>0</v>
      </c>
      <c r="I3730" s="19">
        <v>0</v>
      </c>
    </row>
    <row r="3731" spans="1:9" ht="15.75" customHeight="1" x14ac:dyDescent="0.25">
      <c r="A3731" s="221" t="s">
        <v>3699</v>
      </c>
      <c r="B3731" s="78"/>
      <c r="C3731" s="134"/>
      <c r="D3731" s="167">
        <v>2825418.63</v>
      </c>
      <c r="E3731" s="168">
        <v>2069466.9200000009</v>
      </c>
      <c r="F3731" s="168"/>
      <c r="G3731" s="20">
        <f t="shared" si="64"/>
        <v>889836.03000000073</v>
      </c>
      <c r="H3731" s="19">
        <v>0</v>
      </c>
      <c r="I3731" s="19">
        <v>0</v>
      </c>
    </row>
    <row r="3732" spans="1:9" ht="15.75" customHeight="1" x14ac:dyDescent="0.25">
      <c r="A3732" s="223" t="s">
        <v>3700</v>
      </c>
      <c r="B3732" s="78"/>
      <c r="C3732" s="134"/>
      <c r="D3732" s="167">
        <v>1763806.9999999995</v>
      </c>
      <c r="E3732" s="168">
        <v>1493610.5800000005</v>
      </c>
      <c r="F3732" s="168"/>
      <c r="G3732" s="20">
        <f t="shared" si="64"/>
        <v>37679.279999999882</v>
      </c>
      <c r="H3732" s="19">
        <v>0</v>
      </c>
      <c r="I3732" s="19">
        <v>0</v>
      </c>
    </row>
    <row r="3733" spans="1:9" ht="15.75" customHeight="1" x14ac:dyDescent="0.25">
      <c r="A3733" s="221" t="s">
        <v>3701</v>
      </c>
      <c r="B3733" s="78"/>
      <c r="C3733" s="134"/>
      <c r="D3733" s="167">
        <v>1366763.1200000006</v>
      </c>
      <c r="E3733" s="168">
        <v>1046611.4400000002</v>
      </c>
      <c r="F3733" s="168"/>
      <c r="G3733" s="20">
        <f t="shared" si="64"/>
        <v>200454.07999999903</v>
      </c>
      <c r="H3733" s="19">
        <v>0</v>
      </c>
      <c r="I3733" s="19">
        <v>0</v>
      </c>
    </row>
    <row r="3734" spans="1:9" ht="15.75" customHeight="1" x14ac:dyDescent="0.25">
      <c r="A3734" s="221" t="s">
        <v>3702</v>
      </c>
      <c r="B3734" s="78"/>
      <c r="C3734" s="134"/>
      <c r="D3734" s="167">
        <v>4118014.6999999993</v>
      </c>
      <c r="E3734" s="168">
        <v>3012718.5700000008</v>
      </c>
      <c r="F3734" s="168"/>
      <c r="G3734" s="20">
        <f t="shared" si="64"/>
        <v>320907.66999999969</v>
      </c>
      <c r="H3734" s="19">
        <v>0</v>
      </c>
      <c r="I3734" s="19">
        <v>0</v>
      </c>
    </row>
    <row r="3735" spans="1:9" ht="15.75" customHeight="1" x14ac:dyDescent="0.25">
      <c r="A3735" s="221" t="s">
        <v>3703</v>
      </c>
      <c r="B3735" s="78"/>
      <c r="C3735" s="134"/>
      <c r="D3735" s="167">
        <v>1224373.3999999994</v>
      </c>
      <c r="E3735" s="168">
        <v>1066037.9500000002</v>
      </c>
      <c r="F3735" s="168"/>
      <c r="G3735" s="20">
        <f t="shared" si="64"/>
        <v>348170.9300000011</v>
      </c>
      <c r="H3735" s="19">
        <v>0</v>
      </c>
      <c r="I3735" s="19">
        <v>0</v>
      </c>
    </row>
    <row r="3736" spans="1:9" ht="15.75" customHeight="1" x14ac:dyDescent="0.25">
      <c r="A3736" s="221" t="s">
        <v>3704</v>
      </c>
      <c r="B3736" s="78"/>
      <c r="C3736" s="134"/>
      <c r="D3736" s="167">
        <v>1680085.9499999995</v>
      </c>
      <c r="E3736" s="168">
        <v>1413958.02</v>
      </c>
      <c r="F3736" s="168"/>
      <c r="G3736" s="20">
        <f t="shared" si="64"/>
        <v>743800.04999999865</v>
      </c>
      <c r="H3736" s="19">
        <v>0</v>
      </c>
      <c r="I3736" s="19">
        <v>0</v>
      </c>
    </row>
    <row r="3737" spans="1:9" ht="15.75" customHeight="1" x14ac:dyDescent="0.25">
      <c r="A3737" s="221" t="s">
        <v>3705</v>
      </c>
      <c r="B3737" s="78"/>
      <c r="C3737" s="134"/>
      <c r="D3737" s="167">
        <v>1865378.4000000004</v>
      </c>
      <c r="E3737" s="168">
        <v>1352120.4100000001</v>
      </c>
      <c r="F3737" s="168"/>
      <c r="G3737" s="20">
        <f t="shared" si="64"/>
        <v>1005705.8699999999</v>
      </c>
      <c r="H3737" s="19">
        <v>0</v>
      </c>
      <c r="I3737" s="19">
        <v>0</v>
      </c>
    </row>
    <row r="3738" spans="1:9" ht="15.75" customHeight="1" x14ac:dyDescent="0.25">
      <c r="A3738" s="221" t="s">
        <v>3706</v>
      </c>
      <c r="B3738" s="78"/>
      <c r="C3738" s="134"/>
      <c r="D3738" s="167">
        <v>1314116.3</v>
      </c>
      <c r="E3738" s="168">
        <v>1030214.37</v>
      </c>
      <c r="F3738" s="168"/>
      <c r="G3738" s="20">
        <f t="shared" si="64"/>
        <v>304474.38000000059</v>
      </c>
      <c r="H3738" s="19">
        <v>0</v>
      </c>
      <c r="I3738" s="19">
        <v>0</v>
      </c>
    </row>
    <row r="3739" spans="1:9" ht="15.75" customHeight="1" x14ac:dyDescent="0.25">
      <c r="A3739" s="221" t="s">
        <v>3707</v>
      </c>
      <c r="B3739" s="78"/>
      <c r="C3739" s="134"/>
      <c r="D3739" s="167">
        <v>772666.86000000045</v>
      </c>
      <c r="E3739" s="168">
        <v>511235.43999999994</v>
      </c>
      <c r="F3739" s="168"/>
      <c r="G3739" s="20">
        <f t="shared" si="64"/>
        <v>299613.81000000017</v>
      </c>
      <c r="H3739" s="19">
        <v>0</v>
      </c>
      <c r="I3739" s="19">
        <v>0</v>
      </c>
    </row>
    <row r="3740" spans="1:9" ht="15.75" customHeight="1" x14ac:dyDescent="0.25">
      <c r="A3740" s="219" t="s">
        <v>3708</v>
      </c>
      <c r="B3740" s="78"/>
      <c r="C3740" s="134"/>
      <c r="D3740" s="167">
        <v>2126795</v>
      </c>
      <c r="E3740" s="168">
        <v>1816921.2899999996</v>
      </c>
      <c r="F3740" s="168"/>
      <c r="G3740" s="20">
        <f t="shared" si="64"/>
        <v>216262.16000000003</v>
      </c>
      <c r="H3740" s="19">
        <v>0</v>
      </c>
      <c r="I3740" s="19">
        <v>0</v>
      </c>
    </row>
    <row r="3741" spans="1:9" ht="15.75" customHeight="1" x14ac:dyDescent="0.25">
      <c r="A3741" s="219" t="s">
        <v>3709</v>
      </c>
      <c r="B3741" s="78"/>
      <c r="C3741" s="134"/>
      <c r="D3741" s="167">
        <v>5931261.7000000039</v>
      </c>
      <c r="E3741" s="168">
        <v>3802220.0799999977</v>
      </c>
      <c r="F3741" s="168"/>
      <c r="G3741" s="20">
        <f t="shared" si="64"/>
        <v>110444.37999999954</v>
      </c>
      <c r="H3741" s="19">
        <v>0</v>
      </c>
      <c r="I3741" s="19">
        <v>0</v>
      </c>
    </row>
    <row r="3742" spans="1:9" ht="15.75" customHeight="1" x14ac:dyDescent="0.25">
      <c r="A3742" s="219" t="s">
        <v>3710</v>
      </c>
      <c r="B3742" s="78"/>
      <c r="C3742" s="134"/>
      <c r="D3742" s="167">
        <v>1758633.6999999995</v>
      </c>
      <c r="E3742" s="168">
        <v>988364.37000000011</v>
      </c>
      <c r="F3742" s="168"/>
      <c r="G3742" s="20">
        <f t="shared" si="64"/>
        <v>39136.429999999993</v>
      </c>
      <c r="H3742" s="19">
        <v>0</v>
      </c>
      <c r="I3742" s="19">
        <v>0</v>
      </c>
    </row>
    <row r="3743" spans="1:9" ht="15.75" customHeight="1" x14ac:dyDescent="0.25">
      <c r="A3743" s="219" t="s">
        <v>3550</v>
      </c>
      <c r="B3743" s="78"/>
      <c r="C3743" s="134"/>
      <c r="D3743" s="167">
        <v>1160034.3499999996</v>
      </c>
      <c r="E3743" s="168">
        <v>934116.6</v>
      </c>
      <c r="F3743" s="168"/>
      <c r="G3743" s="20">
        <f t="shared" si="64"/>
        <v>184260.16000000015</v>
      </c>
      <c r="H3743" s="19">
        <v>0</v>
      </c>
      <c r="I3743" s="19">
        <v>0</v>
      </c>
    </row>
    <row r="3744" spans="1:9" ht="15.75" customHeight="1" x14ac:dyDescent="0.25">
      <c r="A3744" s="219" t="s">
        <v>3546</v>
      </c>
      <c r="B3744" s="78"/>
      <c r="C3744" s="134"/>
      <c r="D3744" s="167">
        <v>1565819.199999999</v>
      </c>
      <c r="E3744" s="168">
        <v>1197462.0599999998</v>
      </c>
      <c r="F3744" s="168"/>
      <c r="G3744" s="20">
        <f t="shared" si="64"/>
        <v>175177.75000000012</v>
      </c>
      <c r="H3744" s="19">
        <v>0</v>
      </c>
      <c r="I3744" s="19">
        <v>0</v>
      </c>
    </row>
    <row r="3745" spans="1:9" ht="15.75" customHeight="1" x14ac:dyDescent="0.25">
      <c r="A3745" s="219" t="s">
        <v>3548</v>
      </c>
      <c r="B3745" s="78"/>
      <c r="C3745" s="134"/>
      <c r="D3745" s="167">
        <v>1326952</v>
      </c>
      <c r="E3745" s="168">
        <v>1119962.4000000001</v>
      </c>
      <c r="F3745" s="168"/>
      <c r="G3745" s="20">
        <f t="shared" si="64"/>
        <v>124652.04000000039</v>
      </c>
      <c r="H3745" s="19">
        <v>0</v>
      </c>
      <c r="I3745" s="19">
        <v>0</v>
      </c>
    </row>
    <row r="3746" spans="1:9" ht="15.75" customHeight="1" x14ac:dyDescent="0.25">
      <c r="A3746" s="219" t="s">
        <v>3551</v>
      </c>
      <c r="B3746" s="78"/>
      <c r="C3746" s="134"/>
      <c r="D3746" s="167">
        <v>1492775.6200000013</v>
      </c>
      <c r="E3746" s="168">
        <v>1218147.5</v>
      </c>
      <c r="F3746" s="168"/>
      <c r="G3746" s="20">
        <f t="shared" si="64"/>
        <v>406011.87999999931</v>
      </c>
      <c r="H3746" s="19">
        <v>0</v>
      </c>
      <c r="I3746" s="19">
        <v>0</v>
      </c>
    </row>
    <row r="3747" spans="1:9" ht="15.75" customHeight="1" x14ac:dyDescent="0.25">
      <c r="A3747" s="219" t="s">
        <v>3547</v>
      </c>
      <c r="B3747" s="78"/>
      <c r="C3747" s="134"/>
      <c r="D3747" s="167">
        <v>485194.00000000012</v>
      </c>
      <c r="E3747" s="168">
        <v>245865.35000000003</v>
      </c>
      <c r="F3747" s="168"/>
      <c r="G3747" s="20">
        <f t="shared" si="64"/>
        <v>260545.27000000025</v>
      </c>
      <c r="H3747" s="19">
        <v>0</v>
      </c>
      <c r="I3747" s="19">
        <v>0</v>
      </c>
    </row>
    <row r="3748" spans="1:9" ht="15.75" customHeight="1" x14ac:dyDescent="0.25">
      <c r="A3748" s="221" t="s">
        <v>3549</v>
      </c>
      <c r="B3748" s="78"/>
      <c r="C3748" s="134"/>
      <c r="D3748" s="167">
        <v>1481656.9000000006</v>
      </c>
      <c r="E3748" s="168">
        <v>1032100</v>
      </c>
      <c r="F3748" s="168"/>
      <c r="G3748" s="20">
        <f t="shared" si="64"/>
        <v>260642.18000000017</v>
      </c>
      <c r="H3748" s="19">
        <v>0</v>
      </c>
      <c r="I3748" s="19">
        <v>0</v>
      </c>
    </row>
    <row r="3749" spans="1:9" ht="15.75" customHeight="1" x14ac:dyDescent="0.25">
      <c r="A3749" s="221" t="s">
        <v>3711</v>
      </c>
      <c r="B3749" s="78"/>
      <c r="C3749" s="134"/>
      <c r="D3749" s="167">
        <v>1288009.8000000003</v>
      </c>
      <c r="E3749" s="168">
        <v>848511.2899999998</v>
      </c>
      <c r="F3749" s="168"/>
      <c r="G3749" s="20">
        <f t="shared" si="64"/>
        <v>420720.15000000026</v>
      </c>
      <c r="H3749" s="19">
        <v>0</v>
      </c>
      <c r="I3749" s="19">
        <v>0</v>
      </c>
    </row>
    <row r="3750" spans="1:9" ht="15.75" customHeight="1" x14ac:dyDescent="0.25">
      <c r="A3750" s="221" t="s">
        <v>3712</v>
      </c>
      <c r="B3750" s="78"/>
      <c r="C3750" s="134"/>
      <c r="D3750" s="167">
        <v>1267104.9999999998</v>
      </c>
      <c r="E3750" s="168">
        <v>485067.81</v>
      </c>
      <c r="F3750" s="168"/>
      <c r="G3750" s="20">
        <f t="shared" si="64"/>
        <v>127439.82000000065</v>
      </c>
      <c r="H3750" s="19">
        <v>0</v>
      </c>
      <c r="I3750" s="19">
        <v>0</v>
      </c>
    </row>
    <row r="3751" spans="1:9" ht="15.75" customHeight="1" x14ac:dyDescent="0.25">
      <c r="A3751" s="221" t="s">
        <v>4089</v>
      </c>
      <c r="B3751" s="78"/>
      <c r="C3751" s="134"/>
      <c r="D3751" s="167">
        <v>920462.23</v>
      </c>
      <c r="E3751" s="168">
        <v>824372.5299999998</v>
      </c>
      <c r="F3751" s="168"/>
      <c r="G3751" s="20">
        <f t="shared" si="64"/>
        <v>428511.25999999931</v>
      </c>
      <c r="H3751" s="19">
        <v>0</v>
      </c>
      <c r="I3751" s="19">
        <v>0</v>
      </c>
    </row>
    <row r="3752" spans="1:9" ht="15.75" customHeight="1" x14ac:dyDescent="0.25">
      <c r="A3752" s="221" t="s">
        <v>3713</v>
      </c>
      <c r="B3752" s="78"/>
      <c r="C3752" s="134"/>
      <c r="D3752" s="167">
        <v>1723576.6300000004</v>
      </c>
      <c r="E3752" s="168">
        <v>1653340.95</v>
      </c>
      <c r="F3752" s="168"/>
      <c r="G3752" s="20">
        <f t="shared" si="64"/>
        <v>328803.98000000045</v>
      </c>
      <c r="H3752" s="19">
        <v>0</v>
      </c>
      <c r="I3752" s="19">
        <v>0</v>
      </c>
    </row>
    <row r="3753" spans="1:9" ht="15.75" customHeight="1" x14ac:dyDescent="0.25">
      <c r="A3753" s="221" t="s">
        <v>3714</v>
      </c>
      <c r="B3753" s="78"/>
      <c r="C3753" s="134"/>
      <c r="D3753" s="167">
        <v>1301554.6499999999</v>
      </c>
      <c r="E3753" s="168">
        <v>943804.4099999998</v>
      </c>
      <c r="F3753" s="168"/>
      <c r="G3753" s="20">
        <f t="shared" si="64"/>
        <v>58222.600000000442</v>
      </c>
      <c r="H3753" s="19">
        <v>0</v>
      </c>
      <c r="I3753" s="19">
        <v>0</v>
      </c>
    </row>
    <row r="3754" spans="1:9" ht="15.75" customHeight="1" x14ac:dyDescent="0.25">
      <c r="A3754" s="221" t="s">
        <v>3715</v>
      </c>
      <c r="B3754" s="78"/>
      <c r="C3754" s="134"/>
      <c r="D3754" s="167">
        <v>1278257.0000000007</v>
      </c>
      <c r="E3754" s="168">
        <v>123815.00999999998</v>
      </c>
      <c r="F3754" s="168"/>
      <c r="G3754" s="20">
        <f t="shared" si="64"/>
        <v>621051.91999999993</v>
      </c>
      <c r="H3754" s="19">
        <v>0</v>
      </c>
      <c r="I3754" s="19">
        <v>0</v>
      </c>
    </row>
    <row r="3755" spans="1:9" ht="15.75" customHeight="1" x14ac:dyDescent="0.25">
      <c r="A3755" s="221" t="s">
        <v>3716</v>
      </c>
      <c r="B3755" s="78"/>
      <c r="C3755" s="134"/>
      <c r="D3755" s="167">
        <v>1043451.7300000001</v>
      </c>
      <c r="E3755" s="168">
        <v>502561.57999999996</v>
      </c>
      <c r="F3755" s="168"/>
      <c r="G3755" s="20">
        <f t="shared" si="64"/>
        <v>358123.0399999998</v>
      </c>
      <c r="H3755" s="19">
        <v>0</v>
      </c>
      <c r="I3755" s="19">
        <v>0</v>
      </c>
    </row>
    <row r="3756" spans="1:9" ht="15.75" customHeight="1" x14ac:dyDescent="0.25">
      <c r="A3756" s="224" t="s">
        <v>3717</v>
      </c>
      <c r="B3756" s="78"/>
      <c r="C3756" s="134"/>
      <c r="D3756" s="167">
        <v>461794.79999999993</v>
      </c>
      <c r="E3756" s="168">
        <v>165167.6</v>
      </c>
      <c r="F3756" s="168"/>
      <c r="G3756" s="20">
        <f t="shared" si="64"/>
        <v>233819.10000000126</v>
      </c>
      <c r="H3756" s="19">
        <v>0</v>
      </c>
      <c r="I3756" s="19">
        <v>0</v>
      </c>
    </row>
    <row r="3757" spans="1:9" ht="15.75" customHeight="1" x14ac:dyDescent="0.25">
      <c r="A3757" s="224" t="s">
        <v>3873</v>
      </c>
      <c r="B3757" s="78"/>
      <c r="C3757" s="134"/>
      <c r="D3757" s="167">
        <v>899085.15</v>
      </c>
      <c r="E3757" s="168">
        <v>191026.64999999997</v>
      </c>
      <c r="F3757" s="168"/>
      <c r="G3757" s="20">
        <f t="shared" si="64"/>
        <v>87754.100000000093</v>
      </c>
      <c r="H3757" s="19">
        <v>0</v>
      </c>
      <c r="I3757" s="19">
        <v>0</v>
      </c>
    </row>
    <row r="3758" spans="1:9" ht="15.75" customHeight="1" x14ac:dyDescent="0.25">
      <c r="A3758" s="224" t="s">
        <v>3874</v>
      </c>
      <c r="B3758" s="78"/>
      <c r="C3758" s="134"/>
      <c r="D3758" s="167">
        <v>1336582.4800000004</v>
      </c>
      <c r="E3758" s="168">
        <v>1081538.3500000001</v>
      </c>
      <c r="F3758" s="168"/>
      <c r="G3758" s="20">
        <f t="shared" si="64"/>
        <v>427611.2499999993</v>
      </c>
      <c r="H3758" s="19">
        <v>0</v>
      </c>
      <c r="I3758" s="19">
        <v>0</v>
      </c>
    </row>
    <row r="3759" spans="1:9" ht="15.75" customHeight="1" x14ac:dyDescent="0.25">
      <c r="A3759" s="224" t="s">
        <v>3875</v>
      </c>
      <c r="B3759" s="78"/>
      <c r="C3759" s="134"/>
      <c r="D3759" s="167">
        <v>1748574.5000000002</v>
      </c>
      <c r="E3759" s="168">
        <v>1346570.1900000002</v>
      </c>
      <c r="F3759" s="168"/>
      <c r="G3759" s="20">
        <f t="shared" si="64"/>
        <v>179634.93000000075</v>
      </c>
      <c r="H3759" s="19">
        <v>0</v>
      </c>
      <c r="I3759" s="19">
        <v>0</v>
      </c>
    </row>
    <row r="3760" spans="1:9" ht="15.75" customHeight="1" x14ac:dyDescent="0.25">
      <c r="A3760" s="224" t="s">
        <v>3876</v>
      </c>
      <c r="B3760" s="78"/>
      <c r="C3760" s="134"/>
      <c r="D3760" s="167">
        <v>3499213.9999999995</v>
      </c>
      <c r="E3760" s="168">
        <v>2719388.3800000004</v>
      </c>
      <c r="F3760" s="168"/>
      <c r="G3760" s="20">
        <f t="shared" si="64"/>
        <v>199806.33000000066</v>
      </c>
      <c r="H3760" s="19">
        <v>0</v>
      </c>
      <c r="I3760" s="19">
        <v>0</v>
      </c>
    </row>
    <row r="3761" spans="1:9" ht="15.75" customHeight="1" x14ac:dyDescent="0.25">
      <c r="A3761" s="224" t="s">
        <v>3877</v>
      </c>
      <c r="B3761" s="78"/>
      <c r="C3761" s="134"/>
      <c r="D3761" s="167">
        <v>1543444.6999999995</v>
      </c>
      <c r="E3761" s="168">
        <v>118389.44999999998</v>
      </c>
      <c r="F3761" s="168"/>
      <c r="G3761" s="20">
        <f t="shared" ref="G3761:G3824" si="65">D3727-E3727</f>
        <v>306013.83999999869</v>
      </c>
      <c r="H3761" s="19">
        <v>0</v>
      </c>
      <c r="I3761" s="19">
        <v>0</v>
      </c>
    </row>
    <row r="3762" spans="1:9" ht="15.75" customHeight="1" x14ac:dyDescent="0.25">
      <c r="A3762" s="224" t="s">
        <v>3878</v>
      </c>
      <c r="B3762" s="78"/>
      <c r="C3762" s="134"/>
      <c r="D3762" s="167">
        <v>1384268.6499999997</v>
      </c>
      <c r="E3762" s="168">
        <v>124294.37</v>
      </c>
      <c r="F3762" s="168"/>
      <c r="G3762" s="20">
        <f t="shared" si="65"/>
        <v>158572.84999999998</v>
      </c>
      <c r="H3762" s="19">
        <v>0</v>
      </c>
      <c r="I3762" s="19">
        <v>0</v>
      </c>
    </row>
    <row r="3763" spans="1:9" ht="15.75" customHeight="1" x14ac:dyDescent="0.25">
      <c r="A3763" s="224" t="s">
        <v>3879</v>
      </c>
      <c r="B3763" s="78"/>
      <c r="C3763" s="134"/>
      <c r="D3763" s="167">
        <v>1356260.0499999998</v>
      </c>
      <c r="E3763" s="168">
        <v>85936.200000000012</v>
      </c>
      <c r="F3763" s="168"/>
      <c r="G3763" s="20">
        <f t="shared" si="65"/>
        <v>48017.460000000137</v>
      </c>
      <c r="H3763" s="19">
        <v>0</v>
      </c>
      <c r="I3763" s="19">
        <v>0</v>
      </c>
    </row>
    <row r="3764" spans="1:9" ht="15.75" customHeight="1" x14ac:dyDescent="0.25">
      <c r="A3764" s="219" t="s">
        <v>3918</v>
      </c>
      <c r="B3764" s="78"/>
      <c r="C3764" s="134"/>
      <c r="D3764" s="167">
        <v>95894.17</v>
      </c>
      <c r="E3764" s="168">
        <v>29811.83</v>
      </c>
      <c r="F3764" s="168"/>
      <c r="G3764" s="20">
        <f t="shared" si="65"/>
        <v>238436.38000000059</v>
      </c>
      <c r="H3764" s="19">
        <v>0</v>
      </c>
      <c r="I3764" s="19">
        <v>0</v>
      </c>
    </row>
    <row r="3765" spans="1:9" ht="15.75" customHeight="1" x14ac:dyDescent="0.25">
      <c r="A3765" s="219" t="s">
        <v>3919</v>
      </c>
      <c r="B3765" s="78"/>
      <c r="C3765" s="134"/>
      <c r="D3765" s="167">
        <v>2744084.7</v>
      </c>
      <c r="E3765" s="168">
        <v>704952.87</v>
      </c>
      <c r="F3765" s="168"/>
      <c r="G3765" s="20">
        <f t="shared" si="65"/>
        <v>755951.70999999903</v>
      </c>
      <c r="H3765" s="19">
        <v>0</v>
      </c>
      <c r="I3765" s="19">
        <v>0</v>
      </c>
    </row>
    <row r="3766" spans="1:9" ht="15.75" customHeight="1" x14ac:dyDescent="0.25">
      <c r="A3766" s="219" t="s">
        <v>3920</v>
      </c>
      <c r="B3766" s="78"/>
      <c r="C3766" s="134"/>
      <c r="D3766" s="167">
        <v>1131662.25</v>
      </c>
      <c r="E3766" s="168">
        <v>792845.68000000017</v>
      </c>
      <c r="F3766" s="168"/>
      <c r="G3766" s="20">
        <f t="shared" si="65"/>
        <v>270196.41999999899</v>
      </c>
      <c r="H3766" s="19">
        <v>0</v>
      </c>
      <c r="I3766" s="19">
        <v>0</v>
      </c>
    </row>
    <row r="3767" spans="1:9" ht="15.75" customHeight="1" x14ac:dyDescent="0.25">
      <c r="A3767" s="225" t="s">
        <v>3921</v>
      </c>
      <c r="B3767" s="78"/>
      <c r="C3767" s="134"/>
      <c r="D3767" s="167">
        <v>54615.600000000006</v>
      </c>
      <c r="E3767" s="168">
        <v>46819.199999999997</v>
      </c>
      <c r="F3767" s="168"/>
      <c r="G3767" s="20">
        <f t="shared" si="65"/>
        <v>320151.6800000004</v>
      </c>
      <c r="H3767" s="19">
        <v>0</v>
      </c>
      <c r="I3767" s="19">
        <v>0</v>
      </c>
    </row>
    <row r="3768" spans="1:9" ht="15.75" customHeight="1" x14ac:dyDescent="0.25">
      <c r="A3768" s="225" t="s">
        <v>3922</v>
      </c>
      <c r="B3768" s="78"/>
      <c r="C3768" s="134"/>
      <c r="D3768" s="167">
        <v>79796.600000000006</v>
      </c>
      <c r="E3768" s="168">
        <v>70971.210000000006</v>
      </c>
      <c r="F3768" s="168"/>
      <c r="G3768" s="20">
        <f t="shared" si="65"/>
        <v>1105296.1299999985</v>
      </c>
      <c r="H3768" s="19">
        <v>0</v>
      </c>
      <c r="I3768" s="19">
        <v>0</v>
      </c>
    </row>
    <row r="3769" spans="1:9" ht="15.75" customHeight="1" x14ac:dyDescent="0.25">
      <c r="A3769" s="225" t="s">
        <v>4069</v>
      </c>
      <c r="B3769" s="78"/>
      <c r="C3769" s="134"/>
      <c r="D3769" s="167">
        <v>1315358</v>
      </c>
      <c r="E3769" s="168">
        <v>1118797.75</v>
      </c>
      <c r="F3769" s="168"/>
      <c r="G3769" s="20">
        <f t="shared" si="65"/>
        <v>158335.44999999925</v>
      </c>
      <c r="H3769" s="19">
        <v>0</v>
      </c>
      <c r="I3769" s="19">
        <v>0</v>
      </c>
    </row>
    <row r="3770" spans="1:9" ht="15.75" customHeight="1" x14ac:dyDescent="0.25">
      <c r="A3770" s="225" t="s">
        <v>4070</v>
      </c>
      <c r="B3770" s="78"/>
      <c r="C3770" s="134"/>
      <c r="D3770" s="167">
        <v>1554419.4999999998</v>
      </c>
      <c r="E3770" s="168">
        <v>1119447.3999999999</v>
      </c>
      <c r="F3770" s="168"/>
      <c r="G3770" s="20">
        <f t="shared" si="65"/>
        <v>266127.92999999947</v>
      </c>
      <c r="H3770" s="19">
        <v>0</v>
      </c>
      <c r="I3770" s="19">
        <v>0</v>
      </c>
    </row>
    <row r="3771" spans="1:9" ht="15.75" customHeight="1" x14ac:dyDescent="0.25">
      <c r="A3771" s="225" t="s">
        <v>4071</v>
      </c>
      <c r="B3771" s="78"/>
      <c r="C3771" s="134"/>
      <c r="D3771" s="167">
        <v>4368632</v>
      </c>
      <c r="E3771" s="168">
        <v>3038862.81</v>
      </c>
      <c r="F3771" s="168"/>
      <c r="G3771" s="20">
        <f t="shared" si="65"/>
        <v>513257.99000000022</v>
      </c>
      <c r="H3771" s="19">
        <v>0</v>
      </c>
      <c r="I3771" s="19">
        <v>0</v>
      </c>
    </row>
    <row r="3772" spans="1:9" ht="15.75" customHeight="1" x14ac:dyDescent="0.25">
      <c r="A3772" s="225" t="s">
        <v>4072</v>
      </c>
      <c r="B3772" s="78"/>
      <c r="C3772" s="134"/>
      <c r="D3772" s="167">
        <v>2275860.7800000003</v>
      </c>
      <c r="E3772" s="168">
        <v>1683394.23</v>
      </c>
      <c r="F3772" s="168"/>
      <c r="G3772" s="20">
        <f t="shared" si="65"/>
        <v>283901.93000000005</v>
      </c>
      <c r="H3772" s="19">
        <v>0</v>
      </c>
      <c r="I3772" s="19">
        <v>0</v>
      </c>
    </row>
    <row r="3773" spans="1:9" ht="15.75" customHeight="1" x14ac:dyDescent="0.25">
      <c r="A3773" s="226" t="s">
        <v>4073</v>
      </c>
      <c r="B3773" s="78"/>
      <c r="C3773" s="134"/>
      <c r="D3773" s="167">
        <v>965593.2</v>
      </c>
      <c r="E3773" s="168">
        <v>731475.41</v>
      </c>
      <c r="F3773" s="168"/>
      <c r="G3773" s="20">
        <f t="shared" si="65"/>
        <v>261431.42000000051</v>
      </c>
      <c r="H3773" s="19">
        <v>0</v>
      </c>
      <c r="I3773" s="19">
        <v>0</v>
      </c>
    </row>
    <row r="3774" spans="1:9" ht="15.75" customHeight="1" x14ac:dyDescent="0.25">
      <c r="A3774" s="226" t="s">
        <v>4074</v>
      </c>
      <c r="B3774" s="78"/>
      <c r="C3774" s="134"/>
      <c r="D3774" s="167">
        <v>677251.95</v>
      </c>
      <c r="E3774" s="168">
        <v>574522.78</v>
      </c>
      <c r="F3774" s="168"/>
      <c r="G3774" s="20">
        <f t="shared" si="65"/>
        <v>309873.71000000043</v>
      </c>
      <c r="H3774" s="19">
        <v>0</v>
      </c>
      <c r="I3774" s="19">
        <v>0</v>
      </c>
    </row>
    <row r="3775" spans="1:9" ht="15.75" customHeight="1" x14ac:dyDescent="0.25">
      <c r="A3775" s="226" t="s">
        <v>4075</v>
      </c>
      <c r="B3775" s="78"/>
      <c r="C3775" s="134"/>
      <c r="D3775" s="229" t="s">
        <v>3845</v>
      </c>
      <c r="E3775" s="230" t="s">
        <v>3845</v>
      </c>
      <c r="F3775" s="168"/>
      <c r="G3775" s="20">
        <f t="shared" si="65"/>
        <v>2129041.6200000062</v>
      </c>
      <c r="H3775" s="19">
        <v>0</v>
      </c>
      <c r="I3775" s="19">
        <v>0</v>
      </c>
    </row>
    <row r="3776" spans="1:9" ht="15.75" customHeight="1" x14ac:dyDescent="0.25">
      <c r="A3776" s="225" t="s">
        <v>4076</v>
      </c>
      <c r="B3776" s="78"/>
      <c r="C3776" s="134"/>
      <c r="D3776" s="229" t="s">
        <v>3845</v>
      </c>
      <c r="E3776" s="230" t="s">
        <v>3845</v>
      </c>
      <c r="F3776" s="168"/>
      <c r="G3776" s="20">
        <f t="shared" si="65"/>
        <v>770269.32999999938</v>
      </c>
      <c r="H3776" s="19">
        <v>0</v>
      </c>
      <c r="I3776" s="19">
        <v>0</v>
      </c>
    </row>
    <row r="3777" spans="1:9" ht="15.75" customHeight="1" x14ac:dyDescent="0.25">
      <c r="A3777" s="226" t="s">
        <v>4077</v>
      </c>
      <c r="B3777" s="78"/>
      <c r="C3777" s="134"/>
      <c r="D3777" s="167">
        <v>1179319.2000000002</v>
      </c>
      <c r="E3777" s="168">
        <v>1028906.3</v>
      </c>
      <c r="F3777" s="168"/>
      <c r="G3777" s="20">
        <f t="shared" si="65"/>
        <v>225917.74999999965</v>
      </c>
      <c r="H3777" s="19">
        <v>0</v>
      </c>
      <c r="I3777" s="19">
        <v>0</v>
      </c>
    </row>
    <row r="3778" spans="1:9" ht="15.75" customHeight="1" x14ac:dyDescent="0.25">
      <c r="A3778" s="226" t="s">
        <v>4078</v>
      </c>
      <c r="B3778" s="78"/>
      <c r="C3778" s="134"/>
      <c r="D3778" s="167">
        <v>1470702.25</v>
      </c>
      <c r="E3778" s="168">
        <v>1142709.52</v>
      </c>
      <c r="F3778" s="168"/>
      <c r="G3778" s="20">
        <f t="shared" si="65"/>
        <v>368357.1399999992</v>
      </c>
      <c r="H3778" s="19">
        <v>0</v>
      </c>
      <c r="I3778" s="19">
        <v>0</v>
      </c>
    </row>
    <row r="3779" spans="1:9" ht="15.75" customHeight="1" x14ac:dyDescent="0.25">
      <c r="A3779" s="225" t="s">
        <v>4079</v>
      </c>
      <c r="B3779" s="78"/>
      <c r="C3779" s="134"/>
      <c r="D3779" s="167">
        <v>4390734.75</v>
      </c>
      <c r="E3779" s="168">
        <v>1020079.1</v>
      </c>
      <c r="F3779" s="168"/>
      <c r="G3779" s="20">
        <f t="shared" si="65"/>
        <v>206989.59999999986</v>
      </c>
      <c r="H3779" s="19">
        <v>0</v>
      </c>
      <c r="I3779" s="19">
        <v>0</v>
      </c>
    </row>
    <row r="3780" spans="1:9" ht="15.75" customHeight="1" x14ac:dyDescent="0.25">
      <c r="A3780" s="225" t="s">
        <v>4080</v>
      </c>
      <c r="B3780" s="78"/>
      <c r="C3780" s="134"/>
      <c r="D3780" s="167">
        <v>1577973.8</v>
      </c>
      <c r="E3780" s="168">
        <v>1333146.98</v>
      </c>
      <c r="F3780" s="168"/>
      <c r="G3780" s="20">
        <f t="shared" si="65"/>
        <v>274628.12000000128</v>
      </c>
      <c r="H3780" s="19">
        <v>0</v>
      </c>
      <c r="I3780" s="19">
        <v>0</v>
      </c>
    </row>
    <row r="3781" spans="1:9" ht="15.75" customHeight="1" x14ac:dyDescent="0.25">
      <c r="A3781" s="223" t="s">
        <v>4081</v>
      </c>
      <c r="B3781" s="78"/>
      <c r="C3781" s="134"/>
      <c r="D3781" s="229" t="s">
        <v>3845</v>
      </c>
      <c r="E3781" s="230" t="s">
        <v>3845</v>
      </c>
      <c r="F3781" s="168"/>
      <c r="G3781" s="20">
        <f t="shared" si="65"/>
        <v>239328.65000000008</v>
      </c>
      <c r="H3781" s="19">
        <v>0</v>
      </c>
      <c r="I3781" s="19">
        <v>0</v>
      </c>
    </row>
    <row r="3782" spans="1:9" ht="15.75" customHeight="1" x14ac:dyDescent="0.25">
      <c r="A3782" s="223" t="s">
        <v>4082</v>
      </c>
      <c r="B3782" s="78"/>
      <c r="C3782" s="134"/>
      <c r="D3782" s="229" t="s">
        <v>3845</v>
      </c>
      <c r="E3782" s="230" t="s">
        <v>3845</v>
      </c>
      <c r="F3782" s="168"/>
      <c r="G3782" s="20">
        <f t="shared" si="65"/>
        <v>449556.90000000061</v>
      </c>
      <c r="H3782" s="19">
        <v>0</v>
      </c>
      <c r="I3782" s="19">
        <v>0</v>
      </c>
    </row>
    <row r="3783" spans="1:9" ht="15.75" customHeight="1" x14ac:dyDescent="0.25">
      <c r="A3783" s="223" t="s">
        <v>4083</v>
      </c>
      <c r="B3783" s="78"/>
      <c r="C3783" s="134"/>
      <c r="D3783" s="167">
        <v>2999278.18</v>
      </c>
      <c r="E3783" s="168">
        <v>1713330.09</v>
      </c>
      <c r="F3783" s="168"/>
      <c r="G3783" s="20">
        <f t="shared" si="65"/>
        <v>439498.51000000047</v>
      </c>
      <c r="H3783" s="19">
        <v>0</v>
      </c>
      <c r="I3783" s="19">
        <v>0</v>
      </c>
    </row>
    <row r="3784" spans="1:9" ht="15.75" customHeight="1" x14ac:dyDescent="0.25">
      <c r="A3784" s="223" t="s">
        <v>4084</v>
      </c>
      <c r="B3784" s="78"/>
      <c r="C3784" s="134"/>
      <c r="D3784" s="229" t="s">
        <v>3845</v>
      </c>
      <c r="E3784" s="230" t="s">
        <v>3845</v>
      </c>
      <c r="F3784" s="168"/>
      <c r="G3784" s="20">
        <f t="shared" si="65"/>
        <v>782037.18999999971</v>
      </c>
      <c r="H3784" s="19">
        <v>0</v>
      </c>
      <c r="I3784" s="19">
        <v>0</v>
      </c>
    </row>
    <row r="3785" spans="1:9" ht="15.75" customHeight="1" x14ac:dyDescent="0.25">
      <c r="A3785" s="223" t="s">
        <v>4085</v>
      </c>
      <c r="B3785" s="78"/>
      <c r="C3785" s="134"/>
      <c r="D3785" s="167">
        <v>687864.2</v>
      </c>
      <c r="E3785" s="168">
        <v>616489.81999999995</v>
      </c>
      <c r="F3785" s="168"/>
      <c r="G3785" s="20">
        <f t="shared" si="65"/>
        <v>96089.700000000186</v>
      </c>
      <c r="H3785" s="19">
        <v>0</v>
      </c>
      <c r="I3785" s="19">
        <v>0</v>
      </c>
    </row>
    <row r="3786" spans="1:9" ht="15.75" customHeight="1" x14ac:dyDescent="0.25">
      <c r="A3786" s="223" t="s">
        <v>4086</v>
      </c>
      <c r="B3786" s="78"/>
      <c r="C3786" s="134"/>
      <c r="D3786" s="167">
        <v>1126824.6000000001</v>
      </c>
      <c r="E3786" s="168">
        <v>898025.2</v>
      </c>
      <c r="F3786" s="168"/>
      <c r="G3786" s="20">
        <f t="shared" si="65"/>
        <v>70235.6800000004</v>
      </c>
      <c r="H3786" s="19">
        <v>0</v>
      </c>
      <c r="I3786" s="19">
        <v>0</v>
      </c>
    </row>
    <row r="3787" spans="1:9" ht="15.75" customHeight="1" x14ac:dyDescent="0.25">
      <c r="A3787" s="223" t="s">
        <v>4087</v>
      </c>
      <c r="B3787" s="78"/>
      <c r="C3787" s="134"/>
      <c r="D3787" s="167">
        <v>1027173</v>
      </c>
      <c r="E3787" s="168">
        <v>735474.81</v>
      </c>
      <c r="F3787" s="168"/>
      <c r="G3787" s="20">
        <f t="shared" si="65"/>
        <v>357750.24000000011</v>
      </c>
      <c r="H3787" s="19">
        <v>0</v>
      </c>
      <c r="I3787" s="19">
        <v>0</v>
      </c>
    </row>
    <row r="3788" spans="1:9" ht="15.75" customHeight="1" x14ac:dyDescent="0.25">
      <c r="A3788" s="227" t="s">
        <v>3718</v>
      </c>
      <c r="B3788" s="78"/>
      <c r="C3788" s="134"/>
      <c r="D3788" s="167">
        <v>1169599.9499999997</v>
      </c>
      <c r="E3788" s="168">
        <v>971523.3000000004</v>
      </c>
      <c r="F3788" s="168"/>
      <c r="G3788" s="20">
        <f t="shared" si="65"/>
        <v>1154441.9900000007</v>
      </c>
      <c r="H3788" s="19">
        <v>0</v>
      </c>
      <c r="I3788" s="19">
        <v>0</v>
      </c>
    </row>
    <row r="3789" spans="1:9" ht="15.75" customHeight="1" x14ac:dyDescent="0.25">
      <c r="A3789" s="227" t="s">
        <v>3719</v>
      </c>
      <c r="B3789" s="78"/>
      <c r="C3789" s="134"/>
      <c r="D3789" s="167">
        <v>503862.12999999995</v>
      </c>
      <c r="E3789" s="168">
        <v>413475.14000000007</v>
      </c>
      <c r="F3789" s="168"/>
      <c r="G3789" s="20">
        <f t="shared" si="65"/>
        <v>540890.15000000014</v>
      </c>
      <c r="H3789" s="19">
        <v>0</v>
      </c>
      <c r="I3789" s="19">
        <v>0</v>
      </c>
    </row>
    <row r="3790" spans="1:9" ht="15.75" customHeight="1" x14ac:dyDescent="0.25">
      <c r="A3790" s="227" t="s">
        <v>3720</v>
      </c>
      <c r="B3790" s="78"/>
      <c r="C3790" s="134"/>
      <c r="D3790" s="167">
        <v>3701240.2500000028</v>
      </c>
      <c r="E3790" s="168">
        <v>3376507.3699999992</v>
      </c>
      <c r="F3790" s="168"/>
      <c r="G3790" s="20">
        <f t="shared" si="65"/>
        <v>296627.19999999995</v>
      </c>
      <c r="H3790" s="19">
        <v>0</v>
      </c>
      <c r="I3790" s="19">
        <v>0</v>
      </c>
    </row>
    <row r="3791" spans="1:9" ht="15.75" customHeight="1" x14ac:dyDescent="0.25">
      <c r="A3791" s="227" t="s">
        <v>3721</v>
      </c>
      <c r="B3791" s="78"/>
      <c r="C3791" s="134"/>
      <c r="D3791" s="167">
        <v>1239047.0999999996</v>
      </c>
      <c r="E3791" s="168">
        <v>1092915.48</v>
      </c>
      <c r="F3791" s="168"/>
      <c r="G3791" s="20">
        <f t="shared" si="65"/>
        <v>708058.5</v>
      </c>
      <c r="H3791" s="19">
        <v>0</v>
      </c>
      <c r="I3791" s="19">
        <v>0</v>
      </c>
    </row>
    <row r="3792" spans="1:9" ht="15.75" customHeight="1" x14ac:dyDescent="0.25">
      <c r="A3792" s="227" t="s">
        <v>3722</v>
      </c>
      <c r="B3792" s="78"/>
      <c r="C3792" s="134"/>
      <c r="D3792" s="167">
        <v>588592.49000000011</v>
      </c>
      <c r="E3792" s="168">
        <v>411114.79</v>
      </c>
      <c r="F3792" s="168"/>
      <c r="G3792" s="20">
        <f t="shared" si="65"/>
        <v>255044.13000000035</v>
      </c>
      <c r="H3792" s="19">
        <v>0</v>
      </c>
      <c r="I3792" s="19">
        <v>0</v>
      </c>
    </row>
    <row r="3793" spans="1:9" ht="15.75" customHeight="1" x14ac:dyDescent="0.25">
      <c r="A3793" s="227" t="s">
        <v>3723</v>
      </c>
      <c r="B3793" s="78"/>
      <c r="C3793" s="134"/>
      <c r="D3793" s="167">
        <v>1448008.0100000009</v>
      </c>
      <c r="E3793" s="168">
        <v>1210994.79</v>
      </c>
      <c r="F3793" s="168"/>
      <c r="G3793" s="20">
        <f t="shared" si="65"/>
        <v>402004.31000000006</v>
      </c>
      <c r="H3793" s="19">
        <v>0</v>
      </c>
      <c r="I3793" s="19">
        <v>0</v>
      </c>
    </row>
    <row r="3794" spans="1:9" ht="15.75" customHeight="1" x14ac:dyDescent="0.25">
      <c r="A3794" s="227" t="s">
        <v>3724</v>
      </c>
      <c r="B3794" s="78"/>
      <c r="C3794" s="134"/>
      <c r="D3794" s="167">
        <v>1476345.3000000014</v>
      </c>
      <c r="E3794" s="168">
        <v>1159140.0500000003</v>
      </c>
      <c r="F3794" s="168"/>
      <c r="G3794" s="20">
        <f t="shared" si="65"/>
        <v>779825.61999999918</v>
      </c>
      <c r="H3794" s="19">
        <v>0</v>
      </c>
      <c r="I3794" s="19">
        <v>0</v>
      </c>
    </row>
    <row r="3795" spans="1:9" ht="15.75" customHeight="1" x14ac:dyDescent="0.25">
      <c r="A3795" s="227" t="s">
        <v>3725</v>
      </c>
      <c r="B3795" s="78"/>
      <c r="C3795" s="134"/>
      <c r="D3795" s="167">
        <v>2206813.1999999988</v>
      </c>
      <c r="E3795" s="168">
        <v>1881218.8999999997</v>
      </c>
      <c r="F3795" s="168"/>
      <c r="G3795" s="20">
        <f t="shared" si="65"/>
        <v>1425055.2499999995</v>
      </c>
      <c r="H3795" s="19">
        <v>0</v>
      </c>
      <c r="I3795" s="19">
        <v>0</v>
      </c>
    </row>
    <row r="3796" spans="1:9" ht="15.75" customHeight="1" x14ac:dyDescent="0.25">
      <c r="A3796" s="227" t="s">
        <v>3726</v>
      </c>
      <c r="B3796" s="78"/>
      <c r="C3796" s="134"/>
      <c r="D3796" s="167">
        <v>850134.05000000028</v>
      </c>
      <c r="E3796" s="168">
        <v>647858.64</v>
      </c>
      <c r="F3796" s="168"/>
      <c r="G3796" s="20">
        <f t="shared" si="65"/>
        <v>1259974.2799999998</v>
      </c>
      <c r="H3796" s="19">
        <v>0</v>
      </c>
      <c r="I3796" s="19">
        <v>0</v>
      </c>
    </row>
    <row r="3797" spans="1:9" ht="15.75" customHeight="1" x14ac:dyDescent="0.25">
      <c r="A3797" s="227" t="s">
        <v>3727</v>
      </c>
      <c r="B3797" s="78"/>
      <c r="C3797" s="134"/>
      <c r="D3797" s="167">
        <v>6096249.0800000001</v>
      </c>
      <c r="E3797" s="168">
        <v>5050377.9099999983</v>
      </c>
      <c r="F3797" s="168"/>
      <c r="G3797" s="20">
        <f t="shared" si="65"/>
        <v>1270323.8499999999</v>
      </c>
      <c r="H3797" s="19">
        <v>0</v>
      </c>
      <c r="I3797" s="19">
        <v>0</v>
      </c>
    </row>
    <row r="3798" spans="1:9" ht="15.75" customHeight="1" x14ac:dyDescent="0.25">
      <c r="A3798" s="227" t="s">
        <v>3728</v>
      </c>
      <c r="B3798" s="78"/>
      <c r="C3798" s="134"/>
      <c r="D3798" s="167">
        <v>1227212.3100000005</v>
      </c>
      <c r="E3798" s="168">
        <v>922097.78</v>
      </c>
      <c r="F3798" s="168"/>
      <c r="G3798" s="20">
        <f t="shared" si="65"/>
        <v>66082.34</v>
      </c>
      <c r="H3798" s="19">
        <v>0</v>
      </c>
      <c r="I3798" s="19">
        <v>0</v>
      </c>
    </row>
    <row r="3799" spans="1:9" ht="15.75" customHeight="1" x14ac:dyDescent="0.25">
      <c r="A3799" s="227" t="s">
        <v>3729</v>
      </c>
      <c r="B3799" s="78"/>
      <c r="C3799" s="134"/>
      <c r="D3799" s="167">
        <v>1209683.2999999993</v>
      </c>
      <c r="E3799" s="168">
        <v>966076.70000000007</v>
      </c>
      <c r="F3799" s="168"/>
      <c r="G3799" s="20">
        <f t="shared" si="65"/>
        <v>2039131.83</v>
      </c>
      <c r="H3799" s="19">
        <v>0</v>
      </c>
      <c r="I3799" s="19">
        <v>0</v>
      </c>
    </row>
    <row r="3800" spans="1:9" ht="15.75" customHeight="1" x14ac:dyDescent="0.25">
      <c r="A3800" s="227" t="s">
        <v>3730</v>
      </c>
      <c r="B3800" s="78"/>
      <c r="C3800" s="134"/>
      <c r="D3800" s="167">
        <v>1177475.1000000003</v>
      </c>
      <c r="E3800" s="168">
        <v>974460.12999999989</v>
      </c>
      <c r="F3800" s="168"/>
      <c r="G3800" s="20">
        <f t="shared" si="65"/>
        <v>338816.56999999983</v>
      </c>
      <c r="H3800" s="19">
        <v>0</v>
      </c>
      <c r="I3800" s="19">
        <v>0</v>
      </c>
    </row>
    <row r="3801" spans="1:9" ht="15.75" customHeight="1" x14ac:dyDescent="0.25">
      <c r="A3801" s="227" t="s">
        <v>3731</v>
      </c>
      <c r="B3801" s="78"/>
      <c r="C3801" s="134"/>
      <c r="D3801" s="167">
        <v>901936.78999999992</v>
      </c>
      <c r="E3801" s="168">
        <v>649773.8400000002</v>
      </c>
      <c r="F3801" s="168"/>
      <c r="G3801" s="20">
        <f t="shared" si="65"/>
        <v>7796.4000000000087</v>
      </c>
      <c r="H3801" s="19">
        <v>0</v>
      </c>
      <c r="I3801" s="19">
        <v>0</v>
      </c>
    </row>
    <row r="3802" spans="1:9" ht="15.75" customHeight="1" x14ac:dyDescent="0.25">
      <c r="A3802" s="227" t="s">
        <v>3732</v>
      </c>
      <c r="B3802" s="78"/>
      <c r="C3802" s="134"/>
      <c r="D3802" s="167">
        <v>462293.47999999975</v>
      </c>
      <c r="E3802" s="168">
        <v>400079.96</v>
      </c>
      <c r="F3802" s="168"/>
      <c r="G3802" s="20">
        <f>D3802-E3802</f>
        <v>62213.519999999728</v>
      </c>
      <c r="H3802" s="19">
        <v>0</v>
      </c>
      <c r="I3802" s="19">
        <v>0</v>
      </c>
    </row>
    <row r="3803" spans="1:9" ht="15.75" customHeight="1" x14ac:dyDescent="0.25">
      <c r="A3803" s="227" t="s">
        <v>3733</v>
      </c>
      <c r="B3803" s="78"/>
      <c r="C3803" s="134"/>
      <c r="D3803" s="167">
        <v>1424270.72</v>
      </c>
      <c r="E3803" s="168">
        <v>1255070.3799999999</v>
      </c>
      <c r="F3803" s="168"/>
      <c r="G3803" s="20">
        <f>D3803-E3803</f>
        <v>169200.34000000008</v>
      </c>
      <c r="H3803" s="19">
        <v>0</v>
      </c>
      <c r="I3803" s="19">
        <v>0</v>
      </c>
    </row>
    <row r="3804" spans="1:9" ht="15.75" customHeight="1" x14ac:dyDescent="0.25">
      <c r="A3804" s="227" t="s">
        <v>3734</v>
      </c>
      <c r="B3804" s="78"/>
      <c r="C3804" s="134"/>
      <c r="D3804" s="167">
        <v>1364905.3900000001</v>
      </c>
      <c r="E3804" s="168">
        <v>1058851.9100000001</v>
      </c>
      <c r="F3804" s="168"/>
      <c r="G3804" s="20">
        <f t="shared" si="65"/>
        <v>434972.09999999986</v>
      </c>
      <c r="H3804" s="19">
        <v>0</v>
      </c>
      <c r="I3804" s="19">
        <v>0</v>
      </c>
    </row>
    <row r="3805" spans="1:9" ht="15.75" customHeight="1" x14ac:dyDescent="0.25">
      <c r="A3805" s="227" t="s">
        <v>3735</v>
      </c>
      <c r="B3805" s="78"/>
      <c r="C3805" s="134"/>
      <c r="D3805" s="167">
        <v>684435.39999999967</v>
      </c>
      <c r="E3805" s="168">
        <v>576672.95000000007</v>
      </c>
      <c r="F3805" s="168"/>
      <c r="G3805" s="20">
        <f t="shared" si="65"/>
        <v>1329769.19</v>
      </c>
      <c r="H3805" s="19">
        <v>0</v>
      </c>
      <c r="I3805" s="19">
        <v>0</v>
      </c>
    </row>
    <row r="3806" spans="1:9" ht="15.75" customHeight="1" x14ac:dyDescent="0.25">
      <c r="A3806" s="227" t="s">
        <v>3736</v>
      </c>
      <c r="B3806" s="78"/>
      <c r="C3806" s="134"/>
      <c r="D3806" s="167">
        <v>2519479.3500000015</v>
      </c>
      <c r="E3806" s="168">
        <v>2041465.0000000005</v>
      </c>
      <c r="F3806" s="168"/>
      <c r="G3806" s="20">
        <f t="shared" si="65"/>
        <v>592466.55000000028</v>
      </c>
      <c r="H3806" s="19">
        <v>0</v>
      </c>
      <c r="I3806" s="19">
        <v>0</v>
      </c>
    </row>
    <row r="3807" spans="1:9" ht="15.75" customHeight="1" x14ac:dyDescent="0.25">
      <c r="A3807" s="227" t="s">
        <v>3737</v>
      </c>
      <c r="B3807" s="78"/>
      <c r="C3807" s="134"/>
      <c r="D3807" s="167">
        <v>2140677.7999999989</v>
      </c>
      <c r="E3807" s="168">
        <v>1838908.0400000003</v>
      </c>
      <c r="F3807" s="168"/>
      <c r="G3807" s="20">
        <f t="shared" si="65"/>
        <v>234117.78999999992</v>
      </c>
      <c r="H3807" s="19">
        <v>0</v>
      </c>
      <c r="I3807" s="19">
        <v>0</v>
      </c>
    </row>
    <row r="3808" spans="1:9" ht="15.75" customHeight="1" x14ac:dyDescent="0.25">
      <c r="A3808" s="227" t="s">
        <v>3738</v>
      </c>
      <c r="B3808" s="78"/>
      <c r="C3808" s="134"/>
      <c r="D3808" s="167">
        <v>1977255.929999999</v>
      </c>
      <c r="E3808" s="168">
        <v>1482101.8199999998</v>
      </c>
      <c r="F3808" s="168"/>
      <c r="G3808" s="20">
        <f t="shared" si="65"/>
        <v>102729.16999999993</v>
      </c>
      <c r="H3808" s="19">
        <v>0</v>
      </c>
      <c r="I3808" s="19">
        <v>0</v>
      </c>
    </row>
    <row r="3809" spans="1:9" ht="15.75" customHeight="1" x14ac:dyDescent="0.25">
      <c r="A3809" s="227" t="s">
        <v>3739</v>
      </c>
      <c r="B3809" s="78"/>
      <c r="C3809" s="134"/>
      <c r="D3809" s="167">
        <v>2334809.2000000011</v>
      </c>
      <c r="E3809" s="168">
        <v>1866431.7899999991</v>
      </c>
      <c r="F3809" s="168"/>
      <c r="G3809" s="20" t="e">
        <f t="shared" si="65"/>
        <v>#VALUE!</v>
      </c>
      <c r="H3809" s="19">
        <v>0</v>
      </c>
      <c r="I3809" s="19">
        <v>0</v>
      </c>
    </row>
    <row r="3810" spans="1:9" ht="15.75" customHeight="1" x14ac:dyDescent="0.25">
      <c r="A3810" s="227" t="s">
        <v>3740</v>
      </c>
      <c r="B3810" s="78"/>
      <c r="C3810" s="134"/>
      <c r="D3810" s="167">
        <v>3079941.22</v>
      </c>
      <c r="E3810" s="168">
        <v>2484466.5699999994</v>
      </c>
      <c r="F3810" s="168"/>
      <c r="G3810" s="20" t="e">
        <f t="shared" si="65"/>
        <v>#VALUE!</v>
      </c>
      <c r="H3810" s="19">
        <v>0</v>
      </c>
      <c r="I3810" s="19">
        <v>0</v>
      </c>
    </row>
    <row r="3811" spans="1:9" ht="15.75" customHeight="1" x14ac:dyDescent="0.25">
      <c r="A3811" s="227" t="s">
        <v>3741</v>
      </c>
      <c r="B3811" s="78"/>
      <c r="C3811" s="134"/>
      <c r="D3811" s="167">
        <v>845223.71999999986</v>
      </c>
      <c r="E3811" s="168">
        <v>912468.7300000001</v>
      </c>
      <c r="F3811" s="168"/>
      <c r="G3811" s="20">
        <f t="shared" si="65"/>
        <v>150412.90000000014</v>
      </c>
      <c r="H3811" s="19">
        <v>0</v>
      </c>
      <c r="I3811" s="19">
        <v>0</v>
      </c>
    </row>
    <row r="3812" spans="1:9" ht="15.75" customHeight="1" x14ac:dyDescent="0.25">
      <c r="A3812" s="227" t="s">
        <v>3742</v>
      </c>
      <c r="B3812" s="78"/>
      <c r="C3812" s="134"/>
      <c r="D3812" s="167">
        <v>1171607.21</v>
      </c>
      <c r="E3812" s="168">
        <v>927388.36999999965</v>
      </c>
      <c r="F3812" s="168"/>
      <c r="G3812" s="20">
        <f t="shared" si="65"/>
        <v>327992.73</v>
      </c>
      <c r="H3812" s="19">
        <v>0</v>
      </c>
      <c r="I3812" s="19">
        <v>0</v>
      </c>
    </row>
    <row r="3813" spans="1:9" ht="15.75" customHeight="1" x14ac:dyDescent="0.25">
      <c r="A3813" s="227" t="s">
        <v>3743</v>
      </c>
      <c r="B3813" s="78"/>
      <c r="C3813" s="134"/>
      <c r="D3813" s="167">
        <v>1380919.6299999994</v>
      </c>
      <c r="E3813" s="168">
        <v>1090706.0999999999</v>
      </c>
      <c r="F3813" s="168"/>
      <c r="G3813" s="20">
        <f t="shared" si="65"/>
        <v>3370655.65</v>
      </c>
      <c r="H3813" s="19">
        <v>0</v>
      </c>
      <c r="I3813" s="19">
        <v>0</v>
      </c>
    </row>
    <row r="3814" spans="1:9" ht="15.75" customHeight="1" x14ac:dyDescent="0.25">
      <c r="A3814" s="227" t="s">
        <v>3744</v>
      </c>
      <c r="B3814" s="78"/>
      <c r="C3814" s="134"/>
      <c r="D3814" s="167">
        <v>1695029.1999999983</v>
      </c>
      <c r="E3814" s="168">
        <v>1423179.7000000002</v>
      </c>
      <c r="F3814" s="168"/>
      <c r="G3814" s="20">
        <f t="shared" si="65"/>
        <v>244826.82000000007</v>
      </c>
      <c r="H3814" s="19">
        <v>0</v>
      </c>
      <c r="I3814" s="19">
        <v>0</v>
      </c>
    </row>
    <row r="3815" spans="1:9" ht="15.75" customHeight="1" x14ac:dyDescent="0.25">
      <c r="A3815" s="227" t="s">
        <v>3745</v>
      </c>
      <c r="B3815" s="78"/>
      <c r="C3815" s="134"/>
      <c r="D3815" s="167">
        <v>923482.99999999953</v>
      </c>
      <c r="E3815" s="168">
        <v>722867.66999999981</v>
      </c>
      <c r="F3815" s="168"/>
      <c r="G3815" s="20">
        <f>D3815-E3815</f>
        <v>200615.32999999973</v>
      </c>
      <c r="H3815" s="19">
        <v>0</v>
      </c>
      <c r="I3815" s="19">
        <v>0</v>
      </c>
    </row>
    <row r="3816" spans="1:9" ht="15.75" customHeight="1" x14ac:dyDescent="0.25">
      <c r="A3816" s="227" t="s">
        <v>3746</v>
      </c>
      <c r="B3816" s="78"/>
      <c r="C3816" s="134"/>
      <c r="D3816" s="167">
        <v>1960681.7899999996</v>
      </c>
      <c r="E3816" s="168">
        <v>1639219.6200000003</v>
      </c>
      <c r="F3816" s="168"/>
      <c r="G3816" s="20">
        <f>D3816-E3816</f>
        <v>321462.16999999923</v>
      </c>
      <c r="H3816" s="19">
        <v>0</v>
      </c>
      <c r="I3816" s="19">
        <v>0</v>
      </c>
    </row>
    <row r="3817" spans="1:9" ht="15.75" customHeight="1" x14ac:dyDescent="0.25">
      <c r="A3817" s="227" t="s">
        <v>3747</v>
      </c>
      <c r="B3817" s="78"/>
      <c r="C3817" s="134"/>
      <c r="D3817" s="167">
        <v>1862130.4100000001</v>
      </c>
      <c r="E3817" s="168">
        <v>1547846.5500000003</v>
      </c>
      <c r="F3817" s="168"/>
      <c r="G3817" s="20">
        <f t="shared" si="65"/>
        <v>1285948.0900000001</v>
      </c>
      <c r="H3817" s="19">
        <v>0</v>
      </c>
      <c r="I3817" s="19">
        <v>0</v>
      </c>
    </row>
    <row r="3818" spans="1:9" ht="15.75" customHeight="1" x14ac:dyDescent="0.25">
      <c r="A3818" s="227" t="s">
        <v>3748</v>
      </c>
      <c r="B3818" s="78"/>
      <c r="C3818" s="134"/>
      <c r="D3818" s="167">
        <v>1174267.6000000006</v>
      </c>
      <c r="E3818" s="168">
        <v>1004990.4899999999</v>
      </c>
      <c r="F3818" s="168"/>
      <c r="G3818" s="20">
        <f>D3818-E3818</f>
        <v>169277.11000000068</v>
      </c>
      <c r="H3818" s="19">
        <v>0</v>
      </c>
      <c r="I3818" s="19">
        <v>0</v>
      </c>
    </row>
    <row r="3819" spans="1:9" ht="15.75" customHeight="1" x14ac:dyDescent="0.25">
      <c r="A3819" s="227" t="s">
        <v>3749</v>
      </c>
      <c r="B3819" s="78"/>
      <c r="C3819" s="134"/>
      <c r="D3819" s="167">
        <v>1644065.05</v>
      </c>
      <c r="E3819" s="168">
        <v>1366402.85</v>
      </c>
      <c r="F3819" s="168"/>
      <c r="G3819" s="20">
        <f t="shared" si="65"/>
        <v>71374.38</v>
      </c>
      <c r="H3819" s="19">
        <v>0</v>
      </c>
      <c r="I3819" s="19">
        <v>0</v>
      </c>
    </row>
    <row r="3820" spans="1:9" ht="15.75" customHeight="1" x14ac:dyDescent="0.25">
      <c r="A3820" s="227" t="s">
        <v>3750</v>
      </c>
      <c r="B3820" s="78"/>
      <c r="C3820" s="134"/>
      <c r="D3820" s="167">
        <v>2199972.0999999996</v>
      </c>
      <c r="E3820" s="168">
        <v>1844976.21</v>
      </c>
      <c r="F3820" s="168"/>
      <c r="G3820" s="20">
        <f t="shared" si="65"/>
        <v>228799.40000000014</v>
      </c>
      <c r="H3820" s="19">
        <v>0</v>
      </c>
      <c r="I3820" s="19">
        <v>0</v>
      </c>
    </row>
    <row r="3821" spans="1:9" ht="15.75" customHeight="1" x14ac:dyDescent="0.25">
      <c r="A3821" s="227" t="s">
        <v>3751</v>
      </c>
      <c r="B3821" s="78"/>
      <c r="C3821" s="134"/>
      <c r="D3821" s="167">
        <v>1232184.4399999995</v>
      </c>
      <c r="E3821" s="168">
        <v>909962.87000000023</v>
      </c>
      <c r="F3821" s="168"/>
      <c r="G3821" s="20">
        <f t="shared" si="65"/>
        <v>291698.18999999994</v>
      </c>
      <c r="H3821" s="19">
        <v>0</v>
      </c>
      <c r="I3821" s="19">
        <v>0</v>
      </c>
    </row>
    <row r="3822" spans="1:9" ht="15.75" customHeight="1" x14ac:dyDescent="0.25">
      <c r="A3822" s="227" t="s">
        <v>3752</v>
      </c>
      <c r="B3822" s="78"/>
      <c r="C3822" s="133"/>
      <c r="D3822" s="167">
        <v>1528819.6000000017</v>
      </c>
      <c r="E3822" s="168">
        <v>1131436.1499999999</v>
      </c>
      <c r="F3822" s="168"/>
      <c r="G3822" s="20">
        <f t="shared" si="65"/>
        <v>198076.64999999932</v>
      </c>
      <c r="H3822" s="19">
        <v>0</v>
      </c>
      <c r="I3822" s="19">
        <v>0</v>
      </c>
    </row>
    <row r="3823" spans="1:9" ht="15.75" customHeight="1" x14ac:dyDescent="0.25">
      <c r="A3823" s="227" t="s">
        <v>3753</v>
      </c>
      <c r="B3823" s="78"/>
      <c r="C3823" s="133"/>
      <c r="D3823" s="167">
        <v>2053565.0399999991</v>
      </c>
      <c r="E3823" s="168">
        <v>1825575.4100000001</v>
      </c>
      <c r="F3823" s="168"/>
      <c r="G3823" s="20">
        <f t="shared" si="65"/>
        <v>90386.989999999874</v>
      </c>
      <c r="H3823" s="19">
        <v>0</v>
      </c>
      <c r="I3823" s="19">
        <v>0</v>
      </c>
    </row>
    <row r="3824" spans="1:9" ht="15.75" customHeight="1" x14ac:dyDescent="0.25">
      <c r="A3824" s="227" t="s">
        <v>3754</v>
      </c>
      <c r="B3824" s="78"/>
      <c r="C3824" s="133"/>
      <c r="D3824" s="167">
        <v>1438472.7500000002</v>
      </c>
      <c r="E3824" s="168">
        <v>1259397.8999999994</v>
      </c>
      <c r="F3824" s="168"/>
      <c r="G3824" s="20">
        <f t="shared" si="65"/>
        <v>324732.88000000361</v>
      </c>
      <c r="H3824" s="19">
        <v>0</v>
      </c>
      <c r="I3824" s="19">
        <v>0</v>
      </c>
    </row>
    <row r="3825" spans="1:9" ht="15.75" customHeight="1" x14ac:dyDescent="0.25">
      <c r="A3825" s="227" t="s">
        <v>3755</v>
      </c>
      <c r="B3825" s="78"/>
      <c r="C3825" s="133"/>
      <c r="D3825" s="167">
        <v>2910993.3000000012</v>
      </c>
      <c r="E3825" s="168">
        <v>2327283.4</v>
      </c>
      <c r="F3825" s="168"/>
      <c r="G3825" s="20">
        <f t="shared" ref="G3825:G3888" si="66">D3791-E3791</f>
        <v>146131.61999999965</v>
      </c>
      <c r="H3825" s="19">
        <v>0</v>
      </c>
      <c r="I3825" s="19">
        <v>0</v>
      </c>
    </row>
    <row r="3826" spans="1:9" ht="15.75" customHeight="1" x14ac:dyDescent="0.25">
      <c r="A3826" s="227" t="s">
        <v>3756</v>
      </c>
      <c r="B3826" s="78"/>
      <c r="C3826" s="133"/>
      <c r="D3826" s="167">
        <v>1113296.1199999996</v>
      </c>
      <c r="E3826" s="168">
        <v>981600.71999999986</v>
      </c>
      <c r="F3826" s="168"/>
      <c r="G3826" s="20">
        <f t="shared" si="66"/>
        <v>177477.70000000013</v>
      </c>
      <c r="H3826" s="19">
        <v>0</v>
      </c>
      <c r="I3826" s="19">
        <v>0</v>
      </c>
    </row>
    <row r="3827" spans="1:9" ht="15.75" customHeight="1" x14ac:dyDescent="0.25">
      <c r="A3827" s="227" t="s">
        <v>3757</v>
      </c>
      <c r="B3827" s="78"/>
      <c r="C3827" s="133"/>
      <c r="D3827" s="167">
        <v>1705540.9000000001</v>
      </c>
      <c r="E3827" s="168">
        <v>1391905.4800000004</v>
      </c>
      <c r="F3827" s="168"/>
      <c r="G3827" s="20">
        <f t="shared" si="66"/>
        <v>237013.2200000009</v>
      </c>
      <c r="H3827" s="19">
        <v>0</v>
      </c>
      <c r="I3827" s="19">
        <v>0</v>
      </c>
    </row>
    <row r="3828" spans="1:9" ht="15.75" customHeight="1" x14ac:dyDescent="0.25">
      <c r="A3828" s="227" t="s">
        <v>3758</v>
      </c>
      <c r="B3828" s="78"/>
      <c r="C3828" s="133"/>
      <c r="D3828" s="167">
        <v>1444648.0999999996</v>
      </c>
      <c r="E3828" s="168">
        <v>1423845.7500000005</v>
      </c>
      <c r="F3828" s="168"/>
      <c r="G3828" s="20">
        <f t="shared" si="66"/>
        <v>317205.25000000116</v>
      </c>
      <c r="H3828" s="19">
        <v>0</v>
      </c>
      <c r="I3828" s="19">
        <v>0</v>
      </c>
    </row>
    <row r="3829" spans="1:9" ht="15.75" customHeight="1" x14ac:dyDescent="0.25">
      <c r="A3829" s="227" t="s">
        <v>3759</v>
      </c>
      <c r="B3829" s="78"/>
      <c r="C3829" s="133"/>
      <c r="D3829" s="167">
        <v>238042.59999999986</v>
      </c>
      <c r="E3829" s="168">
        <v>192993.10000000003</v>
      </c>
      <c r="F3829" s="168"/>
      <c r="G3829" s="20">
        <f t="shared" si="66"/>
        <v>325594.29999999912</v>
      </c>
      <c r="H3829" s="19">
        <v>0</v>
      </c>
      <c r="I3829" s="19">
        <v>0</v>
      </c>
    </row>
    <row r="3830" spans="1:9" ht="15.75" customHeight="1" x14ac:dyDescent="0.25">
      <c r="A3830" s="227" t="s">
        <v>3760</v>
      </c>
      <c r="B3830" s="78"/>
      <c r="C3830" s="133"/>
      <c r="D3830" s="167">
        <v>1566779.639999999</v>
      </c>
      <c r="E3830" s="168">
        <v>1282055.9900000005</v>
      </c>
      <c r="F3830" s="168"/>
      <c r="G3830" s="20">
        <f t="shared" si="66"/>
        <v>202275.41000000027</v>
      </c>
      <c r="H3830" s="19">
        <v>0</v>
      </c>
      <c r="I3830" s="19">
        <v>0</v>
      </c>
    </row>
    <row r="3831" spans="1:9" ht="15.75" customHeight="1" x14ac:dyDescent="0.25">
      <c r="A3831" s="227" t="s">
        <v>3761</v>
      </c>
      <c r="B3831" s="78"/>
      <c r="C3831" s="133"/>
      <c r="D3831" s="167">
        <v>2269242.7499999995</v>
      </c>
      <c r="E3831" s="168">
        <v>1775613.37</v>
      </c>
      <c r="F3831" s="168"/>
      <c r="G3831" s="20">
        <f t="shared" si="66"/>
        <v>1045871.1700000018</v>
      </c>
      <c r="H3831" s="19">
        <v>0</v>
      </c>
      <c r="I3831" s="19">
        <v>0</v>
      </c>
    </row>
    <row r="3832" spans="1:9" ht="15.75" customHeight="1" x14ac:dyDescent="0.25">
      <c r="A3832" s="227" t="s">
        <v>3762</v>
      </c>
      <c r="B3832" s="78"/>
      <c r="C3832" s="133"/>
      <c r="D3832" s="167">
        <v>1485692.9199999995</v>
      </c>
      <c r="E3832" s="168">
        <v>1164248.53</v>
      </c>
      <c r="F3832" s="168"/>
      <c r="G3832" s="20">
        <f t="shared" si="66"/>
        <v>305114.53000000049</v>
      </c>
      <c r="H3832" s="19">
        <v>0</v>
      </c>
      <c r="I3832" s="19">
        <v>0</v>
      </c>
    </row>
    <row r="3833" spans="1:9" ht="15.75" customHeight="1" x14ac:dyDescent="0.25">
      <c r="A3833" s="227" t="s">
        <v>3763</v>
      </c>
      <c r="B3833" s="78"/>
      <c r="C3833" s="133"/>
      <c r="D3833" s="167">
        <v>4158499.3500000029</v>
      </c>
      <c r="E3833" s="168">
        <v>3319626.7800000007</v>
      </c>
      <c r="F3833" s="168"/>
      <c r="G3833" s="20">
        <f t="shared" si="66"/>
        <v>243606.59999999928</v>
      </c>
      <c r="H3833" s="19">
        <v>0</v>
      </c>
      <c r="I3833" s="19">
        <v>0</v>
      </c>
    </row>
    <row r="3834" spans="1:9" ht="15.75" customHeight="1" x14ac:dyDescent="0.25">
      <c r="A3834" s="227" t="s">
        <v>3764</v>
      </c>
      <c r="B3834" s="78"/>
      <c r="C3834" s="133"/>
      <c r="D3834" s="167">
        <v>836778.23000000045</v>
      </c>
      <c r="E3834" s="168">
        <v>628385.98999999987</v>
      </c>
      <c r="F3834" s="168"/>
      <c r="G3834" s="20">
        <f t="shared" si="66"/>
        <v>203014.97000000044</v>
      </c>
      <c r="H3834" s="19">
        <v>0</v>
      </c>
      <c r="I3834" s="19">
        <v>0</v>
      </c>
    </row>
    <row r="3835" spans="1:9" ht="15.75" customHeight="1" x14ac:dyDescent="0.25">
      <c r="A3835" s="227" t="s">
        <v>3765</v>
      </c>
      <c r="B3835" s="78"/>
      <c r="C3835" s="133"/>
      <c r="D3835" s="167">
        <v>863656.39999999944</v>
      </c>
      <c r="E3835" s="168">
        <v>700999.24999999988</v>
      </c>
      <c r="F3835" s="168"/>
      <c r="G3835" s="20">
        <f t="shared" si="66"/>
        <v>252162.94999999972</v>
      </c>
      <c r="H3835" s="19">
        <v>0</v>
      </c>
      <c r="I3835" s="19">
        <v>0</v>
      </c>
    </row>
    <row r="3836" spans="1:9" ht="15.75" customHeight="1" x14ac:dyDescent="0.25">
      <c r="A3836" s="227" t="s">
        <v>3766</v>
      </c>
      <c r="B3836" s="78"/>
      <c r="C3836" s="133"/>
      <c r="D3836" s="167">
        <v>211351.99999999983</v>
      </c>
      <c r="E3836" s="168">
        <v>158733.25999999998</v>
      </c>
      <c r="F3836" s="168"/>
      <c r="G3836" s="20">
        <f t="shared" si="66"/>
        <v>62213.519999999728</v>
      </c>
      <c r="H3836" s="19">
        <v>0</v>
      </c>
      <c r="I3836" s="19">
        <v>0</v>
      </c>
    </row>
    <row r="3837" spans="1:9" ht="15.75" customHeight="1" x14ac:dyDescent="0.25">
      <c r="A3837" s="227" t="s">
        <v>3767</v>
      </c>
      <c r="B3837" s="78"/>
      <c r="C3837" s="133"/>
      <c r="D3837" s="167">
        <v>1453447.8300000015</v>
      </c>
      <c r="E3837" s="168">
        <v>1241511.1700000002</v>
      </c>
      <c r="F3837" s="168"/>
      <c r="G3837" s="20">
        <f t="shared" si="66"/>
        <v>169200.34000000008</v>
      </c>
      <c r="H3837" s="19">
        <v>0</v>
      </c>
      <c r="I3837" s="19">
        <v>0</v>
      </c>
    </row>
    <row r="3838" spans="1:9" ht="15.75" customHeight="1" x14ac:dyDescent="0.25">
      <c r="A3838" s="227" t="s">
        <v>3768</v>
      </c>
      <c r="B3838" s="78"/>
      <c r="C3838" s="133"/>
      <c r="D3838" s="167">
        <v>673960.00000000023</v>
      </c>
      <c r="E3838" s="168">
        <v>354304.35</v>
      </c>
      <c r="F3838" s="168"/>
      <c r="G3838" s="20">
        <f t="shared" si="66"/>
        <v>306053.48</v>
      </c>
      <c r="H3838" s="19">
        <v>0</v>
      </c>
      <c r="I3838" s="19">
        <v>0</v>
      </c>
    </row>
    <row r="3839" spans="1:9" ht="15.75" customHeight="1" x14ac:dyDescent="0.25">
      <c r="A3839" s="227" t="s">
        <v>3769</v>
      </c>
      <c r="B3839" s="78"/>
      <c r="C3839" s="133"/>
      <c r="D3839" s="167">
        <v>477387.30999999982</v>
      </c>
      <c r="E3839" s="168">
        <v>407686.53999999986</v>
      </c>
      <c r="F3839" s="168"/>
      <c r="G3839" s="20">
        <f t="shared" si="66"/>
        <v>107762.4499999996</v>
      </c>
      <c r="H3839" s="19">
        <v>0</v>
      </c>
      <c r="I3839" s="19">
        <v>0</v>
      </c>
    </row>
    <row r="3840" spans="1:9" ht="15.75" customHeight="1" x14ac:dyDescent="0.25">
      <c r="A3840" s="227" t="s">
        <v>3770</v>
      </c>
      <c r="B3840" s="78"/>
      <c r="C3840" s="133"/>
      <c r="D3840" s="167">
        <v>3116023.330000001</v>
      </c>
      <c r="E3840" s="168">
        <v>2134807.6199999992</v>
      </c>
      <c r="F3840" s="168"/>
      <c r="G3840" s="20">
        <f t="shared" si="66"/>
        <v>478014.35000000102</v>
      </c>
      <c r="H3840" s="19">
        <v>0</v>
      </c>
      <c r="I3840" s="19">
        <v>0</v>
      </c>
    </row>
    <row r="3841" spans="1:9" ht="15.75" customHeight="1" x14ac:dyDescent="0.25">
      <c r="A3841" s="227" t="s">
        <v>3771</v>
      </c>
      <c r="B3841" s="78"/>
      <c r="C3841" s="133"/>
      <c r="D3841" s="167">
        <v>1230376.8000000003</v>
      </c>
      <c r="E3841" s="168">
        <v>869249.20000000019</v>
      </c>
      <c r="F3841" s="168"/>
      <c r="G3841" s="20">
        <f t="shared" si="66"/>
        <v>301769.75999999861</v>
      </c>
      <c r="H3841" s="19">
        <v>0</v>
      </c>
      <c r="I3841" s="19">
        <v>0</v>
      </c>
    </row>
    <row r="3842" spans="1:9" ht="15.75" customHeight="1" x14ac:dyDescent="0.25">
      <c r="A3842" s="227" t="s">
        <v>3772</v>
      </c>
      <c r="B3842" s="78"/>
      <c r="C3842" s="133"/>
      <c r="D3842" s="167">
        <v>1791052.1199999996</v>
      </c>
      <c r="E3842" s="168">
        <v>1462785.0399999998</v>
      </c>
      <c r="F3842" s="168"/>
      <c r="G3842" s="20">
        <f t="shared" si="66"/>
        <v>495154.10999999917</v>
      </c>
      <c r="H3842" s="19">
        <v>0</v>
      </c>
      <c r="I3842" s="19">
        <v>0</v>
      </c>
    </row>
    <row r="3843" spans="1:9" ht="15.75" customHeight="1" x14ac:dyDescent="0.25">
      <c r="A3843" s="227" t="s">
        <v>3773</v>
      </c>
      <c r="B3843" s="78"/>
      <c r="C3843" s="133"/>
      <c r="D3843" s="167">
        <v>1973115.4999999991</v>
      </c>
      <c r="E3843" s="168">
        <v>1691041.2100000004</v>
      </c>
      <c r="F3843" s="168"/>
      <c r="G3843" s="20">
        <f t="shared" si="66"/>
        <v>468377.41000000201</v>
      </c>
      <c r="H3843" s="19">
        <v>0</v>
      </c>
      <c r="I3843" s="19">
        <v>0</v>
      </c>
    </row>
    <row r="3844" spans="1:9" ht="15.75" customHeight="1" x14ac:dyDescent="0.25">
      <c r="A3844" s="227" t="s">
        <v>3774</v>
      </c>
      <c r="B3844" s="78"/>
      <c r="C3844" s="133"/>
      <c r="D3844" s="167">
        <v>648334.05999999982</v>
      </c>
      <c r="E3844" s="168">
        <v>575702.02000000014</v>
      </c>
      <c r="F3844" s="168"/>
      <c r="G3844" s="20">
        <f t="shared" si="66"/>
        <v>595474.65000000084</v>
      </c>
      <c r="H3844" s="19">
        <v>0</v>
      </c>
      <c r="I3844" s="19">
        <v>0</v>
      </c>
    </row>
    <row r="3845" spans="1:9" ht="15.75" customHeight="1" x14ac:dyDescent="0.25">
      <c r="A3845" s="227" t="s">
        <v>3775</v>
      </c>
      <c r="B3845" s="78"/>
      <c r="C3845" s="133"/>
      <c r="D3845" s="167">
        <v>1197992.4500000007</v>
      </c>
      <c r="E3845" s="168">
        <v>969791.82</v>
      </c>
      <c r="F3845" s="168"/>
      <c r="G3845" s="20">
        <f t="shared" si="66"/>
        <v>-67245.010000000242</v>
      </c>
      <c r="H3845" s="19">
        <v>0</v>
      </c>
      <c r="I3845" s="19">
        <v>0</v>
      </c>
    </row>
    <row r="3846" spans="1:9" ht="15.75" customHeight="1" x14ac:dyDescent="0.25">
      <c r="A3846" s="227" t="s">
        <v>3776</v>
      </c>
      <c r="B3846" s="78"/>
      <c r="C3846" s="133"/>
      <c r="D3846" s="167">
        <v>1280156.3999999994</v>
      </c>
      <c r="E3846" s="168">
        <v>971575.27</v>
      </c>
      <c r="F3846" s="168"/>
      <c r="G3846" s="20">
        <f t="shared" si="66"/>
        <v>244218.84000000032</v>
      </c>
      <c r="H3846" s="19">
        <v>0</v>
      </c>
      <c r="I3846" s="19">
        <v>0</v>
      </c>
    </row>
    <row r="3847" spans="1:9" ht="15.75" customHeight="1" x14ac:dyDescent="0.25">
      <c r="A3847" s="227" t="s">
        <v>3777</v>
      </c>
      <c r="B3847" s="78"/>
      <c r="C3847" s="133"/>
      <c r="D3847" s="167">
        <v>2350226.1000000006</v>
      </c>
      <c r="E3847" s="168">
        <v>1790715.22</v>
      </c>
      <c r="F3847" s="168"/>
      <c r="G3847" s="20">
        <f t="shared" si="66"/>
        <v>290213.52999999956</v>
      </c>
      <c r="H3847" s="19">
        <v>0</v>
      </c>
      <c r="I3847" s="19">
        <v>0</v>
      </c>
    </row>
    <row r="3848" spans="1:9" ht="15.75" customHeight="1" x14ac:dyDescent="0.25">
      <c r="A3848" s="227" t="s">
        <v>3778</v>
      </c>
      <c r="B3848" s="78"/>
      <c r="C3848" s="133"/>
      <c r="D3848" s="167">
        <v>2193666.09</v>
      </c>
      <c r="E3848" s="168">
        <v>1948542.0499999996</v>
      </c>
      <c r="F3848" s="168"/>
      <c r="G3848" s="20">
        <f t="shared" si="66"/>
        <v>271849.49999999814</v>
      </c>
      <c r="H3848" s="19">
        <v>0</v>
      </c>
      <c r="I3848" s="19">
        <v>0</v>
      </c>
    </row>
    <row r="3849" spans="1:9" ht="15.75" customHeight="1" x14ac:dyDescent="0.25">
      <c r="A3849" s="227" t="s">
        <v>3779</v>
      </c>
      <c r="B3849" s="78"/>
      <c r="C3849" s="133"/>
      <c r="D3849" s="167">
        <v>1873692.0000000014</v>
      </c>
      <c r="E3849" s="168">
        <v>1391966.1899999997</v>
      </c>
      <c r="F3849" s="168"/>
      <c r="G3849" s="20">
        <f t="shared" si="66"/>
        <v>200615.32999999973</v>
      </c>
      <c r="H3849" s="19">
        <v>0</v>
      </c>
      <c r="I3849" s="19">
        <v>0</v>
      </c>
    </row>
    <row r="3850" spans="1:9" ht="15.75" customHeight="1" x14ac:dyDescent="0.25">
      <c r="A3850" s="227" t="s">
        <v>3780</v>
      </c>
      <c r="B3850" s="78"/>
      <c r="C3850" s="133"/>
      <c r="D3850" s="167">
        <v>1506620.8</v>
      </c>
      <c r="E3850" s="168">
        <v>313039.65999999997</v>
      </c>
      <c r="F3850" s="168"/>
      <c r="G3850" s="20">
        <f t="shared" si="66"/>
        <v>321462.16999999923</v>
      </c>
      <c r="H3850" s="19">
        <v>0</v>
      </c>
      <c r="I3850" s="19">
        <v>0</v>
      </c>
    </row>
    <row r="3851" spans="1:9" ht="15.75" customHeight="1" x14ac:dyDescent="0.25">
      <c r="A3851" s="227" t="s">
        <v>3781</v>
      </c>
      <c r="B3851" s="78"/>
      <c r="C3851" s="133"/>
      <c r="D3851" s="167">
        <v>2488354.899999998</v>
      </c>
      <c r="E3851" s="168">
        <v>1609548.7799999993</v>
      </c>
      <c r="F3851" s="168"/>
      <c r="G3851" s="20">
        <f t="shared" si="66"/>
        <v>314283.85999999987</v>
      </c>
      <c r="H3851" s="19">
        <v>0</v>
      </c>
      <c r="I3851" s="19">
        <v>0</v>
      </c>
    </row>
    <row r="3852" spans="1:9" ht="15.75" customHeight="1" x14ac:dyDescent="0.25">
      <c r="A3852" s="227" t="s">
        <v>3782</v>
      </c>
      <c r="B3852" s="78"/>
      <c r="C3852" s="133"/>
      <c r="D3852" s="167">
        <v>1215537.9000000006</v>
      </c>
      <c r="E3852" s="168">
        <v>1081461.93</v>
      </c>
      <c r="F3852" s="168"/>
      <c r="G3852" s="20">
        <f t="shared" si="66"/>
        <v>169277.11000000068</v>
      </c>
      <c r="H3852" s="19">
        <v>0</v>
      </c>
      <c r="I3852" s="19">
        <v>0</v>
      </c>
    </row>
    <row r="3853" spans="1:9" ht="15.75" customHeight="1" x14ac:dyDescent="0.25">
      <c r="A3853" s="227" t="s">
        <v>3783</v>
      </c>
      <c r="B3853" s="78"/>
      <c r="C3853" s="133"/>
      <c r="D3853" s="167">
        <v>2707748.9</v>
      </c>
      <c r="E3853" s="168">
        <v>753741.47000000009</v>
      </c>
      <c r="F3853" s="168"/>
      <c r="G3853" s="20">
        <f t="shared" si="66"/>
        <v>277662.19999999995</v>
      </c>
      <c r="H3853" s="19">
        <v>0</v>
      </c>
      <c r="I3853" s="19">
        <v>0</v>
      </c>
    </row>
    <row r="3854" spans="1:9" ht="15.75" customHeight="1" x14ac:dyDescent="0.25">
      <c r="A3854" s="227" t="s">
        <v>3784</v>
      </c>
      <c r="B3854" s="78"/>
      <c r="C3854" s="133"/>
      <c r="D3854" s="167">
        <v>2357446.5</v>
      </c>
      <c r="E3854" s="168">
        <v>1159172.2599999998</v>
      </c>
      <c r="F3854" s="168"/>
      <c r="G3854" s="20">
        <f t="shared" si="66"/>
        <v>354995.88999999966</v>
      </c>
      <c r="H3854" s="19">
        <v>0</v>
      </c>
      <c r="I3854" s="19">
        <v>0</v>
      </c>
    </row>
    <row r="3855" spans="1:9" ht="15.75" customHeight="1" x14ac:dyDescent="0.25">
      <c r="A3855" s="227" t="s">
        <v>3785</v>
      </c>
      <c r="B3855" s="78"/>
      <c r="C3855" s="133"/>
      <c r="D3855" s="167">
        <v>4942837.6300000008</v>
      </c>
      <c r="E3855" s="168">
        <v>3886107.5500000021</v>
      </c>
      <c r="F3855" s="168"/>
      <c r="G3855" s="20">
        <f t="shared" si="66"/>
        <v>322221.56999999925</v>
      </c>
      <c r="H3855" s="19">
        <v>0</v>
      </c>
      <c r="I3855" s="19">
        <v>0</v>
      </c>
    </row>
    <row r="3856" spans="1:9" ht="15.75" customHeight="1" x14ac:dyDescent="0.25">
      <c r="A3856" s="227" t="s">
        <v>3786</v>
      </c>
      <c r="B3856" s="78"/>
      <c r="C3856" s="133"/>
      <c r="D3856" s="167">
        <v>628005.55999999959</v>
      </c>
      <c r="E3856" s="168">
        <v>551135.80000000005</v>
      </c>
      <c r="F3856" s="168"/>
      <c r="G3856" s="20">
        <f t="shared" si="66"/>
        <v>397383.45000000182</v>
      </c>
      <c r="H3856" s="19">
        <v>0</v>
      </c>
      <c r="I3856" s="19">
        <v>0</v>
      </c>
    </row>
    <row r="3857" spans="1:9" ht="15.75" customHeight="1" x14ac:dyDescent="0.25">
      <c r="A3857" s="227" t="s">
        <v>3787</v>
      </c>
      <c r="B3857" s="78"/>
      <c r="C3857" s="133"/>
      <c r="D3857" s="167">
        <v>735975.00000000012</v>
      </c>
      <c r="E3857" s="168">
        <v>626545.99000000034</v>
      </c>
      <c r="F3857" s="168"/>
      <c r="G3857" s="20">
        <f t="shared" si="66"/>
        <v>227989.62999999896</v>
      </c>
      <c r="H3857" s="19">
        <v>0</v>
      </c>
      <c r="I3857" s="19">
        <v>0</v>
      </c>
    </row>
    <row r="3858" spans="1:9" ht="15.75" customHeight="1" x14ac:dyDescent="0.25">
      <c r="A3858" s="227" t="s">
        <v>3788</v>
      </c>
      <c r="B3858" s="78"/>
      <c r="C3858" s="133"/>
      <c r="D3858" s="167">
        <v>2449273.7299999995</v>
      </c>
      <c r="E3858" s="168">
        <v>2065574.7000000004</v>
      </c>
      <c r="F3858" s="168"/>
      <c r="G3858" s="20">
        <f t="shared" si="66"/>
        <v>179074.85000000079</v>
      </c>
      <c r="H3858" s="19">
        <v>0</v>
      </c>
      <c r="I3858" s="19">
        <v>0</v>
      </c>
    </row>
    <row r="3859" spans="1:9" ht="15.75" customHeight="1" x14ac:dyDescent="0.25">
      <c r="A3859" s="227" t="s">
        <v>3789</v>
      </c>
      <c r="B3859" s="78"/>
      <c r="C3859" s="133"/>
      <c r="D3859" s="167">
        <v>1051583.7600000002</v>
      </c>
      <c r="E3859" s="168">
        <v>812233.43000000017</v>
      </c>
      <c r="F3859" s="168"/>
      <c r="G3859" s="20">
        <f t="shared" si="66"/>
        <v>583709.9000000013</v>
      </c>
      <c r="H3859" s="19">
        <v>0</v>
      </c>
      <c r="I3859" s="19">
        <v>0</v>
      </c>
    </row>
    <row r="3860" spans="1:9" ht="15.75" customHeight="1" x14ac:dyDescent="0.25">
      <c r="A3860" s="227" t="s">
        <v>3790</v>
      </c>
      <c r="B3860" s="78"/>
      <c r="C3860" s="133"/>
      <c r="D3860" s="167">
        <v>2777106.5999999978</v>
      </c>
      <c r="E3860" s="168">
        <v>2395904.12</v>
      </c>
      <c r="F3860" s="168"/>
      <c r="G3860" s="20">
        <f t="shared" si="66"/>
        <v>131695.39999999979</v>
      </c>
      <c r="H3860" s="19">
        <v>0</v>
      </c>
      <c r="I3860" s="19">
        <v>0</v>
      </c>
    </row>
    <row r="3861" spans="1:9" ht="15.75" customHeight="1" x14ac:dyDescent="0.25">
      <c r="A3861" s="227" t="s">
        <v>3791</v>
      </c>
      <c r="B3861" s="78"/>
      <c r="C3861" s="133"/>
      <c r="D3861" s="167">
        <v>3307865.4099999988</v>
      </c>
      <c r="E3861" s="168">
        <v>2571581.1100000013</v>
      </c>
      <c r="F3861" s="168"/>
      <c r="G3861" s="20">
        <f t="shared" si="66"/>
        <v>313635.41999999969</v>
      </c>
      <c r="H3861" s="19">
        <v>0</v>
      </c>
      <c r="I3861" s="19">
        <v>0</v>
      </c>
    </row>
    <row r="3862" spans="1:9" ht="15.75" customHeight="1" x14ac:dyDescent="0.25">
      <c r="A3862" s="227" t="s">
        <v>3792</v>
      </c>
      <c r="B3862" s="78"/>
      <c r="C3862" s="133"/>
      <c r="D3862" s="167">
        <v>1526894.65</v>
      </c>
      <c r="E3862" s="168">
        <v>996125.57000000007</v>
      </c>
      <c r="F3862" s="168"/>
      <c r="G3862" s="20">
        <f t="shared" si="66"/>
        <v>20802.349999999162</v>
      </c>
      <c r="H3862" s="19">
        <v>0</v>
      </c>
      <c r="I3862" s="19">
        <v>0</v>
      </c>
    </row>
    <row r="3863" spans="1:9" ht="15.75" customHeight="1" x14ac:dyDescent="0.25">
      <c r="A3863" s="227" t="s">
        <v>3793</v>
      </c>
      <c r="B3863" s="78"/>
      <c r="C3863" s="133"/>
      <c r="D3863" s="167">
        <v>2571615.7999999989</v>
      </c>
      <c r="E3863" s="168">
        <v>2230916.0399999996</v>
      </c>
      <c r="F3863" s="168"/>
      <c r="G3863" s="20">
        <f t="shared" si="66"/>
        <v>45049.499999999825</v>
      </c>
      <c r="H3863" s="19">
        <v>0</v>
      </c>
      <c r="I3863" s="19">
        <v>0</v>
      </c>
    </row>
    <row r="3864" spans="1:9" ht="15.75" customHeight="1" x14ac:dyDescent="0.25">
      <c r="A3864" s="227" t="s">
        <v>3794</v>
      </c>
      <c r="B3864" s="78"/>
      <c r="C3864" s="133"/>
      <c r="D3864" s="167">
        <v>2944054.6900000013</v>
      </c>
      <c r="E3864" s="168">
        <v>2415116.3499999992</v>
      </c>
      <c r="F3864" s="168"/>
      <c r="G3864" s="20">
        <f t="shared" si="66"/>
        <v>284723.64999999851</v>
      </c>
      <c r="H3864" s="19">
        <v>0</v>
      </c>
      <c r="I3864" s="19">
        <v>0</v>
      </c>
    </row>
    <row r="3865" spans="1:9" ht="15.75" customHeight="1" x14ac:dyDescent="0.25">
      <c r="A3865" s="227" t="s">
        <v>3795</v>
      </c>
      <c r="B3865" s="78"/>
      <c r="C3865" s="133"/>
      <c r="D3865" s="167">
        <v>1004341.2900000004</v>
      </c>
      <c r="E3865" s="168">
        <v>841598.24000000011</v>
      </c>
      <c r="F3865" s="168"/>
      <c r="G3865" s="20">
        <f t="shared" si="66"/>
        <v>493629.37999999942</v>
      </c>
      <c r="H3865" s="19">
        <v>0</v>
      </c>
      <c r="I3865" s="19">
        <v>0</v>
      </c>
    </row>
    <row r="3866" spans="1:9" ht="15.75" customHeight="1" x14ac:dyDescent="0.25">
      <c r="A3866" s="227" t="s">
        <v>3796</v>
      </c>
      <c r="B3866" s="78"/>
      <c r="C3866" s="133"/>
      <c r="D3866" s="167">
        <v>1005752.3000000003</v>
      </c>
      <c r="E3866" s="168">
        <v>745232.76999999979</v>
      </c>
      <c r="F3866" s="168"/>
      <c r="G3866" s="20">
        <f t="shared" si="66"/>
        <v>321444.38999999943</v>
      </c>
      <c r="H3866" s="19">
        <v>0</v>
      </c>
      <c r="I3866" s="19">
        <v>0</v>
      </c>
    </row>
    <row r="3867" spans="1:9" ht="15.75" customHeight="1" x14ac:dyDescent="0.25">
      <c r="A3867" s="227" t="s">
        <v>3797</v>
      </c>
      <c r="B3867" s="78"/>
      <c r="C3867" s="133"/>
      <c r="D3867" s="167">
        <v>2035003.2499999988</v>
      </c>
      <c r="E3867" s="168">
        <v>1335123.4500000004</v>
      </c>
      <c r="F3867" s="168"/>
      <c r="G3867" s="20">
        <f t="shared" si="66"/>
        <v>838872.57000000216</v>
      </c>
      <c r="H3867" s="19">
        <v>0</v>
      </c>
      <c r="I3867" s="19">
        <v>0</v>
      </c>
    </row>
    <row r="3868" spans="1:9" ht="15.75" customHeight="1" x14ac:dyDescent="0.25">
      <c r="A3868" s="227" t="s">
        <v>3798</v>
      </c>
      <c r="B3868" s="78"/>
      <c r="C3868" s="133"/>
      <c r="D3868" s="167">
        <v>1707907.4</v>
      </c>
      <c r="E3868" s="168">
        <v>1422291.91</v>
      </c>
      <c r="F3868" s="168"/>
      <c r="G3868" s="20">
        <f t="shared" si="66"/>
        <v>208392.24000000057</v>
      </c>
      <c r="H3868" s="19">
        <v>0</v>
      </c>
      <c r="I3868" s="19">
        <v>0</v>
      </c>
    </row>
    <row r="3869" spans="1:9" ht="15.75" customHeight="1" x14ac:dyDescent="0.25">
      <c r="A3869" s="227" t="s">
        <v>3799</v>
      </c>
      <c r="B3869" s="78"/>
      <c r="C3869" s="133"/>
      <c r="D3869" s="167">
        <v>3275351.9999999977</v>
      </c>
      <c r="E3869" s="168">
        <v>2981404.6000000006</v>
      </c>
      <c r="F3869" s="168"/>
      <c r="G3869" s="20">
        <f t="shared" si="66"/>
        <v>162657.14999999956</v>
      </c>
      <c r="H3869" s="19">
        <v>0</v>
      </c>
      <c r="I3869" s="19">
        <v>0</v>
      </c>
    </row>
    <row r="3870" spans="1:9" ht="15.75" customHeight="1" x14ac:dyDescent="0.25">
      <c r="A3870" s="227" t="s">
        <v>3800</v>
      </c>
      <c r="B3870" s="78"/>
      <c r="C3870" s="133"/>
      <c r="D3870" s="167">
        <v>2067822.7200000011</v>
      </c>
      <c r="E3870" s="168">
        <v>1735216.26</v>
      </c>
      <c r="F3870" s="168"/>
      <c r="G3870" s="20">
        <f t="shared" si="66"/>
        <v>52618.739999999845</v>
      </c>
      <c r="H3870" s="19">
        <v>0</v>
      </c>
      <c r="I3870" s="19">
        <v>0</v>
      </c>
    </row>
    <row r="3871" spans="1:9" ht="15.75" customHeight="1" x14ac:dyDescent="0.25">
      <c r="A3871" s="227" t="s">
        <v>3801</v>
      </c>
      <c r="B3871" s="78"/>
      <c r="C3871" s="133"/>
      <c r="D3871" s="167">
        <v>191539.20000000007</v>
      </c>
      <c r="E3871" s="168">
        <v>131743.5</v>
      </c>
      <c r="F3871" s="168"/>
      <c r="G3871" s="20">
        <f t="shared" si="66"/>
        <v>211936.66000000131</v>
      </c>
      <c r="H3871" s="19">
        <v>0</v>
      </c>
      <c r="I3871" s="19">
        <v>0</v>
      </c>
    </row>
    <row r="3872" spans="1:9" ht="15.75" customHeight="1" x14ac:dyDescent="0.25">
      <c r="A3872" s="227" t="s">
        <v>3802</v>
      </c>
      <c r="B3872" s="78"/>
      <c r="C3872" s="133"/>
      <c r="D3872" s="167">
        <v>1109430.2999999998</v>
      </c>
      <c r="E3872" s="168">
        <v>1011867.1599999996</v>
      </c>
      <c r="F3872" s="168"/>
      <c r="G3872" s="20">
        <f t="shared" si="66"/>
        <v>319655.65000000026</v>
      </c>
      <c r="H3872" s="19">
        <v>0</v>
      </c>
      <c r="I3872" s="19">
        <v>0</v>
      </c>
    </row>
    <row r="3873" spans="1:9" ht="15.75" customHeight="1" x14ac:dyDescent="0.25">
      <c r="A3873" s="228" t="s">
        <v>3803</v>
      </c>
      <c r="B3873" s="78"/>
      <c r="C3873" s="133"/>
      <c r="D3873" s="167">
        <v>1718084.5799999994</v>
      </c>
      <c r="E3873" s="168">
        <v>1103440.8400000001</v>
      </c>
      <c r="F3873" s="168"/>
      <c r="G3873" s="20">
        <f t="shared" si="66"/>
        <v>69700.76999999996</v>
      </c>
      <c r="H3873" s="19">
        <v>0</v>
      </c>
      <c r="I3873" s="19">
        <v>0</v>
      </c>
    </row>
    <row r="3874" spans="1:9" ht="15.75" customHeight="1" x14ac:dyDescent="0.25">
      <c r="A3874" s="228" t="s">
        <v>3804</v>
      </c>
      <c r="B3874" s="78"/>
      <c r="C3874" s="133"/>
      <c r="D3874" s="167">
        <v>3554546.149999998</v>
      </c>
      <c r="E3874" s="168">
        <v>2936827.61</v>
      </c>
      <c r="F3874" s="168"/>
      <c r="G3874" s="20">
        <f t="shared" si="66"/>
        <v>981215.71000000183</v>
      </c>
      <c r="H3874" s="19">
        <v>0</v>
      </c>
      <c r="I3874" s="19">
        <v>0</v>
      </c>
    </row>
    <row r="3875" spans="1:9" ht="15.75" customHeight="1" x14ac:dyDescent="0.25">
      <c r="A3875" s="228" t="s">
        <v>3805</v>
      </c>
      <c r="B3875" s="78"/>
      <c r="C3875" s="133"/>
      <c r="D3875" s="167">
        <v>1654642.9999999995</v>
      </c>
      <c r="E3875" s="168">
        <v>1047673.5599999999</v>
      </c>
      <c r="F3875" s="168"/>
      <c r="G3875" s="20">
        <f t="shared" si="66"/>
        <v>361127.60000000009</v>
      </c>
      <c r="H3875" s="19">
        <v>0</v>
      </c>
      <c r="I3875" s="19">
        <v>0</v>
      </c>
    </row>
    <row r="3876" spans="1:9" ht="15.75" customHeight="1" x14ac:dyDescent="0.25">
      <c r="A3876" s="228" t="s">
        <v>3806</v>
      </c>
      <c r="B3876" s="78"/>
      <c r="C3876" s="133"/>
      <c r="D3876" s="167">
        <v>2965816.4000000008</v>
      </c>
      <c r="E3876" s="168">
        <v>2495724.5700000003</v>
      </c>
      <c r="F3876" s="168"/>
      <c r="G3876" s="20">
        <f t="shared" si="66"/>
        <v>328267.07999999984</v>
      </c>
      <c r="H3876" s="19">
        <v>0</v>
      </c>
      <c r="I3876" s="19">
        <v>0</v>
      </c>
    </row>
    <row r="3877" spans="1:9" ht="15.75" customHeight="1" x14ac:dyDescent="0.25">
      <c r="A3877" s="223" t="s">
        <v>3807</v>
      </c>
      <c r="B3877" s="78"/>
      <c r="C3877" s="133"/>
      <c r="D3877" s="167">
        <v>1293335.5999999996</v>
      </c>
      <c r="E3877" s="168">
        <v>332980.49000000005</v>
      </c>
      <c r="F3877" s="168"/>
      <c r="G3877" s="20">
        <f t="shared" si="66"/>
        <v>282074.28999999864</v>
      </c>
      <c r="H3877" s="19">
        <v>0</v>
      </c>
      <c r="I3877" s="19">
        <v>0</v>
      </c>
    </row>
    <row r="3878" spans="1:9" ht="15.75" customHeight="1" x14ac:dyDescent="0.25">
      <c r="A3878" s="228" t="s">
        <v>3808</v>
      </c>
      <c r="B3878" s="78"/>
      <c r="C3878" s="133"/>
      <c r="D3878" s="167">
        <v>1718898.7999999986</v>
      </c>
      <c r="E3878" s="168">
        <v>1489742.6099999994</v>
      </c>
      <c r="F3878" s="168"/>
      <c r="G3878" s="20">
        <f t="shared" si="66"/>
        <v>72632.039999999688</v>
      </c>
      <c r="H3878" s="19">
        <v>0</v>
      </c>
      <c r="I3878" s="19">
        <v>0</v>
      </c>
    </row>
    <row r="3879" spans="1:9" ht="15.75" customHeight="1" x14ac:dyDescent="0.25">
      <c r="A3879" s="228" t="s">
        <v>3809</v>
      </c>
      <c r="B3879" s="78"/>
      <c r="C3879" s="133"/>
      <c r="D3879" s="167">
        <v>1680744.9999999991</v>
      </c>
      <c r="E3879" s="168">
        <v>1377295.6500000001</v>
      </c>
      <c r="F3879" s="168"/>
      <c r="G3879" s="20">
        <f t="shared" si="66"/>
        <v>228200.6300000007</v>
      </c>
      <c r="H3879" s="19">
        <v>0</v>
      </c>
      <c r="I3879" s="19">
        <v>0</v>
      </c>
    </row>
    <row r="3880" spans="1:9" ht="15.75" customHeight="1" x14ac:dyDescent="0.25">
      <c r="A3880" s="228" t="s">
        <v>3810</v>
      </c>
      <c r="B3880" s="78"/>
      <c r="C3880" s="133"/>
      <c r="D3880" s="167">
        <v>7242926.379999999</v>
      </c>
      <c r="E3880" s="168">
        <v>4983733.0599999996</v>
      </c>
      <c r="F3880" s="168"/>
      <c r="G3880" s="20">
        <f t="shared" si="66"/>
        <v>308581.12999999942</v>
      </c>
      <c r="H3880" s="19">
        <v>0</v>
      </c>
      <c r="I3880" s="19">
        <v>0</v>
      </c>
    </row>
    <row r="3881" spans="1:9" ht="15.75" customHeight="1" x14ac:dyDescent="0.25">
      <c r="A3881" s="228" t="s">
        <v>3811</v>
      </c>
      <c r="B3881" s="78"/>
      <c r="C3881" s="133"/>
      <c r="D3881" s="167">
        <v>1239738.5000000007</v>
      </c>
      <c r="E3881" s="168">
        <v>1036584.8599999998</v>
      </c>
      <c r="F3881" s="168"/>
      <c r="G3881" s="20">
        <f t="shared" si="66"/>
        <v>559510.88000000059</v>
      </c>
      <c r="H3881" s="19">
        <v>0</v>
      </c>
      <c r="I3881" s="19">
        <v>0</v>
      </c>
    </row>
    <row r="3882" spans="1:9" ht="15.75" customHeight="1" x14ac:dyDescent="0.25">
      <c r="A3882" s="228" t="s">
        <v>3812</v>
      </c>
      <c r="B3882" s="78"/>
      <c r="C3882" s="133"/>
      <c r="D3882" s="167">
        <v>1226136.8700000003</v>
      </c>
      <c r="E3882" s="168">
        <v>993445.92999999993</v>
      </c>
      <c r="F3882" s="168"/>
      <c r="G3882" s="20">
        <f t="shared" si="66"/>
        <v>245124.04000000027</v>
      </c>
      <c r="H3882" s="19">
        <v>0</v>
      </c>
      <c r="I3882" s="19">
        <v>0</v>
      </c>
    </row>
    <row r="3883" spans="1:9" ht="15.75" customHeight="1" x14ac:dyDescent="0.25">
      <c r="A3883" s="228" t="s">
        <v>3813</v>
      </c>
      <c r="B3883" s="78"/>
      <c r="C3883" s="133"/>
      <c r="D3883" s="167">
        <v>326926.79999999993</v>
      </c>
      <c r="E3883" s="168">
        <v>154840.47000000006</v>
      </c>
      <c r="F3883" s="168"/>
      <c r="G3883" s="20">
        <f t="shared" si="66"/>
        <v>481725.81000000169</v>
      </c>
      <c r="H3883" s="19">
        <v>0</v>
      </c>
      <c r="I3883" s="19">
        <v>0</v>
      </c>
    </row>
    <row r="3884" spans="1:9" ht="15.75" customHeight="1" x14ac:dyDescent="0.25">
      <c r="A3884" s="228" t="s">
        <v>3814</v>
      </c>
      <c r="B3884" s="78"/>
      <c r="C3884" s="133"/>
      <c r="D3884" s="167">
        <v>1638082.8499999989</v>
      </c>
      <c r="E3884" s="168">
        <v>1348212.48</v>
      </c>
      <c r="F3884" s="168"/>
      <c r="G3884" s="20">
        <f t="shared" si="66"/>
        <v>1193581.1400000001</v>
      </c>
      <c r="H3884" s="19">
        <v>0</v>
      </c>
      <c r="I3884" s="19">
        <v>0</v>
      </c>
    </row>
    <row r="3885" spans="1:9" ht="15.75" customHeight="1" x14ac:dyDescent="0.25">
      <c r="A3885" s="228" t="s">
        <v>3815</v>
      </c>
      <c r="B3885" s="78"/>
      <c r="C3885" s="133"/>
      <c r="D3885" s="167">
        <v>1823398.6</v>
      </c>
      <c r="E3885" s="168">
        <v>1632304.2899999998</v>
      </c>
      <c r="F3885" s="168"/>
      <c r="G3885" s="20">
        <f t="shared" si="66"/>
        <v>878806.11999999871</v>
      </c>
      <c r="H3885" s="19">
        <v>0</v>
      </c>
      <c r="I3885" s="19">
        <v>0</v>
      </c>
    </row>
    <row r="3886" spans="1:9" ht="15.75" customHeight="1" x14ac:dyDescent="0.25">
      <c r="A3886" s="228" t="s">
        <v>3816</v>
      </c>
      <c r="B3886" s="78"/>
      <c r="C3886" s="133"/>
      <c r="D3886" s="167">
        <v>771573.71999999951</v>
      </c>
      <c r="E3886" s="168">
        <v>518964.85999999987</v>
      </c>
      <c r="F3886" s="168"/>
      <c r="G3886" s="20">
        <f t="shared" si="66"/>
        <v>134075.97000000067</v>
      </c>
      <c r="H3886" s="19">
        <v>0</v>
      </c>
      <c r="I3886" s="19">
        <v>0</v>
      </c>
    </row>
    <row r="3887" spans="1:9" ht="15.75" customHeight="1" x14ac:dyDescent="0.25">
      <c r="A3887" s="228" t="s">
        <v>3817</v>
      </c>
      <c r="B3887" s="78"/>
      <c r="C3887" s="133"/>
      <c r="D3887" s="167">
        <v>1325512.0400000007</v>
      </c>
      <c r="E3887" s="168">
        <v>1046181.0600000005</v>
      </c>
      <c r="F3887" s="168"/>
      <c r="G3887" s="20">
        <f t="shared" si="66"/>
        <v>1954007.4299999997</v>
      </c>
      <c r="H3887" s="19">
        <v>0</v>
      </c>
      <c r="I3887" s="19">
        <v>0</v>
      </c>
    </row>
    <row r="3888" spans="1:9" ht="15.75" customHeight="1" x14ac:dyDescent="0.25">
      <c r="A3888" s="228" t="s">
        <v>3818</v>
      </c>
      <c r="B3888" s="78"/>
      <c r="C3888" s="133"/>
      <c r="D3888" s="167">
        <v>5326906.8999999948</v>
      </c>
      <c r="E3888" s="168">
        <v>3943401.0999999996</v>
      </c>
      <c r="F3888" s="168"/>
      <c r="G3888" s="20">
        <f t="shared" si="66"/>
        <v>1198274.2400000002</v>
      </c>
      <c r="H3888" s="19">
        <v>0</v>
      </c>
      <c r="I3888" s="19">
        <v>0</v>
      </c>
    </row>
    <row r="3889" spans="1:9" ht="15.75" customHeight="1" x14ac:dyDescent="0.25">
      <c r="A3889" s="228" t="s">
        <v>3819</v>
      </c>
      <c r="B3889" s="78"/>
      <c r="C3889" s="133"/>
      <c r="D3889" s="167">
        <v>3287458.0599999991</v>
      </c>
      <c r="E3889" s="168">
        <v>2859996.9899999998</v>
      </c>
      <c r="F3889" s="168"/>
      <c r="G3889" s="20">
        <f t="shared" ref="G3889:G3920" si="67">D3855-E3855</f>
        <v>1056730.0799999987</v>
      </c>
      <c r="H3889" s="19">
        <v>0</v>
      </c>
      <c r="I3889" s="19">
        <v>0</v>
      </c>
    </row>
    <row r="3890" spans="1:9" ht="15.75" customHeight="1" x14ac:dyDescent="0.25">
      <c r="A3890" s="228" t="s">
        <v>3820</v>
      </c>
      <c r="B3890" s="78"/>
      <c r="C3890" s="133"/>
      <c r="D3890" s="167">
        <v>1111032.7000000002</v>
      </c>
      <c r="E3890" s="168">
        <v>907600.91999999993</v>
      </c>
      <c r="F3890" s="168"/>
      <c r="G3890" s="20">
        <f t="shared" si="67"/>
        <v>76869.759999999544</v>
      </c>
      <c r="H3890" s="19">
        <v>0</v>
      </c>
      <c r="I3890" s="19">
        <v>0</v>
      </c>
    </row>
    <row r="3891" spans="1:9" ht="15.75" customHeight="1" x14ac:dyDescent="0.25">
      <c r="A3891" s="228" t="s">
        <v>3821</v>
      </c>
      <c r="B3891" s="78"/>
      <c r="C3891" s="133"/>
      <c r="D3891" s="167">
        <v>3545032.2199999988</v>
      </c>
      <c r="E3891" s="168">
        <v>2556639.0100000002</v>
      </c>
      <c r="F3891" s="168"/>
      <c r="G3891" s="20">
        <f t="shared" si="67"/>
        <v>109429.00999999978</v>
      </c>
      <c r="H3891" s="19">
        <v>0</v>
      </c>
      <c r="I3891" s="19">
        <v>0</v>
      </c>
    </row>
    <row r="3892" spans="1:9" ht="15.75" customHeight="1" x14ac:dyDescent="0.25">
      <c r="A3892" s="228" t="s">
        <v>3822</v>
      </c>
      <c r="B3892" s="78"/>
      <c r="C3892" s="133"/>
      <c r="D3892" s="167">
        <v>1422198.830000001</v>
      </c>
      <c r="E3892" s="168">
        <v>1196596.9100000004</v>
      </c>
      <c r="F3892" s="168"/>
      <c r="G3892" s="20">
        <f t="shared" si="67"/>
        <v>383699.0299999991</v>
      </c>
      <c r="H3892" s="19">
        <v>0</v>
      </c>
      <c r="I3892" s="19">
        <v>0</v>
      </c>
    </row>
    <row r="3893" spans="1:9" ht="15.75" customHeight="1" x14ac:dyDescent="0.25">
      <c r="A3893" s="228" t="s">
        <v>3823</v>
      </c>
      <c r="B3893" s="78"/>
      <c r="C3893" s="133"/>
      <c r="D3893" s="167">
        <v>1481926.2499999991</v>
      </c>
      <c r="E3893" s="168">
        <v>1230413.5399999998</v>
      </c>
      <c r="F3893" s="168"/>
      <c r="G3893" s="20">
        <f t="shared" si="67"/>
        <v>239350.33000000007</v>
      </c>
      <c r="H3893" s="19">
        <v>0</v>
      </c>
      <c r="I3893" s="19">
        <v>0</v>
      </c>
    </row>
    <row r="3894" spans="1:9" ht="15.75" customHeight="1" x14ac:dyDescent="0.25">
      <c r="A3894" s="228" t="s">
        <v>3824</v>
      </c>
      <c r="B3894" s="78"/>
      <c r="C3894" s="133"/>
      <c r="D3894" s="167">
        <v>1259304.8800000011</v>
      </c>
      <c r="E3894" s="168">
        <v>1056864.8999999999</v>
      </c>
      <c r="F3894" s="168"/>
      <c r="G3894" s="20">
        <f t="shared" si="67"/>
        <v>381202.47999999765</v>
      </c>
      <c r="H3894" s="19">
        <v>0</v>
      </c>
      <c r="I3894" s="19">
        <v>0</v>
      </c>
    </row>
    <row r="3895" spans="1:9" ht="15.75" customHeight="1" x14ac:dyDescent="0.25">
      <c r="A3895" s="228" t="s">
        <v>3825</v>
      </c>
      <c r="B3895" s="78"/>
      <c r="C3895" s="133"/>
      <c r="D3895" s="167">
        <v>1646669.6</v>
      </c>
      <c r="E3895" s="168">
        <v>1389607.58</v>
      </c>
      <c r="F3895" s="168"/>
      <c r="G3895" s="20">
        <f t="shared" si="67"/>
        <v>736284.29999999749</v>
      </c>
      <c r="H3895" s="19">
        <v>0</v>
      </c>
      <c r="I3895" s="19">
        <v>0</v>
      </c>
    </row>
    <row r="3896" spans="1:9" ht="15.75" customHeight="1" x14ac:dyDescent="0.25">
      <c r="A3896" s="228" t="s">
        <v>3826</v>
      </c>
      <c r="B3896" s="78"/>
      <c r="C3896" s="133"/>
      <c r="D3896" s="167">
        <v>1124447.6000000001</v>
      </c>
      <c r="E3896" s="168">
        <v>918008.99</v>
      </c>
      <c r="F3896" s="168"/>
      <c r="G3896" s="20">
        <f t="shared" si="67"/>
        <v>530769.07999999984</v>
      </c>
      <c r="H3896" s="19">
        <v>0</v>
      </c>
      <c r="I3896" s="19">
        <v>0</v>
      </c>
    </row>
    <row r="3897" spans="1:9" ht="15.75" customHeight="1" x14ac:dyDescent="0.25">
      <c r="A3897" s="228" t="s">
        <v>3827</v>
      </c>
      <c r="B3897" s="78"/>
      <c r="C3897" s="133"/>
      <c r="D3897" s="167">
        <v>1274337.55</v>
      </c>
      <c r="E3897" s="168">
        <v>1059078.24</v>
      </c>
      <c r="F3897" s="168"/>
      <c r="G3897" s="20">
        <f t="shared" si="67"/>
        <v>340699.75999999931</v>
      </c>
      <c r="H3897" s="19">
        <v>0</v>
      </c>
      <c r="I3897" s="19">
        <v>0</v>
      </c>
    </row>
    <row r="3898" spans="1:9" ht="15.75" customHeight="1" x14ac:dyDescent="0.25">
      <c r="A3898" s="228" t="s">
        <v>3828</v>
      </c>
      <c r="B3898" s="78"/>
      <c r="C3898" s="133"/>
      <c r="D3898" s="167">
        <v>2919782.1500000018</v>
      </c>
      <c r="E3898" s="168">
        <v>2510979.1000000015</v>
      </c>
      <c r="F3898" s="168"/>
      <c r="G3898" s="20">
        <f t="shared" si="67"/>
        <v>528938.34000000218</v>
      </c>
      <c r="H3898" s="19">
        <v>0</v>
      </c>
      <c r="I3898" s="19">
        <v>0</v>
      </c>
    </row>
    <row r="3899" spans="1:9" ht="15.75" customHeight="1" x14ac:dyDescent="0.25">
      <c r="A3899" s="228" t="s">
        <v>3829</v>
      </c>
      <c r="B3899" s="78"/>
      <c r="C3899" s="133"/>
      <c r="D3899" s="167">
        <v>1212675.1999999995</v>
      </c>
      <c r="E3899" s="168">
        <v>1040652.7900000002</v>
      </c>
      <c r="F3899" s="168"/>
      <c r="G3899" s="20">
        <f t="shared" si="67"/>
        <v>162743.05000000028</v>
      </c>
      <c r="H3899" s="19">
        <v>0</v>
      </c>
      <c r="I3899" s="19">
        <v>0</v>
      </c>
    </row>
    <row r="3900" spans="1:9" ht="15.75" customHeight="1" x14ac:dyDescent="0.25">
      <c r="A3900" s="228" t="s">
        <v>3830</v>
      </c>
      <c r="B3900" s="78"/>
      <c r="C3900" s="133"/>
      <c r="D3900" s="167">
        <v>1936063.1200000008</v>
      </c>
      <c r="E3900" s="168">
        <v>1463240.3800000001</v>
      </c>
      <c r="F3900" s="168"/>
      <c r="G3900" s="20">
        <f t="shared" si="67"/>
        <v>260519.53000000049</v>
      </c>
      <c r="H3900" s="19">
        <v>0</v>
      </c>
      <c r="I3900" s="19">
        <v>0</v>
      </c>
    </row>
    <row r="3901" spans="1:9" ht="15.75" customHeight="1" x14ac:dyDescent="0.25">
      <c r="A3901" s="228" t="s">
        <v>3831</v>
      </c>
      <c r="B3901" s="78"/>
      <c r="C3901" s="133"/>
      <c r="D3901" s="167">
        <v>469593.99999999965</v>
      </c>
      <c r="E3901" s="168">
        <v>390289.07</v>
      </c>
      <c r="F3901" s="168"/>
      <c r="G3901" s="20">
        <f t="shared" si="67"/>
        <v>699879.79999999842</v>
      </c>
      <c r="H3901" s="19">
        <v>0</v>
      </c>
      <c r="I3901" s="19">
        <v>0</v>
      </c>
    </row>
    <row r="3902" spans="1:9" ht="15.75" customHeight="1" x14ac:dyDescent="0.25">
      <c r="A3902" s="228" t="s">
        <v>3832</v>
      </c>
      <c r="B3902" s="78"/>
      <c r="C3902" s="133"/>
      <c r="D3902" s="167">
        <v>1702492.4600000007</v>
      </c>
      <c r="E3902" s="168">
        <v>1476569.4800000002</v>
      </c>
      <c r="F3902" s="168"/>
      <c r="G3902" s="20">
        <f t="shared" si="67"/>
        <v>285615.49</v>
      </c>
      <c r="H3902" s="19">
        <v>0</v>
      </c>
      <c r="I3902" s="19">
        <v>0</v>
      </c>
    </row>
    <row r="3903" spans="1:9" ht="15.75" customHeight="1" x14ac:dyDescent="0.25">
      <c r="A3903" s="228" t="s">
        <v>3833</v>
      </c>
      <c r="B3903" s="78"/>
      <c r="C3903" s="133"/>
      <c r="D3903" s="167">
        <v>483590.99999999977</v>
      </c>
      <c r="E3903" s="168">
        <v>424888.25</v>
      </c>
      <c r="F3903" s="168"/>
      <c r="G3903" s="20">
        <f t="shared" si="67"/>
        <v>293947.39999999711</v>
      </c>
      <c r="H3903" s="19">
        <v>0</v>
      </c>
      <c r="I3903" s="19">
        <v>0</v>
      </c>
    </row>
    <row r="3904" spans="1:9" ht="15.75" customHeight="1" x14ac:dyDescent="0.25">
      <c r="A3904" s="228" t="s">
        <v>3834</v>
      </c>
      <c r="B3904" s="78"/>
      <c r="C3904" s="133"/>
      <c r="D3904" s="167">
        <v>1873602.93</v>
      </c>
      <c r="E3904" s="168">
        <v>1588333.0899999992</v>
      </c>
      <c r="F3904" s="168"/>
      <c r="G3904" s="20">
        <f t="shared" si="67"/>
        <v>332606.46000000113</v>
      </c>
      <c r="H3904" s="19">
        <v>0</v>
      </c>
      <c r="I3904" s="19">
        <v>0</v>
      </c>
    </row>
    <row r="3905" spans="1:9" ht="15.75" customHeight="1" x14ac:dyDescent="0.25">
      <c r="A3905" s="228" t="s">
        <v>3835</v>
      </c>
      <c r="B3905" s="78"/>
      <c r="C3905" s="133"/>
      <c r="D3905" s="167">
        <v>1293992.3000000003</v>
      </c>
      <c r="E3905" s="168">
        <v>1123934.68</v>
      </c>
      <c r="F3905" s="168"/>
      <c r="G3905" s="20">
        <f t="shared" si="67"/>
        <v>59795.70000000007</v>
      </c>
      <c r="H3905" s="19">
        <v>0</v>
      </c>
      <c r="I3905" s="19">
        <v>0</v>
      </c>
    </row>
    <row r="3906" spans="1:9" ht="15.75" customHeight="1" x14ac:dyDescent="0.25">
      <c r="A3906" s="228" t="s">
        <v>3443</v>
      </c>
      <c r="B3906" s="78"/>
      <c r="C3906" s="133"/>
      <c r="D3906" s="167">
        <v>1680476.5999999989</v>
      </c>
      <c r="E3906" s="168">
        <v>1222643.69</v>
      </c>
      <c r="F3906" s="168"/>
      <c r="G3906" s="20">
        <f t="shared" si="67"/>
        <v>97563.140000000247</v>
      </c>
      <c r="H3906" s="19">
        <v>0</v>
      </c>
      <c r="I3906" s="19">
        <v>0</v>
      </c>
    </row>
    <row r="3907" spans="1:9" ht="15.75" customHeight="1" x14ac:dyDescent="0.25">
      <c r="A3907" s="228" t="s">
        <v>3449</v>
      </c>
      <c r="B3907" s="78"/>
      <c r="C3907" s="133"/>
      <c r="D3907" s="167">
        <v>883501.55</v>
      </c>
      <c r="E3907" s="168">
        <v>704623.74</v>
      </c>
      <c r="F3907" s="168"/>
      <c r="G3907" s="20">
        <f t="shared" si="67"/>
        <v>614643.73999999929</v>
      </c>
      <c r="H3907" s="19">
        <v>0</v>
      </c>
      <c r="I3907" s="19">
        <v>0</v>
      </c>
    </row>
    <row r="3908" spans="1:9" ht="15.75" customHeight="1" x14ac:dyDescent="0.25">
      <c r="A3908" s="228" t="s">
        <v>3434</v>
      </c>
      <c r="B3908" s="78"/>
      <c r="C3908" s="133"/>
      <c r="D3908" s="167">
        <v>1516474.5299999984</v>
      </c>
      <c r="E3908" s="168">
        <v>1216514.7400000005</v>
      </c>
      <c r="F3908" s="168"/>
      <c r="G3908" s="20">
        <f t="shared" si="67"/>
        <v>617718.53999999817</v>
      </c>
      <c r="H3908" s="19">
        <v>0</v>
      </c>
      <c r="I3908" s="19">
        <v>0</v>
      </c>
    </row>
    <row r="3909" spans="1:9" ht="15.75" customHeight="1" x14ac:dyDescent="0.25">
      <c r="A3909" s="228" t="s">
        <v>3836</v>
      </c>
      <c r="B3909" s="78"/>
      <c r="C3909" s="133"/>
      <c r="D3909" s="167">
        <v>1711100.429999999</v>
      </c>
      <c r="E3909" s="168">
        <v>1450631.9499999997</v>
      </c>
      <c r="F3909" s="168"/>
      <c r="G3909" s="20">
        <f t="shared" si="67"/>
        <v>606969.43999999959</v>
      </c>
      <c r="H3909" s="19">
        <v>0</v>
      </c>
      <c r="I3909" s="19">
        <v>0</v>
      </c>
    </row>
    <row r="3910" spans="1:9" ht="15.75" customHeight="1" x14ac:dyDescent="0.25">
      <c r="A3910" s="228" t="s">
        <v>3837</v>
      </c>
      <c r="B3910" s="78"/>
      <c r="C3910" s="133"/>
      <c r="D3910" s="167">
        <v>1717695.3999999985</v>
      </c>
      <c r="E3910" s="168">
        <v>1187298.0900000001</v>
      </c>
      <c r="F3910" s="168"/>
      <c r="G3910" s="20">
        <f t="shared" si="67"/>
        <v>470091.83000000054</v>
      </c>
      <c r="H3910" s="19">
        <v>0</v>
      </c>
      <c r="I3910" s="19">
        <v>0</v>
      </c>
    </row>
    <row r="3911" spans="1:9" ht="15.75" customHeight="1" x14ac:dyDescent="0.25">
      <c r="A3911" s="228" t="s">
        <v>3923</v>
      </c>
      <c r="B3911" s="78"/>
      <c r="C3911" s="133"/>
      <c r="D3911" s="167">
        <v>1399940.6500000001</v>
      </c>
      <c r="E3911" s="168">
        <v>1136065.9800000002</v>
      </c>
      <c r="F3911" s="168"/>
      <c r="G3911" s="20">
        <f t="shared" si="67"/>
        <v>960355.10999999964</v>
      </c>
      <c r="H3911" s="19">
        <v>0</v>
      </c>
      <c r="I3911" s="19">
        <v>0</v>
      </c>
    </row>
    <row r="3912" spans="1:9" ht="15.75" customHeight="1" x14ac:dyDescent="0.25">
      <c r="A3912" s="228" t="s">
        <v>4088</v>
      </c>
      <c r="B3912" s="78"/>
      <c r="C3912" s="133"/>
      <c r="D3912" s="167">
        <v>820041.00000000012</v>
      </c>
      <c r="E3912" s="168">
        <v>616986.94000000006</v>
      </c>
      <c r="F3912" s="168"/>
      <c r="G3912" s="20">
        <f t="shared" si="67"/>
        <v>229156.18999999925</v>
      </c>
      <c r="H3912" s="19">
        <v>0</v>
      </c>
      <c r="I3912" s="19">
        <v>0</v>
      </c>
    </row>
    <row r="3913" spans="1:9" ht="15.75" customHeight="1" x14ac:dyDescent="0.25">
      <c r="A3913" s="228" t="s">
        <v>3838</v>
      </c>
      <c r="B3913" s="78"/>
      <c r="C3913" s="133"/>
      <c r="D3913" s="167">
        <v>1813529.5399999996</v>
      </c>
      <c r="E3913" s="168">
        <v>1424806.8299999996</v>
      </c>
      <c r="F3913" s="168"/>
      <c r="G3913" s="20">
        <f t="shared" si="67"/>
        <v>303449.34999999893</v>
      </c>
      <c r="H3913" s="19">
        <v>0</v>
      </c>
      <c r="I3913" s="19">
        <v>0</v>
      </c>
    </row>
    <row r="3914" spans="1:9" ht="15.75" customHeight="1" x14ac:dyDescent="0.25">
      <c r="A3914" s="228" t="s">
        <v>3839</v>
      </c>
      <c r="B3914" s="78"/>
      <c r="C3914" s="133"/>
      <c r="D3914" s="167">
        <v>1970254.08</v>
      </c>
      <c r="E3914" s="168">
        <v>1456780.7</v>
      </c>
      <c r="F3914" s="168"/>
      <c r="G3914" s="20">
        <f t="shared" si="67"/>
        <v>2259193.3199999994</v>
      </c>
      <c r="H3914" s="19">
        <v>0</v>
      </c>
      <c r="I3914" s="19">
        <v>0</v>
      </c>
    </row>
    <row r="3915" spans="1:9" ht="15.75" customHeight="1" x14ac:dyDescent="0.25">
      <c r="A3915" s="228" t="s">
        <v>3924</v>
      </c>
      <c r="B3915" s="78"/>
      <c r="C3915" s="133"/>
      <c r="D3915" s="167">
        <v>1157875.7000000002</v>
      </c>
      <c r="E3915" s="168">
        <v>833235.35000000033</v>
      </c>
      <c r="F3915" s="168"/>
      <c r="G3915" s="20">
        <f t="shared" si="67"/>
        <v>203153.64000000095</v>
      </c>
      <c r="H3915" s="19">
        <v>0</v>
      </c>
      <c r="I3915" s="19">
        <v>0</v>
      </c>
    </row>
    <row r="3916" spans="1:9" ht="15.75" customHeight="1" x14ac:dyDescent="0.25">
      <c r="A3916" s="228" t="s">
        <v>3840</v>
      </c>
      <c r="B3916" s="78"/>
      <c r="C3916" s="133"/>
      <c r="D3916" s="167">
        <v>1857094.8500000008</v>
      </c>
      <c r="E3916" s="168">
        <v>1089663.83</v>
      </c>
      <c r="F3916" s="168"/>
      <c r="G3916" s="20">
        <f t="shared" si="67"/>
        <v>232690.94000000041</v>
      </c>
      <c r="H3916" s="19">
        <v>0</v>
      </c>
      <c r="I3916" s="19">
        <v>0</v>
      </c>
    </row>
    <row r="3917" spans="1:9" ht="15.75" customHeight="1" x14ac:dyDescent="0.25">
      <c r="A3917" s="228" t="s">
        <v>3841</v>
      </c>
      <c r="B3917" s="78"/>
      <c r="C3917" s="133"/>
      <c r="D3917" s="167">
        <v>2146658.2999999998</v>
      </c>
      <c r="E3917" s="168">
        <v>1595389.3100000003</v>
      </c>
      <c r="F3917" s="168"/>
      <c r="G3917" s="20">
        <f t="shared" si="67"/>
        <v>172086.32999999987</v>
      </c>
      <c r="H3917" s="19">
        <v>0</v>
      </c>
      <c r="I3917" s="19">
        <v>0</v>
      </c>
    </row>
    <row r="3918" spans="1:9" ht="15.75" customHeight="1" x14ac:dyDescent="0.25">
      <c r="A3918" s="228" t="s">
        <v>3842</v>
      </c>
      <c r="B3918" s="78"/>
      <c r="C3918" s="133"/>
      <c r="D3918" s="167">
        <v>2511729.3499999996</v>
      </c>
      <c r="E3918" s="168">
        <v>2333523.7000000002</v>
      </c>
      <c r="F3918" s="168"/>
      <c r="G3918" s="20">
        <f t="shared" si="67"/>
        <v>289870.36999999895</v>
      </c>
      <c r="H3918" s="19">
        <v>0</v>
      </c>
      <c r="I3918" s="19">
        <v>0</v>
      </c>
    </row>
    <row r="3919" spans="1:9" ht="15.75" customHeight="1" x14ac:dyDescent="0.25">
      <c r="A3919" s="228" t="s">
        <v>3843</v>
      </c>
      <c r="B3919" s="78"/>
      <c r="C3919" s="133"/>
      <c r="D3919" s="167">
        <v>2689714.08</v>
      </c>
      <c r="E3919" s="168">
        <v>1713749.2400000007</v>
      </c>
      <c r="F3919" s="168"/>
      <c r="G3919" s="20">
        <f t="shared" si="67"/>
        <v>191094.31000000029</v>
      </c>
      <c r="H3919" s="19">
        <v>0</v>
      </c>
      <c r="I3919" s="19">
        <v>0</v>
      </c>
    </row>
    <row r="3920" spans="1:9" ht="15.75" customHeight="1" x14ac:dyDescent="0.25">
      <c r="A3920" s="228" t="s">
        <v>3844</v>
      </c>
      <c r="B3920" s="78"/>
      <c r="C3920" s="133"/>
      <c r="D3920" s="167">
        <v>1138463.7999999996</v>
      </c>
      <c r="E3920" s="168">
        <v>747668.90000000014</v>
      </c>
      <c r="F3920" s="168"/>
      <c r="G3920" s="20">
        <f t="shared" si="67"/>
        <v>252608.85999999964</v>
      </c>
      <c r="H3920" s="19">
        <v>0</v>
      </c>
      <c r="I3920" s="19">
        <v>0</v>
      </c>
    </row>
    <row r="4385" spans="10:10" x14ac:dyDescent="0.25">
      <c r="J4385" s="22"/>
    </row>
    <row r="4386" spans="10:10" x14ac:dyDescent="0.25">
      <c r="J4386" s="22"/>
    </row>
    <row r="4387" spans="10:10" x14ac:dyDescent="0.25">
      <c r="J4387" s="22"/>
    </row>
    <row r="4388" spans="10:10" x14ac:dyDescent="0.25">
      <c r="J4388" s="22"/>
    </row>
    <row r="4389" spans="10:10" x14ac:dyDescent="0.25">
      <c r="J4389" s="22"/>
    </row>
    <row r="4390" spans="10:10" x14ac:dyDescent="0.25">
      <c r="J4390" s="22"/>
    </row>
    <row r="4391" spans="10:10" x14ac:dyDescent="0.25">
      <c r="J4391" s="22"/>
    </row>
    <row r="4392" spans="10:10" x14ac:dyDescent="0.25">
      <c r="J4392" s="22"/>
    </row>
    <row r="4393" spans="10:10" x14ac:dyDescent="0.25">
      <c r="J4393" s="22"/>
    </row>
    <row r="4394" spans="10:10" x14ac:dyDescent="0.25">
      <c r="J4394" s="22"/>
    </row>
    <row r="4395" spans="10:10" x14ac:dyDescent="0.25">
      <c r="J4395" s="22"/>
    </row>
    <row r="4396" spans="10:10" x14ac:dyDescent="0.25">
      <c r="J4396" s="22"/>
    </row>
    <row r="4397" spans="10:10" x14ac:dyDescent="0.25">
      <c r="J4397" s="22"/>
    </row>
    <row r="4398" spans="10:10" x14ac:dyDescent="0.25">
      <c r="J4398" s="22"/>
    </row>
    <row r="4399" spans="10:10" x14ac:dyDescent="0.25">
      <c r="J4399" s="22"/>
    </row>
    <row r="4400" spans="10:10" x14ac:dyDescent="0.25">
      <c r="J4400" s="22"/>
    </row>
    <row r="4401" spans="10:10" x14ac:dyDescent="0.25">
      <c r="J4401" s="22"/>
    </row>
    <row r="4402" spans="10:10" x14ac:dyDescent="0.25">
      <c r="J4402" s="22"/>
    </row>
    <row r="4403" spans="10:10" x14ac:dyDescent="0.25">
      <c r="J4403" s="22"/>
    </row>
    <row r="4404" spans="10:10" x14ac:dyDescent="0.25">
      <c r="J4404" s="22"/>
    </row>
    <row r="4405" spans="10:10" x14ac:dyDescent="0.25">
      <c r="J4405" s="22"/>
    </row>
    <row r="4406" spans="10:10" x14ac:dyDescent="0.25">
      <c r="J4406" s="22"/>
    </row>
    <row r="4407" spans="10:10" x14ac:dyDescent="0.25">
      <c r="J4407" s="22"/>
    </row>
  </sheetData>
  <autoFilter ref="A1:A4383"/>
  <mergeCells count="6">
    <mergeCell ref="A1:I1"/>
    <mergeCell ref="A4:A5"/>
    <mergeCell ref="D4:F4"/>
    <mergeCell ref="G4:H4"/>
    <mergeCell ref="I4:I5"/>
    <mergeCell ref="C4:C5"/>
  </mergeCells>
  <pageMargins left="0.75" right="0.75" top="1" bottom="1" header="0.5" footer="0.5"/>
  <pageSetup paperSize="9" scale="1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Лист1</vt:lpstr>
      <vt:lpstr>Лист2</vt:lpstr>
      <vt:lpstr>Лист3</vt:lpstr>
      <vt:lpstr>Лист4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Екатерина Борисовна</dc:creator>
  <cp:lastModifiedBy>Administrator</cp:lastModifiedBy>
  <cp:lastPrinted>2021-01-21T06:44:49Z</cp:lastPrinted>
  <dcterms:created xsi:type="dcterms:W3CDTF">2016-05-31T09:44:10Z</dcterms:created>
  <dcterms:modified xsi:type="dcterms:W3CDTF">2021-01-21T09:22:15Z</dcterms:modified>
</cp:coreProperties>
</file>